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wf545/Dropbox (GloriamGroup)/1.GPCRdb/Manuscripts/G proteins/G protein resource manuscript/3.SI spreadsheets/"/>
    </mc:Choice>
  </mc:AlternateContent>
  <xr:revisionPtr revIDLastSave="0" documentId="13_ncr:1_{7AF9026F-DACB-9B45-8E1B-226B9CC3A058}" xr6:coauthVersionLast="47" xr6:coauthVersionMax="47" xr10:uidLastSave="{00000000-0000-0000-0000-000000000000}"/>
  <bookViews>
    <workbookView xWindow="0" yWindow="-28300" windowWidth="51200" windowHeight="28300" tabRatio="767" activeTab="2" xr2:uid="{00000000-000D-0000-FFFF-FFFF00000000}"/>
  </bookViews>
  <sheets>
    <sheet name="Info" sheetId="62" r:id="rId1"/>
    <sheet name="RecNamesAll" sheetId="66" r:id="rId2"/>
    <sheet name="Ligands" sheetId="60" r:id="rId3"/>
    <sheet name="B-EmEC" sheetId="63" r:id="rId4"/>
    <sheet name="I-EmEC" sheetId="64" r:id="rId5"/>
    <sheet name="I-pEC50" sheetId="37" r:id="rId6"/>
    <sheet name="B-pEC50" sheetId="25" r:id="rId7"/>
    <sheet name="B-Emax" sheetId="1" r:id="rId8"/>
    <sheet name="I-Emax" sheetId="38" r:id="rId9"/>
    <sheet name="BI" sheetId="59" r:id="rId10"/>
  </sheets>
  <definedNames>
    <definedName name="_xlchart.v1.0" hidden="1">'B-pEC50'!$CT$1</definedName>
    <definedName name="_xlchart.v1.1" hidden="1">'B-pEC50'!$CT$2:$CT$225</definedName>
    <definedName name="_xlchart.v1.10" hidden="1">'B-pEC50'!$CY$1</definedName>
    <definedName name="_xlchart.v1.11" hidden="1">'B-pEC50'!$CY$2:$CY$225</definedName>
    <definedName name="_xlchart.v1.12" hidden="1">'B-pEC50'!$CZ$1</definedName>
    <definedName name="_xlchart.v1.13" hidden="1">'B-pEC50'!$CZ$2:$CZ$225</definedName>
    <definedName name="_xlchart.v1.14" hidden="1">'B-pEC50'!$DA$1</definedName>
    <definedName name="_xlchart.v1.15" hidden="1">'B-pEC50'!$DA$2:$DA$225</definedName>
    <definedName name="_xlchart.v1.16" hidden="1">'B-pEC50'!$DB$1</definedName>
    <definedName name="_xlchart.v1.17" hidden="1">'B-pEC50'!$DB$2:$DB$225</definedName>
    <definedName name="_xlchart.v1.18" hidden="1">'B-pEC50'!$DC$1</definedName>
    <definedName name="_xlchart.v1.19" hidden="1">'B-pEC50'!$DC$2:$DC$225</definedName>
    <definedName name="_xlchart.v1.2" hidden="1">'B-pEC50'!$CU$1</definedName>
    <definedName name="_xlchart.v1.20" hidden="1">'B-pEC50'!$DD$1</definedName>
    <definedName name="_xlchart.v1.21" hidden="1">'B-pEC50'!$DD$2:$DD$225</definedName>
    <definedName name="_xlchart.v1.22" hidden="1">'B-pEC50'!$DE$1</definedName>
    <definedName name="_xlchart.v1.23" hidden="1">'B-pEC50'!$DE$2:$DE$225</definedName>
    <definedName name="_xlchart.v1.24" hidden="1">'B-pEC50'!$DF$1</definedName>
    <definedName name="_xlchart.v1.25" hidden="1">'B-pEC50'!$DF$2:$DF$225</definedName>
    <definedName name="_xlchart.v1.26" hidden="1">'B-pEC50'!$DG$1</definedName>
    <definedName name="_xlchart.v1.27" hidden="1">'B-pEC50'!$DG$2:$DG$225</definedName>
    <definedName name="_xlchart.v1.28" hidden="1">'B-pEC50'!$DH$1</definedName>
    <definedName name="_xlchart.v1.29" hidden="1">'B-pEC50'!$DH$2:$DH$225</definedName>
    <definedName name="_xlchart.v1.3" hidden="1">'B-pEC50'!$CU$2:$CU$225</definedName>
    <definedName name="_xlchart.v1.30" hidden="1">'B-pEC50'!$CT$1</definedName>
    <definedName name="_xlchart.v1.31" hidden="1">'B-pEC50'!$CT$2:$CT$225</definedName>
    <definedName name="_xlchart.v1.32" hidden="1">'B-pEC50'!$CU$1</definedName>
    <definedName name="_xlchart.v1.33" hidden="1">'B-pEC50'!$CU$2:$CU$225</definedName>
    <definedName name="_xlchart.v1.34" hidden="1">'B-pEC50'!$CV$1</definedName>
    <definedName name="_xlchart.v1.35" hidden="1">'B-pEC50'!$CV$2:$CV$225</definedName>
    <definedName name="_xlchart.v1.36" hidden="1">'B-pEC50'!$CW$1</definedName>
    <definedName name="_xlchart.v1.37" hidden="1">'B-pEC50'!$CW$2:$CW$225</definedName>
    <definedName name="_xlchart.v1.38" hidden="1">'B-pEC50'!$CX$1</definedName>
    <definedName name="_xlchart.v1.39" hidden="1">'B-pEC50'!$CX$2:$CX$225</definedName>
    <definedName name="_xlchart.v1.4" hidden="1">'B-pEC50'!$CV$1</definedName>
    <definedName name="_xlchart.v1.40" hidden="1">'B-pEC50'!$CY$1</definedName>
    <definedName name="_xlchart.v1.41" hidden="1">'B-pEC50'!$CY$2:$CY$225</definedName>
    <definedName name="_xlchart.v1.42" hidden="1">'B-pEC50'!$CZ$1</definedName>
    <definedName name="_xlchart.v1.43" hidden="1">'B-pEC50'!$CZ$2:$CZ$225</definedName>
    <definedName name="_xlchart.v1.44" hidden="1">'B-pEC50'!$DA$1</definedName>
    <definedName name="_xlchart.v1.45" hidden="1">'B-pEC50'!$DA$2:$DA$225</definedName>
    <definedName name="_xlchart.v1.46" hidden="1">'B-pEC50'!$DB$1</definedName>
    <definedName name="_xlchart.v1.47" hidden="1">'B-pEC50'!$DB$2:$DB$225</definedName>
    <definedName name="_xlchart.v1.48" hidden="1">'B-pEC50'!$DC$1</definedName>
    <definedName name="_xlchart.v1.49" hidden="1">'B-pEC50'!$DC$2:$DC$225</definedName>
    <definedName name="_xlchart.v1.5" hidden="1">'B-pEC50'!$CV$2:$CV$225</definedName>
    <definedName name="_xlchart.v1.50" hidden="1">'B-pEC50'!$DD$1</definedName>
    <definedName name="_xlchart.v1.51" hidden="1">'B-pEC50'!$DD$2:$DD$225</definedName>
    <definedName name="_xlchart.v1.52" hidden="1">'B-pEC50'!$DE$1</definedName>
    <definedName name="_xlchart.v1.53" hidden="1">'B-pEC50'!$DE$2:$DE$225</definedName>
    <definedName name="_xlchart.v1.54" hidden="1">'B-pEC50'!$DF$1</definedName>
    <definedName name="_xlchart.v1.55" hidden="1">'B-pEC50'!$DF$2:$DF$225</definedName>
    <definedName name="_xlchart.v1.56" hidden="1">'B-pEC50'!$DG$1</definedName>
    <definedName name="_xlchart.v1.57" hidden="1">'B-pEC50'!$DG$2:$DG$225</definedName>
    <definedName name="_xlchart.v1.58" hidden="1">'B-pEC50'!$DH$1</definedName>
    <definedName name="_xlchart.v1.59" hidden="1">'B-pEC50'!$DH$2:$DH$225</definedName>
    <definedName name="_xlchart.v1.6" hidden="1">'B-pEC50'!$CW$1</definedName>
    <definedName name="_xlchart.v1.7" hidden="1">'B-pEC50'!$CW$2:$CW$225</definedName>
    <definedName name="_xlchart.v1.8" hidden="1">'B-pEC50'!$CX$1</definedName>
    <definedName name="_xlchart.v1.9" hidden="1">'B-pEC50'!$CX$2:$CX$225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59" l="1"/>
  <c r="B4" i="59"/>
  <c r="B5" i="59"/>
  <c r="B6" i="59"/>
  <c r="B7" i="59"/>
  <c r="B8" i="59"/>
  <c r="B9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2" i="59"/>
  <c r="L3" i="60" l="1"/>
  <c r="L4" i="60"/>
  <c r="L5" i="60"/>
  <c r="L6" i="60"/>
  <c r="L7" i="60"/>
  <c r="L8" i="60"/>
  <c r="L9" i="60"/>
  <c r="L10" i="60"/>
  <c r="L11" i="60"/>
  <c r="L12" i="60"/>
  <c r="L13" i="60"/>
  <c r="L14" i="60"/>
  <c r="L15" i="60"/>
  <c r="L16" i="60"/>
  <c r="L17" i="60"/>
  <c r="L18" i="60"/>
  <c r="L19" i="60"/>
  <c r="L20" i="60"/>
  <c r="L21" i="60"/>
  <c r="L22" i="60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39" i="60"/>
  <c r="L40" i="60"/>
  <c r="L41" i="60"/>
  <c r="L42" i="60"/>
  <c r="L43" i="60"/>
  <c r="L44" i="60"/>
  <c r="L45" i="60"/>
  <c r="L46" i="60"/>
  <c r="L47" i="60"/>
  <c r="L48" i="60"/>
  <c r="L49" i="60"/>
  <c r="L50" i="60"/>
  <c r="L51" i="60"/>
  <c r="L52" i="60"/>
  <c r="L53" i="60"/>
  <c r="L54" i="60"/>
  <c r="L55" i="60"/>
  <c r="L56" i="60"/>
  <c r="L57" i="60"/>
  <c r="L58" i="60"/>
  <c r="L59" i="60"/>
  <c r="L60" i="60"/>
  <c r="L61" i="60"/>
  <c r="L62" i="60"/>
  <c r="L63" i="60"/>
  <c r="L64" i="60"/>
  <c r="L65" i="60"/>
  <c r="L66" i="60"/>
  <c r="L67" i="60"/>
  <c r="L68" i="60"/>
  <c r="L69" i="60"/>
  <c r="L70" i="60"/>
  <c r="L71" i="60"/>
  <c r="L72" i="60"/>
  <c r="L73" i="60"/>
  <c r="L74" i="60"/>
  <c r="L75" i="60"/>
  <c r="L76" i="60"/>
  <c r="L77" i="60"/>
  <c r="L78" i="60"/>
  <c r="L79" i="60"/>
  <c r="L80" i="60"/>
  <c r="L81" i="60"/>
  <c r="L82" i="60"/>
  <c r="L83" i="60"/>
  <c r="L84" i="60"/>
  <c r="L85" i="60"/>
  <c r="L86" i="60"/>
  <c r="L87" i="60"/>
  <c r="L88" i="60"/>
  <c r="L89" i="60"/>
  <c r="L90" i="60"/>
  <c r="L91" i="60"/>
  <c r="L92" i="60"/>
  <c r="L93" i="60"/>
  <c r="L94" i="60"/>
  <c r="L95" i="60"/>
  <c r="L96" i="60"/>
  <c r="L97" i="60"/>
  <c r="L98" i="60"/>
  <c r="L99" i="60"/>
  <c r="L100" i="60"/>
  <c r="L101" i="60"/>
  <c r="L102" i="60"/>
  <c r="L103" i="60"/>
  <c r="L104" i="60"/>
  <c r="L105" i="60"/>
  <c r="L106" i="60"/>
  <c r="L107" i="60"/>
  <c r="L108" i="60"/>
  <c r="L109" i="60"/>
  <c r="L110" i="60"/>
  <c r="L111" i="60"/>
  <c r="L112" i="60"/>
  <c r="L113" i="60"/>
  <c r="L114" i="60"/>
  <c r="L115" i="60"/>
  <c r="L116" i="60"/>
  <c r="L117" i="60"/>
  <c r="L118" i="60"/>
  <c r="L119" i="60"/>
  <c r="L120" i="60"/>
  <c r="L121" i="60"/>
  <c r="L122" i="60"/>
  <c r="L123" i="60"/>
  <c r="L124" i="60"/>
  <c r="L125" i="60"/>
  <c r="L126" i="60"/>
  <c r="L127" i="60"/>
  <c r="L128" i="60"/>
  <c r="L129" i="60"/>
  <c r="L130" i="60"/>
  <c r="L131" i="60"/>
  <c r="L132" i="60"/>
  <c r="L133" i="60"/>
  <c r="L134" i="60"/>
  <c r="L135" i="60"/>
  <c r="L136" i="60"/>
  <c r="L137" i="60"/>
  <c r="L138" i="60"/>
  <c r="L139" i="60"/>
  <c r="L140" i="60"/>
  <c r="L141" i="60"/>
  <c r="L142" i="60"/>
  <c r="L143" i="60"/>
  <c r="L144" i="60"/>
  <c r="L145" i="60"/>
  <c r="L146" i="60"/>
  <c r="L147" i="60"/>
  <c r="L148" i="60"/>
  <c r="L149" i="60"/>
  <c r="L150" i="60"/>
  <c r="L151" i="60"/>
  <c r="L152" i="60"/>
  <c r="L153" i="60"/>
  <c r="L154" i="60"/>
  <c r="L155" i="60"/>
  <c r="L156" i="60"/>
  <c r="L157" i="60"/>
  <c r="L158" i="60"/>
  <c r="L159" i="60"/>
  <c r="L160" i="60"/>
  <c r="L161" i="60"/>
  <c r="L162" i="60"/>
  <c r="L163" i="60"/>
  <c r="L164" i="60"/>
  <c r="L165" i="60"/>
  <c r="L166" i="60"/>
  <c r="L167" i="60"/>
  <c r="L168" i="60"/>
  <c r="L169" i="60"/>
  <c r="L170" i="60"/>
  <c r="L171" i="60"/>
  <c r="L172" i="60"/>
  <c r="L173" i="60"/>
  <c r="L174" i="60"/>
  <c r="L175" i="60"/>
  <c r="L176" i="60"/>
  <c r="L177" i="60"/>
  <c r="L2" i="60"/>
  <c r="AE2" i="64" l="1"/>
  <c r="CI2" i="64" s="1"/>
  <c r="AF2" i="64"/>
  <c r="AG2" i="64"/>
  <c r="AH2" i="64"/>
  <c r="AI2" i="64"/>
  <c r="AW2" i="64" s="1"/>
  <c r="AJ2" i="64"/>
  <c r="AX2" i="64" s="1"/>
  <c r="AK2" i="64"/>
  <c r="CO2" i="64" s="1"/>
  <c r="AL2" i="64"/>
  <c r="CP2" i="64" s="1"/>
  <c r="AM2" i="64"/>
  <c r="CQ2" i="64" s="1"/>
  <c r="AN2" i="64"/>
  <c r="AO2" i="64"/>
  <c r="AP2" i="64"/>
  <c r="AQ2" i="64"/>
  <c r="BE2" i="64" s="1"/>
  <c r="AR2" i="64"/>
  <c r="BF2" i="64" s="1"/>
  <c r="AS2" i="64"/>
  <c r="AT2" i="64"/>
  <c r="AU2" i="64"/>
  <c r="AV2" i="64"/>
  <c r="BA2" i="64"/>
  <c r="BB2" i="64"/>
  <c r="BC2" i="64"/>
  <c r="BD2" i="64"/>
  <c r="CJ2" i="64"/>
  <c r="CK2" i="64"/>
  <c r="CL2" i="64"/>
  <c r="CM2" i="64"/>
  <c r="CN2" i="64"/>
  <c r="CR2" i="64"/>
  <c r="CS2" i="64"/>
  <c r="CT2" i="64"/>
  <c r="CU2" i="64"/>
  <c r="CV2" i="64"/>
  <c r="AE3" i="64"/>
  <c r="AF3" i="64"/>
  <c r="AG3" i="64"/>
  <c r="AH3" i="64"/>
  <c r="AI3" i="64"/>
  <c r="AW3" i="64" s="1"/>
  <c r="AJ3" i="64"/>
  <c r="AX3" i="64" s="1"/>
  <c r="AK3" i="64"/>
  <c r="CO3" i="64" s="1"/>
  <c r="AL3" i="64"/>
  <c r="CP3" i="64" s="1"/>
  <c r="AM3" i="64"/>
  <c r="CQ3" i="64" s="1"/>
  <c r="AN3" i="64"/>
  <c r="AO3" i="64"/>
  <c r="AP3" i="64"/>
  <c r="AQ3" i="64"/>
  <c r="BE3" i="64" s="1"/>
  <c r="AR3" i="64"/>
  <c r="AS3" i="64"/>
  <c r="BG3" i="64" s="1"/>
  <c r="AT3" i="64"/>
  <c r="BH3" i="64" s="1"/>
  <c r="AU3" i="64"/>
  <c r="AV3" i="64"/>
  <c r="BA3" i="64"/>
  <c r="BB3" i="64"/>
  <c r="BC3" i="64"/>
  <c r="BD3" i="64"/>
  <c r="BF3" i="64"/>
  <c r="BT3" i="64" s="1"/>
  <c r="BR3" i="64"/>
  <c r="CI3" i="64"/>
  <c r="CJ3" i="64"/>
  <c r="CK3" i="64"/>
  <c r="CL3" i="64"/>
  <c r="CM3" i="64"/>
  <c r="CN3" i="64"/>
  <c r="CR3" i="64"/>
  <c r="CS3" i="64"/>
  <c r="CT3" i="64"/>
  <c r="CU3" i="64"/>
  <c r="CV3" i="64"/>
  <c r="AE4" i="64"/>
  <c r="AF4" i="64"/>
  <c r="AG4" i="64"/>
  <c r="AH4" i="64"/>
  <c r="AV4" i="64" s="1"/>
  <c r="AI4" i="64"/>
  <c r="AW4" i="64" s="1"/>
  <c r="AJ4" i="64"/>
  <c r="AX4" i="64" s="1"/>
  <c r="AK4" i="64"/>
  <c r="CO4" i="64" s="1"/>
  <c r="AL4" i="64"/>
  <c r="CP4" i="64" s="1"/>
  <c r="AM4" i="64"/>
  <c r="CQ4" i="64" s="1"/>
  <c r="AN4" i="64"/>
  <c r="AO4" i="64"/>
  <c r="AP4" i="64"/>
  <c r="AQ4" i="64"/>
  <c r="BE4" i="64" s="1"/>
  <c r="BS4" i="64" s="1"/>
  <c r="AR4" i="64"/>
  <c r="BF4" i="64" s="1"/>
  <c r="BT4" i="64" s="1"/>
  <c r="AS4" i="64"/>
  <c r="BG4" i="64" s="1"/>
  <c r="AT4" i="64"/>
  <c r="BH4" i="64" s="1"/>
  <c r="AU4" i="64"/>
  <c r="BA4" i="64"/>
  <c r="BB4" i="64"/>
  <c r="BC4" i="64"/>
  <c r="BD4" i="64"/>
  <c r="BR4" i="64"/>
  <c r="CI4" i="64"/>
  <c r="CJ4" i="64"/>
  <c r="CK4" i="64"/>
  <c r="CL4" i="64"/>
  <c r="CM4" i="64"/>
  <c r="CN4" i="64"/>
  <c r="CR4" i="64"/>
  <c r="CS4" i="64"/>
  <c r="CT4" i="64"/>
  <c r="CU4" i="64"/>
  <c r="CV4" i="64"/>
  <c r="AE5" i="64"/>
  <c r="AF5" i="64"/>
  <c r="AG5" i="64"/>
  <c r="AH5" i="64"/>
  <c r="AI5" i="64"/>
  <c r="AW5" i="64" s="1"/>
  <c r="AJ5" i="64"/>
  <c r="AX5" i="64" s="1"/>
  <c r="AK5" i="64"/>
  <c r="CO5" i="64" s="1"/>
  <c r="AL5" i="64"/>
  <c r="CP5" i="64" s="1"/>
  <c r="AM5" i="64"/>
  <c r="AN5" i="64"/>
  <c r="AO5" i="64"/>
  <c r="AP5" i="64"/>
  <c r="AQ5" i="64"/>
  <c r="AR5" i="64"/>
  <c r="AS5" i="64"/>
  <c r="BG5" i="64" s="1"/>
  <c r="AT5" i="64"/>
  <c r="BH5" i="64" s="1"/>
  <c r="AU5" i="64"/>
  <c r="AV5" i="64"/>
  <c r="BA5" i="64"/>
  <c r="BO5" i="64" s="1"/>
  <c r="BB5" i="64"/>
  <c r="BP5" i="64" s="1"/>
  <c r="BC5" i="64"/>
  <c r="BD5" i="64"/>
  <c r="BE5" i="64"/>
  <c r="BF5" i="64"/>
  <c r="BT5" i="64" s="1"/>
  <c r="BQ5" i="64"/>
  <c r="BR5" i="64"/>
  <c r="BS5" i="64"/>
  <c r="CI5" i="64"/>
  <c r="CJ5" i="64"/>
  <c r="CK5" i="64"/>
  <c r="CL5" i="64"/>
  <c r="CM5" i="64"/>
  <c r="CN5" i="64"/>
  <c r="CQ5" i="64"/>
  <c r="CR5" i="64"/>
  <c r="CS5" i="64"/>
  <c r="CT5" i="64"/>
  <c r="CU5" i="64"/>
  <c r="CV5" i="64"/>
  <c r="AE6" i="64"/>
  <c r="AF6" i="64"/>
  <c r="AG6" i="64"/>
  <c r="AH6" i="64"/>
  <c r="AI6" i="64"/>
  <c r="AW6" i="64" s="1"/>
  <c r="AJ6" i="64"/>
  <c r="AX6" i="64" s="1"/>
  <c r="BL6" i="64" s="1"/>
  <c r="AK6" i="64"/>
  <c r="CO6" i="64" s="1"/>
  <c r="AL6" i="64"/>
  <c r="AM6" i="64"/>
  <c r="AN6" i="64"/>
  <c r="AO6" i="64"/>
  <c r="AP6" i="64"/>
  <c r="AQ6" i="64"/>
  <c r="AR6" i="64"/>
  <c r="AS6" i="64"/>
  <c r="BG6" i="64" s="1"/>
  <c r="AT6" i="64"/>
  <c r="BH6" i="64" s="1"/>
  <c r="AU6" i="64"/>
  <c r="AV6" i="64"/>
  <c r="AZ6" i="64"/>
  <c r="BN6" i="64" s="1"/>
  <c r="BA6" i="64"/>
  <c r="BO6" i="64" s="1"/>
  <c r="BB6" i="64"/>
  <c r="BP6" i="64" s="1"/>
  <c r="BC6" i="64"/>
  <c r="BD6" i="64"/>
  <c r="BE6" i="64"/>
  <c r="BF6" i="64"/>
  <c r="BT6" i="64" s="1"/>
  <c r="BQ6" i="64"/>
  <c r="BR6" i="64"/>
  <c r="BS6" i="64"/>
  <c r="CI6" i="64"/>
  <c r="CJ6" i="64"/>
  <c r="CK6" i="64"/>
  <c r="CL6" i="64"/>
  <c r="CM6" i="64"/>
  <c r="CN6" i="64"/>
  <c r="CP6" i="64"/>
  <c r="CQ6" i="64"/>
  <c r="CR6" i="64"/>
  <c r="CS6" i="64"/>
  <c r="CT6" i="64"/>
  <c r="CU6" i="64"/>
  <c r="CV6" i="64"/>
  <c r="AE7" i="64"/>
  <c r="CI7" i="64" s="1"/>
  <c r="AF7" i="64"/>
  <c r="AG7" i="64"/>
  <c r="AH7" i="64"/>
  <c r="AV7" i="64" s="1"/>
  <c r="AI7" i="64"/>
  <c r="AW7" i="64" s="1"/>
  <c r="AJ7" i="64"/>
  <c r="AX7" i="64" s="1"/>
  <c r="AK7" i="64"/>
  <c r="AL7" i="64"/>
  <c r="CP7" i="64" s="1"/>
  <c r="AM7" i="64"/>
  <c r="CQ7" i="64" s="1"/>
  <c r="AN7" i="64"/>
  <c r="AO7" i="64"/>
  <c r="AP7" i="64"/>
  <c r="BD7" i="64" s="1"/>
  <c r="AQ7" i="64"/>
  <c r="BE7" i="64" s="1"/>
  <c r="AR7" i="64"/>
  <c r="BF7" i="64" s="1"/>
  <c r="AS7" i="64"/>
  <c r="AT7" i="64"/>
  <c r="AU7" i="64"/>
  <c r="BA7" i="64"/>
  <c r="BB7" i="64"/>
  <c r="BC7" i="64"/>
  <c r="CJ7" i="64"/>
  <c r="CK7" i="64"/>
  <c r="CL7" i="64"/>
  <c r="CM7" i="64"/>
  <c r="CN7" i="64"/>
  <c r="CR7" i="64"/>
  <c r="CS7" i="64"/>
  <c r="CT7" i="64"/>
  <c r="CU7" i="64"/>
  <c r="CV7" i="64"/>
  <c r="AE8" i="64"/>
  <c r="CI8" i="64" s="1"/>
  <c r="AF8" i="64"/>
  <c r="AG8" i="64"/>
  <c r="AH8" i="64"/>
  <c r="AI8" i="64"/>
  <c r="AW8" i="64" s="1"/>
  <c r="AJ8" i="64"/>
  <c r="AX8" i="64" s="1"/>
  <c r="AK8" i="64"/>
  <c r="AL8" i="64"/>
  <c r="AM8" i="64"/>
  <c r="CQ8" i="64" s="1"/>
  <c r="AN8" i="64"/>
  <c r="AO8" i="64"/>
  <c r="AP8" i="64"/>
  <c r="AQ8" i="64"/>
  <c r="BE8" i="64" s="1"/>
  <c r="BS8" i="64" s="1"/>
  <c r="AR8" i="64"/>
  <c r="BF8" i="64" s="1"/>
  <c r="AS8" i="64"/>
  <c r="AT8" i="64"/>
  <c r="BH8" i="64" s="1"/>
  <c r="AU8" i="64"/>
  <c r="AV8" i="64"/>
  <c r="BA8" i="64"/>
  <c r="BB8" i="64"/>
  <c r="BC8" i="64"/>
  <c r="BD8" i="64"/>
  <c r="CJ8" i="64"/>
  <c r="CK8" i="64"/>
  <c r="CL8" i="64"/>
  <c r="CM8" i="64"/>
  <c r="CN8" i="64"/>
  <c r="CR8" i="64"/>
  <c r="CS8" i="64"/>
  <c r="CT8" i="64"/>
  <c r="CU8" i="64"/>
  <c r="CV8" i="64"/>
  <c r="AE9" i="64"/>
  <c r="CI9" i="64" s="1"/>
  <c r="AF9" i="64"/>
  <c r="AG9" i="64"/>
  <c r="AH9" i="64"/>
  <c r="AV9" i="64" s="1"/>
  <c r="AI9" i="64"/>
  <c r="AW9" i="64" s="1"/>
  <c r="BK9" i="64" s="1"/>
  <c r="AJ9" i="64"/>
  <c r="AX9" i="64" s="1"/>
  <c r="AK9" i="64"/>
  <c r="AL9" i="64"/>
  <c r="AM9" i="64"/>
  <c r="CQ9" i="64" s="1"/>
  <c r="AN9" i="64"/>
  <c r="AO9" i="64"/>
  <c r="AP9" i="64"/>
  <c r="BD9" i="64" s="1"/>
  <c r="AQ9" i="64"/>
  <c r="BE9" i="64" s="1"/>
  <c r="AR9" i="64"/>
  <c r="BF9" i="64" s="1"/>
  <c r="AS9" i="64"/>
  <c r="AT9" i="64"/>
  <c r="AU9" i="64"/>
  <c r="BA9" i="64"/>
  <c r="BB9" i="64"/>
  <c r="BC9" i="64"/>
  <c r="CJ9" i="64"/>
  <c r="CK9" i="64"/>
  <c r="CL9" i="64"/>
  <c r="CM9" i="64"/>
  <c r="CN9" i="64"/>
  <c r="CR9" i="64"/>
  <c r="CS9" i="64"/>
  <c r="CT9" i="64"/>
  <c r="CU9" i="64"/>
  <c r="CV9" i="64"/>
  <c r="AE10" i="64"/>
  <c r="CI10" i="64" s="1"/>
  <c r="AF10" i="64"/>
  <c r="AG10" i="64"/>
  <c r="AH10" i="64"/>
  <c r="AV10" i="64" s="1"/>
  <c r="AI10" i="64"/>
  <c r="AW10" i="64" s="1"/>
  <c r="AJ10" i="64"/>
  <c r="AX10" i="64" s="1"/>
  <c r="AK10" i="64"/>
  <c r="AL10" i="64"/>
  <c r="AM10" i="64"/>
  <c r="CQ10" i="64" s="1"/>
  <c r="AN10" i="64"/>
  <c r="AO10" i="64"/>
  <c r="AP10" i="64"/>
  <c r="BD10" i="64" s="1"/>
  <c r="AQ10" i="64"/>
  <c r="BE10" i="64" s="1"/>
  <c r="AR10" i="64"/>
  <c r="BF10" i="64" s="1"/>
  <c r="AS10" i="64"/>
  <c r="AT10" i="64"/>
  <c r="AU10" i="64"/>
  <c r="BA10" i="64"/>
  <c r="BB10" i="64"/>
  <c r="BC10" i="64"/>
  <c r="CJ10" i="64"/>
  <c r="CK10" i="64"/>
  <c r="CL10" i="64"/>
  <c r="CM10" i="64"/>
  <c r="CN10" i="64"/>
  <c r="CR10" i="64"/>
  <c r="CS10" i="64"/>
  <c r="CT10" i="64"/>
  <c r="CU10" i="64"/>
  <c r="CV10" i="64"/>
  <c r="AE11" i="64"/>
  <c r="CI11" i="64" s="1"/>
  <c r="AF11" i="64"/>
  <c r="AG11" i="64"/>
  <c r="AH11" i="64"/>
  <c r="AI11" i="64"/>
  <c r="AJ11" i="64"/>
  <c r="AK11" i="64"/>
  <c r="AL11" i="64"/>
  <c r="AM11" i="64"/>
  <c r="CQ11" i="64" s="1"/>
  <c r="AN11" i="64"/>
  <c r="AO11" i="64"/>
  <c r="AP11" i="64"/>
  <c r="AQ11" i="64"/>
  <c r="BE11" i="64" s="1"/>
  <c r="BS11" i="64" s="1"/>
  <c r="AR11" i="64"/>
  <c r="BF11" i="64" s="1"/>
  <c r="AS11" i="64"/>
  <c r="AT11" i="64"/>
  <c r="AU11" i="64"/>
  <c r="AV11" i="64"/>
  <c r="AW11" i="64"/>
  <c r="AX11" i="64"/>
  <c r="BL11" i="64" s="1"/>
  <c r="AY11" i="64"/>
  <c r="BM11" i="64" s="1"/>
  <c r="BA11" i="64"/>
  <c r="BO11" i="64" s="1"/>
  <c r="BB11" i="64"/>
  <c r="BP11" i="64" s="1"/>
  <c r="BC11" i="64"/>
  <c r="BD11" i="64"/>
  <c r="BI11" i="64"/>
  <c r="BJ11" i="64"/>
  <c r="BK11" i="64"/>
  <c r="BQ11" i="64"/>
  <c r="BR11" i="64"/>
  <c r="CJ11" i="64"/>
  <c r="CK11" i="64"/>
  <c r="CL11" i="64"/>
  <c r="CM11" i="64"/>
  <c r="CN11" i="64"/>
  <c r="CO11" i="64"/>
  <c r="CR11" i="64"/>
  <c r="CS11" i="64"/>
  <c r="CT11" i="64"/>
  <c r="CU11" i="64"/>
  <c r="CV11" i="64"/>
  <c r="AE12" i="64"/>
  <c r="CI12" i="64" s="1"/>
  <c r="AF12" i="64"/>
  <c r="AG12" i="64"/>
  <c r="AH12" i="64"/>
  <c r="AV12" i="64" s="1"/>
  <c r="AI12" i="64"/>
  <c r="AW12" i="64" s="1"/>
  <c r="AJ12" i="64"/>
  <c r="AX12" i="64" s="1"/>
  <c r="AK12" i="64"/>
  <c r="AL12" i="64"/>
  <c r="CP12" i="64" s="1"/>
  <c r="AM12" i="64"/>
  <c r="CQ12" i="64" s="1"/>
  <c r="AN12" i="64"/>
  <c r="AO12" i="64"/>
  <c r="AP12" i="64"/>
  <c r="BD12" i="64" s="1"/>
  <c r="AQ12" i="64"/>
  <c r="BE12" i="64" s="1"/>
  <c r="AR12" i="64"/>
  <c r="BF12" i="64" s="1"/>
  <c r="AS12" i="64"/>
  <c r="AT12" i="64"/>
  <c r="AU12" i="64"/>
  <c r="BA12" i="64"/>
  <c r="BB12" i="64"/>
  <c r="BC12" i="64"/>
  <c r="CJ12" i="64"/>
  <c r="CK12" i="64"/>
  <c r="CL12" i="64"/>
  <c r="CM12" i="64"/>
  <c r="CN12" i="64"/>
  <c r="CR12" i="64"/>
  <c r="CS12" i="64"/>
  <c r="CT12" i="64"/>
  <c r="CU12" i="64"/>
  <c r="AE13" i="64"/>
  <c r="CI13" i="64" s="1"/>
  <c r="AF13" i="64"/>
  <c r="AG13" i="64"/>
  <c r="AH13" i="64"/>
  <c r="AV13" i="64" s="1"/>
  <c r="AI13" i="64"/>
  <c r="AW13" i="64" s="1"/>
  <c r="BK13" i="64" s="1"/>
  <c r="AJ13" i="64"/>
  <c r="AX13" i="64" s="1"/>
  <c r="AK13" i="64"/>
  <c r="AL13" i="64"/>
  <c r="CP13" i="64" s="1"/>
  <c r="AM13" i="64"/>
  <c r="CQ13" i="64" s="1"/>
  <c r="AN13" i="64"/>
  <c r="AO13" i="64"/>
  <c r="AP13" i="64"/>
  <c r="BD13" i="64" s="1"/>
  <c r="AQ13" i="64"/>
  <c r="BE13" i="64" s="1"/>
  <c r="AR13" i="64"/>
  <c r="AS13" i="64"/>
  <c r="AT13" i="64"/>
  <c r="AU13" i="64"/>
  <c r="AZ13" i="64"/>
  <c r="BA13" i="64"/>
  <c r="BB13" i="64"/>
  <c r="BC13" i="64"/>
  <c r="BF13" i="64"/>
  <c r="BT13" i="64" s="1"/>
  <c r="BI13" i="64"/>
  <c r="BJ13" i="64"/>
  <c r="CJ13" i="64"/>
  <c r="CK13" i="64"/>
  <c r="CL13" i="64"/>
  <c r="CM13" i="64"/>
  <c r="CN13" i="64"/>
  <c r="CR13" i="64"/>
  <c r="CS13" i="64"/>
  <c r="CT13" i="64"/>
  <c r="CU13" i="64"/>
  <c r="CV13" i="64"/>
  <c r="AE14" i="64"/>
  <c r="CI14" i="64" s="1"/>
  <c r="AF14" i="64"/>
  <c r="AG14" i="64"/>
  <c r="AH14" i="64"/>
  <c r="AI14" i="64"/>
  <c r="AW14" i="64" s="1"/>
  <c r="AJ14" i="64"/>
  <c r="AX14" i="64" s="1"/>
  <c r="AK14" i="64"/>
  <c r="AL14" i="64"/>
  <c r="CP14" i="64" s="1"/>
  <c r="AM14" i="64"/>
  <c r="CQ14" i="64" s="1"/>
  <c r="AN14" i="64"/>
  <c r="AO14" i="64"/>
  <c r="AP14" i="64"/>
  <c r="AQ14" i="64"/>
  <c r="AR14" i="64"/>
  <c r="AS14" i="64"/>
  <c r="AT14" i="64"/>
  <c r="AU14" i="64"/>
  <c r="AV14" i="64"/>
  <c r="AZ14" i="64"/>
  <c r="BA14" i="64"/>
  <c r="BB14" i="64"/>
  <c r="BC14" i="64"/>
  <c r="BD14" i="64"/>
  <c r="BE14" i="64"/>
  <c r="BF14" i="64"/>
  <c r="BR14" i="64"/>
  <c r="BS14" i="64"/>
  <c r="BT14" i="64"/>
  <c r="CJ14" i="64"/>
  <c r="CK14" i="64"/>
  <c r="CL14" i="64"/>
  <c r="CM14" i="64"/>
  <c r="CN14" i="64"/>
  <c r="CR14" i="64"/>
  <c r="CS14" i="64"/>
  <c r="CT14" i="64"/>
  <c r="CU14" i="64"/>
  <c r="CV14" i="64"/>
  <c r="AE15" i="64"/>
  <c r="CI15" i="64" s="1"/>
  <c r="AF15" i="64"/>
  <c r="CJ15" i="64" s="1"/>
  <c r="AG15" i="64"/>
  <c r="AH15" i="64"/>
  <c r="AI15" i="64"/>
  <c r="AW15" i="64" s="1"/>
  <c r="AJ15" i="64"/>
  <c r="AX15" i="64" s="1"/>
  <c r="AK15" i="64"/>
  <c r="AL15" i="64"/>
  <c r="CP15" i="64" s="1"/>
  <c r="AM15" i="64"/>
  <c r="CQ15" i="64" s="1"/>
  <c r="AN15" i="64"/>
  <c r="CR15" i="64" s="1"/>
  <c r="AO15" i="64"/>
  <c r="AP15" i="64"/>
  <c r="AQ15" i="64"/>
  <c r="BE15" i="64" s="1"/>
  <c r="AR15" i="64"/>
  <c r="BF15" i="64" s="1"/>
  <c r="AS15" i="64"/>
  <c r="AT15" i="64"/>
  <c r="AU15" i="64"/>
  <c r="AV15" i="64"/>
  <c r="AZ15" i="64"/>
  <c r="BA15" i="64"/>
  <c r="BB15" i="64"/>
  <c r="BC15" i="64"/>
  <c r="BD15" i="64"/>
  <c r="BR15" i="64"/>
  <c r="CK15" i="64"/>
  <c r="CL15" i="64"/>
  <c r="CM15" i="64"/>
  <c r="CN15" i="64"/>
  <c r="CS15" i="64"/>
  <c r="CT15" i="64"/>
  <c r="CU15" i="64"/>
  <c r="AE16" i="64"/>
  <c r="AF16" i="64"/>
  <c r="AG16" i="64"/>
  <c r="AH16" i="64"/>
  <c r="AI16" i="64"/>
  <c r="AW16" i="64" s="1"/>
  <c r="AJ16" i="64"/>
  <c r="AK16" i="64"/>
  <c r="AL16" i="64"/>
  <c r="CP16" i="64" s="1"/>
  <c r="AM16" i="64"/>
  <c r="AN16" i="64"/>
  <c r="AO16" i="64"/>
  <c r="AP16" i="64"/>
  <c r="AQ16" i="64"/>
  <c r="AR16" i="64"/>
  <c r="AS16" i="64"/>
  <c r="BG16" i="64" s="1"/>
  <c r="AT16" i="64"/>
  <c r="AU16" i="64"/>
  <c r="AV16" i="64"/>
  <c r="AZ16" i="64"/>
  <c r="BA16" i="64"/>
  <c r="BO16" i="64" s="1"/>
  <c r="BB16" i="64"/>
  <c r="BC16" i="64"/>
  <c r="BD16" i="64"/>
  <c r="BE16" i="64"/>
  <c r="BF16" i="64"/>
  <c r="BH16" i="64"/>
  <c r="BQ16" i="64"/>
  <c r="BR16" i="64"/>
  <c r="BS16" i="64"/>
  <c r="BT16" i="64"/>
  <c r="CI16" i="64"/>
  <c r="CJ16" i="64"/>
  <c r="CK16" i="64"/>
  <c r="CL16" i="64"/>
  <c r="CM16" i="64"/>
  <c r="CQ16" i="64"/>
  <c r="CR16" i="64"/>
  <c r="CS16" i="64"/>
  <c r="CT16" i="64"/>
  <c r="CU16" i="64"/>
  <c r="CV16" i="64"/>
  <c r="AE17" i="64"/>
  <c r="CI17" i="64" s="1"/>
  <c r="AF17" i="64"/>
  <c r="AG17" i="64"/>
  <c r="AH17" i="64"/>
  <c r="AI17" i="64"/>
  <c r="AW17" i="64" s="1"/>
  <c r="AJ17" i="64"/>
  <c r="AK17" i="64"/>
  <c r="AL17" i="64"/>
  <c r="AM17" i="64"/>
  <c r="CQ17" i="64" s="1"/>
  <c r="AN17" i="64"/>
  <c r="AO17" i="64"/>
  <c r="AP17" i="64"/>
  <c r="AQ17" i="64"/>
  <c r="BE17" i="64" s="1"/>
  <c r="AR17" i="64"/>
  <c r="BF17" i="64" s="1"/>
  <c r="AS17" i="64"/>
  <c r="AT17" i="64"/>
  <c r="AU17" i="64"/>
  <c r="AV17" i="64"/>
  <c r="BA17" i="64"/>
  <c r="BB17" i="64"/>
  <c r="BC17" i="64"/>
  <c r="BD17" i="64"/>
  <c r="CJ17" i="64"/>
  <c r="CK17" i="64"/>
  <c r="CL17" i="64"/>
  <c r="CM17" i="64"/>
  <c r="CR17" i="64"/>
  <c r="CS17" i="64"/>
  <c r="CT17" i="64"/>
  <c r="CU17" i="64"/>
  <c r="AE18" i="64"/>
  <c r="CI18" i="64" s="1"/>
  <c r="AF18" i="64"/>
  <c r="AG18" i="64"/>
  <c r="AH18" i="64"/>
  <c r="AI18" i="64"/>
  <c r="AW18" i="64" s="1"/>
  <c r="AJ18" i="64"/>
  <c r="AX18" i="64" s="1"/>
  <c r="AK18" i="64"/>
  <c r="AL18" i="64"/>
  <c r="AM18" i="64"/>
  <c r="CQ18" i="64" s="1"/>
  <c r="AN18" i="64"/>
  <c r="AO18" i="64"/>
  <c r="AP18" i="64"/>
  <c r="AQ18" i="64"/>
  <c r="BE18" i="64" s="1"/>
  <c r="AR18" i="64"/>
  <c r="BF18" i="64" s="1"/>
  <c r="AS18" i="64"/>
  <c r="AT18" i="64"/>
  <c r="AU18" i="64"/>
  <c r="AV18" i="64"/>
  <c r="BA18" i="64"/>
  <c r="BB18" i="64"/>
  <c r="BC18" i="64"/>
  <c r="BD18" i="64"/>
  <c r="CJ18" i="64"/>
  <c r="CK18" i="64"/>
  <c r="CL18" i="64"/>
  <c r="CM18" i="64"/>
  <c r="CN18" i="64"/>
  <c r="CR18" i="64"/>
  <c r="CS18" i="64"/>
  <c r="CT18" i="64"/>
  <c r="CU18" i="64"/>
  <c r="CV18" i="64"/>
  <c r="AE19" i="64"/>
  <c r="CI19" i="64" s="1"/>
  <c r="AF19" i="64"/>
  <c r="AG19" i="64"/>
  <c r="AH19" i="64"/>
  <c r="AV19" i="64" s="1"/>
  <c r="AI19" i="64"/>
  <c r="AW19" i="64" s="1"/>
  <c r="AJ19" i="64"/>
  <c r="AX19" i="64" s="1"/>
  <c r="AK19" i="64"/>
  <c r="AL19" i="64"/>
  <c r="AM19" i="64"/>
  <c r="AN19" i="64"/>
  <c r="AO19" i="64"/>
  <c r="AP19" i="64"/>
  <c r="BD19" i="64" s="1"/>
  <c r="AQ19" i="64"/>
  <c r="BE19" i="64" s="1"/>
  <c r="AR19" i="64"/>
  <c r="BF19" i="64" s="1"/>
  <c r="AT19" i="64"/>
  <c r="AU19" i="64"/>
  <c r="AY19" i="64"/>
  <c r="BB19" i="64"/>
  <c r="BC19" i="64"/>
  <c r="CJ19" i="64"/>
  <c r="CK19" i="64"/>
  <c r="CL19" i="64"/>
  <c r="CM19" i="64"/>
  <c r="CN19" i="64"/>
  <c r="CO19" i="64"/>
  <c r="CR19" i="64"/>
  <c r="CS19" i="64"/>
  <c r="CT19" i="64"/>
  <c r="CU19" i="64"/>
  <c r="AE20" i="64"/>
  <c r="CI20" i="64" s="1"/>
  <c r="AF20" i="64"/>
  <c r="AG20" i="64"/>
  <c r="AH20" i="64"/>
  <c r="AV20" i="64" s="1"/>
  <c r="AI20" i="64"/>
  <c r="AJ20" i="64"/>
  <c r="CN20" i="64" s="1"/>
  <c r="AK20" i="64"/>
  <c r="AY20" i="64" s="1"/>
  <c r="AL20" i="64"/>
  <c r="AM20" i="64"/>
  <c r="CQ20" i="64" s="1"/>
  <c r="AN20" i="64"/>
  <c r="AO20" i="64"/>
  <c r="AP20" i="64"/>
  <c r="BD20" i="64" s="1"/>
  <c r="AQ20" i="64"/>
  <c r="BE20" i="64" s="1"/>
  <c r="AR20" i="64"/>
  <c r="AS20" i="64"/>
  <c r="AT20" i="64"/>
  <c r="AU20" i="64"/>
  <c r="AZ20" i="64"/>
  <c r="BA20" i="64"/>
  <c r="BB20" i="64"/>
  <c r="BC20" i="64"/>
  <c r="BH20" i="64"/>
  <c r="CJ20" i="64"/>
  <c r="CK20" i="64"/>
  <c r="CL20" i="64"/>
  <c r="CO20" i="64"/>
  <c r="CP20" i="64"/>
  <c r="CR20" i="64"/>
  <c r="CS20" i="64"/>
  <c r="CT20" i="64"/>
  <c r="AE21" i="64"/>
  <c r="AF21" i="64"/>
  <c r="AG21" i="64"/>
  <c r="AH21" i="64"/>
  <c r="AV21" i="64" s="1"/>
  <c r="AI21" i="64"/>
  <c r="AW21" i="64" s="1"/>
  <c r="AJ21" i="64"/>
  <c r="CN21" i="64" s="1"/>
  <c r="AK21" i="64"/>
  <c r="CO21" i="64" s="1"/>
  <c r="AL21" i="64"/>
  <c r="AM21" i="64"/>
  <c r="AN21" i="64"/>
  <c r="CR21" i="64" s="1"/>
  <c r="AO21" i="64"/>
  <c r="AP21" i="64"/>
  <c r="BD21" i="64" s="1"/>
  <c r="AQ21" i="64"/>
  <c r="BE21" i="64" s="1"/>
  <c r="AR21" i="64"/>
  <c r="BF21" i="64" s="1"/>
  <c r="AS21" i="64"/>
  <c r="AU21" i="64"/>
  <c r="AZ21" i="64"/>
  <c r="BA21" i="64"/>
  <c r="BB21" i="64"/>
  <c r="BC21" i="64"/>
  <c r="CI21" i="64"/>
  <c r="CK21" i="64"/>
  <c r="CL21" i="64"/>
  <c r="CP21" i="64"/>
  <c r="CQ21" i="64"/>
  <c r="CS21" i="64"/>
  <c r="CT21" i="64"/>
  <c r="CV21" i="64"/>
  <c r="AE22" i="64"/>
  <c r="CI22" i="64" s="1"/>
  <c r="AF22" i="64"/>
  <c r="CJ22" i="64" s="1"/>
  <c r="AG22" i="64"/>
  <c r="AH22" i="64"/>
  <c r="AI22" i="64"/>
  <c r="AW22" i="64" s="1"/>
  <c r="AJ22" i="64"/>
  <c r="AX22" i="64" s="1"/>
  <c r="AK22" i="64"/>
  <c r="CO22" i="64" s="1"/>
  <c r="AL22" i="64"/>
  <c r="CP22" i="64" s="1"/>
  <c r="AM22" i="64"/>
  <c r="CQ22" i="64" s="1"/>
  <c r="AN22" i="64"/>
  <c r="CR22" i="64" s="1"/>
  <c r="AO22" i="64"/>
  <c r="AP22" i="64"/>
  <c r="AQ22" i="64"/>
  <c r="BE22" i="64" s="1"/>
  <c r="AR22" i="64"/>
  <c r="BF22" i="64" s="1"/>
  <c r="AS22" i="64"/>
  <c r="AT22" i="64"/>
  <c r="AU22" i="64"/>
  <c r="AV22" i="64"/>
  <c r="BA22" i="64"/>
  <c r="BB22" i="64"/>
  <c r="BC22" i="64"/>
  <c r="BD22" i="64"/>
  <c r="CK22" i="64"/>
  <c r="CL22" i="64"/>
  <c r="CM22" i="64"/>
  <c r="CS22" i="64"/>
  <c r="CT22" i="64"/>
  <c r="CU22" i="64"/>
  <c r="CV22" i="64"/>
  <c r="AE23" i="64"/>
  <c r="CI23" i="64" s="1"/>
  <c r="AF23" i="64"/>
  <c r="CJ23" i="64" s="1"/>
  <c r="AG23" i="64"/>
  <c r="AH23" i="64"/>
  <c r="AI23" i="64"/>
  <c r="AW23" i="64" s="1"/>
  <c r="AJ23" i="64"/>
  <c r="AX23" i="64" s="1"/>
  <c r="AK23" i="64"/>
  <c r="AY23" i="64" s="1"/>
  <c r="AL23" i="64"/>
  <c r="AZ23" i="64" s="1"/>
  <c r="AM23" i="64"/>
  <c r="CQ23" i="64" s="1"/>
  <c r="AN23" i="64"/>
  <c r="CR23" i="64" s="1"/>
  <c r="AO23" i="64"/>
  <c r="AP23" i="64"/>
  <c r="AQ23" i="64"/>
  <c r="BE23" i="64" s="1"/>
  <c r="AR23" i="64"/>
  <c r="BF23" i="64" s="1"/>
  <c r="AT23" i="64"/>
  <c r="AU23" i="64"/>
  <c r="AV23" i="64"/>
  <c r="BC23" i="64"/>
  <c r="BD23" i="64"/>
  <c r="CK23" i="64"/>
  <c r="CL23" i="64"/>
  <c r="CM23" i="64"/>
  <c r="CN23" i="64"/>
  <c r="CO23" i="64"/>
  <c r="CS23" i="64"/>
  <c r="CT23" i="64"/>
  <c r="CU23" i="64"/>
  <c r="CV23" i="64"/>
  <c r="AE24" i="64"/>
  <c r="CI24" i="64" s="1"/>
  <c r="AF24" i="64"/>
  <c r="CJ24" i="64" s="1"/>
  <c r="AG24" i="64"/>
  <c r="AH24" i="64"/>
  <c r="AI24" i="64"/>
  <c r="AJ24" i="64"/>
  <c r="AK24" i="64"/>
  <c r="AL24" i="64"/>
  <c r="AM24" i="64"/>
  <c r="CQ24" i="64" s="1"/>
  <c r="AN24" i="64"/>
  <c r="CR24" i="64" s="1"/>
  <c r="AO24" i="64"/>
  <c r="AP24" i="64"/>
  <c r="AQ24" i="64"/>
  <c r="AR24" i="64"/>
  <c r="AU24" i="64"/>
  <c r="BI24" i="64" s="1"/>
  <c r="AV24" i="64"/>
  <c r="BJ24" i="64" s="1"/>
  <c r="AW24" i="64"/>
  <c r="AX24" i="64"/>
  <c r="AY24" i="64"/>
  <c r="BM24" i="64" s="1"/>
  <c r="AZ24" i="64"/>
  <c r="BN24" i="64" s="1"/>
  <c r="BC24" i="64"/>
  <c r="BD24" i="64"/>
  <c r="BR24" i="64" s="1"/>
  <c r="BE24" i="64"/>
  <c r="BF24" i="64"/>
  <c r="BK24" i="64"/>
  <c r="BL24" i="64"/>
  <c r="BS24" i="64"/>
  <c r="BT24" i="64"/>
  <c r="CK24" i="64"/>
  <c r="CL24" i="64"/>
  <c r="CM24" i="64"/>
  <c r="CN24" i="64"/>
  <c r="CO24" i="64"/>
  <c r="CP24" i="64"/>
  <c r="CS24" i="64"/>
  <c r="CT24" i="64"/>
  <c r="CU24" i="64"/>
  <c r="CV24" i="64"/>
  <c r="AE25" i="64"/>
  <c r="CI25" i="64" s="1"/>
  <c r="AF25" i="64"/>
  <c r="CJ25" i="64" s="1"/>
  <c r="AG25" i="64"/>
  <c r="AH25" i="64"/>
  <c r="AI25" i="64"/>
  <c r="AW25" i="64" s="1"/>
  <c r="AJ25" i="64"/>
  <c r="AX25" i="64" s="1"/>
  <c r="AK25" i="64"/>
  <c r="AY25" i="64" s="1"/>
  <c r="AL25" i="64"/>
  <c r="AZ25" i="64" s="1"/>
  <c r="AM25" i="64"/>
  <c r="CQ25" i="64" s="1"/>
  <c r="AN25" i="64"/>
  <c r="CR25" i="64" s="1"/>
  <c r="AO25" i="64"/>
  <c r="AP25" i="64"/>
  <c r="AQ25" i="64"/>
  <c r="BE25" i="64" s="1"/>
  <c r="AR25" i="64"/>
  <c r="BF25" i="64" s="1"/>
  <c r="AT25" i="64"/>
  <c r="AU25" i="64"/>
  <c r="AV25" i="64"/>
  <c r="BC25" i="64"/>
  <c r="BD25" i="64"/>
  <c r="CK25" i="64"/>
  <c r="CL25" i="64"/>
  <c r="CM25" i="64"/>
  <c r="CN25" i="64"/>
  <c r="CO25" i="64"/>
  <c r="CS25" i="64"/>
  <c r="CT25" i="64"/>
  <c r="CU25" i="64"/>
  <c r="CV25" i="64"/>
  <c r="AE26" i="64"/>
  <c r="CI26" i="64" s="1"/>
  <c r="AF26" i="64"/>
  <c r="CJ26" i="64" s="1"/>
  <c r="AG26" i="64"/>
  <c r="AH26" i="64"/>
  <c r="AI26" i="64"/>
  <c r="AW26" i="64" s="1"/>
  <c r="AJ26" i="64"/>
  <c r="AX26" i="64" s="1"/>
  <c r="AK26" i="64"/>
  <c r="AL26" i="64"/>
  <c r="AZ26" i="64" s="1"/>
  <c r="AM26" i="64"/>
  <c r="CQ26" i="64" s="1"/>
  <c r="AN26" i="64"/>
  <c r="CR26" i="64" s="1"/>
  <c r="AO26" i="64"/>
  <c r="AP26" i="64"/>
  <c r="AQ26" i="64"/>
  <c r="BE26" i="64" s="1"/>
  <c r="AR26" i="64"/>
  <c r="BF26" i="64" s="1"/>
  <c r="AU26" i="64"/>
  <c r="AV26" i="64"/>
  <c r="AY26" i="64"/>
  <c r="BC26" i="64"/>
  <c r="BD26" i="64"/>
  <c r="CK26" i="64"/>
  <c r="CL26" i="64"/>
  <c r="CM26" i="64"/>
  <c r="CN26" i="64"/>
  <c r="CO26" i="64"/>
  <c r="CP26" i="64"/>
  <c r="CS26" i="64"/>
  <c r="CT26" i="64"/>
  <c r="CU26" i="64"/>
  <c r="CV26" i="64"/>
  <c r="AE27" i="64"/>
  <c r="AF27" i="64"/>
  <c r="AG27" i="64"/>
  <c r="AH27" i="64"/>
  <c r="AI27" i="64"/>
  <c r="AW27" i="64" s="1"/>
  <c r="AJ27" i="64"/>
  <c r="AX27" i="64" s="1"/>
  <c r="AK27" i="64"/>
  <c r="AL27" i="64"/>
  <c r="AM27" i="64"/>
  <c r="CQ27" i="64" s="1"/>
  <c r="AN27" i="64"/>
  <c r="CR27" i="64" s="1"/>
  <c r="AO27" i="64"/>
  <c r="AP27" i="64"/>
  <c r="AQ27" i="64"/>
  <c r="AR27" i="64"/>
  <c r="AS27" i="64"/>
  <c r="AT27" i="64"/>
  <c r="AU27" i="64"/>
  <c r="AV27" i="64"/>
  <c r="AY27" i="64"/>
  <c r="AZ27" i="64"/>
  <c r="BA27" i="64"/>
  <c r="BO27" i="64" s="1"/>
  <c r="BB27" i="64"/>
  <c r="BP27" i="64" s="1"/>
  <c r="BC27" i="64"/>
  <c r="BD27" i="64"/>
  <c r="BE27" i="64"/>
  <c r="BF27" i="64"/>
  <c r="BG27" i="64"/>
  <c r="BH27" i="64"/>
  <c r="BR27" i="64"/>
  <c r="BS27" i="64"/>
  <c r="BT27" i="64"/>
  <c r="CI27" i="64"/>
  <c r="CJ27" i="64"/>
  <c r="CK27" i="64"/>
  <c r="CL27" i="64"/>
  <c r="CN27" i="64"/>
  <c r="CO27" i="64"/>
  <c r="CP27" i="64"/>
  <c r="CS27" i="64"/>
  <c r="CT27" i="64"/>
  <c r="CU27" i="64"/>
  <c r="CV27" i="64"/>
  <c r="AE28" i="64"/>
  <c r="CI28" i="64" s="1"/>
  <c r="AF28" i="64"/>
  <c r="CJ28" i="64" s="1"/>
  <c r="AG28" i="64"/>
  <c r="AH28" i="64"/>
  <c r="AI28" i="64"/>
  <c r="AW28" i="64" s="1"/>
  <c r="AJ28" i="64"/>
  <c r="AX28" i="64" s="1"/>
  <c r="AK28" i="64"/>
  <c r="AL28" i="64"/>
  <c r="AM28" i="64"/>
  <c r="CQ28" i="64" s="1"/>
  <c r="AN28" i="64"/>
  <c r="AO28" i="64"/>
  <c r="AP28" i="64"/>
  <c r="AQ28" i="64"/>
  <c r="AR28" i="64"/>
  <c r="BF28" i="64" s="1"/>
  <c r="AU28" i="64"/>
  <c r="AV28" i="64"/>
  <c r="AY28" i="64"/>
  <c r="AZ28" i="64"/>
  <c r="BC28" i="64"/>
  <c r="BD28" i="64"/>
  <c r="BE28" i="64"/>
  <c r="BR28" i="64"/>
  <c r="BS28" i="64"/>
  <c r="CK28" i="64"/>
  <c r="CL28" i="64"/>
  <c r="CM28" i="64"/>
  <c r="CN28" i="64"/>
  <c r="CO28" i="64"/>
  <c r="CP28" i="64"/>
  <c r="CS28" i="64"/>
  <c r="CT28" i="64"/>
  <c r="CU28" i="64"/>
  <c r="CV28" i="64"/>
  <c r="AE29" i="64"/>
  <c r="CI29" i="64" s="1"/>
  <c r="AF29" i="64"/>
  <c r="CJ29" i="64" s="1"/>
  <c r="AG29" i="64"/>
  <c r="AH29" i="64"/>
  <c r="AI29" i="64"/>
  <c r="AJ29" i="64"/>
  <c r="AK29" i="64"/>
  <c r="AL29" i="64"/>
  <c r="AM29" i="64"/>
  <c r="CQ29" i="64" s="1"/>
  <c r="AN29" i="64"/>
  <c r="CR29" i="64" s="1"/>
  <c r="AO29" i="64"/>
  <c r="AP29" i="64"/>
  <c r="AQ29" i="64"/>
  <c r="AR29" i="64"/>
  <c r="AU29" i="64"/>
  <c r="BI29" i="64" s="1"/>
  <c r="AV29" i="64"/>
  <c r="BJ29" i="64" s="1"/>
  <c r="AW29" i="64"/>
  <c r="AX29" i="64"/>
  <c r="AY29" i="64"/>
  <c r="BM29" i="64" s="1"/>
  <c r="AZ29" i="64"/>
  <c r="BN29" i="64" s="1"/>
  <c r="BC29" i="64"/>
  <c r="BD29" i="64"/>
  <c r="BR29" i="64" s="1"/>
  <c r="BE29" i="64"/>
  <c r="BF29" i="64"/>
  <c r="BK29" i="64"/>
  <c r="BL29" i="64"/>
  <c r="BS29" i="64"/>
  <c r="BT29" i="64"/>
  <c r="CK29" i="64"/>
  <c r="CL29" i="64"/>
  <c r="CM29" i="64"/>
  <c r="CN29" i="64"/>
  <c r="CO29" i="64"/>
  <c r="CP29" i="64"/>
  <c r="CS29" i="64"/>
  <c r="CT29" i="64"/>
  <c r="CU29" i="64"/>
  <c r="CV29" i="64"/>
  <c r="AE30" i="64"/>
  <c r="AF30" i="64"/>
  <c r="CJ30" i="64" s="1"/>
  <c r="AG30" i="64"/>
  <c r="AH30" i="64"/>
  <c r="AI30" i="64"/>
  <c r="AJ30" i="64"/>
  <c r="AK30" i="64"/>
  <c r="AL30" i="64"/>
  <c r="AM30" i="64"/>
  <c r="AN30" i="64"/>
  <c r="AO30" i="64"/>
  <c r="AP30" i="64"/>
  <c r="AQ30" i="64"/>
  <c r="AR30" i="64"/>
  <c r="AT30" i="64"/>
  <c r="AU30" i="64"/>
  <c r="BI30" i="64" s="1"/>
  <c r="AV30" i="64"/>
  <c r="BJ30" i="64" s="1"/>
  <c r="AW30" i="64"/>
  <c r="AX30" i="64"/>
  <c r="AY30" i="64"/>
  <c r="BM30" i="64" s="1"/>
  <c r="AZ30" i="64"/>
  <c r="BN30" i="64" s="1"/>
  <c r="BA30" i="64"/>
  <c r="BB30" i="64"/>
  <c r="BP30" i="64" s="1"/>
  <c r="BC30" i="64"/>
  <c r="BD30" i="64"/>
  <c r="BE30" i="64"/>
  <c r="BF30" i="64"/>
  <c r="BK30" i="64"/>
  <c r="BL30" i="64"/>
  <c r="BO30" i="64"/>
  <c r="BS30" i="64"/>
  <c r="BT30" i="64"/>
  <c r="CK30" i="64"/>
  <c r="CL30" i="64"/>
  <c r="CM30" i="64"/>
  <c r="CN30" i="64"/>
  <c r="CO30" i="64"/>
  <c r="CP30" i="64"/>
  <c r="CQ30" i="64"/>
  <c r="CR30" i="64"/>
  <c r="CS30" i="64"/>
  <c r="CT30" i="64"/>
  <c r="CU30" i="64"/>
  <c r="CV30" i="64"/>
  <c r="AE31" i="64"/>
  <c r="CI31" i="64" s="1"/>
  <c r="AF31" i="64"/>
  <c r="CJ31" i="64" s="1"/>
  <c r="AG31" i="64"/>
  <c r="AH31" i="64"/>
  <c r="AI31" i="64"/>
  <c r="AW31" i="64" s="1"/>
  <c r="AJ31" i="64"/>
  <c r="AK31" i="64"/>
  <c r="CO31" i="64" s="1"/>
  <c r="AL31" i="64"/>
  <c r="AM31" i="64"/>
  <c r="CQ31" i="64" s="1"/>
  <c r="AN31" i="64"/>
  <c r="CR31" i="64" s="1"/>
  <c r="AO31" i="64"/>
  <c r="AP31" i="64"/>
  <c r="AQ31" i="64"/>
  <c r="BE31" i="64" s="1"/>
  <c r="AR31" i="64"/>
  <c r="BF31" i="64" s="1"/>
  <c r="AS31" i="64"/>
  <c r="AU31" i="64"/>
  <c r="AV31" i="64"/>
  <c r="AY31" i="64"/>
  <c r="AZ31" i="64"/>
  <c r="BA31" i="64"/>
  <c r="BB31" i="64"/>
  <c r="BC31" i="64"/>
  <c r="BD31" i="64"/>
  <c r="CK31" i="64"/>
  <c r="CL31" i="64"/>
  <c r="CP31" i="64"/>
  <c r="CS31" i="64"/>
  <c r="CT31" i="64"/>
  <c r="CU31" i="64"/>
  <c r="CV31" i="64"/>
  <c r="AE32" i="64"/>
  <c r="AF32" i="64"/>
  <c r="AG32" i="64"/>
  <c r="AH32" i="64"/>
  <c r="AI32" i="64"/>
  <c r="AJ32" i="64"/>
  <c r="AK32" i="64"/>
  <c r="AY32" i="64" s="1"/>
  <c r="AL32" i="64"/>
  <c r="AZ32" i="64" s="1"/>
  <c r="AM32" i="64"/>
  <c r="CQ32" i="64" s="1"/>
  <c r="AN32" i="64"/>
  <c r="CR32" i="64" s="1"/>
  <c r="AO32" i="64"/>
  <c r="AP32" i="64"/>
  <c r="AQ32" i="64"/>
  <c r="BE32" i="64" s="1"/>
  <c r="AR32" i="64"/>
  <c r="AS32" i="64"/>
  <c r="BG32" i="64" s="1"/>
  <c r="AT32" i="64"/>
  <c r="BH32" i="64" s="1"/>
  <c r="AU32" i="64"/>
  <c r="AV32" i="64"/>
  <c r="BA32" i="64"/>
  <c r="BB32" i="64"/>
  <c r="BC32" i="64"/>
  <c r="BQ32" i="64" s="1"/>
  <c r="BD32" i="64"/>
  <c r="BR32" i="64" s="1"/>
  <c r="BF32" i="64"/>
  <c r="BT32" i="64"/>
  <c r="CI32" i="64"/>
  <c r="CJ32" i="64"/>
  <c r="CK32" i="64"/>
  <c r="CL32" i="64"/>
  <c r="CS32" i="64"/>
  <c r="CT32" i="64"/>
  <c r="CU32" i="64"/>
  <c r="CV32" i="64"/>
  <c r="AE33" i="64"/>
  <c r="CI33" i="64" s="1"/>
  <c r="AF33" i="64"/>
  <c r="CJ33" i="64" s="1"/>
  <c r="AG33" i="64"/>
  <c r="AH33" i="64"/>
  <c r="AI33" i="64"/>
  <c r="AW33" i="64" s="1"/>
  <c r="AJ33" i="64"/>
  <c r="AX33" i="64" s="1"/>
  <c r="AK33" i="64"/>
  <c r="CO33" i="64" s="1"/>
  <c r="AL33" i="64"/>
  <c r="CP33" i="64" s="1"/>
  <c r="AM33" i="64"/>
  <c r="CQ33" i="64" s="1"/>
  <c r="AN33" i="64"/>
  <c r="CR33" i="64" s="1"/>
  <c r="AO33" i="64"/>
  <c r="AP33" i="64"/>
  <c r="AQ33" i="64"/>
  <c r="BE33" i="64" s="1"/>
  <c r="AR33" i="64"/>
  <c r="BF33" i="64" s="1"/>
  <c r="AS33" i="64"/>
  <c r="AT33" i="64"/>
  <c r="AU33" i="64"/>
  <c r="AV33" i="64"/>
  <c r="AZ33" i="64"/>
  <c r="BA33" i="64"/>
  <c r="BB33" i="64"/>
  <c r="BC33" i="64"/>
  <c r="BD33" i="64"/>
  <c r="BO33" i="64"/>
  <c r="BP33" i="64"/>
  <c r="CK33" i="64"/>
  <c r="CL33" i="64"/>
  <c r="CS33" i="64"/>
  <c r="CT33" i="64"/>
  <c r="CU33" i="64"/>
  <c r="AE34" i="64"/>
  <c r="CI34" i="64" s="1"/>
  <c r="AF34" i="64"/>
  <c r="CJ34" i="64" s="1"/>
  <c r="AG34" i="64"/>
  <c r="AH34" i="64"/>
  <c r="AI34" i="64"/>
  <c r="AW34" i="64" s="1"/>
  <c r="AJ34" i="64"/>
  <c r="AX34" i="64" s="1"/>
  <c r="AK34" i="64"/>
  <c r="AL34" i="64"/>
  <c r="AM34" i="64"/>
  <c r="BA34" i="64" s="1"/>
  <c r="AN34" i="64"/>
  <c r="BB34" i="64" s="1"/>
  <c r="AO34" i="64"/>
  <c r="AP34" i="64"/>
  <c r="AQ34" i="64"/>
  <c r="BE34" i="64" s="1"/>
  <c r="AR34" i="64"/>
  <c r="BF34" i="64" s="1"/>
  <c r="AS34" i="64"/>
  <c r="AU34" i="64"/>
  <c r="AV34" i="64"/>
  <c r="BC34" i="64"/>
  <c r="BD34" i="64"/>
  <c r="CK34" i="64"/>
  <c r="CL34" i="64"/>
  <c r="CQ34" i="64"/>
  <c r="CS34" i="64"/>
  <c r="CT34" i="64"/>
  <c r="CV34" i="64"/>
  <c r="AE35" i="64"/>
  <c r="AF35" i="64"/>
  <c r="AG35" i="64"/>
  <c r="AU35" i="64" s="1"/>
  <c r="AH35" i="64"/>
  <c r="AV35" i="64" s="1"/>
  <c r="AI35" i="64"/>
  <c r="CM35" i="64" s="1"/>
  <c r="AJ35" i="64"/>
  <c r="AK35" i="64"/>
  <c r="CO35" i="64" s="1"/>
  <c r="AL35" i="64"/>
  <c r="CP35" i="64" s="1"/>
  <c r="AM35" i="64"/>
  <c r="AN35" i="64"/>
  <c r="AO35" i="64"/>
  <c r="BC35" i="64" s="1"/>
  <c r="AP35" i="64"/>
  <c r="BD35" i="64" s="1"/>
  <c r="AQ35" i="64"/>
  <c r="BE35" i="64" s="1"/>
  <c r="AR35" i="64"/>
  <c r="AS35" i="64"/>
  <c r="AT35" i="64"/>
  <c r="AX35" i="64"/>
  <c r="AY35" i="64"/>
  <c r="BA35" i="64"/>
  <c r="BB35" i="64"/>
  <c r="BF35" i="64"/>
  <c r="CI35" i="64"/>
  <c r="CJ35" i="64"/>
  <c r="CK35" i="64"/>
  <c r="CN35" i="64"/>
  <c r="CQ35" i="64"/>
  <c r="CR35" i="64"/>
  <c r="CS35" i="64"/>
  <c r="CT35" i="64"/>
  <c r="CU35" i="64"/>
  <c r="CV35" i="64"/>
  <c r="AE36" i="64"/>
  <c r="AF36" i="64"/>
  <c r="AG36" i="64"/>
  <c r="AU36" i="64" s="1"/>
  <c r="AH36" i="64"/>
  <c r="AV36" i="64" s="1"/>
  <c r="AI36" i="64"/>
  <c r="AW36" i="64" s="1"/>
  <c r="AJ36" i="64"/>
  <c r="CN36" i="64" s="1"/>
  <c r="AK36" i="64"/>
  <c r="CO36" i="64" s="1"/>
  <c r="AL36" i="64"/>
  <c r="CP36" i="64" s="1"/>
  <c r="AM36" i="64"/>
  <c r="AN36" i="64"/>
  <c r="AO36" i="64"/>
  <c r="BC36" i="64" s="1"/>
  <c r="AP36" i="64"/>
  <c r="BD36" i="64" s="1"/>
  <c r="AQ36" i="64"/>
  <c r="AR36" i="64"/>
  <c r="BF36" i="64" s="1"/>
  <c r="BT36" i="64" s="1"/>
  <c r="AS36" i="64"/>
  <c r="AT36" i="64"/>
  <c r="AX36" i="64"/>
  <c r="AZ36" i="64"/>
  <c r="BA36" i="64"/>
  <c r="BB36" i="64"/>
  <c r="BE36" i="64"/>
  <c r="CI36" i="64"/>
  <c r="CJ36" i="64"/>
  <c r="CK36" i="64"/>
  <c r="CL36" i="64"/>
  <c r="CM36" i="64"/>
  <c r="CQ36" i="64"/>
  <c r="CR36" i="64"/>
  <c r="CS36" i="64"/>
  <c r="CT36" i="64"/>
  <c r="CU36" i="64"/>
  <c r="CV36" i="64"/>
  <c r="AE37" i="64"/>
  <c r="AF37" i="64"/>
  <c r="AG37" i="64"/>
  <c r="AU37" i="64" s="1"/>
  <c r="AH37" i="64"/>
  <c r="AV37" i="64" s="1"/>
  <c r="AI37" i="64"/>
  <c r="AJ37" i="64"/>
  <c r="AX37" i="64" s="1"/>
  <c r="AK37" i="64"/>
  <c r="CO37" i="64" s="1"/>
  <c r="AL37" i="64"/>
  <c r="CP37" i="64" s="1"/>
  <c r="AM37" i="64"/>
  <c r="AN37" i="64"/>
  <c r="AO37" i="64"/>
  <c r="BC37" i="64" s="1"/>
  <c r="AP37" i="64"/>
  <c r="BD37" i="64" s="1"/>
  <c r="AQ37" i="64"/>
  <c r="AR37" i="64"/>
  <c r="AS37" i="64"/>
  <c r="AT37" i="64"/>
  <c r="BH37" i="64" s="1"/>
  <c r="AW37" i="64"/>
  <c r="AZ37" i="64"/>
  <c r="BA37" i="64"/>
  <c r="BB37" i="64"/>
  <c r="BE37" i="64"/>
  <c r="BF37" i="64"/>
  <c r="BG37" i="64"/>
  <c r="CI37" i="64"/>
  <c r="CJ37" i="64"/>
  <c r="CM37" i="64"/>
  <c r="CN37" i="64"/>
  <c r="CQ37" i="64"/>
  <c r="CR37" i="64"/>
  <c r="CS37" i="64"/>
  <c r="CT37" i="64"/>
  <c r="CU37" i="64"/>
  <c r="CV37" i="64"/>
  <c r="AE38" i="64"/>
  <c r="AF38" i="64"/>
  <c r="AG38" i="64"/>
  <c r="AU38" i="64" s="1"/>
  <c r="AH38" i="64"/>
  <c r="AV38" i="64" s="1"/>
  <c r="AI38" i="64"/>
  <c r="AJ38" i="64"/>
  <c r="AX38" i="64" s="1"/>
  <c r="AK38" i="64"/>
  <c r="CO38" i="64" s="1"/>
  <c r="AL38" i="64"/>
  <c r="CP38" i="64" s="1"/>
  <c r="AM38" i="64"/>
  <c r="AN38" i="64"/>
  <c r="AO38" i="64"/>
  <c r="BC38" i="64" s="1"/>
  <c r="AP38" i="64"/>
  <c r="AQ38" i="64"/>
  <c r="AR38" i="64"/>
  <c r="CV38" i="64" s="1"/>
  <c r="AS38" i="64"/>
  <c r="AT38" i="64"/>
  <c r="AW38" i="64"/>
  <c r="BK38" i="64" s="1"/>
  <c r="AY38" i="64"/>
  <c r="BA38" i="64"/>
  <c r="BB38" i="64"/>
  <c r="BP38" i="64" s="1"/>
  <c r="BD38" i="64"/>
  <c r="BE38" i="64"/>
  <c r="BG38" i="64"/>
  <c r="BH38" i="64"/>
  <c r="BO38" i="64"/>
  <c r="BR38" i="64"/>
  <c r="CI38" i="64"/>
  <c r="CJ38" i="64"/>
  <c r="CK38" i="64"/>
  <c r="CL38" i="64"/>
  <c r="CM38" i="64"/>
  <c r="CN38" i="64"/>
  <c r="CQ38" i="64"/>
  <c r="CR38" i="64"/>
  <c r="CT38" i="64"/>
  <c r="CU38" i="64"/>
  <c r="AE39" i="64"/>
  <c r="AF39" i="64"/>
  <c r="AG39" i="64"/>
  <c r="AU39" i="64" s="1"/>
  <c r="AH39" i="64"/>
  <c r="AV39" i="64" s="1"/>
  <c r="AI39" i="64"/>
  <c r="AJ39" i="64"/>
  <c r="AK39" i="64"/>
  <c r="CO39" i="64" s="1"/>
  <c r="AL39" i="64"/>
  <c r="CP39" i="64" s="1"/>
  <c r="AM39" i="64"/>
  <c r="AN39" i="64"/>
  <c r="AO39" i="64"/>
  <c r="BC39" i="64" s="1"/>
  <c r="AP39" i="64"/>
  <c r="AQ39" i="64"/>
  <c r="AR39" i="64"/>
  <c r="AS39" i="64"/>
  <c r="BG39" i="64" s="1"/>
  <c r="AT39" i="64"/>
  <c r="AW39" i="64"/>
  <c r="AX39" i="64"/>
  <c r="AZ39" i="64"/>
  <c r="BA39" i="64"/>
  <c r="BB39" i="64"/>
  <c r="BD39" i="64"/>
  <c r="BE39" i="64"/>
  <c r="BS39" i="64" s="1"/>
  <c r="BF39" i="64"/>
  <c r="BT39" i="64" s="1"/>
  <c r="BH39" i="64"/>
  <c r="BO39" i="64"/>
  <c r="BP39" i="64"/>
  <c r="BQ39" i="64"/>
  <c r="BR39" i="64"/>
  <c r="CI39" i="64"/>
  <c r="CJ39" i="64"/>
  <c r="CM39" i="64"/>
  <c r="CN39" i="64"/>
  <c r="CQ39" i="64"/>
  <c r="CR39" i="64"/>
  <c r="CS39" i="64"/>
  <c r="CT39" i="64"/>
  <c r="CU39" i="64"/>
  <c r="CV39" i="64"/>
  <c r="AE40" i="64"/>
  <c r="AF40" i="64"/>
  <c r="AG40" i="64"/>
  <c r="AH40" i="64"/>
  <c r="AI40" i="64"/>
  <c r="AJ40" i="64"/>
  <c r="AK40" i="64"/>
  <c r="AL40" i="64"/>
  <c r="CP40" i="64" s="1"/>
  <c r="AM40" i="64"/>
  <c r="AN40" i="64"/>
  <c r="AO40" i="64"/>
  <c r="BC40" i="64" s="1"/>
  <c r="AP40" i="64"/>
  <c r="AQ40" i="64"/>
  <c r="AR40" i="64"/>
  <c r="AS40" i="64"/>
  <c r="AT40" i="64"/>
  <c r="AU40" i="64"/>
  <c r="AV40" i="64"/>
  <c r="AX40" i="64"/>
  <c r="BL40" i="64" s="1"/>
  <c r="AY40" i="64"/>
  <c r="BM40" i="64" s="1"/>
  <c r="BA40" i="64"/>
  <c r="BB40" i="64"/>
  <c r="BD40" i="64"/>
  <c r="BE40" i="64"/>
  <c r="BS40" i="64" s="1"/>
  <c r="BF40" i="64"/>
  <c r="BT40" i="64" s="1"/>
  <c r="BI40" i="64"/>
  <c r="BJ40" i="64"/>
  <c r="BR40" i="64"/>
  <c r="CI40" i="64"/>
  <c r="CJ40" i="64"/>
  <c r="CK40" i="64"/>
  <c r="CL40" i="64"/>
  <c r="CN40" i="64"/>
  <c r="CO40" i="64"/>
  <c r="CQ40" i="64"/>
  <c r="CR40" i="64"/>
  <c r="CT40" i="64"/>
  <c r="CU40" i="64"/>
  <c r="CV40" i="64"/>
  <c r="AE41" i="64"/>
  <c r="AF41" i="64"/>
  <c r="AG41" i="64"/>
  <c r="AH41" i="64"/>
  <c r="AV41" i="64" s="1"/>
  <c r="AI41" i="64"/>
  <c r="AJ41" i="64"/>
  <c r="AX41" i="64" s="1"/>
  <c r="AK41" i="64"/>
  <c r="CO41" i="64" s="1"/>
  <c r="AL41" i="64"/>
  <c r="CP41" i="64" s="1"/>
  <c r="AM41" i="64"/>
  <c r="AN41" i="64"/>
  <c r="AO41" i="64"/>
  <c r="AP41" i="64"/>
  <c r="AQ41" i="64"/>
  <c r="AR41" i="64"/>
  <c r="AS41" i="64"/>
  <c r="AT41" i="64"/>
  <c r="BH41" i="64" s="1"/>
  <c r="AW41" i="64"/>
  <c r="AY41" i="64"/>
  <c r="BA41" i="64"/>
  <c r="BB41" i="64"/>
  <c r="BP41" i="64" s="1"/>
  <c r="BC41" i="64"/>
  <c r="BD41" i="64"/>
  <c r="BE41" i="64"/>
  <c r="BS41" i="64" s="1"/>
  <c r="BF41" i="64"/>
  <c r="BT41" i="64" s="1"/>
  <c r="BG41" i="64"/>
  <c r="BO41" i="64"/>
  <c r="BQ41" i="64"/>
  <c r="BR41" i="64"/>
  <c r="CI41" i="64"/>
  <c r="CJ41" i="64"/>
  <c r="CL41" i="64"/>
  <c r="CM41" i="64"/>
  <c r="CQ41" i="64"/>
  <c r="CR41" i="64"/>
  <c r="CS41" i="64"/>
  <c r="CT41" i="64"/>
  <c r="CU41" i="64"/>
  <c r="CV41" i="64"/>
  <c r="AE42" i="64"/>
  <c r="AF42" i="64"/>
  <c r="AG42" i="64"/>
  <c r="AH42" i="64"/>
  <c r="AV42" i="64" s="1"/>
  <c r="AI42" i="64"/>
  <c r="AJ42" i="64"/>
  <c r="AK42" i="64"/>
  <c r="CO42" i="64" s="1"/>
  <c r="AL42" i="64"/>
  <c r="CP42" i="64" s="1"/>
  <c r="AM42" i="64"/>
  <c r="AN42" i="64"/>
  <c r="AO42" i="64"/>
  <c r="AP42" i="64"/>
  <c r="AQ42" i="64"/>
  <c r="AR42" i="64"/>
  <c r="AS42" i="64"/>
  <c r="AT42" i="64"/>
  <c r="BH42" i="64" s="1"/>
  <c r="AW42" i="64"/>
  <c r="AY42" i="64"/>
  <c r="BA42" i="64"/>
  <c r="BB42" i="64"/>
  <c r="BP42" i="64" s="1"/>
  <c r="BC42" i="64"/>
  <c r="BD42" i="64"/>
  <c r="BE42" i="64"/>
  <c r="BS42" i="64" s="1"/>
  <c r="BF42" i="64"/>
  <c r="BT42" i="64" s="1"/>
  <c r="BG42" i="64"/>
  <c r="BO42" i="64"/>
  <c r="BQ42" i="64"/>
  <c r="BR42" i="64"/>
  <c r="CI42" i="64"/>
  <c r="CJ42" i="64"/>
  <c r="CL42" i="64"/>
  <c r="CM42" i="64"/>
  <c r="CQ42" i="64"/>
  <c r="CR42" i="64"/>
  <c r="CS42" i="64"/>
  <c r="CT42" i="64"/>
  <c r="CU42" i="64"/>
  <c r="CV42" i="64"/>
  <c r="AE43" i="64"/>
  <c r="AF43" i="64"/>
  <c r="AG43" i="64"/>
  <c r="AH43" i="64"/>
  <c r="AV43" i="64" s="1"/>
  <c r="AI43" i="64"/>
  <c r="AJ43" i="64"/>
  <c r="AK43" i="64"/>
  <c r="CO43" i="64" s="1"/>
  <c r="AL43" i="64"/>
  <c r="CP43" i="64" s="1"/>
  <c r="AM43" i="64"/>
  <c r="AN43" i="64"/>
  <c r="AO43" i="64"/>
  <c r="AP43" i="64"/>
  <c r="AQ43" i="64"/>
  <c r="AR43" i="64"/>
  <c r="AS43" i="64"/>
  <c r="AT43" i="64"/>
  <c r="BH43" i="64" s="1"/>
  <c r="AW43" i="64"/>
  <c r="AY43" i="64"/>
  <c r="BA43" i="64"/>
  <c r="BB43" i="64"/>
  <c r="BP43" i="64" s="1"/>
  <c r="BC43" i="64"/>
  <c r="BD43" i="64"/>
  <c r="BE43" i="64"/>
  <c r="BS43" i="64" s="1"/>
  <c r="BF43" i="64"/>
  <c r="BT43" i="64" s="1"/>
  <c r="BG43" i="64"/>
  <c r="BO43" i="64"/>
  <c r="BQ43" i="64"/>
  <c r="BR43" i="64"/>
  <c r="CI43" i="64"/>
  <c r="CJ43" i="64"/>
  <c r="CL43" i="64"/>
  <c r="CM43" i="64"/>
  <c r="CQ43" i="64"/>
  <c r="CR43" i="64"/>
  <c r="CS43" i="64"/>
  <c r="CT43" i="64"/>
  <c r="CU43" i="64"/>
  <c r="CV43" i="64"/>
  <c r="AE44" i="64"/>
  <c r="AF44" i="64"/>
  <c r="AG44" i="64"/>
  <c r="AU44" i="64" s="1"/>
  <c r="AH44" i="64"/>
  <c r="AV44" i="64" s="1"/>
  <c r="AI44" i="64"/>
  <c r="AJ44" i="64"/>
  <c r="AX44" i="64" s="1"/>
  <c r="AK44" i="64"/>
  <c r="CO44" i="64" s="1"/>
  <c r="AL44" i="64"/>
  <c r="CP44" i="64" s="1"/>
  <c r="AM44" i="64"/>
  <c r="AN44" i="64"/>
  <c r="AO44" i="64"/>
  <c r="AP44" i="64"/>
  <c r="AQ44" i="64"/>
  <c r="AR44" i="64"/>
  <c r="CV44" i="64" s="1"/>
  <c r="AS44" i="64"/>
  <c r="AT44" i="64"/>
  <c r="AW44" i="64"/>
  <c r="AY44" i="64"/>
  <c r="BA44" i="64"/>
  <c r="BB44" i="64"/>
  <c r="BD44" i="64"/>
  <c r="BE44" i="64"/>
  <c r="BS44" i="64" s="1"/>
  <c r="BR44" i="64"/>
  <c r="CI44" i="64"/>
  <c r="CJ44" i="64"/>
  <c r="CL44" i="64"/>
  <c r="CM44" i="64"/>
  <c r="CN44" i="64"/>
  <c r="CQ44" i="64"/>
  <c r="CR44" i="64"/>
  <c r="CT44" i="64"/>
  <c r="CU44" i="64"/>
  <c r="AE45" i="64"/>
  <c r="AF45" i="64"/>
  <c r="AT45" i="64" s="1"/>
  <c r="AG45" i="64"/>
  <c r="CK45" i="64" s="1"/>
  <c r="AH45" i="64"/>
  <c r="CL45" i="64" s="1"/>
  <c r="AI45" i="64"/>
  <c r="AJ45" i="64"/>
  <c r="CN45" i="64" s="1"/>
  <c r="AK45" i="64"/>
  <c r="AL45" i="64"/>
  <c r="AM45" i="64"/>
  <c r="AN45" i="64"/>
  <c r="BB45" i="64" s="1"/>
  <c r="AO45" i="64"/>
  <c r="CS45" i="64" s="1"/>
  <c r="AP45" i="64"/>
  <c r="CT45" i="64" s="1"/>
  <c r="AQ45" i="64"/>
  <c r="AR45" i="64"/>
  <c r="CV45" i="64" s="1"/>
  <c r="AS45" i="64"/>
  <c r="AV45" i="64"/>
  <c r="AW45" i="64"/>
  <c r="AX45" i="64"/>
  <c r="AZ45" i="64"/>
  <c r="BA45" i="64"/>
  <c r="BE45" i="64"/>
  <c r="BF45" i="64"/>
  <c r="CI45" i="64"/>
  <c r="CJ45" i="64"/>
  <c r="CM45" i="64"/>
  <c r="CP45" i="64"/>
  <c r="CQ45" i="64"/>
  <c r="CR45" i="64"/>
  <c r="CU45" i="64"/>
  <c r="AE46" i="64"/>
  <c r="AF46" i="64"/>
  <c r="AT46" i="64" s="1"/>
  <c r="AG46" i="64"/>
  <c r="AH46" i="64"/>
  <c r="CL46" i="64" s="1"/>
  <c r="AI46" i="64"/>
  <c r="AJ46" i="64"/>
  <c r="CN46" i="64" s="1"/>
  <c r="AK46" i="64"/>
  <c r="AL46" i="64"/>
  <c r="AM46" i="64"/>
  <c r="AN46" i="64"/>
  <c r="BB46" i="64" s="1"/>
  <c r="AO46" i="64"/>
  <c r="AP46" i="64"/>
  <c r="CT46" i="64" s="1"/>
  <c r="AQ46" i="64"/>
  <c r="AR46" i="64"/>
  <c r="CV46" i="64" s="1"/>
  <c r="AS46" i="64"/>
  <c r="AW46" i="64"/>
  <c r="AX46" i="64"/>
  <c r="AZ46" i="64"/>
  <c r="BA46" i="64"/>
  <c r="BE46" i="64"/>
  <c r="BF46" i="64"/>
  <c r="CI46" i="64"/>
  <c r="CM46" i="64"/>
  <c r="CP46" i="64"/>
  <c r="CQ46" i="64"/>
  <c r="CU46" i="64"/>
  <c r="AE47" i="64"/>
  <c r="AF47" i="64"/>
  <c r="AT47" i="64" s="1"/>
  <c r="AG47" i="64"/>
  <c r="AH47" i="64"/>
  <c r="CL47" i="64" s="1"/>
  <c r="AI47" i="64"/>
  <c r="AJ47" i="64"/>
  <c r="CN47" i="64" s="1"/>
  <c r="AK47" i="64"/>
  <c r="AY47" i="64" s="1"/>
  <c r="AL47" i="64"/>
  <c r="AM47" i="64"/>
  <c r="AN47" i="64"/>
  <c r="BB47" i="64" s="1"/>
  <c r="BP47" i="64" s="1"/>
  <c r="AO47" i="64"/>
  <c r="AP47" i="64"/>
  <c r="CT47" i="64" s="1"/>
  <c r="AQ47" i="64"/>
  <c r="AR47" i="64"/>
  <c r="CV47" i="64" s="1"/>
  <c r="AS47" i="64"/>
  <c r="AV47" i="64"/>
  <c r="BJ47" i="64" s="1"/>
  <c r="AW47" i="64"/>
  <c r="AX47" i="64"/>
  <c r="AZ47" i="64"/>
  <c r="BA47" i="64"/>
  <c r="BO47" i="64" s="1"/>
  <c r="BC47" i="64"/>
  <c r="BD47" i="64"/>
  <c r="BE47" i="64"/>
  <c r="BF47" i="64"/>
  <c r="BK47" i="64"/>
  <c r="BQ47" i="64"/>
  <c r="CI47" i="64"/>
  <c r="CJ47" i="64"/>
  <c r="CM47" i="64"/>
  <c r="CO47" i="64"/>
  <c r="CP47" i="64"/>
  <c r="CQ47" i="64"/>
  <c r="CR47" i="64"/>
  <c r="CS47" i="64"/>
  <c r="CU47" i="64"/>
  <c r="AE48" i="64"/>
  <c r="AF48" i="64"/>
  <c r="AT48" i="64" s="1"/>
  <c r="AG48" i="64"/>
  <c r="AH48" i="64"/>
  <c r="AI48" i="64"/>
  <c r="AJ48" i="64"/>
  <c r="CN48" i="64" s="1"/>
  <c r="AK48" i="64"/>
  <c r="AY48" i="64" s="1"/>
  <c r="AL48" i="64"/>
  <c r="AM48" i="64"/>
  <c r="AN48" i="64"/>
  <c r="BB48" i="64" s="1"/>
  <c r="AO48" i="64"/>
  <c r="AP48" i="64"/>
  <c r="CT48" i="64" s="1"/>
  <c r="AQ48" i="64"/>
  <c r="AR48" i="64"/>
  <c r="CV48" i="64" s="1"/>
  <c r="AS48" i="64"/>
  <c r="AU48" i="64"/>
  <c r="AV48" i="64"/>
  <c r="BJ48" i="64" s="1"/>
  <c r="AW48" i="64"/>
  <c r="BK48" i="64" s="1"/>
  <c r="AX48" i="64"/>
  <c r="AZ48" i="64"/>
  <c r="BA48" i="64"/>
  <c r="BC48" i="64"/>
  <c r="BD48" i="64"/>
  <c r="BE48" i="64"/>
  <c r="BF48" i="64"/>
  <c r="BI48" i="64"/>
  <c r="BQ48" i="64"/>
  <c r="BS48" i="64"/>
  <c r="CI48" i="64"/>
  <c r="CJ48" i="64"/>
  <c r="CK48" i="64"/>
  <c r="CL48" i="64"/>
  <c r="CM48" i="64"/>
  <c r="CO48" i="64"/>
  <c r="CP48" i="64"/>
  <c r="CQ48" i="64"/>
  <c r="CR48" i="64"/>
  <c r="CS48" i="64"/>
  <c r="CU48" i="64"/>
  <c r="AE49" i="64"/>
  <c r="AF49" i="64"/>
  <c r="AG49" i="64"/>
  <c r="CK49" i="64" s="1"/>
  <c r="AH49" i="64"/>
  <c r="CL49" i="64" s="1"/>
  <c r="AI49" i="64"/>
  <c r="AJ49" i="64"/>
  <c r="CN49" i="64" s="1"/>
  <c r="AK49" i="64"/>
  <c r="AY49" i="64" s="1"/>
  <c r="AL49" i="64"/>
  <c r="AM49" i="64"/>
  <c r="BA49" i="64" s="1"/>
  <c r="BO49" i="64" s="1"/>
  <c r="AN49" i="64"/>
  <c r="BB49" i="64" s="1"/>
  <c r="BP49" i="64" s="1"/>
  <c r="AO49" i="64"/>
  <c r="CS49" i="64" s="1"/>
  <c r="AP49" i="64"/>
  <c r="CT49" i="64" s="1"/>
  <c r="AQ49" i="64"/>
  <c r="AR49" i="64"/>
  <c r="CV49" i="64" s="1"/>
  <c r="AS49" i="64"/>
  <c r="BG49" i="64" s="1"/>
  <c r="AT49" i="64"/>
  <c r="AU49" i="64"/>
  <c r="AV49" i="64"/>
  <c r="AW49" i="64"/>
  <c r="AX49" i="64"/>
  <c r="AZ49" i="64"/>
  <c r="BD49" i="64"/>
  <c r="BE49" i="64"/>
  <c r="BF49" i="64"/>
  <c r="BH49" i="64"/>
  <c r="CI49" i="64"/>
  <c r="CJ49" i="64"/>
  <c r="CM49" i="64"/>
  <c r="CO49" i="64"/>
  <c r="CP49" i="64"/>
  <c r="CQ49" i="64"/>
  <c r="CR49" i="64"/>
  <c r="CU49" i="64"/>
  <c r="AE50" i="64"/>
  <c r="AF50" i="64"/>
  <c r="AT50" i="64" s="1"/>
  <c r="AG50" i="64"/>
  <c r="CK50" i="64" s="1"/>
  <c r="AH50" i="64"/>
  <c r="CL50" i="64" s="1"/>
  <c r="AI50" i="64"/>
  <c r="AJ50" i="64"/>
  <c r="CN50" i="64" s="1"/>
  <c r="AK50" i="64"/>
  <c r="AY50" i="64" s="1"/>
  <c r="AL50" i="64"/>
  <c r="AM50" i="64"/>
  <c r="AN50" i="64"/>
  <c r="BB50" i="64" s="1"/>
  <c r="AO50" i="64"/>
  <c r="CS50" i="64" s="1"/>
  <c r="AP50" i="64"/>
  <c r="CT50" i="64" s="1"/>
  <c r="AQ50" i="64"/>
  <c r="AR50" i="64"/>
  <c r="CV50" i="64" s="1"/>
  <c r="AS50" i="64"/>
  <c r="AU50" i="64"/>
  <c r="AW50" i="64"/>
  <c r="AX50" i="64"/>
  <c r="AZ50" i="64"/>
  <c r="BA50" i="64"/>
  <c r="BC50" i="64"/>
  <c r="BD50" i="64"/>
  <c r="BE50" i="64"/>
  <c r="BF50" i="64"/>
  <c r="CI50" i="64"/>
  <c r="CJ50" i="64"/>
  <c r="CM50" i="64"/>
  <c r="CP50" i="64"/>
  <c r="CQ50" i="64"/>
  <c r="CR50" i="64"/>
  <c r="CU50" i="64"/>
  <c r="AE51" i="64"/>
  <c r="AF51" i="64"/>
  <c r="AG51" i="64"/>
  <c r="CK51" i="64" s="1"/>
  <c r="AH51" i="64"/>
  <c r="CL51" i="64" s="1"/>
  <c r="AI51" i="64"/>
  <c r="AJ51" i="64"/>
  <c r="AK51" i="64"/>
  <c r="AL51" i="64"/>
  <c r="AM51" i="64"/>
  <c r="AN51" i="64"/>
  <c r="AO51" i="64"/>
  <c r="CS51" i="64" s="1"/>
  <c r="AP51" i="64"/>
  <c r="AQ51" i="64"/>
  <c r="AR51" i="64"/>
  <c r="AS51" i="64"/>
  <c r="BG51" i="64" s="1"/>
  <c r="AT51" i="64"/>
  <c r="AV51" i="64"/>
  <c r="AW51" i="64"/>
  <c r="AX51" i="64"/>
  <c r="BL51" i="64" s="1"/>
  <c r="AY51" i="64"/>
  <c r="AZ51" i="64"/>
  <c r="BN51" i="64" s="1"/>
  <c r="BA51" i="64"/>
  <c r="BO51" i="64" s="1"/>
  <c r="BB51" i="64"/>
  <c r="BD51" i="64"/>
  <c r="BR51" i="64" s="1"/>
  <c r="BE51" i="64"/>
  <c r="BF51" i="64"/>
  <c r="BH51" i="64"/>
  <c r="BM51" i="64"/>
  <c r="BP51" i="64"/>
  <c r="BS51" i="64"/>
  <c r="BT51" i="64"/>
  <c r="CI51" i="64"/>
  <c r="CJ51" i="64"/>
  <c r="CM51" i="64"/>
  <c r="CN51" i="64"/>
  <c r="CO51" i="64"/>
  <c r="CP51" i="64"/>
  <c r="CQ51" i="64"/>
  <c r="CR51" i="64"/>
  <c r="CT51" i="64"/>
  <c r="CU51" i="64"/>
  <c r="CV51" i="64"/>
  <c r="AE52" i="64"/>
  <c r="AS52" i="64" s="1"/>
  <c r="BG52" i="64" s="1"/>
  <c r="AF52" i="64"/>
  <c r="AT52" i="64" s="1"/>
  <c r="AG52" i="64"/>
  <c r="CK52" i="64" s="1"/>
  <c r="AH52" i="64"/>
  <c r="CL52" i="64" s="1"/>
  <c r="AI52" i="64"/>
  <c r="AJ52" i="64"/>
  <c r="CN52" i="64" s="1"/>
  <c r="AK52" i="64"/>
  <c r="AY52" i="64" s="1"/>
  <c r="AL52" i="64"/>
  <c r="AM52" i="64"/>
  <c r="CQ52" i="64" s="1"/>
  <c r="AN52" i="64"/>
  <c r="BB52" i="64" s="1"/>
  <c r="AO52" i="64"/>
  <c r="CS52" i="64" s="1"/>
  <c r="AP52" i="64"/>
  <c r="BD52" i="64" s="1"/>
  <c r="AQ52" i="64"/>
  <c r="AR52" i="64"/>
  <c r="CV52" i="64" s="1"/>
  <c r="AW52" i="64"/>
  <c r="AX52" i="64"/>
  <c r="AZ52" i="64"/>
  <c r="BA52" i="64"/>
  <c r="BE52" i="64"/>
  <c r="BF52" i="64"/>
  <c r="BH52" i="64"/>
  <c r="CI52" i="64"/>
  <c r="CJ52" i="64"/>
  <c r="CM52" i="64"/>
  <c r="CO52" i="64"/>
  <c r="CP52" i="64"/>
  <c r="CR52" i="64"/>
  <c r="CT52" i="64"/>
  <c r="CU52" i="64"/>
  <c r="AE53" i="64"/>
  <c r="AF53" i="64"/>
  <c r="AT53" i="64" s="1"/>
  <c r="AG53" i="64"/>
  <c r="CK53" i="64" s="1"/>
  <c r="AH53" i="64"/>
  <c r="AV53" i="64" s="1"/>
  <c r="AI53" i="64"/>
  <c r="AJ53" i="64"/>
  <c r="CN53" i="64" s="1"/>
  <c r="AK53" i="64"/>
  <c r="AY53" i="64" s="1"/>
  <c r="AL53" i="64"/>
  <c r="AM53" i="64"/>
  <c r="AN53" i="64"/>
  <c r="BB53" i="64" s="1"/>
  <c r="AO53" i="64"/>
  <c r="CS53" i="64" s="1"/>
  <c r="AP53" i="64"/>
  <c r="AQ53" i="64"/>
  <c r="AR53" i="64"/>
  <c r="CV53" i="64" s="1"/>
  <c r="AS53" i="64"/>
  <c r="AU53" i="64"/>
  <c r="AW53" i="64"/>
  <c r="AZ53" i="64"/>
  <c r="BA53" i="64"/>
  <c r="BC53" i="64"/>
  <c r="BD53" i="64"/>
  <c r="BE53" i="64"/>
  <c r="CI53" i="64"/>
  <c r="CJ53" i="64"/>
  <c r="CL53" i="64"/>
  <c r="CM53" i="64"/>
  <c r="CO53" i="64"/>
  <c r="CP53" i="64"/>
  <c r="CQ53" i="64"/>
  <c r="CR53" i="64"/>
  <c r="CT53" i="64"/>
  <c r="CU53" i="64"/>
  <c r="AE54" i="64"/>
  <c r="AF54" i="64"/>
  <c r="AG54" i="64"/>
  <c r="CK54" i="64" s="1"/>
  <c r="AH54" i="64"/>
  <c r="AI54" i="64"/>
  <c r="AJ54" i="64"/>
  <c r="AX54" i="64" s="1"/>
  <c r="AK54" i="64"/>
  <c r="AY54" i="64" s="1"/>
  <c r="AL54" i="64"/>
  <c r="AM54" i="64"/>
  <c r="CQ54" i="64" s="1"/>
  <c r="AN54" i="64"/>
  <c r="BB54" i="64" s="1"/>
  <c r="AO54" i="64"/>
  <c r="CS54" i="64" s="1"/>
  <c r="AP54" i="64"/>
  <c r="AQ54" i="64"/>
  <c r="AR54" i="64"/>
  <c r="CV54" i="64" s="1"/>
  <c r="AS54" i="64"/>
  <c r="BG54" i="64" s="1"/>
  <c r="AT54" i="64"/>
  <c r="AU54" i="64"/>
  <c r="AV54" i="64"/>
  <c r="AW54" i="64"/>
  <c r="AZ54" i="64"/>
  <c r="BD54" i="64"/>
  <c r="BE54" i="64"/>
  <c r="BF54" i="64"/>
  <c r="BH54" i="64"/>
  <c r="BN54" i="64"/>
  <c r="CI54" i="64"/>
  <c r="CJ54" i="64"/>
  <c r="CL54" i="64"/>
  <c r="CM54" i="64"/>
  <c r="CN54" i="64"/>
  <c r="CO54" i="64"/>
  <c r="CP54" i="64"/>
  <c r="CT54" i="64"/>
  <c r="CU54" i="64"/>
  <c r="AE55" i="64"/>
  <c r="AF55" i="64"/>
  <c r="AG55" i="64"/>
  <c r="CK55" i="64" s="1"/>
  <c r="AH55" i="64"/>
  <c r="AI55" i="64"/>
  <c r="AJ55" i="64"/>
  <c r="AX55" i="64" s="1"/>
  <c r="AK55" i="64"/>
  <c r="AY55" i="64" s="1"/>
  <c r="AL55" i="64"/>
  <c r="AZ55" i="64" s="1"/>
  <c r="AM55" i="64"/>
  <c r="AN55" i="64"/>
  <c r="AO55" i="64"/>
  <c r="CS55" i="64" s="1"/>
  <c r="AP55" i="64"/>
  <c r="AQ55" i="64"/>
  <c r="AR55" i="64"/>
  <c r="AS55" i="64"/>
  <c r="BG55" i="64" s="1"/>
  <c r="AT55" i="64"/>
  <c r="BH55" i="64" s="1"/>
  <c r="AU55" i="64"/>
  <c r="AV55" i="64"/>
  <c r="AW55" i="64"/>
  <c r="BA55" i="64"/>
  <c r="BO55" i="64" s="1"/>
  <c r="BB55" i="64"/>
  <c r="BD55" i="64"/>
  <c r="BR55" i="64" s="1"/>
  <c r="BE55" i="64"/>
  <c r="BS55" i="64" s="1"/>
  <c r="BF55" i="64"/>
  <c r="BT55" i="64" s="1"/>
  <c r="BP55" i="64"/>
  <c r="CI55" i="64"/>
  <c r="CJ55" i="64"/>
  <c r="CL55" i="64"/>
  <c r="CM55" i="64"/>
  <c r="CP55" i="64"/>
  <c r="CQ55" i="64"/>
  <c r="CR55" i="64"/>
  <c r="CT55" i="64"/>
  <c r="CU55" i="64"/>
  <c r="CV55" i="64"/>
  <c r="AE56" i="64"/>
  <c r="AF56" i="64"/>
  <c r="CJ56" i="64" s="1"/>
  <c r="AG56" i="64"/>
  <c r="CK56" i="64" s="1"/>
  <c r="AH56" i="64"/>
  <c r="AV56" i="64" s="1"/>
  <c r="AI56" i="64"/>
  <c r="AJ56" i="64"/>
  <c r="AX56" i="64" s="1"/>
  <c r="AK56" i="64"/>
  <c r="AY56" i="64" s="1"/>
  <c r="AL56" i="64"/>
  <c r="AZ56" i="64" s="1"/>
  <c r="AM56" i="64"/>
  <c r="AN56" i="64"/>
  <c r="AO56" i="64"/>
  <c r="CS56" i="64" s="1"/>
  <c r="AP56" i="64"/>
  <c r="BD56" i="64" s="1"/>
  <c r="AQ56" i="64"/>
  <c r="AR56" i="64"/>
  <c r="BF56" i="64" s="1"/>
  <c r="AS56" i="64"/>
  <c r="AT56" i="64"/>
  <c r="AW56" i="64"/>
  <c r="BA56" i="64"/>
  <c r="BB56" i="64"/>
  <c r="BC56" i="64"/>
  <c r="BE56" i="64"/>
  <c r="CI56" i="64"/>
  <c r="CM56" i="64"/>
  <c r="CP56" i="64"/>
  <c r="CQ56" i="64"/>
  <c r="CR56" i="64"/>
  <c r="CU56" i="64"/>
  <c r="AE57" i="64"/>
  <c r="AS57" i="64" s="1"/>
  <c r="AF57" i="64"/>
  <c r="AG57" i="64"/>
  <c r="AU57" i="64" s="1"/>
  <c r="AH57" i="64"/>
  <c r="CL57" i="64" s="1"/>
  <c r="AI57" i="64"/>
  <c r="AJ57" i="64"/>
  <c r="AK57" i="64"/>
  <c r="AL57" i="64"/>
  <c r="AZ57" i="64" s="1"/>
  <c r="AM57" i="64"/>
  <c r="BA57" i="64" s="1"/>
  <c r="AN57" i="64"/>
  <c r="AO57" i="64"/>
  <c r="BC57" i="64" s="1"/>
  <c r="AP57" i="64"/>
  <c r="CT57" i="64" s="1"/>
  <c r="AQ57" i="64"/>
  <c r="AR57" i="64"/>
  <c r="AT57" i="64"/>
  <c r="AW57" i="64"/>
  <c r="AX57" i="64"/>
  <c r="AY57" i="64"/>
  <c r="BB57" i="64"/>
  <c r="BE57" i="64"/>
  <c r="BF57" i="64"/>
  <c r="CI57" i="64"/>
  <c r="CJ57" i="64"/>
  <c r="CM57" i="64"/>
  <c r="CN57" i="64"/>
  <c r="CO57" i="64"/>
  <c r="CQ57" i="64"/>
  <c r="CR57" i="64"/>
  <c r="CU57" i="64"/>
  <c r="CV57" i="64"/>
  <c r="AE58" i="64"/>
  <c r="AS58" i="64" s="1"/>
  <c r="AF58" i="64"/>
  <c r="AG58" i="64"/>
  <c r="AH58" i="64"/>
  <c r="AI58" i="64"/>
  <c r="AJ58" i="64"/>
  <c r="AK58" i="64"/>
  <c r="AL58" i="64"/>
  <c r="AM58" i="64"/>
  <c r="AN58" i="64"/>
  <c r="AO58" i="64"/>
  <c r="AP58" i="64"/>
  <c r="AQ58" i="64"/>
  <c r="AR58" i="64"/>
  <c r="AT58" i="64"/>
  <c r="AU58" i="64"/>
  <c r="BI58" i="64" s="1"/>
  <c r="AV58" i="64"/>
  <c r="AW58" i="64"/>
  <c r="BK58" i="64" s="1"/>
  <c r="AX58" i="64"/>
  <c r="BL58" i="64" s="1"/>
  <c r="AY58" i="64"/>
  <c r="AZ58" i="64"/>
  <c r="BA58" i="64"/>
  <c r="BB58" i="64"/>
  <c r="BP58" i="64" s="1"/>
  <c r="BC58" i="64"/>
  <c r="BQ58" i="64" s="1"/>
  <c r="BD58" i="64"/>
  <c r="BE58" i="64"/>
  <c r="BS58" i="64" s="1"/>
  <c r="BF58" i="64"/>
  <c r="BT58" i="64" s="1"/>
  <c r="BJ58" i="64"/>
  <c r="BM58" i="64"/>
  <c r="BN58" i="64"/>
  <c r="BO58" i="64"/>
  <c r="BR58" i="64"/>
  <c r="CI58" i="64"/>
  <c r="CJ58" i="64"/>
  <c r="CK58" i="64"/>
  <c r="CL58" i="64"/>
  <c r="CM58" i="64"/>
  <c r="CN58" i="64"/>
  <c r="CO58" i="64"/>
  <c r="CP58" i="64"/>
  <c r="CQ58" i="64"/>
  <c r="CR58" i="64"/>
  <c r="CS58" i="64"/>
  <c r="CT58" i="64"/>
  <c r="CU58" i="64"/>
  <c r="CV58" i="64"/>
  <c r="AE59" i="64"/>
  <c r="AS59" i="64" s="1"/>
  <c r="AF59" i="64"/>
  <c r="AG59" i="64"/>
  <c r="AU59" i="64" s="1"/>
  <c r="AH59" i="64"/>
  <c r="CL59" i="64" s="1"/>
  <c r="AI59" i="64"/>
  <c r="CM59" i="64" s="1"/>
  <c r="AJ59" i="64"/>
  <c r="AK59" i="64"/>
  <c r="AL59" i="64"/>
  <c r="AZ59" i="64" s="1"/>
  <c r="AM59" i="64"/>
  <c r="BA59" i="64" s="1"/>
  <c r="AN59" i="64"/>
  <c r="AO59" i="64"/>
  <c r="BC59" i="64" s="1"/>
  <c r="AP59" i="64"/>
  <c r="AQ59" i="64"/>
  <c r="AR59" i="64"/>
  <c r="AT59" i="64"/>
  <c r="AW59" i="64"/>
  <c r="AX59" i="64"/>
  <c r="AY59" i="64"/>
  <c r="BB59" i="64"/>
  <c r="BD59" i="64"/>
  <c r="BE59" i="64"/>
  <c r="BS59" i="64" s="1"/>
  <c r="BF59" i="64"/>
  <c r="BT59" i="64" s="1"/>
  <c r="BR59" i="64"/>
  <c r="CI59" i="64"/>
  <c r="CJ59" i="64"/>
  <c r="CN59" i="64"/>
  <c r="CO59" i="64"/>
  <c r="CQ59" i="64"/>
  <c r="CR59" i="64"/>
  <c r="CT59" i="64"/>
  <c r="CU59" i="64"/>
  <c r="CV59" i="64"/>
  <c r="AE60" i="64"/>
  <c r="AS60" i="64" s="1"/>
  <c r="AF60" i="64"/>
  <c r="AG60" i="64"/>
  <c r="AU60" i="64" s="1"/>
  <c r="AH60" i="64"/>
  <c r="CL60" i="64" s="1"/>
  <c r="AI60" i="64"/>
  <c r="CM60" i="64" s="1"/>
  <c r="AJ60" i="64"/>
  <c r="AK60" i="64"/>
  <c r="AL60" i="64"/>
  <c r="AZ60" i="64" s="1"/>
  <c r="AM60" i="64"/>
  <c r="BA60" i="64" s="1"/>
  <c r="AN60" i="64"/>
  <c r="AO60" i="64"/>
  <c r="BC60" i="64" s="1"/>
  <c r="AP60" i="64"/>
  <c r="CT60" i="64" s="1"/>
  <c r="AQ60" i="64"/>
  <c r="CU60" i="64" s="1"/>
  <c r="AR60" i="64"/>
  <c r="AT60" i="64"/>
  <c r="AW60" i="64"/>
  <c r="AX60" i="64"/>
  <c r="AY60" i="64"/>
  <c r="BB60" i="64"/>
  <c r="BE60" i="64"/>
  <c r="BF60" i="64"/>
  <c r="CI60" i="64"/>
  <c r="CJ60" i="64"/>
  <c r="CN60" i="64"/>
  <c r="CO60" i="64"/>
  <c r="CQ60" i="64"/>
  <c r="CR60" i="64"/>
  <c r="CV60" i="64"/>
  <c r="AE61" i="64"/>
  <c r="AS61" i="64" s="1"/>
  <c r="AF61" i="64"/>
  <c r="AG61" i="64"/>
  <c r="AH61" i="64"/>
  <c r="AI61" i="64"/>
  <c r="AJ61" i="64"/>
  <c r="AK61" i="64"/>
  <c r="AL61" i="64"/>
  <c r="AM61" i="64"/>
  <c r="BA61" i="64" s="1"/>
  <c r="AN61" i="64"/>
  <c r="AO61" i="64"/>
  <c r="BC61" i="64" s="1"/>
  <c r="BQ61" i="64" s="1"/>
  <c r="AP61" i="64"/>
  <c r="AQ61" i="64"/>
  <c r="AR61" i="64"/>
  <c r="AT61" i="64"/>
  <c r="AU61" i="64"/>
  <c r="BI61" i="64" s="1"/>
  <c r="AV61" i="64"/>
  <c r="AW61" i="64"/>
  <c r="BK61" i="64" s="1"/>
  <c r="AX61" i="64"/>
  <c r="BL61" i="64" s="1"/>
  <c r="AY61" i="64"/>
  <c r="AZ61" i="64"/>
  <c r="BB61" i="64"/>
  <c r="BD61" i="64"/>
  <c r="BE61" i="64"/>
  <c r="BS61" i="64" s="1"/>
  <c r="BF61" i="64"/>
  <c r="BT61" i="64" s="1"/>
  <c r="BJ61" i="64"/>
  <c r="BM61" i="64"/>
  <c r="BN61" i="64"/>
  <c r="BR61" i="64"/>
  <c r="CI61" i="64"/>
  <c r="CJ61" i="64"/>
  <c r="CK61" i="64"/>
  <c r="CL61" i="64"/>
  <c r="CM61" i="64"/>
  <c r="CN61" i="64"/>
  <c r="CO61" i="64"/>
  <c r="CP61" i="64"/>
  <c r="CQ61" i="64"/>
  <c r="CR61" i="64"/>
  <c r="CT61" i="64"/>
  <c r="CU61" i="64"/>
  <c r="CV61" i="64"/>
  <c r="AE62" i="64"/>
  <c r="AS62" i="64" s="1"/>
  <c r="AF62" i="64"/>
  <c r="AG62" i="64"/>
  <c r="AH62" i="64"/>
  <c r="AI62" i="64"/>
  <c r="AJ62" i="64"/>
  <c r="AK62" i="64"/>
  <c r="AL62" i="64"/>
  <c r="AM62" i="64"/>
  <c r="AN62" i="64"/>
  <c r="AO62" i="64"/>
  <c r="AP62" i="64"/>
  <c r="AQ62" i="64"/>
  <c r="AR62" i="64"/>
  <c r="AT62" i="64"/>
  <c r="AU62" i="64"/>
  <c r="BI62" i="64" s="1"/>
  <c r="AV62" i="64"/>
  <c r="AW62" i="64"/>
  <c r="BK62" i="64" s="1"/>
  <c r="AX62" i="64"/>
  <c r="BL62" i="64" s="1"/>
  <c r="AY62" i="64"/>
  <c r="AZ62" i="64"/>
  <c r="BA62" i="64"/>
  <c r="BB62" i="64"/>
  <c r="BP62" i="64" s="1"/>
  <c r="BC62" i="64"/>
  <c r="BQ62" i="64" s="1"/>
  <c r="BD62" i="64"/>
  <c r="BE62" i="64"/>
  <c r="BS62" i="64" s="1"/>
  <c r="BF62" i="64"/>
  <c r="BJ62" i="64"/>
  <c r="BM62" i="64"/>
  <c r="BN62" i="64"/>
  <c r="BO62" i="64"/>
  <c r="BR62" i="64"/>
  <c r="CI62" i="64"/>
  <c r="CJ62" i="64"/>
  <c r="CK62" i="64"/>
  <c r="CL62" i="64"/>
  <c r="CM62" i="64"/>
  <c r="CN62" i="64"/>
  <c r="CO62" i="64"/>
  <c r="CP62" i="64"/>
  <c r="CQ62" i="64"/>
  <c r="CR62" i="64"/>
  <c r="CS62" i="64"/>
  <c r="CT62" i="64"/>
  <c r="CU62" i="64"/>
  <c r="CV62" i="64"/>
  <c r="AE63" i="64"/>
  <c r="AF63" i="64"/>
  <c r="AG63" i="64"/>
  <c r="AU63" i="64" s="1"/>
  <c r="AH63" i="64"/>
  <c r="CL63" i="64" s="1"/>
  <c r="AI63" i="64"/>
  <c r="CM63" i="64" s="1"/>
  <c r="AJ63" i="64"/>
  <c r="AK63" i="64"/>
  <c r="AL63" i="64"/>
  <c r="AZ63" i="64" s="1"/>
  <c r="AM63" i="64"/>
  <c r="BA63" i="64" s="1"/>
  <c r="BO63" i="64" s="1"/>
  <c r="AN63" i="64"/>
  <c r="AO63" i="64"/>
  <c r="BC63" i="64" s="1"/>
  <c r="BQ63" i="64" s="1"/>
  <c r="AP63" i="64"/>
  <c r="AQ63" i="64"/>
  <c r="CU63" i="64" s="1"/>
  <c r="AR63" i="64"/>
  <c r="AS63" i="64"/>
  <c r="AT63" i="64"/>
  <c r="BH63" i="64" s="1"/>
  <c r="AW63" i="64"/>
  <c r="AX63" i="64"/>
  <c r="AY63" i="64"/>
  <c r="BB63" i="64"/>
  <c r="BP63" i="64" s="1"/>
  <c r="BE63" i="64"/>
  <c r="BF63" i="64"/>
  <c r="BT63" i="64" s="1"/>
  <c r="BG63" i="64"/>
  <c r="CI63" i="64"/>
  <c r="CJ63" i="64"/>
  <c r="CN63" i="64"/>
  <c r="CO63" i="64"/>
  <c r="CQ63" i="64"/>
  <c r="CR63" i="64"/>
  <c r="CV63" i="64"/>
  <c r="AE64" i="64"/>
  <c r="AF64" i="64"/>
  <c r="AG64" i="64"/>
  <c r="AH64" i="64"/>
  <c r="AI64" i="64"/>
  <c r="CM64" i="64" s="1"/>
  <c r="AJ64" i="64"/>
  <c r="AK64" i="64"/>
  <c r="AL64" i="64"/>
  <c r="AZ64" i="64" s="1"/>
  <c r="AM64" i="64"/>
  <c r="BA64" i="64" s="1"/>
  <c r="AN64" i="64"/>
  <c r="AO64" i="64"/>
  <c r="AP64" i="64"/>
  <c r="AQ64" i="64"/>
  <c r="CU64" i="64" s="1"/>
  <c r="AR64" i="64"/>
  <c r="AS64" i="64"/>
  <c r="AT64" i="64"/>
  <c r="BH64" i="64" s="1"/>
  <c r="AW64" i="64"/>
  <c r="AX64" i="64"/>
  <c r="AY64" i="64"/>
  <c r="BB64" i="64"/>
  <c r="BD64" i="64"/>
  <c r="BE64" i="64"/>
  <c r="BF64" i="64"/>
  <c r="BG64" i="64"/>
  <c r="BR64" i="64"/>
  <c r="CI64" i="64"/>
  <c r="CJ64" i="64"/>
  <c r="CN64" i="64"/>
  <c r="CO64" i="64"/>
  <c r="CQ64" i="64"/>
  <c r="CR64" i="64"/>
  <c r="CT64" i="64"/>
  <c r="CV64" i="64"/>
  <c r="AE65" i="64"/>
  <c r="AF65" i="64"/>
  <c r="AG65" i="64"/>
  <c r="AH65" i="64"/>
  <c r="AI65" i="64"/>
  <c r="CM65" i="64" s="1"/>
  <c r="AJ65" i="64"/>
  <c r="AK65" i="64"/>
  <c r="AL65" i="64"/>
  <c r="AM65" i="64"/>
  <c r="AN65" i="64"/>
  <c r="AO65" i="64"/>
  <c r="AP65" i="64"/>
  <c r="AQ65" i="64"/>
  <c r="AR65" i="64"/>
  <c r="AS65" i="64"/>
  <c r="AT65" i="64"/>
  <c r="BH65" i="64" s="1"/>
  <c r="AW65" i="64"/>
  <c r="AX65" i="64"/>
  <c r="AY65" i="64"/>
  <c r="AZ65" i="64"/>
  <c r="BA65" i="64"/>
  <c r="BB65" i="64"/>
  <c r="BP65" i="64" s="1"/>
  <c r="BC65" i="64"/>
  <c r="BQ65" i="64" s="1"/>
  <c r="BD65" i="64"/>
  <c r="BE65" i="64"/>
  <c r="BS65" i="64" s="1"/>
  <c r="BF65" i="64"/>
  <c r="BT65" i="64" s="1"/>
  <c r="BG65" i="64"/>
  <c r="BN65" i="64"/>
  <c r="BO65" i="64"/>
  <c r="BR65" i="64"/>
  <c r="CI65" i="64"/>
  <c r="CJ65" i="64"/>
  <c r="CN65" i="64"/>
  <c r="CO65" i="64"/>
  <c r="CP65" i="64"/>
  <c r="CQ65" i="64"/>
  <c r="CR65" i="64"/>
  <c r="CS65" i="64"/>
  <c r="CT65" i="64"/>
  <c r="CU65" i="64"/>
  <c r="CV65" i="64"/>
  <c r="AE66" i="64"/>
  <c r="AF66" i="64"/>
  <c r="AG66" i="64"/>
  <c r="AU66" i="64" s="1"/>
  <c r="AH66" i="64"/>
  <c r="AI66" i="64"/>
  <c r="CM66" i="64" s="1"/>
  <c r="AJ66" i="64"/>
  <c r="AK66" i="64"/>
  <c r="AL66" i="64"/>
  <c r="AZ66" i="64" s="1"/>
  <c r="AM66" i="64"/>
  <c r="AN66" i="64"/>
  <c r="AO66" i="64"/>
  <c r="AP66" i="64"/>
  <c r="AQ66" i="64"/>
  <c r="CU66" i="64" s="1"/>
  <c r="AR66" i="64"/>
  <c r="AS66" i="64"/>
  <c r="AT66" i="64"/>
  <c r="BH66" i="64" s="1"/>
  <c r="AW66" i="64"/>
  <c r="AX66" i="64"/>
  <c r="AY66" i="64"/>
  <c r="BA66" i="64"/>
  <c r="BB66" i="64"/>
  <c r="BP66" i="64" s="1"/>
  <c r="BC66" i="64"/>
  <c r="BQ66" i="64" s="1"/>
  <c r="BD66" i="64"/>
  <c r="BE66" i="64"/>
  <c r="BF66" i="64"/>
  <c r="BG66" i="64"/>
  <c r="BO66" i="64"/>
  <c r="BR66" i="64"/>
  <c r="CI66" i="64"/>
  <c r="CJ66" i="64"/>
  <c r="CK66" i="64"/>
  <c r="CN66" i="64"/>
  <c r="CO66" i="64"/>
  <c r="CQ66" i="64"/>
  <c r="CR66" i="64"/>
  <c r="CS66" i="64"/>
  <c r="CT66" i="64"/>
  <c r="CV66" i="64"/>
  <c r="AE67" i="64"/>
  <c r="AF67" i="64"/>
  <c r="AG67" i="64"/>
  <c r="AH67" i="64"/>
  <c r="AI67" i="64"/>
  <c r="AJ67" i="64"/>
  <c r="AK67" i="64"/>
  <c r="AL67" i="64"/>
  <c r="AM67" i="64"/>
  <c r="AN67" i="64"/>
  <c r="AO67" i="64"/>
  <c r="AP67" i="64"/>
  <c r="AQ67" i="64"/>
  <c r="AR67" i="64"/>
  <c r="AS67" i="64"/>
  <c r="AT67" i="64"/>
  <c r="BH67" i="64" s="1"/>
  <c r="AU67" i="64"/>
  <c r="BI67" i="64" s="1"/>
  <c r="AV67" i="64"/>
  <c r="AW67" i="64"/>
  <c r="BK67" i="64" s="1"/>
  <c r="AX67" i="64"/>
  <c r="BL67" i="64" s="1"/>
  <c r="AY67" i="64"/>
  <c r="AZ67" i="64"/>
  <c r="BA67" i="64"/>
  <c r="BB67" i="64"/>
  <c r="BP67" i="64" s="1"/>
  <c r="BC67" i="64"/>
  <c r="BQ67" i="64" s="1"/>
  <c r="BD67" i="64"/>
  <c r="BE67" i="64"/>
  <c r="BS67" i="64" s="1"/>
  <c r="BF67" i="64"/>
  <c r="BG67" i="64"/>
  <c r="BJ67" i="64"/>
  <c r="BM67" i="64"/>
  <c r="BN67" i="64"/>
  <c r="BO67" i="64"/>
  <c r="BR67" i="64"/>
  <c r="CI67" i="64"/>
  <c r="CJ67" i="64"/>
  <c r="CK67" i="64"/>
  <c r="CL67" i="64"/>
  <c r="CM67" i="64"/>
  <c r="CN67" i="64"/>
  <c r="CO67" i="64"/>
  <c r="CP67" i="64"/>
  <c r="CQ67" i="64"/>
  <c r="CR67" i="64"/>
  <c r="CS67" i="64"/>
  <c r="CT67" i="64"/>
  <c r="CU67" i="64"/>
  <c r="CV67" i="64"/>
  <c r="AE68" i="64"/>
  <c r="AF68" i="64"/>
  <c r="AG68" i="64"/>
  <c r="AU68" i="64" s="1"/>
  <c r="AH68" i="64"/>
  <c r="AI68" i="64"/>
  <c r="CM68" i="64" s="1"/>
  <c r="AJ68" i="64"/>
  <c r="AK68" i="64"/>
  <c r="AL68" i="64"/>
  <c r="AM68" i="64"/>
  <c r="AN68" i="64"/>
  <c r="AO68" i="64"/>
  <c r="AP68" i="64"/>
  <c r="AQ68" i="64"/>
  <c r="AR68" i="64"/>
  <c r="AS68" i="64"/>
  <c r="AT68" i="64"/>
  <c r="BH68" i="64" s="1"/>
  <c r="AW68" i="64"/>
  <c r="AX68" i="64"/>
  <c r="AY68" i="64"/>
  <c r="BA68" i="64"/>
  <c r="BB68" i="64"/>
  <c r="BP68" i="64" s="1"/>
  <c r="BC68" i="64"/>
  <c r="BQ68" i="64" s="1"/>
  <c r="BD68" i="64"/>
  <c r="BE68" i="64"/>
  <c r="BF68" i="64"/>
  <c r="BT68" i="64" s="1"/>
  <c r="BG68" i="64"/>
  <c r="BO68" i="64"/>
  <c r="BR68" i="64"/>
  <c r="BS68" i="64"/>
  <c r="CI68" i="64"/>
  <c r="CJ68" i="64"/>
  <c r="CK68" i="64"/>
  <c r="CN68" i="64"/>
  <c r="CO68" i="64"/>
  <c r="CQ68" i="64"/>
  <c r="CR68" i="64"/>
  <c r="CS68" i="64"/>
  <c r="CT68" i="64"/>
  <c r="CU68" i="64"/>
  <c r="CV68" i="64"/>
  <c r="AE69" i="64"/>
  <c r="AS69" i="64" s="1"/>
  <c r="AF69" i="64"/>
  <c r="AG69" i="64"/>
  <c r="CK69" i="64" s="1"/>
  <c r="AH69" i="64"/>
  <c r="AI69" i="64"/>
  <c r="CM69" i="64" s="1"/>
  <c r="AJ69" i="64"/>
  <c r="AK69" i="64"/>
  <c r="AL69" i="64"/>
  <c r="AM69" i="64"/>
  <c r="BA69" i="64" s="1"/>
  <c r="AN69" i="64"/>
  <c r="AO69" i="64"/>
  <c r="AP69" i="64"/>
  <c r="AQ69" i="64"/>
  <c r="CU69" i="64" s="1"/>
  <c r="AR69" i="64"/>
  <c r="AT69" i="64"/>
  <c r="AU69" i="64"/>
  <c r="AW69" i="64"/>
  <c r="AX69" i="64"/>
  <c r="AY69" i="64"/>
  <c r="BB69" i="64"/>
  <c r="BC69" i="64"/>
  <c r="BF69" i="64"/>
  <c r="CJ69" i="64"/>
  <c r="CN69" i="64"/>
  <c r="CO69" i="64"/>
  <c r="CR69" i="64"/>
  <c r="CS69" i="64"/>
  <c r="CV69" i="64"/>
  <c r="AE70" i="64"/>
  <c r="AS70" i="64" s="1"/>
  <c r="AF70" i="64"/>
  <c r="AG70" i="64"/>
  <c r="CK70" i="64" s="1"/>
  <c r="AH70" i="64"/>
  <c r="AI70" i="64"/>
  <c r="CM70" i="64" s="1"/>
  <c r="AJ70" i="64"/>
  <c r="AK70" i="64"/>
  <c r="AL70" i="64"/>
  <c r="AM70" i="64"/>
  <c r="BA70" i="64" s="1"/>
  <c r="AN70" i="64"/>
  <c r="AO70" i="64"/>
  <c r="AP70" i="64"/>
  <c r="AQ70" i="64"/>
  <c r="CU70" i="64" s="1"/>
  <c r="AR70" i="64"/>
  <c r="AT70" i="64"/>
  <c r="AU70" i="64"/>
  <c r="AW70" i="64"/>
  <c r="AX70" i="64"/>
  <c r="AY70" i="64"/>
  <c r="BB70" i="64"/>
  <c r="BC70" i="64"/>
  <c r="BF70" i="64"/>
  <c r="CJ70" i="64"/>
  <c r="CN70" i="64"/>
  <c r="CO70" i="64"/>
  <c r="CR70" i="64"/>
  <c r="CS70" i="64"/>
  <c r="CV70" i="64"/>
  <c r="AE71" i="64"/>
  <c r="AS71" i="64" s="1"/>
  <c r="AF71" i="64"/>
  <c r="AG71" i="64"/>
  <c r="AH71" i="64"/>
  <c r="AI71" i="64"/>
  <c r="CM71" i="64" s="1"/>
  <c r="AJ71" i="64"/>
  <c r="AK71" i="64"/>
  <c r="AL71" i="64"/>
  <c r="AZ71" i="64" s="1"/>
  <c r="AM71" i="64"/>
  <c r="BA71" i="64" s="1"/>
  <c r="BO71" i="64" s="1"/>
  <c r="AN71" i="64"/>
  <c r="AO71" i="64"/>
  <c r="AP71" i="64"/>
  <c r="AQ71" i="64"/>
  <c r="AR71" i="64"/>
  <c r="AT71" i="64"/>
  <c r="AU71" i="64"/>
  <c r="BI71" i="64" s="1"/>
  <c r="AW71" i="64"/>
  <c r="AX71" i="64"/>
  <c r="AY71" i="64"/>
  <c r="BB71" i="64"/>
  <c r="BP71" i="64" s="1"/>
  <c r="BC71" i="64"/>
  <c r="BQ71" i="64" s="1"/>
  <c r="BD71" i="64"/>
  <c r="BE71" i="64"/>
  <c r="BF71" i="64"/>
  <c r="BT71" i="64" s="1"/>
  <c r="BR71" i="64"/>
  <c r="BS71" i="64"/>
  <c r="CJ71" i="64"/>
  <c r="CK71" i="64"/>
  <c r="CN71" i="64"/>
  <c r="CO71" i="64"/>
  <c r="CP71" i="64"/>
  <c r="CQ71" i="64"/>
  <c r="CR71" i="64"/>
  <c r="CS71" i="64"/>
  <c r="CT71" i="64"/>
  <c r="CU71" i="64"/>
  <c r="CV71" i="64"/>
  <c r="AE72" i="64"/>
  <c r="AF72" i="64"/>
  <c r="AG72" i="64"/>
  <c r="CK72" i="64" s="1"/>
  <c r="AH72" i="64"/>
  <c r="CL72" i="64" s="1"/>
  <c r="AI72" i="64"/>
  <c r="CM72" i="64" s="1"/>
  <c r="AJ72" i="64"/>
  <c r="AK72" i="64"/>
  <c r="AL72" i="64"/>
  <c r="AZ72" i="64" s="1"/>
  <c r="AM72" i="64"/>
  <c r="AN72" i="64"/>
  <c r="AO72" i="64"/>
  <c r="CS72" i="64" s="1"/>
  <c r="AP72" i="64"/>
  <c r="AQ72" i="64"/>
  <c r="CU72" i="64" s="1"/>
  <c r="AR72" i="64"/>
  <c r="AS72" i="64"/>
  <c r="AT72" i="64"/>
  <c r="BH72" i="64" s="1"/>
  <c r="AV72" i="64"/>
  <c r="AW72" i="64"/>
  <c r="AX72" i="64"/>
  <c r="AY72" i="64"/>
  <c r="BA72" i="64"/>
  <c r="BB72" i="64"/>
  <c r="BP72" i="64" s="1"/>
  <c r="BD72" i="64"/>
  <c r="BE72" i="64"/>
  <c r="BF72" i="64"/>
  <c r="BT72" i="64" s="1"/>
  <c r="BG72" i="64"/>
  <c r="BO72" i="64"/>
  <c r="BR72" i="64"/>
  <c r="CI72" i="64"/>
  <c r="CJ72" i="64"/>
  <c r="CN72" i="64"/>
  <c r="CO72" i="64"/>
  <c r="CP72" i="64"/>
  <c r="CQ72" i="64"/>
  <c r="CR72" i="64"/>
  <c r="CT72" i="64"/>
  <c r="CV72" i="64"/>
  <c r="AE73" i="64"/>
  <c r="AS73" i="64" s="1"/>
  <c r="AF73" i="64"/>
  <c r="CJ73" i="64" s="1"/>
  <c r="AG73" i="64"/>
  <c r="CK73" i="64" s="1"/>
  <c r="AH73" i="64"/>
  <c r="CL73" i="64" s="1"/>
  <c r="AI73" i="64"/>
  <c r="CM73" i="64" s="1"/>
  <c r="AJ73" i="64"/>
  <c r="AK73" i="64"/>
  <c r="AL73" i="64"/>
  <c r="AZ73" i="64" s="1"/>
  <c r="AM73" i="64"/>
  <c r="BA73" i="64" s="1"/>
  <c r="BO73" i="64" s="1"/>
  <c r="AN73" i="64"/>
  <c r="BB73" i="64" s="1"/>
  <c r="BP73" i="64" s="1"/>
  <c r="AO73" i="64"/>
  <c r="CS73" i="64" s="1"/>
  <c r="AP73" i="64"/>
  <c r="CT73" i="64" s="1"/>
  <c r="AQ73" i="64"/>
  <c r="CU73" i="64" s="1"/>
  <c r="AR73" i="64"/>
  <c r="AT73" i="64"/>
  <c r="BH73" i="64" s="1"/>
  <c r="AV73" i="64"/>
  <c r="AW73" i="64"/>
  <c r="AX73" i="64"/>
  <c r="AY73" i="64"/>
  <c r="BD73" i="64"/>
  <c r="BE73" i="64"/>
  <c r="BF73" i="64"/>
  <c r="BG73" i="64"/>
  <c r="BN73" i="64"/>
  <c r="BS73" i="64"/>
  <c r="BT73" i="64"/>
  <c r="CN73" i="64"/>
  <c r="CO73" i="64"/>
  <c r="CP73" i="64"/>
  <c r="CQ73" i="64"/>
  <c r="CR73" i="64"/>
  <c r="CV73" i="64"/>
  <c r="AE74" i="64"/>
  <c r="AS74" i="64" s="1"/>
  <c r="AF74" i="64"/>
  <c r="AT74" i="64" s="1"/>
  <c r="AG74" i="64"/>
  <c r="AU74" i="64" s="1"/>
  <c r="AH74" i="64"/>
  <c r="CL74" i="64" s="1"/>
  <c r="AI74" i="64"/>
  <c r="CM74" i="64" s="1"/>
  <c r="AJ74" i="64"/>
  <c r="AK74" i="64"/>
  <c r="AL74" i="64"/>
  <c r="AZ74" i="64" s="1"/>
  <c r="AM74" i="64"/>
  <c r="BA74" i="64" s="1"/>
  <c r="AN74" i="64"/>
  <c r="CR74" i="64" s="1"/>
  <c r="AO74" i="64"/>
  <c r="AP74" i="64"/>
  <c r="CT74" i="64" s="1"/>
  <c r="AQ74" i="64"/>
  <c r="CU74" i="64" s="1"/>
  <c r="AR74" i="64"/>
  <c r="AW74" i="64"/>
  <c r="AX74" i="64"/>
  <c r="AY74" i="64"/>
  <c r="BC74" i="64"/>
  <c r="BF74" i="64"/>
  <c r="CI74" i="64"/>
  <c r="CK74" i="64"/>
  <c r="CN74" i="64"/>
  <c r="CO74" i="64"/>
  <c r="CP74" i="64"/>
  <c r="CQ74" i="64"/>
  <c r="CS74" i="64"/>
  <c r="CV74" i="64"/>
  <c r="AE75" i="64"/>
  <c r="AF75" i="64"/>
  <c r="AG75" i="64"/>
  <c r="AH75" i="64"/>
  <c r="CL75" i="64" s="1"/>
  <c r="AI75" i="64"/>
  <c r="CM75" i="64" s="1"/>
  <c r="AJ75" i="64"/>
  <c r="AK75" i="64"/>
  <c r="AL75" i="64"/>
  <c r="AM75" i="64"/>
  <c r="BA75" i="64" s="1"/>
  <c r="AN75" i="64"/>
  <c r="AO75" i="64"/>
  <c r="AP75" i="64"/>
  <c r="CT75" i="64" s="1"/>
  <c r="AQ75" i="64"/>
  <c r="CU75" i="64" s="1"/>
  <c r="AR75" i="64"/>
  <c r="AS75" i="64"/>
  <c r="AT75" i="64"/>
  <c r="BH75" i="64" s="1"/>
  <c r="AU75" i="64"/>
  <c r="AX75" i="64"/>
  <c r="AY75" i="64"/>
  <c r="AZ75" i="64"/>
  <c r="BB75" i="64"/>
  <c r="BC75" i="64"/>
  <c r="BD75" i="64"/>
  <c r="BF75" i="64"/>
  <c r="BG75" i="64"/>
  <c r="BN75" i="64"/>
  <c r="CI75" i="64"/>
  <c r="CJ75" i="64"/>
  <c r="CK75" i="64"/>
  <c r="CN75" i="64"/>
  <c r="CO75" i="64"/>
  <c r="CP75" i="64"/>
  <c r="CR75" i="64"/>
  <c r="CS75" i="64"/>
  <c r="CV75" i="64"/>
  <c r="AE76" i="64"/>
  <c r="AS76" i="64" s="1"/>
  <c r="AF76" i="64"/>
  <c r="CJ76" i="64" s="1"/>
  <c r="AG76" i="64"/>
  <c r="AH76" i="64"/>
  <c r="CL76" i="64" s="1"/>
  <c r="AI76" i="64"/>
  <c r="CM76" i="64" s="1"/>
  <c r="AJ76" i="64"/>
  <c r="AK76" i="64"/>
  <c r="AL76" i="64"/>
  <c r="AZ76" i="64" s="1"/>
  <c r="BN76" i="64" s="1"/>
  <c r="AM76" i="64"/>
  <c r="BA76" i="64" s="1"/>
  <c r="AN76" i="64"/>
  <c r="CR76" i="64" s="1"/>
  <c r="AO76" i="64"/>
  <c r="AP76" i="64"/>
  <c r="CT76" i="64" s="1"/>
  <c r="AQ76" i="64"/>
  <c r="CU76" i="64" s="1"/>
  <c r="AR76" i="64"/>
  <c r="AU76" i="64"/>
  <c r="AV76" i="64"/>
  <c r="AW76" i="64"/>
  <c r="AX76" i="64"/>
  <c r="AY76" i="64"/>
  <c r="BC76" i="64"/>
  <c r="BD76" i="64"/>
  <c r="BE76" i="64"/>
  <c r="BF76" i="64"/>
  <c r="CK76" i="64"/>
  <c r="CN76" i="64"/>
  <c r="CO76" i="64"/>
  <c r="CP76" i="64"/>
  <c r="CQ76" i="64"/>
  <c r="CS76" i="64"/>
  <c r="CV76" i="64"/>
  <c r="AE77" i="64"/>
  <c r="AS77" i="64" s="1"/>
  <c r="AF77" i="64"/>
  <c r="AT77" i="64" s="1"/>
  <c r="AG77" i="64"/>
  <c r="CK77" i="64" s="1"/>
  <c r="AH77" i="64"/>
  <c r="CL77" i="64" s="1"/>
  <c r="AI77" i="64"/>
  <c r="CM77" i="64" s="1"/>
  <c r="AJ77" i="64"/>
  <c r="AK77" i="64"/>
  <c r="AL77" i="64"/>
  <c r="AZ77" i="64" s="1"/>
  <c r="AM77" i="64"/>
  <c r="BA77" i="64" s="1"/>
  <c r="AN77" i="64"/>
  <c r="AO77" i="64"/>
  <c r="BC77" i="64" s="1"/>
  <c r="AP77" i="64"/>
  <c r="CT77" i="64" s="1"/>
  <c r="AQ77" i="64"/>
  <c r="CU77" i="64" s="1"/>
  <c r="AR77" i="64"/>
  <c r="AV77" i="64"/>
  <c r="AX77" i="64"/>
  <c r="AY77" i="64"/>
  <c r="BB77" i="64"/>
  <c r="BF77" i="64"/>
  <c r="CI77" i="64"/>
  <c r="CJ77" i="64"/>
  <c r="CN77" i="64"/>
  <c r="CO77" i="64"/>
  <c r="CP77" i="64"/>
  <c r="CR77" i="64"/>
  <c r="CS77" i="64"/>
  <c r="CV77" i="64"/>
  <c r="AE78" i="64"/>
  <c r="AS78" i="64" s="1"/>
  <c r="AF78" i="64"/>
  <c r="AG78" i="64"/>
  <c r="AH78" i="64"/>
  <c r="CL78" i="64" s="1"/>
  <c r="AI78" i="64"/>
  <c r="CM78" i="64" s="1"/>
  <c r="AJ78" i="64"/>
  <c r="AK78" i="64"/>
  <c r="AL78" i="64"/>
  <c r="AZ78" i="64" s="1"/>
  <c r="AM78" i="64"/>
  <c r="BA78" i="64" s="1"/>
  <c r="AN78" i="64"/>
  <c r="AO78" i="64"/>
  <c r="AP78" i="64"/>
  <c r="CT78" i="64" s="1"/>
  <c r="AQ78" i="64"/>
  <c r="CU78" i="64" s="1"/>
  <c r="AR78" i="64"/>
  <c r="AT78" i="64"/>
  <c r="AU78" i="64"/>
  <c r="AX78" i="64"/>
  <c r="AY78" i="64"/>
  <c r="BB78" i="64"/>
  <c r="BC78" i="64"/>
  <c r="BD78" i="64"/>
  <c r="BE78" i="64"/>
  <c r="BS78" i="64" s="1"/>
  <c r="BF78" i="64"/>
  <c r="CI78" i="64"/>
  <c r="CJ78" i="64"/>
  <c r="CK78" i="64"/>
  <c r="CN78" i="64"/>
  <c r="CO78" i="64"/>
  <c r="CQ78" i="64"/>
  <c r="CR78" i="64"/>
  <c r="CS78" i="64"/>
  <c r="CV78" i="64"/>
  <c r="AE79" i="64"/>
  <c r="AF79" i="64"/>
  <c r="AG79" i="64"/>
  <c r="CK79" i="64" s="1"/>
  <c r="AH79" i="64"/>
  <c r="CL79" i="64" s="1"/>
  <c r="AI79" i="64"/>
  <c r="CM79" i="64" s="1"/>
  <c r="AJ79" i="64"/>
  <c r="AK79" i="64"/>
  <c r="AL79" i="64"/>
  <c r="AZ79" i="64" s="1"/>
  <c r="AM79" i="64"/>
  <c r="AN79" i="64"/>
  <c r="AO79" i="64"/>
  <c r="AP79" i="64"/>
  <c r="AQ79" i="64"/>
  <c r="AR79" i="64"/>
  <c r="AS79" i="64"/>
  <c r="AT79" i="64"/>
  <c r="BH79" i="64" s="1"/>
  <c r="AV79" i="64"/>
  <c r="AW79" i="64"/>
  <c r="AX79" i="64"/>
  <c r="AY79" i="64"/>
  <c r="BA79" i="64"/>
  <c r="BB79" i="64"/>
  <c r="BP79" i="64" s="1"/>
  <c r="BC79" i="64"/>
  <c r="BQ79" i="64" s="1"/>
  <c r="BD79" i="64"/>
  <c r="BE79" i="64"/>
  <c r="BS79" i="64" s="1"/>
  <c r="BF79" i="64"/>
  <c r="BT79" i="64" s="1"/>
  <c r="BG79" i="64"/>
  <c r="BO79" i="64"/>
  <c r="BR79" i="64"/>
  <c r="CI79" i="64"/>
  <c r="CJ79" i="64"/>
  <c r="CN79" i="64"/>
  <c r="CO79" i="64"/>
  <c r="CP79" i="64"/>
  <c r="CQ79" i="64"/>
  <c r="CR79" i="64"/>
  <c r="CS79" i="64"/>
  <c r="CT79" i="64"/>
  <c r="CU79" i="64"/>
  <c r="CV79" i="64"/>
  <c r="AE80" i="64"/>
  <c r="AS80" i="64" s="1"/>
  <c r="AF80" i="64"/>
  <c r="CJ80" i="64" s="1"/>
  <c r="AG80" i="64"/>
  <c r="AH80" i="64"/>
  <c r="CL80" i="64" s="1"/>
  <c r="AI80" i="64"/>
  <c r="CM80" i="64" s="1"/>
  <c r="AJ80" i="64"/>
  <c r="AK80" i="64"/>
  <c r="AL80" i="64"/>
  <c r="AZ80" i="64" s="1"/>
  <c r="AM80" i="64"/>
  <c r="BA80" i="64" s="1"/>
  <c r="AN80" i="64"/>
  <c r="CR80" i="64" s="1"/>
  <c r="AO80" i="64"/>
  <c r="AP80" i="64"/>
  <c r="CT80" i="64" s="1"/>
  <c r="AQ80" i="64"/>
  <c r="CU80" i="64" s="1"/>
  <c r="AR80" i="64"/>
  <c r="AU80" i="64"/>
  <c r="AV80" i="64"/>
  <c r="AW80" i="64"/>
  <c r="AX80" i="64"/>
  <c r="AY80" i="64"/>
  <c r="BC80" i="64"/>
  <c r="BD80" i="64"/>
  <c r="BE80" i="64"/>
  <c r="BF80" i="64"/>
  <c r="CK80" i="64"/>
  <c r="CN80" i="64"/>
  <c r="CO80" i="64"/>
  <c r="CP80" i="64"/>
  <c r="CQ80" i="64"/>
  <c r="CS80" i="64"/>
  <c r="CV80" i="64"/>
  <c r="AE81" i="64"/>
  <c r="AS81" i="64" s="1"/>
  <c r="AF81" i="64"/>
  <c r="AT81" i="64" s="1"/>
  <c r="AG81" i="64"/>
  <c r="CK81" i="64" s="1"/>
  <c r="AH81" i="64"/>
  <c r="CL81" i="64" s="1"/>
  <c r="AI81" i="64"/>
  <c r="CM81" i="64" s="1"/>
  <c r="AJ81" i="64"/>
  <c r="AK81" i="64"/>
  <c r="AL81" i="64"/>
  <c r="AZ81" i="64" s="1"/>
  <c r="AM81" i="64"/>
  <c r="BA81" i="64" s="1"/>
  <c r="AN81" i="64"/>
  <c r="AO81" i="64"/>
  <c r="BC81" i="64" s="1"/>
  <c r="AP81" i="64"/>
  <c r="CT81" i="64" s="1"/>
  <c r="AQ81" i="64"/>
  <c r="CU81" i="64" s="1"/>
  <c r="AR81" i="64"/>
  <c r="AX81" i="64"/>
  <c r="AY81" i="64"/>
  <c r="BB81" i="64"/>
  <c r="BF81" i="64"/>
  <c r="CI81" i="64"/>
  <c r="CJ81" i="64"/>
  <c r="CN81" i="64"/>
  <c r="CO81" i="64"/>
  <c r="CP81" i="64"/>
  <c r="CR81" i="64"/>
  <c r="CS81" i="64"/>
  <c r="CV81" i="64"/>
  <c r="AE82" i="64"/>
  <c r="AF82" i="64"/>
  <c r="AG82" i="64"/>
  <c r="AU82" i="64" s="1"/>
  <c r="AH82" i="64"/>
  <c r="CL82" i="64" s="1"/>
  <c r="AI82" i="64"/>
  <c r="CM82" i="64" s="1"/>
  <c r="AJ82" i="64"/>
  <c r="AK82" i="64"/>
  <c r="AL82" i="64"/>
  <c r="AM82" i="64"/>
  <c r="BA82" i="64" s="1"/>
  <c r="AN82" i="64"/>
  <c r="AO82" i="64"/>
  <c r="AP82" i="64"/>
  <c r="AQ82" i="64"/>
  <c r="CU82" i="64" s="1"/>
  <c r="AR82" i="64"/>
  <c r="AS82" i="64"/>
  <c r="AT82" i="64"/>
  <c r="BH82" i="64" s="1"/>
  <c r="AW82" i="64"/>
  <c r="AX82" i="64"/>
  <c r="AY82" i="64"/>
  <c r="AZ82" i="64"/>
  <c r="BB82" i="64"/>
  <c r="BC82" i="64"/>
  <c r="BD82" i="64"/>
  <c r="BF82" i="64"/>
  <c r="BT82" i="64" s="1"/>
  <c r="BG82" i="64"/>
  <c r="BN82" i="64"/>
  <c r="BR82" i="64"/>
  <c r="CI82" i="64"/>
  <c r="CJ82" i="64"/>
  <c r="CK82" i="64"/>
  <c r="CN82" i="64"/>
  <c r="CO82" i="64"/>
  <c r="CP82" i="64"/>
  <c r="CQ82" i="64"/>
  <c r="CR82" i="64"/>
  <c r="CS82" i="64"/>
  <c r="CT82" i="64"/>
  <c r="CV82" i="64"/>
  <c r="AE83" i="64"/>
  <c r="AS83" i="64" s="1"/>
  <c r="AF83" i="64"/>
  <c r="AG83" i="64"/>
  <c r="AH83" i="64"/>
  <c r="CL83" i="64" s="1"/>
  <c r="AI83" i="64"/>
  <c r="CM83" i="64" s="1"/>
  <c r="AJ83" i="64"/>
  <c r="AK83" i="64"/>
  <c r="AL83" i="64"/>
  <c r="AM83" i="64"/>
  <c r="BA83" i="64" s="1"/>
  <c r="AN83" i="64"/>
  <c r="AO83" i="64"/>
  <c r="AP83" i="64"/>
  <c r="CT83" i="64" s="1"/>
  <c r="AQ83" i="64"/>
  <c r="CU83" i="64" s="1"/>
  <c r="AR83" i="64"/>
  <c r="AT83" i="64"/>
  <c r="BH83" i="64" s="1"/>
  <c r="AU83" i="64"/>
  <c r="BI83" i="64" s="1"/>
  <c r="AX83" i="64"/>
  <c r="BL83" i="64" s="1"/>
  <c r="AY83" i="64"/>
  <c r="BM83" i="64" s="1"/>
  <c r="BB83" i="64"/>
  <c r="BP83" i="64" s="1"/>
  <c r="BC83" i="64"/>
  <c r="BD83" i="64"/>
  <c r="BR83" i="64" s="1"/>
  <c r="BE83" i="64"/>
  <c r="BS83" i="64" s="1"/>
  <c r="BF83" i="64"/>
  <c r="BO83" i="64"/>
  <c r="BT83" i="64"/>
  <c r="CI83" i="64"/>
  <c r="CJ83" i="64"/>
  <c r="CK83" i="64"/>
  <c r="CN83" i="64"/>
  <c r="CO83" i="64"/>
  <c r="CQ83" i="64"/>
  <c r="CR83" i="64"/>
  <c r="CS83" i="64"/>
  <c r="CV83" i="64"/>
  <c r="AE84" i="64"/>
  <c r="AS84" i="64" s="1"/>
  <c r="AF84" i="64"/>
  <c r="CJ84" i="64" s="1"/>
  <c r="AG84" i="64"/>
  <c r="AH84" i="64"/>
  <c r="CL84" i="64" s="1"/>
  <c r="AI84" i="64"/>
  <c r="CM84" i="64" s="1"/>
  <c r="AJ84" i="64"/>
  <c r="AK84" i="64"/>
  <c r="AL84" i="64"/>
  <c r="AZ84" i="64" s="1"/>
  <c r="AM84" i="64"/>
  <c r="BA84" i="64" s="1"/>
  <c r="AN84" i="64"/>
  <c r="BB84" i="64" s="1"/>
  <c r="AO84" i="64"/>
  <c r="AP84" i="64"/>
  <c r="AQ84" i="64"/>
  <c r="AR84" i="64"/>
  <c r="AV84" i="64"/>
  <c r="AW84" i="64"/>
  <c r="AX84" i="64"/>
  <c r="AY84" i="64"/>
  <c r="BD84" i="64"/>
  <c r="BR84" i="64" s="1"/>
  <c r="BE84" i="64"/>
  <c r="BF84" i="64"/>
  <c r="BS84" i="64"/>
  <c r="BT84" i="64"/>
  <c r="CN84" i="64"/>
  <c r="CO84" i="64"/>
  <c r="CP84" i="64"/>
  <c r="CQ84" i="64"/>
  <c r="CR84" i="64"/>
  <c r="CT84" i="64"/>
  <c r="CU84" i="64"/>
  <c r="CV84" i="64"/>
  <c r="AE85" i="64"/>
  <c r="AS85" i="64" s="1"/>
  <c r="AF85" i="64"/>
  <c r="CJ85" i="64" s="1"/>
  <c r="AG85" i="64"/>
  <c r="AH85" i="64"/>
  <c r="AI85" i="64"/>
  <c r="AJ85" i="64"/>
  <c r="AK85" i="64"/>
  <c r="AL85" i="64"/>
  <c r="AZ85" i="64" s="1"/>
  <c r="AM85" i="64"/>
  <c r="BA85" i="64" s="1"/>
  <c r="AN85" i="64"/>
  <c r="BB85" i="64" s="1"/>
  <c r="AO85" i="64"/>
  <c r="AP85" i="64"/>
  <c r="AQ85" i="64"/>
  <c r="AR85" i="64"/>
  <c r="AW85" i="64"/>
  <c r="AX85" i="64"/>
  <c r="AY85" i="64"/>
  <c r="BE85" i="64"/>
  <c r="BS85" i="64" s="1"/>
  <c r="BF85" i="64"/>
  <c r="BG85" i="64"/>
  <c r="BT85" i="64"/>
  <c r="CI85" i="64"/>
  <c r="CM85" i="64"/>
  <c r="CN85" i="64"/>
  <c r="CO85" i="64"/>
  <c r="CQ85" i="64"/>
  <c r="CR85" i="64"/>
  <c r="CU85" i="64"/>
  <c r="CV85" i="64"/>
  <c r="AE86" i="64"/>
  <c r="AF86" i="64"/>
  <c r="AG86" i="64"/>
  <c r="AH86" i="64"/>
  <c r="AI86" i="64"/>
  <c r="AJ86" i="64"/>
  <c r="AK86" i="64"/>
  <c r="AY86" i="64" s="1"/>
  <c r="AL86" i="64"/>
  <c r="AM86" i="64"/>
  <c r="AN86" i="64"/>
  <c r="AO86" i="64"/>
  <c r="AP86" i="64"/>
  <c r="AQ86" i="64"/>
  <c r="AR86" i="64"/>
  <c r="AS86" i="64"/>
  <c r="AT86" i="64"/>
  <c r="AW86" i="64"/>
  <c r="AX86" i="64"/>
  <c r="BA86" i="64"/>
  <c r="BB86" i="64"/>
  <c r="BE86" i="64"/>
  <c r="BF86" i="64"/>
  <c r="CI86" i="64"/>
  <c r="CJ86" i="64"/>
  <c r="CM86" i="64"/>
  <c r="CN86" i="64"/>
  <c r="CO86" i="64"/>
  <c r="CQ86" i="64"/>
  <c r="CR86" i="64"/>
  <c r="CU86" i="64"/>
  <c r="CV86" i="64"/>
  <c r="AE87" i="64"/>
  <c r="AF87" i="64"/>
  <c r="AG87" i="64"/>
  <c r="AH87" i="64"/>
  <c r="AI87" i="64"/>
  <c r="AJ87" i="64"/>
  <c r="AK87" i="64"/>
  <c r="AY87" i="64" s="1"/>
  <c r="AL87" i="64"/>
  <c r="AM87" i="64"/>
  <c r="AN87" i="64"/>
  <c r="AO87" i="64"/>
  <c r="AP87" i="64"/>
  <c r="AQ87" i="64"/>
  <c r="AR87" i="64"/>
  <c r="AS87" i="64"/>
  <c r="AT87" i="64"/>
  <c r="AW87" i="64"/>
  <c r="AX87" i="64"/>
  <c r="BA87" i="64"/>
  <c r="BB87" i="64"/>
  <c r="BE87" i="64"/>
  <c r="BF87" i="64"/>
  <c r="CI87" i="64"/>
  <c r="CJ87" i="64"/>
  <c r="CM87" i="64"/>
  <c r="CN87" i="64"/>
  <c r="CO87" i="64"/>
  <c r="CQ87" i="64"/>
  <c r="CR87" i="64"/>
  <c r="CU87" i="64"/>
  <c r="CV87" i="64"/>
  <c r="AE88" i="64"/>
  <c r="AF88" i="64"/>
  <c r="AG88" i="64"/>
  <c r="AH88" i="64"/>
  <c r="AI88" i="64"/>
  <c r="AJ88" i="64"/>
  <c r="AK88" i="64"/>
  <c r="AY88" i="64" s="1"/>
  <c r="AL88" i="64"/>
  <c r="AM88" i="64"/>
  <c r="AN88" i="64"/>
  <c r="AO88" i="64"/>
  <c r="AP88" i="64"/>
  <c r="AQ88" i="64"/>
  <c r="AR88" i="64"/>
  <c r="AS88" i="64"/>
  <c r="AT88" i="64"/>
  <c r="AW88" i="64"/>
  <c r="AX88" i="64"/>
  <c r="BA88" i="64"/>
  <c r="BB88" i="64"/>
  <c r="BE88" i="64"/>
  <c r="BF88" i="64"/>
  <c r="CI88" i="64"/>
  <c r="CJ88" i="64"/>
  <c r="CM88" i="64"/>
  <c r="CN88" i="64"/>
  <c r="CO88" i="64"/>
  <c r="CQ88" i="64"/>
  <c r="CR88" i="64"/>
  <c r="CU88" i="64"/>
  <c r="CV88" i="64"/>
  <c r="AE89" i="64"/>
  <c r="AF89" i="64"/>
  <c r="AG89" i="64"/>
  <c r="AH89" i="64"/>
  <c r="AI89" i="64"/>
  <c r="AJ89" i="64"/>
  <c r="AK89" i="64"/>
  <c r="AY89" i="64" s="1"/>
  <c r="AL89" i="64"/>
  <c r="AM89" i="64"/>
  <c r="AN89" i="64"/>
  <c r="AO89" i="64"/>
  <c r="AP89" i="64"/>
  <c r="AQ89" i="64"/>
  <c r="AR89" i="64"/>
  <c r="AS89" i="64"/>
  <c r="AT89" i="64"/>
  <c r="AW89" i="64"/>
  <c r="AX89" i="64"/>
  <c r="BA89" i="64"/>
  <c r="BB89" i="64"/>
  <c r="BE89" i="64"/>
  <c r="BF89" i="64"/>
  <c r="CI89" i="64"/>
  <c r="CJ89" i="64"/>
  <c r="CM89" i="64"/>
  <c r="CN89" i="64"/>
  <c r="CO89" i="64"/>
  <c r="CQ89" i="64"/>
  <c r="CR89" i="64"/>
  <c r="CU89" i="64"/>
  <c r="CV89" i="64"/>
  <c r="AE90" i="64"/>
  <c r="AF90" i="64"/>
  <c r="AG90" i="64"/>
  <c r="AH90" i="64"/>
  <c r="AI90" i="64"/>
  <c r="AJ90" i="64"/>
  <c r="AK90" i="64"/>
  <c r="AL90" i="64"/>
  <c r="AM90" i="64"/>
  <c r="AN90" i="64"/>
  <c r="AO90" i="64"/>
  <c r="AP90" i="64"/>
  <c r="AQ90" i="64"/>
  <c r="AR90" i="64"/>
  <c r="AS90" i="64"/>
  <c r="BG90" i="64" s="1"/>
  <c r="AT90" i="64"/>
  <c r="BH90" i="64" s="1"/>
  <c r="AU90" i="64"/>
  <c r="AV90" i="64"/>
  <c r="AW90" i="64"/>
  <c r="BK90" i="64" s="1"/>
  <c r="AX90" i="64"/>
  <c r="BL90" i="64" s="1"/>
  <c r="AY90" i="64"/>
  <c r="AZ90" i="64"/>
  <c r="BA90" i="64"/>
  <c r="BO90" i="64" s="1"/>
  <c r="BB90" i="64"/>
  <c r="BP90" i="64" s="1"/>
  <c r="BD90" i="64"/>
  <c r="BE90" i="64"/>
  <c r="BS90" i="64" s="1"/>
  <c r="BF90" i="64"/>
  <c r="BT90" i="64" s="1"/>
  <c r="BI90" i="64"/>
  <c r="BJ90" i="64"/>
  <c r="BM90" i="64"/>
  <c r="BN90" i="64"/>
  <c r="BR90" i="64"/>
  <c r="CI90" i="64"/>
  <c r="CJ90" i="64"/>
  <c r="CK90" i="64"/>
  <c r="CL90" i="64"/>
  <c r="CM90" i="64"/>
  <c r="CN90" i="64"/>
  <c r="CO90" i="64"/>
  <c r="CP90" i="64"/>
  <c r="CQ90" i="64"/>
  <c r="CR90" i="64"/>
  <c r="CT90" i="64"/>
  <c r="CU90" i="64"/>
  <c r="CV90" i="64"/>
  <c r="AE91" i="64"/>
  <c r="AF91" i="64"/>
  <c r="AT91" i="64" s="1"/>
  <c r="AG91" i="64"/>
  <c r="AH91" i="64"/>
  <c r="CL91" i="64" s="1"/>
  <c r="AI91" i="64"/>
  <c r="AJ91" i="64"/>
  <c r="AK91" i="64"/>
  <c r="AY91" i="64" s="1"/>
  <c r="AL91" i="64"/>
  <c r="AZ91" i="64" s="1"/>
  <c r="AM91" i="64"/>
  <c r="AN91" i="64"/>
  <c r="CR91" i="64" s="1"/>
  <c r="AO91" i="64"/>
  <c r="AP91" i="64"/>
  <c r="CT91" i="64" s="1"/>
  <c r="AQ91" i="64"/>
  <c r="AR91" i="64"/>
  <c r="AS91" i="64"/>
  <c r="AV91" i="64"/>
  <c r="AW91" i="64"/>
  <c r="AX91" i="64"/>
  <c r="BA91" i="64"/>
  <c r="BB91" i="64"/>
  <c r="BD91" i="64"/>
  <c r="BE91" i="64"/>
  <c r="BF91" i="64"/>
  <c r="CI91" i="64"/>
  <c r="CJ91" i="64"/>
  <c r="CM91" i="64"/>
  <c r="CN91" i="64"/>
  <c r="CO91" i="64"/>
  <c r="CP91" i="64"/>
  <c r="CQ91" i="64"/>
  <c r="CU91" i="64"/>
  <c r="CV91" i="64"/>
  <c r="AE92" i="64"/>
  <c r="AF92" i="64"/>
  <c r="AG92" i="64"/>
  <c r="CK92" i="64" s="1"/>
  <c r="AH92" i="64"/>
  <c r="CL92" i="64" s="1"/>
  <c r="AI92" i="64"/>
  <c r="AJ92" i="64"/>
  <c r="AK92" i="64"/>
  <c r="AY92" i="64" s="1"/>
  <c r="AL92" i="64"/>
  <c r="AZ92" i="64" s="1"/>
  <c r="AM92" i="64"/>
  <c r="AN92" i="64"/>
  <c r="AO92" i="64"/>
  <c r="AP92" i="64"/>
  <c r="AQ92" i="64"/>
  <c r="AR92" i="64"/>
  <c r="AS92" i="64"/>
  <c r="BG92" i="64" s="1"/>
  <c r="AT92" i="64"/>
  <c r="BH92" i="64" s="1"/>
  <c r="AW92" i="64"/>
  <c r="AX92" i="64"/>
  <c r="BA92" i="64"/>
  <c r="BO92" i="64" s="1"/>
  <c r="BB92" i="64"/>
  <c r="BP92" i="64" s="1"/>
  <c r="BC92" i="64"/>
  <c r="BQ92" i="64" s="1"/>
  <c r="BD92" i="64"/>
  <c r="BE92" i="64"/>
  <c r="BF92" i="64"/>
  <c r="BR92" i="64"/>
  <c r="BS92" i="64"/>
  <c r="BT92" i="64"/>
  <c r="CI92" i="64"/>
  <c r="CJ92" i="64"/>
  <c r="CM92" i="64"/>
  <c r="CN92" i="64"/>
  <c r="CP92" i="64"/>
  <c r="CQ92" i="64"/>
  <c r="CR92" i="64"/>
  <c r="CS92" i="64"/>
  <c r="CT92" i="64"/>
  <c r="CU92" i="64"/>
  <c r="CV92" i="64"/>
  <c r="AE93" i="64"/>
  <c r="AF93" i="64"/>
  <c r="AG93" i="64"/>
  <c r="CK93" i="64" s="1"/>
  <c r="AH93" i="64"/>
  <c r="CL93" i="64" s="1"/>
  <c r="AI93" i="64"/>
  <c r="AJ93" i="64"/>
  <c r="AK93" i="64"/>
  <c r="AY93" i="64" s="1"/>
  <c r="AL93" i="64"/>
  <c r="AZ93" i="64" s="1"/>
  <c r="AM93" i="64"/>
  <c r="AN93" i="64"/>
  <c r="AO93" i="64"/>
  <c r="AP93" i="64"/>
  <c r="AQ93" i="64"/>
  <c r="AR93" i="64"/>
  <c r="AS93" i="64"/>
  <c r="BG93" i="64" s="1"/>
  <c r="AT93" i="64"/>
  <c r="BH93" i="64" s="1"/>
  <c r="AW93" i="64"/>
  <c r="AX93" i="64"/>
  <c r="BA93" i="64"/>
  <c r="BO93" i="64" s="1"/>
  <c r="BB93" i="64"/>
  <c r="BP93" i="64" s="1"/>
  <c r="BC93" i="64"/>
  <c r="BQ93" i="64" s="1"/>
  <c r="BD93" i="64"/>
  <c r="BE93" i="64"/>
  <c r="BF93" i="64"/>
  <c r="BR93" i="64"/>
  <c r="BS93" i="64"/>
  <c r="BT93" i="64"/>
  <c r="CI93" i="64"/>
  <c r="CJ93" i="64"/>
  <c r="CM93" i="64"/>
  <c r="CN93" i="64"/>
  <c r="CP93" i="64"/>
  <c r="CQ93" i="64"/>
  <c r="CR93" i="64"/>
  <c r="CS93" i="64"/>
  <c r="CT93" i="64"/>
  <c r="CU93" i="64"/>
  <c r="CV93" i="64"/>
  <c r="AE94" i="64"/>
  <c r="AF94" i="64"/>
  <c r="CJ94" i="64" s="1"/>
  <c r="AG94" i="64"/>
  <c r="CK94" i="64" s="1"/>
  <c r="AH94" i="64"/>
  <c r="CL94" i="64" s="1"/>
  <c r="AI94" i="64"/>
  <c r="AJ94" i="64"/>
  <c r="AK94" i="64"/>
  <c r="AY94" i="64" s="1"/>
  <c r="AL94" i="64"/>
  <c r="AZ94" i="64" s="1"/>
  <c r="AM94" i="64"/>
  <c r="AN94" i="64"/>
  <c r="BB94" i="64" s="1"/>
  <c r="AO94" i="64"/>
  <c r="CS94" i="64" s="1"/>
  <c r="AP94" i="64"/>
  <c r="CT94" i="64" s="1"/>
  <c r="AQ94" i="64"/>
  <c r="AR94" i="64"/>
  <c r="AS94" i="64"/>
  <c r="AW94" i="64"/>
  <c r="AX94" i="64"/>
  <c r="BA94" i="64"/>
  <c r="BE94" i="64"/>
  <c r="BF94" i="64"/>
  <c r="CI94" i="64"/>
  <c r="CM94" i="64"/>
  <c r="CN94" i="64"/>
  <c r="CP94" i="64"/>
  <c r="CQ94" i="64"/>
  <c r="CR94" i="64"/>
  <c r="CU94" i="64"/>
  <c r="CV94" i="64"/>
  <c r="AE95" i="64"/>
  <c r="AS95" i="64" s="1"/>
  <c r="AF95" i="64"/>
  <c r="AT95" i="64" s="1"/>
  <c r="AG95" i="64"/>
  <c r="CK95" i="64" s="1"/>
  <c r="AH95" i="64"/>
  <c r="CL95" i="64" s="1"/>
  <c r="AI95" i="64"/>
  <c r="AJ95" i="64"/>
  <c r="AK95" i="64"/>
  <c r="AY95" i="64" s="1"/>
  <c r="AL95" i="64"/>
  <c r="AZ95" i="64" s="1"/>
  <c r="AM95" i="64"/>
  <c r="CQ95" i="64" s="1"/>
  <c r="AN95" i="64"/>
  <c r="AO95" i="64"/>
  <c r="CS95" i="64" s="1"/>
  <c r="AP95" i="64"/>
  <c r="CT95" i="64" s="1"/>
  <c r="AQ95" i="64"/>
  <c r="AR95" i="64"/>
  <c r="AU95" i="64"/>
  <c r="AW95" i="64"/>
  <c r="AX95" i="64"/>
  <c r="BA95" i="64"/>
  <c r="BB95" i="64"/>
  <c r="BC95" i="64"/>
  <c r="BE95" i="64"/>
  <c r="BF95" i="64"/>
  <c r="CI95" i="64"/>
  <c r="CJ95" i="64"/>
  <c r="CM95" i="64"/>
  <c r="CN95" i="64"/>
  <c r="CO95" i="64"/>
  <c r="CP95" i="64"/>
  <c r="CR95" i="64"/>
  <c r="CU95" i="64"/>
  <c r="CV95" i="64"/>
  <c r="AE96" i="64"/>
  <c r="CI96" i="64" s="1"/>
  <c r="AF96" i="64"/>
  <c r="AG96" i="64"/>
  <c r="CK96" i="64" s="1"/>
  <c r="AH96" i="64"/>
  <c r="CL96" i="64" s="1"/>
  <c r="AI96" i="64"/>
  <c r="AJ96" i="64"/>
  <c r="AK96" i="64"/>
  <c r="AY96" i="64" s="1"/>
  <c r="AL96" i="64"/>
  <c r="AZ96" i="64" s="1"/>
  <c r="AM96" i="64"/>
  <c r="BA96" i="64" s="1"/>
  <c r="AN96" i="64"/>
  <c r="AO96" i="64"/>
  <c r="CS96" i="64" s="1"/>
  <c r="AP96" i="64"/>
  <c r="CT96" i="64" s="1"/>
  <c r="AQ96" i="64"/>
  <c r="AR96" i="64"/>
  <c r="AS96" i="64"/>
  <c r="AT96" i="64"/>
  <c r="AW96" i="64"/>
  <c r="AX96" i="64"/>
  <c r="BB96" i="64"/>
  <c r="BC96" i="64"/>
  <c r="BD96" i="64"/>
  <c r="BE96" i="64"/>
  <c r="BF96" i="64"/>
  <c r="CJ96" i="64"/>
  <c r="CM96" i="64"/>
  <c r="CN96" i="64"/>
  <c r="CQ96" i="64"/>
  <c r="CR96" i="64"/>
  <c r="CU96" i="64"/>
  <c r="CV96" i="64"/>
  <c r="AE97" i="64"/>
  <c r="CI97" i="64" s="1"/>
  <c r="AF97" i="64"/>
  <c r="CJ97" i="64" s="1"/>
  <c r="AG97" i="64"/>
  <c r="CK97" i="64" s="1"/>
  <c r="AH97" i="64"/>
  <c r="CL97" i="64" s="1"/>
  <c r="AI97" i="64"/>
  <c r="AJ97" i="64"/>
  <c r="AK97" i="64"/>
  <c r="AY97" i="64" s="1"/>
  <c r="AL97" i="64"/>
  <c r="AZ97" i="64" s="1"/>
  <c r="AM97" i="64"/>
  <c r="BA97" i="64" s="1"/>
  <c r="AN97" i="64"/>
  <c r="CR97" i="64" s="1"/>
  <c r="AO97" i="64"/>
  <c r="CS97" i="64" s="1"/>
  <c r="AP97" i="64"/>
  <c r="CT97" i="64" s="1"/>
  <c r="AQ97" i="64"/>
  <c r="AR97" i="64"/>
  <c r="AU97" i="64"/>
  <c r="AV97" i="64"/>
  <c r="AW97" i="64"/>
  <c r="AX97" i="64"/>
  <c r="BD97" i="64"/>
  <c r="BE97" i="64"/>
  <c r="BF97" i="64"/>
  <c r="CM97" i="64"/>
  <c r="CN97" i="64"/>
  <c r="CO97" i="64"/>
  <c r="CP97" i="64"/>
  <c r="CU97" i="64"/>
  <c r="CV97" i="64"/>
  <c r="AE98" i="64"/>
  <c r="AF98" i="64"/>
  <c r="CJ98" i="64" s="1"/>
  <c r="AG98" i="64"/>
  <c r="CK98" i="64" s="1"/>
  <c r="AH98" i="64"/>
  <c r="CL98" i="64" s="1"/>
  <c r="AI98" i="64"/>
  <c r="AJ98" i="64"/>
  <c r="AK98" i="64"/>
  <c r="AY98" i="64" s="1"/>
  <c r="AL98" i="64"/>
  <c r="AZ98" i="64" s="1"/>
  <c r="AM98" i="64"/>
  <c r="AN98" i="64"/>
  <c r="BB98" i="64" s="1"/>
  <c r="AO98" i="64"/>
  <c r="CS98" i="64" s="1"/>
  <c r="AP98" i="64"/>
  <c r="CT98" i="64" s="1"/>
  <c r="AQ98" i="64"/>
  <c r="AR98" i="64"/>
  <c r="AS98" i="64"/>
  <c r="AW98" i="64"/>
  <c r="AX98" i="64"/>
  <c r="BA98" i="64"/>
  <c r="BE98" i="64"/>
  <c r="BF98" i="64"/>
  <c r="BN98" i="64"/>
  <c r="CI98" i="64"/>
  <c r="CM98" i="64"/>
  <c r="CN98" i="64"/>
  <c r="CP98" i="64"/>
  <c r="CQ98" i="64"/>
  <c r="CR98" i="64"/>
  <c r="CU98" i="64"/>
  <c r="CV98" i="64"/>
  <c r="AE99" i="64"/>
  <c r="AS99" i="64" s="1"/>
  <c r="AF99" i="64"/>
  <c r="AT99" i="64" s="1"/>
  <c r="AG99" i="64"/>
  <c r="CK99" i="64" s="1"/>
  <c r="AH99" i="64"/>
  <c r="CL99" i="64" s="1"/>
  <c r="AI99" i="64"/>
  <c r="AJ99" i="64"/>
  <c r="AK99" i="64"/>
  <c r="AY99" i="64" s="1"/>
  <c r="AL99" i="64"/>
  <c r="AZ99" i="64" s="1"/>
  <c r="AM99" i="64"/>
  <c r="CQ99" i="64" s="1"/>
  <c r="AN99" i="64"/>
  <c r="AO99" i="64"/>
  <c r="CS99" i="64" s="1"/>
  <c r="AP99" i="64"/>
  <c r="CT99" i="64" s="1"/>
  <c r="AQ99" i="64"/>
  <c r="AR99" i="64"/>
  <c r="AU99" i="64"/>
  <c r="AW99" i="64"/>
  <c r="AX99" i="64"/>
  <c r="BA99" i="64"/>
  <c r="BB99" i="64"/>
  <c r="BC99" i="64"/>
  <c r="BE99" i="64"/>
  <c r="BF99" i="64"/>
  <c r="CI99" i="64"/>
  <c r="CJ99" i="64"/>
  <c r="CM99" i="64"/>
  <c r="CN99" i="64"/>
  <c r="CO99" i="64"/>
  <c r="CP99" i="64"/>
  <c r="CR99" i="64"/>
  <c r="CU99" i="64"/>
  <c r="CV99" i="64"/>
  <c r="AE100" i="64"/>
  <c r="AF100" i="64"/>
  <c r="AG100" i="64"/>
  <c r="CK100" i="64" s="1"/>
  <c r="AH100" i="64"/>
  <c r="CL100" i="64" s="1"/>
  <c r="AI100" i="64"/>
  <c r="AJ100" i="64"/>
  <c r="AK100" i="64"/>
  <c r="AY100" i="64" s="1"/>
  <c r="AL100" i="64"/>
  <c r="AM100" i="64"/>
  <c r="AN100" i="64"/>
  <c r="AO100" i="64"/>
  <c r="AP100" i="64"/>
  <c r="AQ100" i="64"/>
  <c r="AR100" i="64"/>
  <c r="AS100" i="64"/>
  <c r="BG100" i="64" s="1"/>
  <c r="AT100" i="64"/>
  <c r="BH100" i="64" s="1"/>
  <c r="AW100" i="64"/>
  <c r="AX100" i="64"/>
  <c r="AZ100" i="64"/>
  <c r="BA100" i="64"/>
  <c r="BO100" i="64" s="1"/>
  <c r="BB100" i="64"/>
  <c r="BP100" i="64" s="1"/>
  <c r="BC100" i="64"/>
  <c r="BQ100" i="64" s="1"/>
  <c r="BD100" i="64"/>
  <c r="BE100" i="64"/>
  <c r="BF100" i="64"/>
  <c r="BT100" i="64" s="1"/>
  <c r="BN100" i="64"/>
  <c r="BR100" i="64"/>
  <c r="BS100" i="64"/>
  <c r="CI100" i="64"/>
  <c r="CJ100" i="64"/>
  <c r="CM100" i="64"/>
  <c r="CN100" i="64"/>
  <c r="CP100" i="64"/>
  <c r="CQ100" i="64"/>
  <c r="CR100" i="64"/>
  <c r="CS100" i="64"/>
  <c r="CT100" i="64"/>
  <c r="CU100" i="64"/>
  <c r="CV100" i="64"/>
  <c r="AE101" i="64"/>
  <c r="AF101" i="64"/>
  <c r="AG101" i="64"/>
  <c r="CK101" i="64" s="1"/>
  <c r="AH101" i="64"/>
  <c r="CL101" i="64" s="1"/>
  <c r="AI101" i="64"/>
  <c r="AJ101" i="64"/>
  <c r="AK101" i="64"/>
  <c r="AY101" i="64" s="1"/>
  <c r="AL101" i="64"/>
  <c r="AZ101" i="64" s="1"/>
  <c r="AM101" i="64"/>
  <c r="AN101" i="64"/>
  <c r="AO101" i="64"/>
  <c r="AP101" i="64"/>
  <c r="AQ101" i="64"/>
  <c r="AR101" i="64"/>
  <c r="AS101" i="64"/>
  <c r="BG101" i="64" s="1"/>
  <c r="AT101" i="64"/>
  <c r="BH101" i="64" s="1"/>
  <c r="AV101" i="64"/>
  <c r="AW101" i="64"/>
  <c r="AX101" i="64"/>
  <c r="BA101" i="64"/>
  <c r="BO101" i="64" s="1"/>
  <c r="BB101" i="64"/>
  <c r="BP101" i="64" s="1"/>
  <c r="BC101" i="64"/>
  <c r="BQ101" i="64" s="1"/>
  <c r="BD101" i="64"/>
  <c r="BE101" i="64"/>
  <c r="BF101" i="64"/>
  <c r="BT101" i="64" s="1"/>
  <c r="BR101" i="64"/>
  <c r="BS101" i="64"/>
  <c r="CI101" i="64"/>
  <c r="CJ101" i="64"/>
  <c r="CM101" i="64"/>
  <c r="CN101" i="64"/>
  <c r="CP101" i="64"/>
  <c r="CQ101" i="64"/>
  <c r="CR101" i="64"/>
  <c r="CS101" i="64"/>
  <c r="CT101" i="64"/>
  <c r="CU101" i="64"/>
  <c r="CV101" i="64"/>
  <c r="AE102" i="64"/>
  <c r="AF102" i="64"/>
  <c r="AG102" i="64"/>
  <c r="CK102" i="64" s="1"/>
  <c r="AH102" i="64"/>
  <c r="CL102" i="64" s="1"/>
  <c r="AI102" i="64"/>
  <c r="AJ102" i="64"/>
  <c r="AK102" i="64"/>
  <c r="AY102" i="64" s="1"/>
  <c r="AL102" i="64"/>
  <c r="AZ102" i="64" s="1"/>
  <c r="AM102" i="64"/>
  <c r="AN102" i="64"/>
  <c r="AO102" i="64"/>
  <c r="AP102" i="64"/>
  <c r="AQ102" i="64"/>
  <c r="AR102" i="64"/>
  <c r="AS102" i="64"/>
  <c r="BG102" i="64" s="1"/>
  <c r="AT102" i="64"/>
  <c r="BH102" i="64" s="1"/>
  <c r="AV102" i="64"/>
  <c r="AW102" i="64"/>
  <c r="AX102" i="64"/>
  <c r="BA102" i="64"/>
  <c r="BO102" i="64" s="1"/>
  <c r="BB102" i="64"/>
  <c r="BP102" i="64" s="1"/>
  <c r="BC102" i="64"/>
  <c r="BQ102" i="64" s="1"/>
  <c r="BD102" i="64"/>
  <c r="BE102" i="64"/>
  <c r="BF102" i="64"/>
  <c r="BT102" i="64" s="1"/>
  <c r="BR102" i="64"/>
  <c r="BS102" i="64"/>
  <c r="CI102" i="64"/>
  <c r="CJ102" i="64"/>
  <c r="CM102" i="64"/>
  <c r="CN102" i="64"/>
  <c r="CP102" i="64"/>
  <c r="CQ102" i="64"/>
  <c r="CR102" i="64"/>
  <c r="CS102" i="64"/>
  <c r="CT102" i="64"/>
  <c r="CU102" i="64"/>
  <c r="CV102" i="64"/>
  <c r="AE103" i="64"/>
  <c r="AF103" i="64"/>
  <c r="AT103" i="64" s="1"/>
  <c r="AG103" i="64"/>
  <c r="CK103" i="64" s="1"/>
  <c r="AH103" i="64"/>
  <c r="CL103" i="64" s="1"/>
  <c r="AI103" i="64"/>
  <c r="AJ103" i="64"/>
  <c r="AK103" i="64"/>
  <c r="AY103" i="64" s="1"/>
  <c r="AL103" i="64"/>
  <c r="AZ103" i="64" s="1"/>
  <c r="AM103" i="64"/>
  <c r="AN103" i="64"/>
  <c r="CR103" i="64" s="1"/>
  <c r="AO103" i="64"/>
  <c r="CS103" i="64" s="1"/>
  <c r="AP103" i="64"/>
  <c r="CT103" i="64" s="1"/>
  <c r="AQ103" i="64"/>
  <c r="AR103" i="64"/>
  <c r="AS103" i="64"/>
  <c r="AV103" i="64"/>
  <c r="AW103" i="64"/>
  <c r="AX103" i="64"/>
  <c r="BA103" i="64"/>
  <c r="BB103" i="64"/>
  <c r="BC103" i="64"/>
  <c r="BD103" i="64"/>
  <c r="BE103" i="64"/>
  <c r="BF103" i="64"/>
  <c r="CI103" i="64"/>
  <c r="CJ103" i="64"/>
  <c r="CM103" i="64"/>
  <c r="CN103" i="64"/>
  <c r="CP103" i="64"/>
  <c r="CQ103" i="64"/>
  <c r="CU103" i="64"/>
  <c r="CV103" i="64"/>
  <c r="AE104" i="64"/>
  <c r="AF104" i="64"/>
  <c r="AG104" i="64"/>
  <c r="CK104" i="64" s="1"/>
  <c r="AH104" i="64"/>
  <c r="CL104" i="64" s="1"/>
  <c r="AI104" i="64"/>
  <c r="AJ104" i="64"/>
  <c r="AK104" i="64"/>
  <c r="AY104" i="64" s="1"/>
  <c r="AL104" i="64"/>
  <c r="AZ104" i="64" s="1"/>
  <c r="AM104" i="64"/>
  <c r="AN104" i="64"/>
  <c r="AO104" i="64"/>
  <c r="CS104" i="64" s="1"/>
  <c r="AP104" i="64"/>
  <c r="CT104" i="64" s="1"/>
  <c r="AQ104" i="64"/>
  <c r="AR104" i="64"/>
  <c r="AS104" i="64"/>
  <c r="BG104" i="64" s="1"/>
  <c r="AT104" i="64"/>
  <c r="BH104" i="64" s="1"/>
  <c r="AU104" i="64"/>
  <c r="AW104" i="64"/>
  <c r="AX104" i="64"/>
  <c r="BA104" i="64"/>
  <c r="BO104" i="64" s="1"/>
  <c r="BB104" i="64"/>
  <c r="BP104" i="64" s="1"/>
  <c r="BC104" i="64"/>
  <c r="BD104" i="64"/>
  <c r="BE104" i="64"/>
  <c r="BF104" i="64"/>
  <c r="BN104" i="64"/>
  <c r="BT104" i="64"/>
  <c r="CI104" i="64"/>
  <c r="CJ104" i="64"/>
  <c r="CM104" i="64"/>
  <c r="CN104" i="64"/>
  <c r="CO104" i="64"/>
  <c r="CQ104" i="64"/>
  <c r="CR104" i="64"/>
  <c r="CU104" i="64"/>
  <c r="CV104" i="64"/>
  <c r="AE105" i="64"/>
  <c r="AF105" i="64"/>
  <c r="AG105" i="64"/>
  <c r="CK105" i="64" s="1"/>
  <c r="AH105" i="64"/>
  <c r="CL105" i="64" s="1"/>
  <c r="AI105" i="64"/>
  <c r="AJ105" i="64"/>
  <c r="AK105" i="64"/>
  <c r="AY105" i="64" s="1"/>
  <c r="AL105" i="64"/>
  <c r="AZ105" i="64" s="1"/>
  <c r="AM105" i="64"/>
  <c r="BA105" i="64" s="1"/>
  <c r="BO105" i="64" s="1"/>
  <c r="AN105" i="64"/>
  <c r="BB105" i="64" s="1"/>
  <c r="BP105" i="64" s="1"/>
  <c r="AO105" i="64"/>
  <c r="CS105" i="64" s="1"/>
  <c r="AP105" i="64"/>
  <c r="CT105" i="64" s="1"/>
  <c r="AQ105" i="64"/>
  <c r="AR105" i="64"/>
  <c r="AS105" i="64"/>
  <c r="BG105" i="64" s="1"/>
  <c r="AT105" i="64"/>
  <c r="BH105" i="64" s="1"/>
  <c r="AV105" i="64"/>
  <c r="AW105" i="64"/>
  <c r="AX105" i="64"/>
  <c r="BE105" i="64"/>
  <c r="BF105" i="64"/>
  <c r="BT105" i="64" s="1"/>
  <c r="CI105" i="64"/>
  <c r="CJ105" i="64"/>
  <c r="CM105" i="64"/>
  <c r="CN105" i="64"/>
  <c r="CO105" i="64"/>
  <c r="CP105" i="64"/>
  <c r="CQ105" i="64"/>
  <c r="CU105" i="64"/>
  <c r="CV105" i="64"/>
  <c r="AE106" i="64"/>
  <c r="AF106" i="64"/>
  <c r="AG106" i="64"/>
  <c r="CK106" i="64" s="1"/>
  <c r="AH106" i="64"/>
  <c r="AI106" i="64"/>
  <c r="AJ106" i="64"/>
  <c r="AK106" i="64"/>
  <c r="AY106" i="64" s="1"/>
  <c r="AL106" i="64"/>
  <c r="AZ106" i="64" s="1"/>
  <c r="AM106" i="64"/>
  <c r="AN106" i="64"/>
  <c r="AO106" i="64"/>
  <c r="CS106" i="64" s="1"/>
  <c r="AP106" i="64"/>
  <c r="AQ106" i="64"/>
  <c r="AR106" i="64"/>
  <c r="AS106" i="64"/>
  <c r="BG106" i="64" s="1"/>
  <c r="AT106" i="64"/>
  <c r="BH106" i="64" s="1"/>
  <c r="AW106" i="64"/>
  <c r="AX106" i="64"/>
  <c r="BA106" i="64"/>
  <c r="BO106" i="64" s="1"/>
  <c r="BB106" i="64"/>
  <c r="BP106" i="64" s="1"/>
  <c r="BD106" i="64"/>
  <c r="BR106" i="64" s="1"/>
  <c r="BE106" i="64"/>
  <c r="BF106" i="64"/>
  <c r="BS106" i="64"/>
  <c r="BT106" i="64"/>
  <c r="CI106" i="64"/>
  <c r="CJ106" i="64"/>
  <c r="CM106" i="64"/>
  <c r="CN106" i="64"/>
  <c r="CO106" i="64"/>
  <c r="CQ106" i="64"/>
  <c r="CR106" i="64"/>
  <c r="CT106" i="64"/>
  <c r="CU106" i="64"/>
  <c r="CV106" i="64"/>
  <c r="AE107" i="64"/>
  <c r="AF107" i="64"/>
  <c r="AG107" i="64"/>
  <c r="CK107" i="64" s="1"/>
  <c r="AH107" i="64"/>
  <c r="CL107" i="64" s="1"/>
  <c r="AI107" i="64"/>
  <c r="AJ107" i="64"/>
  <c r="AK107" i="64"/>
  <c r="AY107" i="64" s="1"/>
  <c r="AL107" i="64"/>
  <c r="AZ107" i="64" s="1"/>
  <c r="AM107" i="64"/>
  <c r="CQ107" i="64" s="1"/>
  <c r="AN107" i="64"/>
  <c r="AO107" i="64"/>
  <c r="CS107" i="64" s="1"/>
  <c r="AP107" i="64"/>
  <c r="CT107" i="64" s="1"/>
  <c r="AQ107" i="64"/>
  <c r="AR107" i="64"/>
  <c r="AS107" i="64"/>
  <c r="BG107" i="64" s="1"/>
  <c r="AT107" i="64"/>
  <c r="BH107" i="64" s="1"/>
  <c r="AU107" i="64"/>
  <c r="AW107" i="64"/>
  <c r="AX107" i="64"/>
  <c r="BA107" i="64"/>
  <c r="BB107" i="64"/>
  <c r="BC107" i="64"/>
  <c r="BE107" i="64"/>
  <c r="BF107" i="64"/>
  <c r="CI107" i="64"/>
  <c r="CJ107" i="64"/>
  <c r="CM107" i="64"/>
  <c r="CN107" i="64"/>
  <c r="CO107" i="64"/>
  <c r="CP107" i="64"/>
  <c r="CR107" i="64"/>
  <c r="CU107" i="64"/>
  <c r="CV107" i="64"/>
  <c r="AE108" i="64"/>
  <c r="CI108" i="64" s="1"/>
  <c r="AF108" i="64"/>
  <c r="AG108" i="64"/>
  <c r="AH108" i="64"/>
  <c r="CL108" i="64" s="1"/>
  <c r="AI108" i="64"/>
  <c r="AJ108" i="64"/>
  <c r="AK108" i="64"/>
  <c r="AL108" i="64"/>
  <c r="AM108" i="64"/>
  <c r="BA108" i="64" s="1"/>
  <c r="AN108" i="64"/>
  <c r="AO108" i="64"/>
  <c r="CS108" i="64" s="1"/>
  <c r="AP108" i="64"/>
  <c r="CT108" i="64" s="1"/>
  <c r="AQ108" i="64"/>
  <c r="AR108" i="64"/>
  <c r="AS108" i="64"/>
  <c r="AT108" i="64"/>
  <c r="AW108" i="64"/>
  <c r="AX108" i="64"/>
  <c r="BB108" i="64"/>
  <c r="BC108" i="64"/>
  <c r="BD108" i="64"/>
  <c r="BE108" i="64"/>
  <c r="BF108" i="64"/>
  <c r="CJ108" i="64"/>
  <c r="CM108" i="64"/>
  <c r="CN108" i="64"/>
  <c r="CQ108" i="64"/>
  <c r="CR108" i="64"/>
  <c r="CU108" i="64"/>
  <c r="CV108" i="64"/>
  <c r="AE109" i="64"/>
  <c r="AS109" i="64" s="1"/>
  <c r="AF109" i="64"/>
  <c r="AG109" i="64"/>
  <c r="CK109" i="64" s="1"/>
  <c r="AH109" i="64"/>
  <c r="CL109" i="64" s="1"/>
  <c r="AI109" i="64"/>
  <c r="AJ109" i="64"/>
  <c r="AK109" i="64"/>
  <c r="AY109" i="64" s="1"/>
  <c r="AL109" i="64"/>
  <c r="AZ109" i="64" s="1"/>
  <c r="AM109" i="64"/>
  <c r="CQ109" i="64" s="1"/>
  <c r="AN109" i="64"/>
  <c r="AO109" i="64"/>
  <c r="CS109" i="64" s="1"/>
  <c r="AP109" i="64"/>
  <c r="CT109" i="64" s="1"/>
  <c r="AQ109" i="64"/>
  <c r="AR109" i="64"/>
  <c r="AU109" i="64"/>
  <c r="AV109" i="64"/>
  <c r="AW109" i="64"/>
  <c r="AX109" i="64"/>
  <c r="BA109" i="64"/>
  <c r="BD109" i="64"/>
  <c r="BE109" i="64"/>
  <c r="BF109" i="64"/>
  <c r="CI109" i="64"/>
  <c r="CM109" i="64"/>
  <c r="CN109" i="64"/>
  <c r="CO109" i="64"/>
  <c r="CP109" i="64"/>
  <c r="CU109" i="64"/>
  <c r="CV109" i="64"/>
  <c r="AE110" i="64"/>
  <c r="AF110" i="64"/>
  <c r="CJ110" i="64" s="1"/>
  <c r="AG110" i="64"/>
  <c r="AU110" i="64" s="1"/>
  <c r="AH110" i="64"/>
  <c r="AI110" i="64"/>
  <c r="AJ110" i="64"/>
  <c r="AK110" i="64"/>
  <c r="AL110" i="64"/>
  <c r="AZ110" i="64" s="1"/>
  <c r="AM110" i="64"/>
  <c r="AN110" i="64"/>
  <c r="BB110" i="64" s="1"/>
  <c r="AO110" i="64"/>
  <c r="CS110" i="64" s="1"/>
  <c r="AP110" i="64"/>
  <c r="AQ110" i="64"/>
  <c r="AR110" i="64"/>
  <c r="AS110" i="64"/>
  <c r="AW110" i="64"/>
  <c r="AX110" i="64"/>
  <c r="BA110" i="64"/>
  <c r="BC110" i="64"/>
  <c r="BQ110" i="64" s="1"/>
  <c r="BD110" i="64"/>
  <c r="BE110" i="64"/>
  <c r="BF110" i="64"/>
  <c r="BR110" i="64"/>
  <c r="BS110" i="64"/>
  <c r="BT110" i="64"/>
  <c r="CI110" i="64"/>
  <c r="CK110" i="64"/>
  <c r="CM110" i="64"/>
  <c r="CN110" i="64"/>
  <c r="CP110" i="64"/>
  <c r="CQ110" i="64"/>
  <c r="CR110" i="64"/>
  <c r="CT110" i="64"/>
  <c r="CU110" i="64"/>
  <c r="CV110" i="64"/>
  <c r="AE111" i="64"/>
  <c r="AS111" i="64" s="1"/>
  <c r="AF111" i="64"/>
  <c r="AT111" i="64" s="1"/>
  <c r="AG111" i="64"/>
  <c r="AH111" i="64"/>
  <c r="AV111" i="64" s="1"/>
  <c r="AI111" i="64"/>
  <c r="AJ111" i="64"/>
  <c r="AK111" i="64"/>
  <c r="AL111" i="64"/>
  <c r="AM111" i="64"/>
  <c r="BA111" i="64" s="1"/>
  <c r="AN111" i="64"/>
  <c r="BB111" i="64" s="1"/>
  <c r="AO111" i="64"/>
  <c r="AP111" i="64"/>
  <c r="AQ111" i="64"/>
  <c r="AR111" i="64"/>
  <c r="AW111" i="64"/>
  <c r="BK111" i="64" s="1"/>
  <c r="AX111" i="64"/>
  <c r="AY111" i="64"/>
  <c r="AZ111" i="64"/>
  <c r="BN111" i="64" s="1"/>
  <c r="BD111" i="64"/>
  <c r="BR111" i="64" s="1"/>
  <c r="BE111" i="64"/>
  <c r="BS111" i="64" s="1"/>
  <c r="BF111" i="64"/>
  <c r="BL111" i="64"/>
  <c r="BM111" i="64"/>
  <c r="BT111" i="64"/>
  <c r="CI111" i="64"/>
  <c r="CJ111" i="64"/>
  <c r="CM111" i="64"/>
  <c r="CN111" i="64"/>
  <c r="CO111" i="64"/>
  <c r="CP111" i="64"/>
  <c r="CQ111" i="64"/>
  <c r="CR111" i="64"/>
  <c r="CT111" i="64"/>
  <c r="CU111" i="64"/>
  <c r="CV111" i="64"/>
  <c r="AE112" i="64"/>
  <c r="AS112" i="64" s="1"/>
  <c r="BG112" i="64" s="1"/>
  <c r="AF112" i="64"/>
  <c r="AT112" i="64" s="1"/>
  <c r="BH112" i="64" s="1"/>
  <c r="AG112" i="64"/>
  <c r="AH112" i="64"/>
  <c r="CL112" i="64" s="1"/>
  <c r="AI112" i="64"/>
  <c r="AJ112" i="64"/>
  <c r="CN112" i="64" s="1"/>
  <c r="AK112" i="64"/>
  <c r="AY112" i="64" s="1"/>
  <c r="BM112" i="64" s="1"/>
  <c r="AL112" i="64"/>
  <c r="AM112" i="64"/>
  <c r="AN112" i="64"/>
  <c r="AO112" i="64"/>
  <c r="AP112" i="64"/>
  <c r="BD112" i="64" s="1"/>
  <c r="AQ112" i="64"/>
  <c r="AR112" i="64"/>
  <c r="CV112" i="64" s="1"/>
  <c r="AW112" i="64"/>
  <c r="BK112" i="64" s="1"/>
  <c r="AZ112" i="64"/>
  <c r="BA112" i="64"/>
  <c r="BO112" i="64" s="1"/>
  <c r="BB112" i="64"/>
  <c r="BC112" i="64"/>
  <c r="BQ112" i="64" s="1"/>
  <c r="BE112" i="64"/>
  <c r="BS112" i="64" s="1"/>
  <c r="BF112" i="64"/>
  <c r="BT112" i="64" s="1"/>
  <c r="BN112" i="64"/>
  <c r="BP112" i="64"/>
  <c r="CI112" i="64"/>
  <c r="CJ112" i="64"/>
  <c r="CM112" i="64"/>
  <c r="CO112" i="64"/>
  <c r="CP112" i="64"/>
  <c r="CQ112" i="64"/>
  <c r="CR112" i="64"/>
  <c r="CS112" i="64"/>
  <c r="CT112" i="64"/>
  <c r="CU112" i="64"/>
  <c r="AE113" i="64"/>
  <c r="AS113" i="64" s="1"/>
  <c r="BG113" i="64" s="1"/>
  <c r="AF113" i="64"/>
  <c r="AT113" i="64" s="1"/>
  <c r="AG113" i="64"/>
  <c r="AH113" i="64"/>
  <c r="AI113" i="64"/>
  <c r="AJ113" i="64"/>
  <c r="AK113" i="64"/>
  <c r="AL113" i="64"/>
  <c r="AM113" i="64"/>
  <c r="AN113" i="64"/>
  <c r="AO113" i="64"/>
  <c r="AP113" i="64"/>
  <c r="BD113" i="64" s="1"/>
  <c r="BR113" i="64" s="1"/>
  <c r="AQ113" i="64"/>
  <c r="AR113" i="64"/>
  <c r="CV113" i="64" s="1"/>
  <c r="AU113" i="64"/>
  <c r="BI113" i="64" s="1"/>
  <c r="AV113" i="64"/>
  <c r="BJ113" i="64" s="1"/>
  <c r="AW113" i="64"/>
  <c r="BK113" i="64" s="1"/>
  <c r="AX113" i="64"/>
  <c r="AY113" i="64"/>
  <c r="AZ113" i="64"/>
  <c r="BA113" i="64"/>
  <c r="BO113" i="64" s="1"/>
  <c r="BB113" i="64"/>
  <c r="BC113" i="64"/>
  <c r="BQ113" i="64" s="1"/>
  <c r="BE113" i="64"/>
  <c r="BS113" i="64" s="1"/>
  <c r="BH113" i="64"/>
  <c r="BL113" i="64"/>
  <c r="BM113" i="64"/>
  <c r="BN113" i="64"/>
  <c r="BP113" i="64"/>
  <c r="CI113" i="64"/>
  <c r="CJ113" i="64"/>
  <c r="CK113" i="64"/>
  <c r="CL113" i="64"/>
  <c r="CM113" i="64"/>
  <c r="CN113" i="64"/>
  <c r="CO113" i="64"/>
  <c r="CP113" i="64"/>
  <c r="CQ113" i="64"/>
  <c r="CR113" i="64"/>
  <c r="CS113" i="64"/>
  <c r="CT113" i="64"/>
  <c r="CU113" i="64"/>
  <c r="AE114" i="64"/>
  <c r="AS114" i="64" s="1"/>
  <c r="AF114" i="64"/>
  <c r="AT114" i="64" s="1"/>
  <c r="AG114" i="64"/>
  <c r="AH114" i="64"/>
  <c r="AI114" i="64"/>
  <c r="AJ114" i="64"/>
  <c r="CN114" i="64" s="1"/>
  <c r="AK114" i="64"/>
  <c r="AY114" i="64" s="1"/>
  <c r="AL114" i="64"/>
  <c r="AM114" i="64"/>
  <c r="AN114" i="64"/>
  <c r="AO114" i="64"/>
  <c r="AP114" i="64"/>
  <c r="AQ114" i="64"/>
  <c r="AR114" i="64"/>
  <c r="CV114" i="64" s="1"/>
  <c r="AV114" i="64"/>
  <c r="AW114" i="64"/>
  <c r="BK114" i="64" s="1"/>
  <c r="AZ114" i="64"/>
  <c r="BA114" i="64"/>
  <c r="BO114" i="64" s="1"/>
  <c r="BB114" i="64"/>
  <c r="BC114" i="64"/>
  <c r="BQ114" i="64" s="1"/>
  <c r="BD114" i="64"/>
  <c r="BE114" i="64"/>
  <c r="BP114" i="64"/>
  <c r="CI114" i="64"/>
  <c r="CL114" i="64"/>
  <c r="CM114" i="64"/>
  <c r="CO114" i="64"/>
  <c r="CP114" i="64"/>
  <c r="CQ114" i="64"/>
  <c r="CR114" i="64"/>
  <c r="CS114" i="64"/>
  <c r="CT114" i="64"/>
  <c r="CU114" i="64"/>
  <c r="AE115" i="64"/>
  <c r="AS115" i="64" s="1"/>
  <c r="BG115" i="64" s="1"/>
  <c r="AF115" i="64"/>
  <c r="AT115" i="64" s="1"/>
  <c r="AG115" i="64"/>
  <c r="AH115" i="64"/>
  <c r="AI115" i="64"/>
  <c r="AJ115" i="64"/>
  <c r="CN115" i="64" s="1"/>
  <c r="AK115" i="64"/>
  <c r="AY115" i="64" s="1"/>
  <c r="BM115" i="64" s="1"/>
  <c r="AL115" i="64"/>
  <c r="AM115" i="64"/>
  <c r="AN115" i="64"/>
  <c r="AO115" i="64"/>
  <c r="AP115" i="64"/>
  <c r="AQ115" i="64"/>
  <c r="AR115" i="64"/>
  <c r="CV115" i="64" s="1"/>
  <c r="AV115" i="64"/>
  <c r="BJ115" i="64" s="1"/>
  <c r="AW115" i="64"/>
  <c r="BK115" i="64" s="1"/>
  <c r="AX115" i="64"/>
  <c r="BL115" i="64" s="1"/>
  <c r="AZ115" i="64"/>
  <c r="BA115" i="64"/>
  <c r="BO115" i="64" s="1"/>
  <c r="BB115" i="64"/>
  <c r="BC115" i="64"/>
  <c r="BQ115" i="64" s="1"/>
  <c r="BD115" i="64"/>
  <c r="BR115" i="64" s="1"/>
  <c r="BE115" i="64"/>
  <c r="BS115" i="64" s="1"/>
  <c r="BF115" i="64"/>
  <c r="BH115" i="64"/>
  <c r="BN115" i="64"/>
  <c r="BP115" i="64"/>
  <c r="BT115" i="64"/>
  <c r="CI115" i="64"/>
  <c r="CJ115" i="64"/>
  <c r="CL115" i="64"/>
  <c r="CM115" i="64"/>
  <c r="CO115" i="64"/>
  <c r="CP115" i="64"/>
  <c r="CQ115" i="64"/>
  <c r="CR115" i="64"/>
  <c r="CS115" i="64"/>
  <c r="CT115" i="64"/>
  <c r="CU115" i="64"/>
  <c r="AE116" i="64"/>
  <c r="AF116" i="64"/>
  <c r="AG116" i="64"/>
  <c r="AH116" i="64"/>
  <c r="AV116" i="64" s="1"/>
  <c r="AI116" i="64"/>
  <c r="AJ116" i="64"/>
  <c r="CN116" i="64" s="1"/>
  <c r="AK116" i="64"/>
  <c r="AY116" i="64" s="1"/>
  <c r="AL116" i="64"/>
  <c r="AM116" i="64"/>
  <c r="BA116" i="64" s="1"/>
  <c r="BO116" i="64" s="1"/>
  <c r="AN116" i="64"/>
  <c r="BB116" i="64" s="1"/>
  <c r="AO116" i="64"/>
  <c r="AP116" i="64"/>
  <c r="AQ116" i="64"/>
  <c r="AR116" i="64"/>
  <c r="CV116" i="64" s="1"/>
  <c r="AS116" i="64"/>
  <c r="BG116" i="64" s="1"/>
  <c r="AT116" i="64"/>
  <c r="AW116" i="64"/>
  <c r="AZ116" i="64"/>
  <c r="BD116" i="64"/>
  <c r="BR116" i="64" s="1"/>
  <c r="BE116" i="64"/>
  <c r="BF116" i="64"/>
  <c r="BH116" i="64"/>
  <c r="BP116" i="64"/>
  <c r="CI116" i="64"/>
  <c r="CJ116" i="64"/>
  <c r="CL116" i="64"/>
  <c r="CM116" i="64"/>
  <c r="CO116" i="64"/>
  <c r="CP116" i="64"/>
  <c r="CQ116" i="64"/>
  <c r="CR116" i="64"/>
  <c r="CT116" i="64"/>
  <c r="CU116" i="64"/>
  <c r="AE117" i="64"/>
  <c r="AS117" i="64" s="1"/>
  <c r="BG117" i="64" s="1"/>
  <c r="AF117" i="64"/>
  <c r="AT117" i="64" s="1"/>
  <c r="AG117" i="64"/>
  <c r="AH117" i="64"/>
  <c r="AI117" i="64"/>
  <c r="AJ117" i="64"/>
  <c r="CN117" i="64" s="1"/>
  <c r="AK117" i="64"/>
  <c r="AY117" i="64" s="1"/>
  <c r="AL117" i="64"/>
  <c r="AM117" i="64"/>
  <c r="BA117" i="64" s="1"/>
  <c r="AN117" i="64"/>
  <c r="BB117" i="64" s="1"/>
  <c r="AO117" i="64"/>
  <c r="AP117" i="64"/>
  <c r="BD117" i="64" s="1"/>
  <c r="AQ117" i="64"/>
  <c r="AR117" i="64"/>
  <c r="CV117" i="64" s="1"/>
  <c r="AV117" i="64"/>
  <c r="AW117" i="64"/>
  <c r="AX117" i="64"/>
  <c r="AZ117" i="64"/>
  <c r="BE117" i="64"/>
  <c r="BF117" i="64"/>
  <c r="CI117" i="64"/>
  <c r="CJ117" i="64"/>
  <c r="CL117" i="64"/>
  <c r="CM117" i="64"/>
  <c r="CO117" i="64"/>
  <c r="CP117" i="64"/>
  <c r="CQ117" i="64"/>
  <c r="CR117" i="64"/>
  <c r="CT117" i="64"/>
  <c r="CU117" i="64"/>
  <c r="AE118" i="64"/>
  <c r="AF118" i="64"/>
  <c r="AG118" i="64"/>
  <c r="AH118" i="64"/>
  <c r="CL118" i="64" s="1"/>
  <c r="AI118" i="64"/>
  <c r="AJ118" i="64"/>
  <c r="CN118" i="64" s="1"/>
  <c r="AK118" i="64"/>
  <c r="AY118" i="64" s="1"/>
  <c r="AL118" i="64"/>
  <c r="AM118" i="64"/>
  <c r="BA118" i="64" s="1"/>
  <c r="AN118" i="64"/>
  <c r="BB118" i="64" s="1"/>
  <c r="AO118" i="64"/>
  <c r="AP118" i="64"/>
  <c r="AQ118" i="64"/>
  <c r="AR118" i="64"/>
  <c r="CV118" i="64" s="1"/>
  <c r="AS118" i="64"/>
  <c r="BG118" i="64" s="1"/>
  <c r="AT118" i="64"/>
  <c r="AW118" i="64"/>
  <c r="BK118" i="64" s="1"/>
  <c r="AX118" i="64"/>
  <c r="AZ118" i="64"/>
  <c r="BD118" i="64"/>
  <c r="BR118" i="64" s="1"/>
  <c r="BE118" i="64"/>
  <c r="BF118" i="64"/>
  <c r="BH118" i="64"/>
  <c r="CI118" i="64"/>
  <c r="CJ118" i="64"/>
  <c r="CM118" i="64"/>
  <c r="CO118" i="64"/>
  <c r="CP118" i="64"/>
  <c r="CQ118" i="64"/>
  <c r="CT118" i="64"/>
  <c r="CU118" i="64"/>
  <c r="AE119" i="64"/>
  <c r="AF119" i="64"/>
  <c r="AG119" i="64"/>
  <c r="AH119" i="64"/>
  <c r="CL119" i="64" s="1"/>
  <c r="AI119" i="64"/>
  <c r="AJ119" i="64"/>
  <c r="CN119" i="64" s="1"/>
  <c r="AK119" i="64"/>
  <c r="AY119" i="64" s="1"/>
  <c r="AL119" i="64"/>
  <c r="AM119" i="64"/>
  <c r="BA119" i="64" s="1"/>
  <c r="AN119" i="64"/>
  <c r="BB119" i="64" s="1"/>
  <c r="AO119" i="64"/>
  <c r="AP119" i="64"/>
  <c r="CT119" i="64" s="1"/>
  <c r="AQ119" i="64"/>
  <c r="AR119" i="64"/>
  <c r="CV119" i="64" s="1"/>
  <c r="AS119" i="64"/>
  <c r="BG119" i="64" s="1"/>
  <c r="AT119" i="64"/>
  <c r="AV119" i="64"/>
  <c r="AW119" i="64"/>
  <c r="AX119" i="64"/>
  <c r="AZ119" i="64"/>
  <c r="BN119" i="64" s="1"/>
  <c r="BD119" i="64"/>
  <c r="BE119" i="64"/>
  <c r="BS119" i="64" s="1"/>
  <c r="BF119" i="64"/>
  <c r="BH119" i="64"/>
  <c r="CI119" i="64"/>
  <c r="CJ119" i="64"/>
  <c r="CM119" i="64"/>
  <c r="CO119" i="64"/>
  <c r="CP119" i="64"/>
  <c r="CQ119" i="64"/>
  <c r="CR119" i="64"/>
  <c r="CU119" i="64"/>
  <c r="AE120" i="64"/>
  <c r="AF120" i="64"/>
  <c r="AG120" i="64"/>
  <c r="AH120" i="64"/>
  <c r="CL120" i="64" s="1"/>
  <c r="AI120" i="64"/>
  <c r="AJ120" i="64"/>
  <c r="CN120" i="64" s="1"/>
  <c r="AK120" i="64"/>
  <c r="AY120" i="64" s="1"/>
  <c r="AL120" i="64"/>
  <c r="AM120" i="64"/>
  <c r="BA120" i="64" s="1"/>
  <c r="AN120" i="64"/>
  <c r="BB120" i="64" s="1"/>
  <c r="AO120" i="64"/>
  <c r="AP120" i="64"/>
  <c r="AQ120" i="64"/>
  <c r="AR120" i="64"/>
  <c r="AS120" i="64"/>
  <c r="BG120" i="64" s="1"/>
  <c r="AT120" i="64"/>
  <c r="AW120" i="64"/>
  <c r="BK120" i="64" s="1"/>
  <c r="AZ120" i="64"/>
  <c r="BD120" i="64"/>
  <c r="BR120" i="64" s="1"/>
  <c r="BE120" i="64"/>
  <c r="BS120" i="64" s="1"/>
  <c r="BF120" i="64"/>
  <c r="BH120" i="64"/>
  <c r="BM120" i="64"/>
  <c r="BT120" i="64"/>
  <c r="CI120" i="64"/>
  <c r="CJ120" i="64"/>
  <c r="CM120" i="64"/>
  <c r="CO120" i="64"/>
  <c r="CP120" i="64"/>
  <c r="CQ120" i="64"/>
  <c r="CR120" i="64"/>
  <c r="CT120" i="64"/>
  <c r="CU120" i="64"/>
  <c r="CV120" i="64"/>
  <c r="AE121" i="64"/>
  <c r="AS121" i="64" s="1"/>
  <c r="AF121" i="64"/>
  <c r="AT121" i="64" s="1"/>
  <c r="AG121" i="64"/>
  <c r="CK121" i="64" s="1"/>
  <c r="AH121" i="64"/>
  <c r="AV121" i="64" s="1"/>
  <c r="AI121" i="64"/>
  <c r="AJ121" i="64"/>
  <c r="CN121" i="64" s="1"/>
  <c r="AK121" i="64"/>
  <c r="AY121" i="64" s="1"/>
  <c r="AL121" i="64"/>
  <c r="AM121" i="64"/>
  <c r="BA121" i="64" s="1"/>
  <c r="AN121" i="64"/>
  <c r="BB121" i="64" s="1"/>
  <c r="AO121" i="64"/>
  <c r="CS121" i="64" s="1"/>
  <c r="AP121" i="64"/>
  <c r="AQ121" i="64"/>
  <c r="AR121" i="64"/>
  <c r="CV121" i="64" s="1"/>
  <c r="AW121" i="64"/>
  <c r="AZ121" i="64"/>
  <c r="BD121" i="64"/>
  <c r="BR121" i="64" s="1"/>
  <c r="BE121" i="64"/>
  <c r="BS121" i="64"/>
  <c r="CL121" i="64"/>
  <c r="CM121" i="64"/>
  <c r="CO121" i="64"/>
  <c r="CP121" i="64"/>
  <c r="CQ121" i="64"/>
  <c r="CT121" i="64"/>
  <c r="CU121" i="64"/>
  <c r="AE122" i="64"/>
  <c r="AF122" i="64"/>
  <c r="AG122" i="64"/>
  <c r="CK122" i="64" s="1"/>
  <c r="AH122" i="64"/>
  <c r="AI122" i="64"/>
  <c r="AJ122" i="64"/>
  <c r="CN122" i="64" s="1"/>
  <c r="AK122" i="64"/>
  <c r="AY122" i="64" s="1"/>
  <c r="AL122" i="64"/>
  <c r="AM122" i="64"/>
  <c r="BA122" i="64" s="1"/>
  <c r="AN122" i="64"/>
  <c r="BB122" i="64" s="1"/>
  <c r="AO122" i="64"/>
  <c r="CS122" i="64" s="1"/>
  <c r="AP122" i="64"/>
  <c r="BD122" i="64" s="1"/>
  <c r="AQ122" i="64"/>
  <c r="AR122" i="64"/>
  <c r="CV122" i="64" s="1"/>
  <c r="AS122" i="64"/>
  <c r="BG122" i="64" s="1"/>
  <c r="AT122" i="64"/>
  <c r="AU122" i="64"/>
  <c r="AV122" i="64"/>
  <c r="AW122" i="64"/>
  <c r="AX122" i="64"/>
  <c r="AZ122" i="64"/>
  <c r="BE122" i="64"/>
  <c r="BF122" i="64"/>
  <c r="BH122" i="64"/>
  <c r="CI122" i="64"/>
  <c r="CJ122" i="64"/>
  <c r="CL122" i="64"/>
  <c r="CM122" i="64"/>
  <c r="CO122" i="64"/>
  <c r="CP122" i="64"/>
  <c r="CR122" i="64"/>
  <c r="CT122" i="64"/>
  <c r="CU122" i="64"/>
  <c r="AE123" i="64"/>
  <c r="AS123" i="64" s="1"/>
  <c r="AF123" i="64"/>
  <c r="AT123" i="64" s="1"/>
  <c r="AG123" i="64"/>
  <c r="CK123" i="64" s="1"/>
  <c r="AH123" i="64"/>
  <c r="AI123" i="64"/>
  <c r="AJ123" i="64"/>
  <c r="CN123" i="64" s="1"/>
  <c r="AK123" i="64"/>
  <c r="AY123" i="64" s="1"/>
  <c r="AL123" i="64"/>
  <c r="AM123" i="64"/>
  <c r="BA123" i="64" s="1"/>
  <c r="AN123" i="64"/>
  <c r="BB123" i="64" s="1"/>
  <c r="AO123" i="64"/>
  <c r="CS123" i="64" s="1"/>
  <c r="AP123" i="64"/>
  <c r="AQ123" i="64"/>
  <c r="AR123" i="64"/>
  <c r="CV123" i="64" s="1"/>
  <c r="AU123" i="64"/>
  <c r="AV123" i="64"/>
  <c r="AW123" i="64"/>
  <c r="AX123" i="64"/>
  <c r="AZ123" i="64"/>
  <c r="BC123" i="64"/>
  <c r="BD123" i="64"/>
  <c r="BE123" i="64"/>
  <c r="CI123" i="64"/>
  <c r="CL123" i="64"/>
  <c r="CM123" i="64"/>
  <c r="CO123" i="64"/>
  <c r="CP123" i="64"/>
  <c r="CQ123" i="64"/>
  <c r="CT123" i="64"/>
  <c r="CU123" i="64"/>
  <c r="AE124" i="64"/>
  <c r="AS124" i="64" s="1"/>
  <c r="AF124" i="64"/>
  <c r="AT124" i="64" s="1"/>
  <c r="AG124" i="64"/>
  <c r="CK124" i="64" s="1"/>
  <c r="AH124" i="64"/>
  <c r="CL124" i="64" s="1"/>
  <c r="AI124" i="64"/>
  <c r="AJ124" i="64"/>
  <c r="CN124" i="64" s="1"/>
  <c r="AK124" i="64"/>
  <c r="AY124" i="64" s="1"/>
  <c r="AL124" i="64"/>
  <c r="AM124" i="64"/>
  <c r="BA124" i="64" s="1"/>
  <c r="AN124" i="64"/>
  <c r="BB124" i="64" s="1"/>
  <c r="AO124" i="64"/>
  <c r="CS124" i="64" s="1"/>
  <c r="AP124" i="64"/>
  <c r="AQ124" i="64"/>
  <c r="AR124" i="64"/>
  <c r="CV124" i="64" s="1"/>
  <c r="AU124" i="64"/>
  <c r="AV124" i="64"/>
  <c r="AW124" i="64"/>
  <c r="AZ124" i="64"/>
  <c r="BC124" i="64"/>
  <c r="BD124" i="64"/>
  <c r="BE124" i="64"/>
  <c r="CJ124" i="64"/>
  <c r="CM124" i="64"/>
  <c r="CO124" i="64"/>
  <c r="CP124" i="64"/>
  <c r="CR124" i="64"/>
  <c r="CT124" i="64"/>
  <c r="CU124" i="64"/>
  <c r="AE125" i="64"/>
  <c r="AS125" i="64" s="1"/>
  <c r="AF125" i="64"/>
  <c r="AT125" i="64" s="1"/>
  <c r="AG125" i="64"/>
  <c r="CK125" i="64" s="1"/>
  <c r="AH125" i="64"/>
  <c r="CL125" i="64" s="1"/>
  <c r="AI125" i="64"/>
  <c r="AJ125" i="64"/>
  <c r="CN125" i="64" s="1"/>
  <c r="AK125" i="64"/>
  <c r="AY125" i="64" s="1"/>
  <c r="AL125" i="64"/>
  <c r="AM125" i="64"/>
  <c r="BA125" i="64" s="1"/>
  <c r="AN125" i="64"/>
  <c r="BB125" i="64" s="1"/>
  <c r="AO125" i="64"/>
  <c r="CS125" i="64" s="1"/>
  <c r="AP125" i="64"/>
  <c r="BD125" i="64" s="1"/>
  <c r="AQ125" i="64"/>
  <c r="AR125" i="64"/>
  <c r="CV125" i="64" s="1"/>
  <c r="AU125" i="64"/>
  <c r="AV125" i="64"/>
  <c r="AW125" i="64"/>
  <c r="AZ125" i="64"/>
  <c r="BC125" i="64"/>
  <c r="BE125" i="64"/>
  <c r="BF125" i="64"/>
  <c r="CI125" i="64"/>
  <c r="CM125" i="64"/>
  <c r="CO125" i="64"/>
  <c r="CP125" i="64"/>
  <c r="CQ125" i="64"/>
  <c r="CR125" i="64"/>
  <c r="CT125" i="64"/>
  <c r="CU125" i="64"/>
  <c r="AE126" i="64"/>
  <c r="AF126" i="64"/>
  <c r="AT126" i="64" s="1"/>
  <c r="AG126" i="64"/>
  <c r="AH126" i="64"/>
  <c r="AI126" i="64"/>
  <c r="AJ126" i="64"/>
  <c r="AK126" i="64"/>
  <c r="AL126" i="64"/>
  <c r="AM126" i="64"/>
  <c r="AN126" i="64"/>
  <c r="BB126" i="64" s="1"/>
  <c r="AO126" i="64"/>
  <c r="CS126" i="64" s="1"/>
  <c r="AP126" i="64"/>
  <c r="AQ126" i="64"/>
  <c r="AR126" i="64"/>
  <c r="CV126" i="64" s="1"/>
  <c r="AS126" i="64"/>
  <c r="AU126" i="64"/>
  <c r="AV126" i="64"/>
  <c r="BJ126" i="64" s="1"/>
  <c r="AW126" i="64"/>
  <c r="AX126" i="64"/>
  <c r="BL126" i="64" s="1"/>
  <c r="AY126" i="64"/>
  <c r="AZ126" i="64"/>
  <c r="BN126" i="64" s="1"/>
  <c r="BA126" i="64"/>
  <c r="BC126" i="64"/>
  <c r="BD126" i="64"/>
  <c r="BR126" i="64" s="1"/>
  <c r="BE126" i="64"/>
  <c r="BI126" i="64"/>
  <c r="BK126" i="64"/>
  <c r="BM126" i="64"/>
  <c r="CI126" i="64"/>
  <c r="CJ126" i="64"/>
  <c r="CK126" i="64"/>
  <c r="CL126" i="64"/>
  <c r="CM126" i="64"/>
  <c r="CN126" i="64"/>
  <c r="CO126" i="64"/>
  <c r="CP126" i="64"/>
  <c r="CQ126" i="64"/>
  <c r="CR126" i="64"/>
  <c r="CT126" i="64"/>
  <c r="CU126" i="64"/>
  <c r="AE127" i="64"/>
  <c r="AF127" i="64"/>
  <c r="AT127" i="64" s="1"/>
  <c r="AG127" i="64"/>
  <c r="CK127" i="64" s="1"/>
  <c r="AH127" i="64"/>
  <c r="AV127" i="64" s="1"/>
  <c r="AI127" i="64"/>
  <c r="AJ127" i="64"/>
  <c r="CN127" i="64" s="1"/>
  <c r="AK127" i="64"/>
  <c r="AY127" i="64" s="1"/>
  <c r="AL127" i="64"/>
  <c r="AM127" i="64"/>
  <c r="AN127" i="64"/>
  <c r="BB127" i="64" s="1"/>
  <c r="AO127" i="64"/>
  <c r="CS127" i="64" s="1"/>
  <c r="AP127" i="64"/>
  <c r="AQ127" i="64"/>
  <c r="AR127" i="64"/>
  <c r="CV127" i="64" s="1"/>
  <c r="AS127" i="64"/>
  <c r="AW127" i="64"/>
  <c r="AX127" i="64"/>
  <c r="AZ127" i="64"/>
  <c r="BA127" i="64"/>
  <c r="BD127" i="64"/>
  <c r="BE127" i="64"/>
  <c r="BN127" i="64"/>
  <c r="CI127" i="64"/>
  <c r="CJ127" i="64"/>
  <c r="CL127" i="64"/>
  <c r="CM127" i="64"/>
  <c r="CP127" i="64"/>
  <c r="CQ127" i="64"/>
  <c r="CR127" i="64"/>
  <c r="CT127" i="64"/>
  <c r="CU127" i="64"/>
  <c r="AE128" i="64"/>
  <c r="CI128" i="64" s="1"/>
  <c r="AF128" i="64"/>
  <c r="AT128" i="64" s="1"/>
  <c r="AG128" i="64"/>
  <c r="AH128" i="64"/>
  <c r="AI128" i="64"/>
  <c r="AJ128" i="64"/>
  <c r="AK128" i="64"/>
  <c r="AL128" i="64"/>
  <c r="AM128" i="64"/>
  <c r="CQ128" i="64" s="1"/>
  <c r="AN128" i="64"/>
  <c r="BB128" i="64" s="1"/>
  <c r="BP128" i="64" s="1"/>
  <c r="AO128" i="64"/>
  <c r="CS128" i="64" s="1"/>
  <c r="AP128" i="64"/>
  <c r="AQ128" i="64"/>
  <c r="AR128" i="64"/>
  <c r="AU128" i="64"/>
  <c r="BI128" i="64" s="1"/>
  <c r="AV128" i="64"/>
  <c r="BJ128" i="64" s="1"/>
  <c r="AW128" i="64"/>
  <c r="BK128" i="64" s="1"/>
  <c r="AX128" i="64"/>
  <c r="AY128" i="64"/>
  <c r="AZ128" i="64"/>
  <c r="BA128" i="64"/>
  <c r="BO128" i="64" s="1"/>
  <c r="BC128" i="64"/>
  <c r="BD128" i="64"/>
  <c r="BR128" i="64" s="1"/>
  <c r="BE128" i="64"/>
  <c r="BS128" i="64" s="1"/>
  <c r="BF128" i="64"/>
  <c r="BT128" i="64" s="1"/>
  <c r="BL128" i="64"/>
  <c r="BM128" i="64"/>
  <c r="BN128" i="64"/>
  <c r="BQ128" i="64"/>
  <c r="CK128" i="64"/>
  <c r="CL128" i="64"/>
  <c r="CM128" i="64"/>
  <c r="CN128" i="64"/>
  <c r="CO128" i="64"/>
  <c r="CP128" i="64"/>
  <c r="CT128" i="64"/>
  <c r="CU128" i="64"/>
  <c r="CV128" i="64"/>
  <c r="AE129" i="64"/>
  <c r="AS129" i="64" s="1"/>
  <c r="AF129" i="64"/>
  <c r="AG129" i="64"/>
  <c r="CK129" i="64" s="1"/>
  <c r="AH129" i="64"/>
  <c r="AV129" i="64" s="1"/>
  <c r="AI129" i="64"/>
  <c r="AJ129" i="64"/>
  <c r="AX129" i="64" s="1"/>
  <c r="AK129" i="64"/>
  <c r="AY129" i="64" s="1"/>
  <c r="AL129" i="64"/>
  <c r="AM129" i="64"/>
  <c r="BA129" i="64" s="1"/>
  <c r="AN129" i="64"/>
  <c r="AO129" i="64"/>
  <c r="CS129" i="64" s="1"/>
  <c r="AP129" i="64"/>
  <c r="AQ129" i="64"/>
  <c r="AR129" i="64"/>
  <c r="BF129" i="64" s="1"/>
  <c r="AT129" i="64"/>
  <c r="AU129" i="64"/>
  <c r="AW129" i="64"/>
  <c r="AZ129" i="64"/>
  <c r="BB129" i="64"/>
  <c r="BC129" i="64"/>
  <c r="BD129" i="64"/>
  <c r="BE129" i="64"/>
  <c r="CJ129" i="64"/>
  <c r="CM129" i="64"/>
  <c r="CO129" i="64"/>
  <c r="CP129" i="64"/>
  <c r="CR129" i="64"/>
  <c r="CT129" i="64"/>
  <c r="CU129" i="64"/>
  <c r="AE130" i="64"/>
  <c r="AS130" i="64" s="1"/>
  <c r="AF130" i="64"/>
  <c r="AT130" i="64" s="1"/>
  <c r="AG130" i="64"/>
  <c r="CK130" i="64" s="1"/>
  <c r="AH130" i="64"/>
  <c r="AI130" i="64"/>
  <c r="AJ130" i="64"/>
  <c r="AK130" i="64"/>
  <c r="AL130" i="64"/>
  <c r="AM130" i="64"/>
  <c r="BA130" i="64" s="1"/>
  <c r="BO130" i="64" s="1"/>
  <c r="AN130" i="64"/>
  <c r="BB130" i="64" s="1"/>
  <c r="BP130" i="64" s="1"/>
  <c r="AO130" i="64"/>
  <c r="AP130" i="64"/>
  <c r="AQ130" i="64"/>
  <c r="AR130" i="64"/>
  <c r="BF130" i="64" s="1"/>
  <c r="BT130" i="64" s="1"/>
  <c r="AV130" i="64"/>
  <c r="AW130" i="64"/>
  <c r="BK130" i="64" s="1"/>
  <c r="AX130" i="64"/>
  <c r="BL130" i="64" s="1"/>
  <c r="AY130" i="64"/>
  <c r="AZ130" i="64"/>
  <c r="BN130" i="64" s="1"/>
  <c r="BC130" i="64"/>
  <c r="BD130" i="64"/>
  <c r="BE130" i="64"/>
  <c r="BS130" i="64" s="1"/>
  <c r="BM130" i="64"/>
  <c r="BQ130" i="64"/>
  <c r="BR130" i="64"/>
  <c r="CI130" i="64"/>
  <c r="CJ130" i="64"/>
  <c r="CL130" i="64"/>
  <c r="CM130" i="64"/>
  <c r="CN130" i="64"/>
  <c r="CO130" i="64"/>
  <c r="CP130" i="64"/>
  <c r="CS130" i="64"/>
  <c r="CT130" i="64"/>
  <c r="CU130" i="64"/>
  <c r="AE131" i="64"/>
  <c r="CI131" i="64" s="1"/>
  <c r="AF131" i="64"/>
  <c r="AG131" i="64"/>
  <c r="AH131" i="64"/>
  <c r="AV131" i="64" s="1"/>
  <c r="AI131" i="64"/>
  <c r="AW131" i="64" s="1"/>
  <c r="AJ131" i="64"/>
  <c r="AX131" i="64" s="1"/>
  <c r="AK131" i="64"/>
  <c r="AL131" i="64"/>
  <c r="CP131" i="64" s="1"/>
  <c r="AM131" i="64"/>
  <c r="CQ131" i="64" s="1"/>
  <c r="AN131" i="64"/>
  <c r="AO131" i="64"/>
  <c r="AP131" i="64"/>
  <c r="BD131" i="64" s="1"/>
  <c r="AQ131" i="64"/>
  <c r="BE131" i="64" s="1"/>
  <c r="AR131" i="64"/>
  <c r="BF131" i="64" s="1"/>
  <c r="AT131" i="64"/>
  <c r="AU131" i="64"/>
  <c r="AY131" i="64"/>
  <c r="AZ131" i="64"/>
  <c r="BB131" i="64"/>
  <c r="BC131" i="64"/>
  <c r="CJ131" i="64"/>
  <c r="CK131" i="64"/>
  <c r="CL131" i="64"/>
  <c r="CN131" i="64"/>
  <c r="CO131" i="64"/>
  <c r="CR131" i="64"/>
  <c r="CS131" i="64"/>
  <c r="CT131" i="64"/>
  <c r="CV131" i="64"/>
  <c r="AE132" i="64"/>
  <c r="CI132" i="64" s="1"/>
  <c r="AF132" i="64"/>
  <c r="AG132" i="64"/>
  <c r="AH132" i="64"/>
  <c r="AI132" i="64"/>
  <c r="AJ132" i="64"/>
  <c r="AK132" i="64"/>
  <c r="AL132" i="64"/>
  <c r="AM132" i="64"/>
  <c r="CQ132" i="64" s="1"/>
  <c r="AN132" i="64"/>
  <c r="AO132" i="64"/>
  <c r="AP132" i="64"/>
  <c r="AQ132" i="64"/>
  <c r="BE132" i="64" s="1"/>
  <c r="AR132" i="64"/>
  <c r="AT132" i="64"/>
  <c r="AU132" i="64"/>
  <c r="BI132" i="64" s="1"/>
  <c r="AV132" i="64"/>
  <c r="AW132" i="64"/>
  <c r="AX132" i="64"/>
  <c r="BL132" i="64" s="1"/>
  <c r="AY132" i="64"/>
  <c r="BM132" i="64" s="1"/>
  <c r="AZ132" i="64"/>
  <c r="BN132" i="64" s="1"/>
  <c r="BB132" i="64"/>
  <c r="BC132" i="64"/>
  <c r="BQ132" i="64" s="1"/>
  <c r="BD132" i="64"/>
  <c r="BF132" i="64"/>
  <c r="BT132" i="64" s="1"/>
  <c r="BJ132" i="64"/>
  <c r="BK132" i="64"/>
  <c r="BR132" i="64"/>
  <c r="CJ132" i="64"/>
  <c r="CK132" i="64"/>
  <c r="CL132" i="64"/>
  <c r="CM132" i="64"/>
  <c r="CN132" i="64"/>
  <c r="CO132" i="64"/>
  <c r="CP132" i="64"/>
  <c r="CR132" i="64"/>
  <c r="CS132" i="64"/>
  <c r="CT132" i="64"/>
  <c r="CV132" i="64"/>
  <c r="AE133" i="64"/>
  <c r="AF133" i="64"/>
  <c r="AG133" i="64"/>
  <c r="AH133" i="64"/>
  <c r="AV133" i="64" s="1"/>
  <c r="AI133" i="64"/>
  <c r="AW133" i="64" s="1"/>
  <c r="AJ133" i="64"/>
  <c r="AX133" i="64" s="1"/>
  <c r="AK133" i="64"/>
  <c r="AL133" i="64"/>
  <c r="AM133" i="64"/>
  <c r="CQ133" i="64" s="1"/>
  <c r="AN133" i="64"/>
  <c r="AO133" i="64"/>
  <c r="AP133" i="64"/>
  <c r="AQ133" i="64"/>
  <c r="AR133" i="64"/>
  <c r="BF133" i="64" s="1"/>
  <c r="AS133" i="64"/>
  <c r="AT133" i="64"/>
  <c r="AU133" i="64"/>
  <c r="AY133" i="64"/>
  <c r="AZ133" i="64"/>
  <c r="BN133" i="64" s="1"/>
  <c r="BB133" i="64"/>
  <c r="BC133" i="64"/>
  <c r="BD133" i="64"/>
  <c r="BE133" i="64"/>
  <c r="BG133" i="64"/>
  <c r="BH133" i="64"/>
  <c r="BR133" i="64"/>
  <c r="BS133" i="64"/>
  <c r="CI133" i="64"/>
  <c r="CJ133" i="64"/>
  <c r="CK133" i="64"/>
  <c r="CL133" i="64"/>
  <c r="CO133" i="64"/>
  <c r="CP133" i="64"/>
  <c r="CR133" i="64"/>
  <c r="CS133" i="64"/>
  <c r="CT133" i="64"/>
  <c r="CU133" i="64"/>
  <c r="AE134" i="64"/>
  <c r="AF134" i="64"/>
  <c r="AG134" i="64"/>
  <c r="AH134" i="64"/>
  <c r="AV134" i="64" s="1"/>
  <c r="BJ134" i="64" s="1"/>
  <c r="AI134" i="64"/>
  <c r="AW134" i="64" s="1"/>
  <c r="AJ134" i="64"/>
  <c r="AX134" i="64" s="1"/>
  <c r="AK134" i="64"/>
  <c r="AL134" i="64"/>
  <c r="CP134" i="64" s="1"/>
  <c r="AM134" i="64"/>
  <c r="AN134" i="64"/>
  <c r="AO134" i="64"/>
  <c r="AP134" i="64"/>
  <c r="BD134" i="64" s="1"/>
  <c r="AQ134" i="64"/>
  <c r="BE134" i="64" s="1"/>
  <c r="AR134" i="64"/>
  <c r="BF134" i="64" s="1"/>
  <c r="AT134" i="64"/>
  <c r="AU134" i="64"/>
  <c r="BI134" i="64" s="1"/>
  <c r="AY134" i="64"/>
  <c r="AZ134" i="64"/>
  <c r="BB134" i="64"/>
  <c r="BC134" i="64"/>
  <c r="BQ134" i="64" s="1"/>
  <c r="BK134" i="64"/>
  <c r="BP134" i="64"/>
  <c r="BS134" i="64"/>
  <c r="CJ134" i="64"/>
  <c r="CK134" i="64"/>
  <c r="CL134" i="64"/>
  <c r="CO134" i="64"/>
  <c r="CR134" i="64"/>
  <c r="CS134" i="64"/>
  <c r="CT134" i="64"/>
  <c r="AE135" i="64"/>
  <c r="AF135" i="64"/>
  <c r="AG135" i="64"/>
  <c r="AH135" i="64"/>
  <c r="AI135" i="64"/>
  <c r="AJ135" i="64"/>
  <c r="AK135" i="64"/>
  <c r="AL135" i="64"/>
  <c r="AM135" i="64"/>
  <c r="AN135" i="64"/>
  <c r="AO135" i="64"/>
  <c r="AP135" i="64"/>
  <c r="AQ135" i="64"/>
  <c r="AR135" i="64"/>
  <c r="AT135" i="64"/>
  <c r="AU135" i="64"/>
  <c r="BI135" i="64" s="1"/>
  <c r="AV135" i="64"/>
  <c r="AW135" i="64"/>
  <c r="AX135" i="64"/>
  <c r="BL135" i="64" s="1"/>
  <c r="AY135" i="64"/>
  <c r="BM135" i="64" s="1"/>
  <c r="AZ135" i="64"/>
  <c r="BN135" i="64" s="1"/>
  <c r="BB135" i="64"/>
  <c r="BC135" i="64"/>
  <c r="BD135" i="64"/>
  <c r="BE135" i="64"/>
  <c r="BF135" i="64"/>
  <c r="BT135" i="64" s="1"/>
  <c r="BJ135" i="64"/>
  <c r="BK135" i="64"/>
  <c r="BR135" i="64"/>
  <c r="BS135" i="64"/>
  <c r="CJ135" i="64"/>
  <c r="CK135" i="64"/>
  <c r="CL135" i="64"/>
  <c r="CM135" i="64"/>
  <c r="CN135" i="64"/>
  <c r="CO135" i="64"/>
  <c r="CP135" i="64"/>
  <c r="CR135" i="64"/>
  <c r="CS135" i="64"/>
  <c r="CT135" i="64"/>
  <c r="CU135" i="64"/>
  <c r="CV135" i="64"/>
  <c r="AE136" i="64"/>
  <c r="AF136" i="64"/>
  <c r="AG136" i="64"/>
  <c r="AH136" i="64"/>
  <c r="AV136" i="64" s="1"/>
  <c r="AI136" i="64"/>
  <c r="AJ136" i="64"/>
  <c r="AK136" i="64"/>
  <c r="AL136" i="64"/>
  <c r="CP136" i="64" s="1"/>
  <c r="AM136" i="64"/>
  <c r="AN136" i="64"/>
  <c r="AO136" i="64"/>
  <c r="AP136" i="64"/>
  <c r="BD136" i="64" s="1"/>
  <c r="AQ136" i="64"/>
  <c r="AR136" i="64"/>
  <c r="AT136" i="64"/>
  <c r="AU136" i="64"/>
  <c r="AY136" i="64"/>
  <c r="AZ136" i="64"/>
  <c r="BB136" i="64"/>
  <c r="BC136" i="64"/>
  <c r="CJ136" i="64"/>
  <c r="CK136" i="64"/>
  <c r="CL136" i="64"/>
  <c r="CO136" i="64"/>
  <c r="CR136" i="64"/>
  <c r="CS136" i="64"/>
  <c r="CT136" i="64"/>
  <c r="AE137" i="64"/>
  <c r="AF137" i="64"/>
  <c r="AG137" i="64"/>
  <c r="AH137" i="64"/>
  <c r="AV137" i="64" s="1"/>
  <c r="AI137" i="64"/>
  <c r="AJ137" i="64"/>
  <c r="AX137" i="64" s="1"/>
  <c r="AK137" i="64"/>
  <c r="AL137" i="64"/>
  <c r="CP137" i="64" s="1"/>
  <c r="AM137" i="64"/>
  <c r="AN137" i="64"/>
  <c r="AO137" i="64"/>
  <c r="AP137" i="64"/>
  <c r="AQ137" i="64"/>
  <c r="AR137" i="64"/>
  <c r="BF137" i="64" s="1"/>
  <c r="AS137" i="64"/>
  <c r="AT137" i="64"/>
  <c r="AU137" i="64"/>
  <c r="AY137" i="64"/>
  <c r="BA137" i="64"/>
  <c r="BB137" i="64"/>
  <c r="BC137" i="64"/>
  <c r="BQ137" i="64" s="1"/>
  <c r="BD137" i="64"/>
  <c r="BG137" i="64"/>
  <c r="BH137" i="64"/>
  <c r="BO137" i="64"/>
  <c r="BP137" i="64"/>
  <c r="BR137" i="64"/>
  <c r="CI137" i="64"/>
  <c r="CJ137" i="64"/>
  <c r="CK137" i="64"/>
  <c r="CL137" i="64"/>
  <c r="CO137" i="64"/>
  <c r="CQ137" i="64"/>
  <c r="CR137" i="64"/>
  <c r="CS137" i="64"/>
  <c r="CT137" i="64"/>
  <c r="AE138" i="64"/>
  <c r="AF138" i="64"/>
  <c r="AG138" i="64"/>
  <c r="AH138" i="64"/>
  <c r="AV138" i="64" s="1"/>
  <c r="AI138" i="64"/>
  <c r="AJ138" i="64"/>
  <c r="AX138" i="64" s="1"/>
  <c r="AK138" i="64"/>
  <c r="AL138" i="64"/>
  <c r="CP138" i="64" s="1"/>
  <c r="AM138" i="64"/>
  <c r="AN138" i="64"/>
  <c r="AO138" i="64"/>
  <c r="AP138" i="64"/>
  <c r="BD138" i="64" s="1"/>
  <c r="AQ138" i="64"/>
  <c r="AR138" i="64"/>
  <c r="BF138" i="64" s="1"/>
  <c r="BT138" i="64" s="1"/>
  <c r="AT138" i="64"/>
  <c r="AU138" i="64"/>
  <c r="AY138" i="64"/>
  <c r="AZ138" i="64"/>
  <c r="BB138" i="64"/>
  <c r="BC138" i="64"/>
  <c r="CJ138" i="64"/>
  <c r="CK138" i="64"/>
  <c r="CL138" i="64"/>
  <c r="CO138" i="64"/>
  <c r="CR138" i="64"/>
  <c r="CS138" i="64"/>
  <c r="CT138" i="64"/>
  <c r="AE139" i="64"/>
  <c r="AF139" i="64"/>
  <c r="AG139" i="64"/>
  <c r="AH139" i="64"/>
  <c r="AV139" i="64" s="1"/>
  <c r="AI139" i="64"/>
  <c r="AJ139" i="64"/>
  <c r="AX139" i="64" s="1"/>
  <c r="AK139" i="64"/>
  <c r="AL139" i="64"/>
  <c r="CP139" i="64" s="1"/>
  <c r="AM139" i="64"/>
  <c r="AN139" i="64"/>
  <c r="AO139" i="64"/>
  <c r="AP139" i="64"/>
  <c r="BD139" i="64" s="1"/>
  <c r="AQ139" i="64"/>
  <c r="AR139" i="64"/>
  <c r="BF139" i="64" s="1"/>
  <c r="AT139" i="64"/>
  <c r="AU139" i="64"/>
  <c r="AY139" i="64"/>
  <c r="AZ139" i="64"/>
  <c r="BB139" i="64"/>
  <c r="BC139" i="64"/>
  <c r="CJ139" i="64"/>
  <c r="CK139" i="64"/>
  <c r="CL139" i="64"/>
  <c r="CN139" i="64"/>
  <c r="CO139" i="64"/>
  <c r="CR139" i="64"/>
  <c r="CS139" i="64"/>
  <c r="CT139" i="64"/>
  <c r="AE140" i="64"/>
  <c r="AF140" i="64"/>
  <c r="AG140" i="64"/>
  <c r="AH140" i="64"/>
  <c r="AV140" i="64" s="1"/>
  <c r="AI140" i="64"/>
  <c r="AJ140" i="64"/>
  <c r="AK140" i="64"/>
  <c r="AL140" i="64"/>
  <c r="AM140" i="64"/>
  <c r="AN140" i="64"/>
  <c r="AO140" i="64"/>
  <c r="AP140" i="64"/>
  <c r="AQ140" i="64"/>
  <c r="BE140" i="64" s="1"/>
  <c r="BS140" i="64" s="1"/>
  <c r="AR140" i="64"/>
  <c r="BF140" i="64" s="1"/>
  <c r="AS140" i="64"/>
  <c r="AT140" i="64"/>
  <c r="AU140" i="64"/>
  <c r="AX140" i="64"/>
  <c r="BL140" i="64" s="1"/>
  <c r="AY140" i="64"/>
  <c r="BM140" i="64" s="1"/>
  <c r="AZ140" i="64"/>
  <c r="BA140" i="64"/>
  <c r="BB140" i="64"/>
  <c r="BP140" i="64" s="1"/>
  <c r="BC140" i="64"/>
  <c r="BQ140" i="64" s="1"/>
  <c r="BD140" i="64"/>
  <c r="BG140" i="64"/>
  <c r="BH140" i="64"/>
  <c r="BN140" i="64"/>
  <c r="BO140" i="64"/>
  <c r="BR140" i="64"/>
  <c r="CI140" i="64"/>
  <c r="CJ140" i="64"/>
  <c r="CK140" i="64"/>
  <c r="CL140" i="64"/>
  <c r="CN140" i="64"/>
  <c r="CO140" i="64"/>
  <c r="CP140" i="64"/>
  <c r="CQ140" i="64"/>
  <c r="CR140" i="64"/>
  <c r="CS140" i="64"/>
  <c r="CT140" i="64"/>
  <c r="CU140" i="64"/>
  <c r="CV140" i="64"/>
  <c r="AE141" i="64"/>
  <c r="AF141" i="64"/>
  <c r="AG141" i="64"/>
  <c r="AH141" i="64"/>
  <c r="AV141" i="64" s="1"/>
  <c r="AI141" i="64"/>
  <c r="AW141" i="64" s="1"/>
  <c r="AJ141" i="64"/>
  <c r="CN141" i="64" s="1"/>
  <c r="AK141" i="64"/>
  <c r="CO141" i="64" s="1"/>
  <c r="AL141" i="64"/>
  <c r="CP141" i="64" s="1"/>
  <c r="AM141" i="64"/>
  <c r="AN141" i="64"/>
  <c r="AO141" i="64"/>
  <c r="AP141" i="64"/>
  <c r="BD141" i="64" s="1"/>
  <c r="AQ141" i="64"/>
  <c r="BE141" i="64" s="1"/>
  <c r="AR141" i="64"/>
  <c r="BF141" i="64" s="1"/>
  <c r="AS141" i="64"/>
  <c r="BG141" i="64" s="1"/>
  <c r="AT141" i="64"/>
  <c r="AU141" i="64"/>
  <c r="AZ141" i="64"/>
  <c r="BA141" i="64"/>
  <c r="BB141" i="64"/>
  <c r="BP141" i="64" s="1"/>
  <c r="BC141" i="64"/>
  <c r="BH141" i="64"/>
  <c r="BO141" i="64"/>
  <c r="CI141" i="64"/>
  <c r="CJ141" i="64"/>
  <c r="CK141" i="64"/>
  <c r="CL141" i="64"/>
  <c r="CQ141" i="64"/>
  <c r="CR141" i="64"/>
  <c r="CS141" i="64"/>
  <c r="CT141" i="64"/>
  <c r="CU141" i="64"/>
  <c r="AE142" i="64"/>
  <c r="AF142" i="64"/>
  <c r="AG142" i="64"/>
  <c r="AH142" i="64"/>
  <c r="AV142" i="64" s="1"/>
  <c r="AI142" i="64"/>
  <c r="AW142" i="64" s="1"/>
  <c r="AJ142" i="64"/>
  <c r="AX142" i="64" s="1"/>
  <c r="AK142" i="64"/>
  <c r="AY142" i="64" s="1"/>
  <c r="AL142" i="64"/>
  <c r="CP142" i="64" s="1"/>
  <c r="AM142" i="64"/>
  <c r="AN142" i="64"/>
  <c r="AO142" i="64"/>
  <c r="AP142" i="64"/>
  <c r="BD142" i="64" s="1"/>
  <c r="AQ142" i="64"/>
  <c r="AR142" i="64"/>
  <c r="AS142" i="64"/>
  <c r="BG142" i="64" s="1"/>
  <c r="AT142" i="64"/>
  <c r="AU142" i="64"/>
  <c r="AZ142" i="64"/>
  <c r="BA142" i="64"/>
  <c r="BO142" i="64" s="1"/>
  <c r="BB142" i="64"/>
  <c r="BP142" i="64" s="1"/>
  <c r="BC142" i="64"/>
  <c r="BE142" i="64"/>
  <c r="BF142" i="64"/>
  <c r="BT142" i="64" s="1"/>
  <c r="BH142" i="64"/>
  <c r="BS142" i="64"/>
  <c r="CI142" i="64"/>
  <c r="CJ142" i="64"/>
  <c r="CK142" i="64"/>
  <c r="CQ142" i="64"/>
  <c r="CR142" i="64"/>
  <c r="CS142" i="64"/>
  <c r="CT142" i="64"/>
  <c r="CU142" i="64"/>
  <c r="CV142" i="64"/>
  <c r="AE143" i="64"/>
  <c r="AF143" i="64"/>
  <c r="AG143" i="64"/>
  <c r="AH143" i="64"/>
  <c r="AV143" i="64" s="1"/>
  <c r="AI143" i="64"/>
  <c r="AW143" i="64" s="1"/>
  <c r="AJ143" i="64"/>
  <c r="CN143" i="64" s="1"/>
  <c r="AK143" i="64"/>
  <c r="AL143" i="64"/>
  <c r="CP143" i="64" s="1"/>
  <c r="AM143" i="64"/>
  <c r="CQ143" i="64" s="1"/>
  <c r="AN143" i="64"/>
  <c r="AO143" i="64"/>
  <c r="AP143" i="64"/>
  <c r="BD143" i="64" s="1"/>
  <c r="AQ143" i="64"/>
  <c r="BE143" i="64" s="1"/>
  <c r="AR143" i="64"/>
  <c r="AS143" i="64"/>
  <c r="AT143" i="64"/>
  <c r="AU143" i="64"/>
  <c r="AY143" i="64"/>
  <c r="AZ143" i="64"/>
  <c r="BA143" i="64"/>
  <c r="BO143" i="64" s="1"/>
  <c r="BB143" i="64"/>
  <c r="BP143" i="64" s="1"/>
  <c r="BC143" i="64"/>
  <c r="BF143" i="64"/>
  <c r="BT143" i="64" s="1"/>
  <c r="BG143" i="64"/>
  <c r="BH143" i="64"/>
  <c r="CI143" i="64"/>
  <c r="CJ143" i="64"/>
  <c r="CK143" i="64"/>
  <c r="CO143" i="64"/>
  <c r="CR143" i="64"/>
  <c r="CS143" i="64"/>
  <c r="CT143" i="64"/>
  <c r="CU143" i="64"/>
  <c r="CV143" i="64"/>
  <c r="AE144" i="64"/>
  <c r="AF144" i="64"/>
  <c r="AG144" i="64"/>
  <c r="AH144" i="64"/>
  <c r="AV144" i="64" s="1"/>
  <c r="AI144" i="64"/>
  <c r="AW144" i="64" s="1"/>
  <c r="AJ144" i="64"/>
  <c r="CN144" i="64" s="1"/>
  <c r="AK144" i="64"/>
  <c r="CO144" i="64" s="1"/>
  <c r="AL144" i="64"/>
  <c r="CP144" i="64" s="1"/>
  <c r="AM144" i="64"/>
  <c r="AN144" i="64"/>
  <c r="AO144" i="64"/>
  <c r="AP144" i="64"/>
  <c r="BD144" i="64" s="1"/>
  <c r="AQ144" i="64"/>
  <c r="BE144" i="64" s="1"/>
  <c r="AR144" i="64"/>
  <c r="AS144" i="64"/>
  <c r="BG144" i="64" s="1"/>
  <c r="AT144" i="64"/>
  <c r="AU144" i="64"/>
  <c r="AZ144" i="64"/>
  <c r="BA144" i="64"/>
  <c r="BB144" i="64"/>
  <c r="BP144" i="64" s="1"/>
  <c r="BC144" i="64"/>
  <c r="BF144" i="64"/>
  <c r="BT144" i="64" s="1"/>
  <c r="BH144" i="64"/>
  <c r="BO144" i="64"/>
  <c r="CI144" i="64"/>
  <c r="CJ144" i="64"/>
  <c r="CK144" i="64"/>
  <c r="CL144" i="64"/>
  <c r="CQ144" i="64"/>
  <c r="CR144" i="64"/>
  <c r="CS144" i="64"/>
  <c r="CT144" i="64"/>
  <c r="CU144" i="64"/>
  <c r="CV144" i="64"/>
  <c r="AE145" i="64"/>
  <c r="CI145" i="64" s="1"/>
  <c r="AF145" i="64"/>
  <c r="AG145" i="64"/>
  <c r="AH145" i="64"/>
  <c r="AV145" i="64" s="1"/>
  <c r="AI145" i="64"/>
  <c r="AW145" i="64" s="1"/>
  <c r="AJ145" i="64"/>
  <c r="CN145" i="64" s="1"/>
  <c r="AK145" i="64"/>
  <c r="CO145" i="64" s="1"/>
  <c r="AL145" i="64"/>
  <c r="CP145" i="64" s="1"/>
  <c r="AM145" i="64"/>
  <c r="CQ145" i="64" s="1"/>
  <c r="AN145" i="64"/>
  <c r="AO145" i="64"/>
  <c r="AP145" i="64"/>
  <c r="BD145" i="64" s="1"/>
  <c r="AQ145" i="64"/>
  <c r="BE145" i="64" s="1"/>
  <c r="AR145" i="64"/>
  <c r="BF145" i="64" s="1"/>
  <c r="AS145" i="64"/>
  <c r="AT145" i="64"/>
  <c r="AU145" i="64"/>
  <c r="AZ145" i="64"/>
  <c r="BA145" i="64"/>
  <c r="BB145" i="64"/>
  <c r="BC145" i="64"/>
  <c r="CJ145" i="64"/>
  <c r="CK145" i="64"/>
  <c r="CL145" i="64"/>
  <c r="CM145" i="64"/>
  <c r="CR145" i="64"/>
  <c r="CS145" i="64"/>
  <c r="CT145" i="64"/>
  <c r="CU145" i="64"/>
  <c r="CV145" i="64"/>
  <c r="AE146" i="64"/>
  <c r="CI146" i="64" s="1"/>
  <c r="AF146" i="64"/>
  <c r="AG146" i="64"/>
  <c r="AH146" i="64"/>
  <c r="AV146" i="64" s="1"/>
  <c r="AI146" i="64"/>
  <c r="AW146" i="64" s="1"/>
  <c r="AJ146" i="64"/>
  <c r="AX146" i="64" s="1"/>
  <c r="AK146" i="64"/>
  <c r="AY146" i="64" s="1"/>
  <c r="AL146" i="64"/>
  <c r="CP146" i="64" s="1"/>
  <c r="AM146" i="64"/>
  <c r="CQ146" i="64" s="1"/>
  <c r="AN146" i="64"/>
  <c r="AO146" i="64"/>
  <c r="AP146" i="64"/>
  <c r="BD146" i="64" s="1"/>
  <c r="AQ146" i="64"/>
  <c r="BE146" i="64" s="1"/>
  <c r="AR146" i="64"/>
  <c r="AT146" i="64"/>
  <c r="AU146" i="64"/>
  <c r="BB146" i="64"/>
  <c r="BC146" i="64"/>
  <c r="BF146" i="64"/>
  <c r="CJ146" i="64"/>
  <c r="CK146" i="64"/>
  <c r="CL146" i="64"/>
  <c r="CM146" i="64"/>
  <c r="CN146" i="64"/>
  <c r="CO146" i="64"/>
  <c r="CR146" i="64"/>
  <c r="CS146" i="64"/>
  <c r="CT146" i="64"/>
  <c r="CU146" i="64"/>
  <c r="CV146" i="64"/>
  <c r="AE147" i="64"/>
  <c r="CI147" i="64" s="1"/>
  <c r="AF147" i="64"/>
  <c r="AG147" i="64"/>
  <c r="AH147" i="64"/>
  <c r="AV147" i="64" s="1"/>
  <c r="AI147" i="64"/>
  <c r="AW147" i="64" s="1"/>
  <c r="AJ147" i="64"/>
  <c r="AK147" i="64"/>
  <c r="AL147" i="64"/>
  <c r="CP147" i="64" s="1"/>
  <c r="AM147" i="64"/>
  <c r="CQ147" i="64" s="1"/>
  <c r="AN147" i="64"/>
  <c r="AO147" i="64"/>
  <c r="AP147" i="64"/>
  <c r="BD147" i="64" s="1"/>
  <c r="AQ147" i="64"/>
  <c r="BE147" i="64" s="1"/>
  <c r="AR147" i="64"/>
  <c r="AS147" i="64"/>
  <c r="AT147" i="64"/>
  <c r="AU147" i="64"/>
  <c r="AX147" i="64"/>
  <c r="AY147" i="64"/>
  <c r="BB147" i="64"/>
  <c r="BC147" i="64"/>
  <c r="BF147" i="64"/>
  <c r="CJ147" i="64"/>
  <c r="CK147" i="64"/>
  <c r="CL147" i="64"/>
  <c r="CM147" i="64"/>
  <c r="CN147" i="64"/>
  <c r="CO147" i="64"/>
  <c r="CR147" i="64"/>
  <c r="CS147" i="64"/>
  <c r="CT147" i="64"/>
  <c r="CU147" i="64"/>
  <c r="CV147" i="64"/>
  <c r="AE148" i="64"/>
  <c r="CI148" i="64" s="1"/>
  <c r="AF148" i="64"/>
  <c r="AG148" i="64"/>
  <c r="AH148" i="64"/>
  <c r="AV148" i="64" s="1"/>
  <c r="AI148" i="64"/>
  <c r="AW148" i="64" s="1"/>
  <c r="AJ148" i="64"/>
  <c r="AK148" i="64"/>
  <c r="AL148" i="64"/>
  <c r="CP148" i="64" s="1"/>
  <c r="AM148" i="64"/>
  <c r="CQ148" i="64" s="1"/>
  <c r="AN148" i="64"/>
  <c r="AO148" i="64"/>
  <c r="AP148" i="64"/>
  <c r="BD148" i="64" s="1"/>
  <c r="AQ148" i="64"/>
  <c r="BE148" i="64" s="1"/>
  <c r="AR148" i="64"/>
  <c r="AT148" i="64"/>
  <c r="AU148" i="64"/>
  <c r="AX148" i="64"/>
  <c r="AY148" i="64"/>
  <c r="AZ148" i="64"/>
  <c r="BA148" i="64"/>
  <c r="BB148" i="64"/>
  <c r="BC148" i="64"/>
  <c r="BF148" i="64"/>
  <c r="CJ148" i="64"/>
  <c r="CK148" i="64"/>
  <c r="CN148" i="64"/>
  <c r="CO148" i="64"/>
  <c r="CR148" i="64"/>
  <c r="CS148" i="64"/>
  <c r="CT148" i="64"/>
  <c r="CU148" i="64"/>
  <c r="CV148" i="64"/>
  <c r="AE149" i="64"/>
  <c r="CI149" i="64" s="1"/>
  <c r="AF149" i="64"/>
  <c r="AG149" i="64"/>
  <c r="AH149" i="64"/>
  <c r="AV149" i="64" s="1"/>
  <c r="AI149" i="64"/>
  <c r="AW149" i="64" s="1"/>
  <c r="AJ149" i="64"/>
  <c r="CN149" i="64" s="1"/>
  <c r="AK149" i="64"/>
  <c r="CO149" i="64" s="1"/>
  <c r="AL149" i="64"/>
  <c r="CP149" i="64" s="1"/>
  <c r="AM149" i="64"/>
  <c r="CQ149" i="64" s="1"/>
  <c r="AN149" i="64"/>
  <c r="AO149" i="64"/>
  <c r="AP149" i="64"/>
  <c r="BD149" i="64" s="1"/>
  <c r="AQ149" i="64"/>
  <c r="BE149" i="64" s="1"/>
  <c r="AR149" i="64"/>
  <c r="AS149" i="64"/>
  <c r="AT149" i="64"/>
  <c r="AU149" i="64"/>
  <c r="AZ149" i="64"/>
  <c r="BA149" i="64"/>
  <c r="BB149" i="64"/>
  <c r="BC149" i="64"/>
  <c r="BF149" i="64"/>
  <c r="BT149" i="64" s="1"/>
  <c r="CJ149" i="64"/>
  <c r="CK149" i="64"/>
  <c r="CL149" i="64"/>
  <c r="CM149" i="64"/>
  <c r="CR149" i="64"/>
  <c r="CS149" i="64"/>
  <c r="CT149" i="64"/>
  <c r="CU149" i="64"/>
  <c r="CV149" i="64"/>
  <c r="AE150" i="64"/>
  <c r="CI150" i="64" s="1"/>
  <c r="AF150" i="64"/>
  <c r="AG150" i="64"/>
  <c r="AH150" i="64"/>
  <c r="AV150" i="64" s="1"/>
  <c r="AI150" i="64"/>
  <c r="AW150" i="64" s="1"/>
  <c r="AJ150" i="64"/>
  <c r="AX150" i="64" s="1"/>
  <c r="AK150" i="64"/>
  <c r="AY150" i="64" s="1"/>
  <c r="AL150" i="64"/>
  <c r="CP150" i="64" s="1"/>
  <c r="AM150" i="64"/>
  <c r="CQ150" i="64" s="1"/>
  <c r="AN150" i="64"/>
  <c r="AO150" i="64"/>
  <c r="AP150" i="64"/>
  <c r="BD150" i="64" s="1"/>
  <c r="BR150" i="64" s="1"/>
  <c r="AQ150" i="64"/>
  <c r="BE150" i="64" s="1"/>
  <c r="AR150" i="64"/>
  <c r="AT150" i="64"/>
  <c r="AU150" i="64"/>
  <c r="BB150" i="64"/>
  <c r="BC150" i="64"/>
  <c r="BF150" i="64"/>
  <c r="BT150" i="64" s="1"/>
  <c r="CJ150" i="64"/>
  <c r="CK150" i="64"/>
  <c r="CL150" i="64"/>
  <c r="CN150" i="64"/>
  <c r="CO150" i="64"/>
  <c r="CR150" i="64"/>
  <c r="CS150" i="64"/>
  <c r="CT150" i="64"/>
  <c r="CU150" i="64"/>
  <c r="CV150" i="64"/>
  <c r="AE151" i="64"/>
  <c r="CI151" i="64" s="1"/>
  <c r="AF151" i="64"/>
  <c r="AG151" i="64"/>
  <c r="AH151" i="64"/>
  <c r="AI151" i="64"/>
  <c r="AJ151" i="64"/>
  <c r="AK151" i="64"/>
  <c r="AL151" i="64"/>
  <c r="AM151" i="64"/>
  <c r="CQ151" i="64" s="1"/>
  <c r="AN151" i="64"/>
  <c r="AO151" i="64"/>
  <c r="AP151" i="64"/>
  <c r="AQ151" i="64"/>
  <c r="AR151" i="64"/>
  <c r="AS151" i="64"/>
  <c r="AT151" i="64"/>
  <c r="AU151" i="64"/>
  <c r="AV151" i="64"/>
  <c r="AW151" i="64"/>
  <c r="AX151" i="64"/>
  <c r="BL151" i="64" s="1"/>
  <c r="AY151" i="64"/>
  <c r="BM151" i="64" s="1"/>
  <c r="AZ151" i="64"/>
  <c r="BA151" i="64"/>
  <c r="BB151" i="64"/>
  <c r="BC151" i="64"/>
  <c r="BQ151" i="64" s="1"/>
  <c r="BD151" i="64"/>
  <c r="BE151" i="64"/>
  <c r="BF151" i="64"/>
  <c r="BT151" i="64" s="1"/>
  <c r="BI151" i="64"/>
  <c r="BJ151" i="64"/>
  <c r="BK151" i="64"/>
  <c r="BN151" i="64"/>
  <c r="BR151" i="64"/>
  <c r="BS151" i="64"/>
  <c r="CJ151" i="64"/>
  <c r="CK151" i="64"/>
  <c r="CL151" i="64"/>
  <c r="CM151" i="64"/>
  <c r="CN151" i="64"/>
  <c r="CO151" i="64"/>
  <c r="CP151" i="64"/>
  <c r="CR151" i="64"/>
  <c r="CS151" i="64"/>
  <c r="CT151" i="64"/>
  <c r="CU151" i="64"/>
  <c r="CV151" i="64"/>
  <c r="AG2" i="63"/>
  <c r="AH2" i="63"/>
  <c r="AW2" i="63" s="1"/>
  <c r="AI2" i="63"/>
  <c r="AJ2" i="63"/>
  <c r="CR2" i="63" s="1"/>
  <c r="AK2" i="63"/>
  <c r="AL2" i="63"/>
  <c r="BA2" i="63" s="1"/>
  <c r="AM2" i="63"/>
  <c r="AN2" i="63"/>
  <c r="BC2" i="63" s="1"/>
  <c r="BR2" i="63" s="1"/>
  <c r="AO2" i="63"/>
  <c r="AP2" i="63"/>
  <c r="BE2" i="63" s="1"/>
  <c r="AQ2" i="63"/>
  <c r="AR2" i="63"/>
  <c r="AS2" i="63"/>
  <c r="AT2" i="63"/>
  <c r="BI2" i="63" s="1"/>
  <c r="AU2" i="63"/>
  <c r="BJ2" i="63" s="1"/>
  <c r="AV2" i="63"/>
  <c r="BK2" i="63" s="1"/>
  <c r="AX2" i="63"/>
  <c r="AZ2" i="63"/>
  <c r="BB2" i="63"/>
  <c r="BQ2" i="63" s="1"/>
  <c r="BD2" i="63"/>
  <c r="BF2" i="63"/>
  <c r="BU2" i="63" s="1"/>
  <c r="BG2" i="63"/>
  <c r="BV2" i="63" s="1"/>
  <c r="BH2" i="63"/>
  <c r="CO2" i="63"/>
  <c r="CP2" i="63"/>
  <c r="CQ2" i="63"/>
  <c r="CS2" i="63"/>
  <c r="CU2" i="63"/>
  <c r="CV2" i="63"/>
  <c r="CW2" i="63"/>
  <c r="CX2" i="63"/>
  <c r="CY2" i="63"/>
  <c r="CZ2" i="63"/>
  <c r="DA2" i="63"/>
  <c r="AG3" i="63"/>
  <c r="AH3" i="63"/>
  <c r="AW3" i="63" s="1"/>
  <c r="AI3" i="63"/>
  <c r="CQ3" i="63" s="1"/>
  <c r="AJ3" i="63"/>
  <c r="CR3" i="63" s="1"/>
  <c r="AK3" i="63"/>
  <c r="AZ3" i="63" s="1"/>
  <c r="AL3" i="63"/>
  <c r="BA3" i="63" s="1"/>
  <c r="AM3" i="63"/>
  <c r="AN3" i="63"/>
  <c r="AO3" i="63"/>
  <c r="AP3" i="63"/>
  <c r="BE3" i="63" s="1"/>
  <c r="AQ3" i="63"/>
  <c r="BF3" i="63" s="1"/>
  <c r="BU3" i="63" s="1"/>
  <c r="AR3" i="63"/>
  <c r="BG3" i="63" s="1"/>
  <c r="AS3" i="63"/>
  <c r="DA3" i="63" s="1"/>
  <c r="AT3" i="63"/>
  <c r="BI3" i="63" s="1"/>
  <c r="AU3" i="63"/>
  <c r="DC3" i="63" s="1"/>
  <c r="AV3" i="63"/>
  <c r="BK3" i="63" s="1"/>
  <c r="BB3" i="63"/>
  <c r="BQ3" i="63" s="1"/>
  <c r="BC3" i="63"/>
  <c r="BR3" i="63" s="1"/>
  <c r="BD3" i="63"/>
  <c r="BS3" i="63" s="1"/>
  <c r="BH3" i="63"/>
  <c r="BJ3" i="63"/>
  <c r="CO3" i="63"/>
  <c r="CU3" i="63"/>
  <c r="CV3" i="63"/>
  <c r="CW3" i="63"/>
  <c r="CY3" i="63"/>
  <c r="CZ3" i="63"/>
  <c r="AG4" i="63"/>
  <c r="AV4" i="63" s="1"/>
  <c r="BK4" i="63" s="1"/>
  <c r="AH4" i="63"/>
  <c r="AW4" i="63" s="1"/>
  <c r="AI4" i="63"/>
  <c r="AX4" i="63" s="1"/>
  <c r="AJ4" i="63"/>
  <c r="CR4" i="63" s="1"/>
  <c r="AK4" i="63"/>
  <c r="AZ4" i="63" s="1"/>
  <c r="AL4" i="63"/>
  <c r="BA4" i="63" s="1"/>
  <c r="AM4" i="63"/>
  <c r="BB4" i="63" s="1"/>
  <c r="BQ4" i="63" s="1"/>
  <c r="AN4" i="63"/>
  <c r="BC4" i="63" s="1"/>
  <c r="AO4" i="63"/>
  <c r="BD4" i="63" s="1"/>
  <c r="BS4" i="63" s="1"/>
  <c r="AP4" i="63"/>
  <c r="BE4" i="63" s="1"/>
  <c r="BT4" i="63" s="1"/>
  <c r="AQ4" i="63"/>
  <c r="BF4" i="63" s="1"/>
  <c r="BU4" i="63" s="1"/>
  <c r="AR4" i="63"/>
  <c r="AS4" i="63"/>
  <c r="AT4" i="63"/>
  <c r="BI4" i="63" s="1"/>
  <c r="AU4" i="63"/>
  <c r="BJ4" i="63" s="1"/>
  <c r="BY4" i="63" s="1"/>
  <c r="AY4" i="63"/>
  <c r="BG4" i="63"/>
  <c r="BV4" i="63" s="1"/>
  <c r="BH4" i="63"/>
  <c r="BW4" i="63" s="1"/>
  <c r="BX4" i="63"/>
  <c r="CO4" i="63"/>
  <c r="CQ4" i="63"/>
  <c r="CT4" i="63"/>
  <c r="CU4" i="63"/>
  <c r="CV4" i="63"/>
  <c r="CW4" i="63"/>
  <c r="CX4" i="63"/>
  <c r="CY4" i="63"/>
  <c r="CZ4" i="63"/>
  <c r="DA4" i="63"/>
  <c r="DB4" i="63"/>
  <c r="DC4" i="63"/>
  <c r="AG5" i="63"/>
  <c r="AV5" i="63" s="1"/>
  <c r="BK5" i="63" s="1"/>
  <c r="AH5" i="63"/>
  <c r="AW5" i="63" s="1"/>
  <c r="AI5" i="63"/>
  <c r="AX5" i="63" s="1"/>
  <c r="AJ5" i="63"/>
  <c r="CR5" i="63" s="1"/>
  <c r="AK5" i="63"/>
  <c r="AZ5" i="63" s="1"/>
  <c r="AL5" i="63"/>
  <c r="BA5" i="63" s="1"/>
  <c r="AM5" i="63"/>
  <c r="CU5" i="63" s="1"/>
  <c r="AN5" i="63"/>
  <c r="CV5" i="63" s="1"/>
  <c r="AO5" i="63"/>
  <c r="AP5" i="63"/>
  <c r="BE5" i="63" s="1"/>
  <c r="AQ5" i="63"/>
  <c r="BF5" i="63" s="1"/>
  <c r="BU5" i="63" s="1"/>
  <c r="AR5" i="63"/>
  <c r="AS5" i="63"/>
  <c r="AT5" i="63"/>
  <c r="BI5" i="63" s="1"/>
  <c r="AU5" i="63"/>
  <c r="BJ5" i="63" s="1"/>
  <c r="BC5" i="63"/>
  <c r="BD5" i="63"/>
  <c r="BG5" i="63"/>
  <c r="BV5" i="63" s="1"/>
  <c r="BH5" i="63"/>
  <c r="CO5" i="63"/>
  <c r="CP5" i="63"/>
  <c r="CW5" i="63"/>
  <c r="CX5" i="63"/>
  <c r="CY5" i="63"/>
  <c r="CZ5" i="63"/>
  <c r="DA5" i="63"/>
  <c r="AG6" i="63"/>
  <c r="AH6" i="63"/>
  <c r="AW6" i="63" s="1"/>
  <c r="AI6" i="63"/>
  <c r="AX6" i="63" s="1"/>
  <c r="BM6" i="63" s="1"/>
  <c r="AJ6" i="63"/>
  <c r="AY6" i="63" s="1"/>
  <c r="BN6" i="63" s="1"/>
  <c r="AK6" i="63"/>
  <c r="AZ6" i="63" s="1"/>
  <c r="AL6" i="63"/>
  <c r="BA6" i="63" s="1"/>
  <c r="AM6" i="63"/>
  <c r="BB6" i="63" s="1"/>
  <c r="AN6" i="63"/>
  <c r="CV6" i="63" s="1"/>
  <c r="AO6" i="63"/>
  <c r="AP6" i="63"/>
  <c r="BE6" i="63" s="1"/>
  <c r="AQ6" i="63"/>
  <c r="BF6" i="63" s="1"/>
  <c r="BU6" i="63" s="1"/>
  <c r="AR6" i="63"/>
  <c r="BG6" i="63" s="1"/>
  <c r="BV6" i="63" s="1"/>
  <c r="AS6" i="63"/>
  <c r="AT6" i="63"/>
  <c r="BI6" i="63" s="1"/>
  <c r="AU6" i="63"/>
  <c r="DC6" i="63" s="1"/>
  <c r="AV6" i="63"/>
  <c r="BK6" i="63" s="1"/>
  <c r="BD6" i="63"/>
  <c r="BH6" i="63"/>
  <c r="BJ6" i="63"/>
  <c r="BL6" i="63"/>
  <c r="CO6" i="63"/>
  <c r="CP6" i="63"/>
  <c r="CQ6" i="63"/>
  <c r="CR6" i="63"/>
  <c r="CS6" i="63"/>
  <c r="CT6" i="63"/>
  <c r="CU6" i="63"/>
  <c r="CW6" i="63"/>
  <c r="CX6" i="63"/>
  <c r="CY6" i="63"/>
  <c r="CZ6" i="63"/>
  <c r="DA6" i="63"/>
  <c r="AG7" i="63"/>
  <c r="AV7" i="63" s="1"/>
  <c r="BK7" i="63" s="1"/>
  <c r="AH7" i="63"/>
  <c r="AW7" i="63" s="1"/>
  <c r="AI7" i="63"/>
  <c r="AX7" i="63" s="1"/>
  <c r="AJ7" i="63"/>
  <c r="CR7" i="63" s="1"/>
  <c r="AK7" i="63"/>
  <c r="AL7" i="63"/>
  <c r="BA7" i="63" s="1"/>
  <c r="AM7" i="63"/>
  <c r="BB7" i="63" s="1"/>
  <c r="BQ7" i="63" s="1"/>
  <c r="AN7" i="63"/>
  <c r="BC7" i="63" s="1"/>
  <c r="BR7" i="63" s="1"/>
  <c r="AO7" i="63"/>
  <c r="AP7" i="63"/>
  <c r="BE7" i="63" s="1"/>
  <c r="AQ7" i="63"/>
  <c r="BF7" i="63" s="1"/>
  <c r="AR7" i="63"/>
  <c r="CZ7" i="63" s="1"/>
  <c r="AS7" i="63"/>
  <c r="AT7" i="63"/>
  <c r="BI7" i="63" s="1"/>
  <c r="AU7" i="63"/>
  <c r="BJ7" i="63" s="1"/>
  <c r="AY7" i="63"/>
  <c r="AZ7" i="63"/>
  <c r="BD7" i="63"/>
  <c r="BS7" i="63" s="1"/>
  <c r="BG7" i="63"/>
  <c r="BH7" i="63"/>
  <c r="CO7" i="63"/>
  <c r="CS7" i="63"/>
  <c r="CT7" i="63"/>
  <c r="CU7" i="63"/>
  <c r="CV7" i="63"/>
  <c r="CW7" i="63"/>
  <c r="DA7" i="63"/>
  <c r="DB7" i="63"/>
  <c r="AG8" i="63"/>
  <c r="AV8" i="63" s="1"/>
  <c r="BK8" i="63" s="1"/>
  <c r="AH8" i="63"/>
  <c r="AW8" i="63" s="1"/>
  <c r="AI8" i="63"/>
  <c r="AJ8" i="63"/>
  <c r="CR8" i="63" s="1"/>
  <c r="AK8" i="63"/>
  <c r="AZ8" i="63" s="1"/>
  <c r="AL8" i="63"/>
  <c r="BA8" i="63" s="1"/>
  <c r="AM8" i="63"/>
  <c r="BB8" i="63" s="1"/>
  <c r="BQ8" i="63" s="1"/>
  <c r="AN8" i="63"/>
  <c r="BC8" i="63" s="1"/>
  <c r="BR8" i="63" s="1"/>
  <c r="AO8" i="63"/>
  <c r="BD8" i="63" s="1"/>
  <c r="BS8" i="63" s="1"/>
  <c r="AP8" i="63"/>
  <c r="BE8" i="63" s="1"/>
  <c r="AQ8" i="63"/>
  <c r="AR8" i="63"/>
  <c r="AS8" i="63"/>
  <c r="BH8" i="63" s="1"/>
  <c r="BW8" i="63" s="1"/>
  <c r="AT8" i="63"/>
  <c r="BI8" i="63" s="1"/>
  <c r="AU8" i="63"/>
  <c r="BJ8" i="63" s="1"/>
  <c r="AX8" i="63"/>
  <c r="BM8" i="63" s="1"/>
  <c r="AY8" i="63"/>
  <c r="BF8" i="63"/>
  <c r="BG8" i="63"/>
  <c r="BV8" i="63" s="1"/>
  <c r="BL8" i="63"/>
  <c r="CO8" i="63"/>
  <c r="CP8" i="63"/>
  <c r="CQ8" i="63"/>
  <c r="CS8" i="63"/>
  <c r="CU8" i="63"/>
  <c r="CV8" i="63"/>
  <c r="CW8" i="63"/>
  <c r="CX8" i="63"/>
  <c r="CY8" i="63"/>
  <c r="CZ8" i="63"/>
  <c r="DA8" i="63"/>
  <c r="AG9" i="63"/>
  <c r="AV9" i="63" s="1"/>
  <c r="AH9" i="63"/>
  <c r="AW9" i="63" s="1"/>
  <c r="BL9" i="63" s="1"/>
  <c r="AI9" i="63"/>
  <c r="AX9" i="63" s="1"/>
  <c r="BM9" i="63" s="1"/>
  <c r="AJ9" i="63"/>
  <c r="AY9" i="63" s="1"/>
  <c r="BN9" i="63" s="1"/>
  <c r="AK9" i="63"/>
  <c r="AZ9" i="63" s="1"/>
  <c r="BO9" i="63" s="1"/>
  <c r="AL9" i="63"/>
  <c r="BA9" i="63" s="1"/>
  <c r="BP9" i="63" s="1"/>
  <c r="AM9" i="63"/>
  <c r="AN9" i="63"/>
  <c r="AO9" i="63"/>
  <c r="BD9" i="63" s="1"/>
  <c r="BS9" i="63" s="1"/>
  <c r="AP9" i="63"/>
  <c r="BE9" i="63" s="1"/>
  <c r="AQ9" i="63"/>
  <c r="BF9" i="63" s="1"/>
  <c r="AR9" i="63"/>
  <c r="CZ9" i="63" s="1"/>
  <c r="AS9" i="63"/>
  <c r="AT9" i="63"/>
  <c r="BI9" i="63" s="1"/>
  <c r="BX9" i="63" s="1"/>
  <c r="AU9" i="63"/>
  <c r="BB9" i="63"/>
  <c r="BQ9" i="63" s="1"/>
  <c r="BC9" i="63"/>
  <c r="BR9" i="63" s="1"/>
  <c r="BH9" i="63"/>
  <c r="BW9" i="63" s="1"/>
  <c r="BJ9" i="63"/>
  <c r="BY9" i="63" s="1"/>
  <c r="CP9" i="63"/>
  <c r="CQ9" i="63"/>
  <c r="CR9" i="63"/>
  <c r="CS9" i="63"/>
  <c r="CT9" i="63"/>
  <c r="CU9" i="63"/>
  <c r="CV9" i="63"/>
  <c r="CW9" i="63"/>
  <c r="DA9" i="63"/>
  <c r="DB9" i="63"/>
  <c r="DC9" i="63"/>
  <c r="AG10" i="63"/>
  <c r="CO10" i="63" s="1"/>
  <c r="AH10" i="63"/>
  <c r="AW10" i="63" s="1"/>
  <c r="BL10" i="63" s="1"/>
  <c r="AI10" i="63"/>
  <c r="AX10" i="63" s="1"/>
  <c r="BM10" i="63" s="1"/>
  <c r="AJ10" i="63"/>
  <c r="AY10" i="63" s="1"/>
  <c r="BN10" i="63" s="1"/>
  <c r="AK10" i="63"/>
  <c r="AZ10" i="63" s="1"/>
  <c r="BO10" i="63" s="1"/>
  <c r="AL10" i="63"/>
  <c r="BA10" i="63" s="1"/>
  <c r="BP10" i="63" s="1"/>
  <c r="AM10" i="63"/>
  <c r="BB10" i="63" s="1"/>
  <c r="BQ10" i="63" s="1"/>
  <c r="AN10" i="63"/>
  <c r="BC10" i="63" s="1"/>
  <c r="BR10" i="63" s="1"/>
  <c r="AO10" i="63"/>
  <c r="BD10" i="63" s="1"/>
  <c r="BS10" i="63" s="1"/>
  <c r="AP10" i="63"/>
  <c r="BE10" i="63" s="1"/>
  <c r="AQ10" i="63"/>
  <c r="BF10" i="63" s="1"/>
  <c r="BU10" i="63" s="1"/>
  <c r="AR10" i="63"/>
  <c r="AS10" i="63"/>
  <c r="AT10" i="63"/>
  <c r="BI10" i="63" s="1"/>
  <c r="BX10" i="63" s="1"/>
  <c r="AU10" i="63"/>
  <c r="AV10" i="63"/>
  <c r="BG10" i="63"/>
  <c r="BV10" i="63" s="1"/>
  <c r="BH10" i="63"/>
  <c r="BW10" i="63" s="1"/>
  <c r="BJ10" i="63"/>
  <c r="BY10" i="63" s="1"/>
  <c r="CP10" i="63"/>
  <c r="CQ10" i="63"/>
  <c r="CR10" i="63"/>
  <c r="CS10" i="63"/>
  <c r="CT10" i="63"/>
  <c r="CU10" i="63"/>
  <c r="CV10" i="63"/>
  <c r="CW10" i="63"/>
  <c r="CY10" i="63"/>
  <c r="CZ10" i="63"/>
  <c r="DA10" i="63"/>
  <c r="DB10" i="63"/>
  <c r="DC10" i="63"/>
  <c r="AG11" i="63"/>
  <c r="AH11" i="63"/>
  <c r="AW11" i="63" s="1"/>
  <c r="AI11" i="63"/>
  <c r="CQ11" i="63" s="1"/>
  <c r="AJ11" i="63"/>
  <c r="CR11" i="63" s="1"/>
  <c r="AK11" i="63"/>
  <c r="AZ11" i="63" s="1"/>
  <c r="AL11" i="63"/>
  <c r="BA11" i="63" s="1"/>
  <c r="BP11" i="63" s="1"/>
  <c r="AM11" i="63"/>
  <c r="BB11" i="63" s="1"/>
  <c r="BQ11" i="63" s="1"/>
  <c r="AN11" i="63"/>
  <c r="BC11" i="63" s="1"/>
  <c r="BR11" i="63" s="1"/>
  <c r="AO11" i="63"/>
  <c r="BD11" i="63" s="1"/>
  <c r="BS11" i="63" s="1"/>
  <c r="AP11" i="63"/>
  <c r="BE11" i="63" s="1"/>
  <c r="AQ11" i="63"/>
  <c r="AR11" i="63"/>
  <c r="BG11" i="63" s="1"/>
  <c r="BV11" i="63" s="1"/>
  <c r="AS11" i="63"/>
  <c r="AT11" i="63"/>
  <c r="BI11" i="63" s="1"/>
  <c r="BX11" i="63" s="1"/>
  <c r="AU11" i="63"/>
  <c r="BJ11" i="63" s="1"/>
  <c r="BY11" i="63" s="1"/>
  <c r="AV11" i="63"/>
  <c r="BK11" i="63" s="1"/>
  <c r="BF11" i="63"/>
  <c r="BU11" i="63" s="1"/>
  <c r="BH11" i="63"/>
  <c r="BW11" i="63"/>
  <c r="CO11" i="63"/>
  <c r="CP11" i="63"/>
  <c r="CT11" i="63"/>
  <c r="CU11" i="63"/>
  <c r="CV11" i="63"/>
  <c r="CW11" i="63"/>
  <c r="CX11" i="63"/>
  <c r="CY11" i="63"/>
  <c r="CZ11" i="63"/>
  <c r="DA11" i="63"/>
  <c r="DB11" i="63"/>
  <c r="DC11" i="63"/>
  <c r="AG12" i="63"/>
  <c r="AV12" i="63" s="1"/>
  <c r="AH12" i="63"/>
  <c r="AW12" i="63" s="1"/>
  <c r="AI12" i="63"/>
  <c r="CQ12" i="63" s="1"/>
  <c r="AJ12" i="63"/>
  <c r="CR12" i="63" s="1"/>
  <c r="AK12" i="63"/>
  <c r="AL12" i="63"/>
  <c r="BA12" i="63" s="1"/>
  <c r="AM12" i="63"/>
  <c r="BB12" i="63" s="1"/>
  <c r="AN12" i="63"/>
  <c r="CV12" i="63" s="1"/>
  <c r="AO12" i="63"/>
  <c r="AP12" i="63"/>
  <c r="BE12" i="63" s="1"/>
  <c r="AQ12" i="63"/>
  <c r="BF12" i="63" s="1"/>
  <c r="BU12" i="63" s="1"/>
  <c r="AR12" i="63"/>
  <c r="BG12" i="63" s="1"/>
  <c r="BV12" i="63" s="1"/>
  <c r="AS12" i="63"/>
  <c r="AT12" i="63"/>
  <c r="BI12" i="63" s="1"/>
  <c r="AU12" i="63"/>
  <c r="BJ12" i="63" s="1"/>
  <c r="AZ12" i="63"/>
  <c r="BD12" i="63"/>
  <c r="BH12" i="63"/>
  <c r="BW12" i="63" s="1"/>
  <c r="CO12" i="63"/>
  <c r="CS12" i="63"/>
  <c r="CT12" i="63"/>
  <c r="CW12" i="63"/>
  <c r="CY12" i="63"/>
  <c r="CZ12" i="63"/>
  <c r="DA12" i="63"/>
  <c r="DB12" i="63"/>
  <c r="AG13" i="63"/>
  <c r="AV13" i="63" s="1"/>
  <c r="AH13" i="63"/>
  <c r="AW13" i="63" s="1"/>
  <c r="AI13" i="63"/>
  <c r="AX13" i="63" s="1"/>
  <c r="AJ13" i="63"/>
  <c r="CR13" i="63" s="1"/>
  <c r="AK13" i="63"/>
  <c r="AL13" i="63"/>
  <c r="BA13" i="63" s="1"/>
  <c r="AM13" i="63"/>
  <c r="BB13" i="63" s="1"/>
  <c r="BQ13" i="63" s="1"/>
  <c r="AN13" i="63"/>
  <c r="BC13" i="63" s="1"/>
  <c r="BR13" i="63" s="1"/>
  <c r="AO13" i="63"/>
  <c r="BD13" i="63" s="1"/>
  <c r="AP13" i="63"/>
  <c r="BE13" i="63" s="1"/>
  <c r="AQ13" i="63"/>
  <c r="BF13" i="63" s="1"/>
  <c r="BU13" i="63" s="1"/>
  <c r="AR13" i="63"/>
  <c r="BG13" i="63" s="1"/>
  <c r="BV13" i="63" s="1"/>
  <c r="AS13" i="63"/>
  <c r="AT13" i="63"/>
  <c r="BI13" i="63" s="1"/>
  <c r="AU13" i="63"/>
  <c r="DC13" i="63" s="1"/>
  <c r="AY13" i="63"/>
  <c r="AZ13" i="63"/>
  <c r="BH13" i="63"/>
  <c r="CO13" i="63"/>
  <c r="CS13" i="63"/>
  <c r="CT13" i="63"/>
  <c r="CU13" i="63"/>
  <c r="CV13" i="63"/>
  <c r="CW13" i="63"/>
  <c r="CY13" i="63"/>
  <c r="CZ13" i="63"/>
  <c r="DA13" i="63"/>
  <c r="DB13" i="63"/>
  <c r="AG14" i="63"/>
  <c r="AH14" i="63"/>
  <c r="AW14" i="63" s="1"/>
  <c r="AI14" i="63"/>
  <c r="CQ14" i="63" s="1"/>
  <c r="AJ14" i="63"/>
  <c r="CR14" i="63" s="1"/>
  <c r="AK14" i="63"/>
  <c r="AL14" i="63"/>
  <c r="BA14" i="63" s="1"/>
  <c r="AM14" i="63"/>
  <c r="CU14" i="63" s="1"/>
  <c r="AN14" i="63"/>
  <c r="CV14" i="63" s="1"/>
  <c r="AO14" i="63"/>
  <c r="CW14" i="63" s="1"/>
  <c r="AP14" i="63"/>
  <c r="BE14" i="63" s="1"/>
  <c r="AQ14" i="63"/>
  <c r="AR14" i="63"/>
  <c r="BG14" i="63" s="1"/>
  <c r="BV14" i="63" s="1"/>
  <c r="AS14" i="63"/>
  <c r="AT14" i="63"/>
  <c r="BI14" i="63" s="1"/>
  <c r="AU14" i="63"/>
  <c r="BJ14" i="63" s="1"/>
  <c r="AV14" i="63"/>
  <c r="BK14" i="63" s="1"/>
  <c r="AZ14" i="63"/>
  <c r="BF14" i="63"/>
  <c r="BU14" i="63" s="1"/>
  <c r="BH14" i="63"/>
  <c r="CO14" i="63"/>
  <c r="CP14" i="63"/>
  <c r="CS14" i="63"/>
  <c r="CX14" i="63"/>
  <c r="CY14" i="63"/>
  <c r="CZ14" i="63"/>
  <c r="DA14" i="63"/>
  <c r="AG15" i="63"/>
  <c r="AH15" i="63"/>
  <c r="AW15" i="63" s="1"/>
  <c r="AI15" i="63"/>
  <c r="CQ15" i="63" s="1"/>
  <c r="AJ15" i="63"/>
  <c r="CR15" i="63" s="1"/>
  <c r="AK15" i="63"/>
  <c r="AL15" i="63"/>
  <c r="BA15" i="63" s="1"/>
  <c r="AM15" i="63"/>
  <c r="AN15" i="63"/>
  <c r="BC15" i="63" s="1"/>
  <c r="BR15" i="63" s="1"/>
  <c r="AO15" i="63"/>
  <c r="BD15" i="63" s="1"/>
  <c r="AP15" i="63"/>
  <c r="BE15" i="63" s="1"/>
  <c r="AQ15" i="63"/>
  <c r="BF15" i="63" s="1"/>
  <c r="BU15" i="63" s="1"/>
  <c r="AR15" i="63"/>
  <c r="BG15" i="63" s="1"/>
  <c r="BV15" i="63" s="1"/>
  <c r="AS15" i="63"/>
  <c r="AT15" i="63"/>
  <c r="BI15" i="63" s="1"/>
  <c r="AU15" i="63"/>
  <c r="AV15" i="63"/>
  <c r="AY15" i="63"/>
  <c r="AZ15" i="63"/>
  <c r="BB15" i="63"/>
  <c r="BH15" i="63"/>
  <c r="BJ15" i="63"/>
  <c r="BK15" i="63"/>
  <c r="CO15" i="63"/>
  <c r="CS15" i="63"/>
  <c r="CU15" i="63"/>
  <c r="CV15" i="63"/>
  <c r="CW15" i="63"/>
  <c r="CY15" i="63"/>
  <c r="CZ15" i="63"/>
  <c r="DA15" i="63"/>
  <c r="DB15" i="63"/>
  <c r="DC15" i="63"/>
  <c r="AG16" i="63"/>
  <c r="AH16" i="63"/>
  <c r="AW16" i="63" s="1"/>
  <c r="AI16" i="63"/>
  <c r="AX16" i="63" s="1"/>
  <c r="BM16" i="63" s="1"/>
  <c r="AJ16" i="63"/>
  <c r="CR16" i="63" s="1"/>
  <c r="AK16" i="63"/>
  <c r="AL16" i="63"/>
  <c r="BA16" i="63" s="1"/>
  <c r="BP16" i="63" s="1"/>
  <c r="AM16" i="63"/>
  <c r="CU16" i="63" s="1"/>
  <c r="AN16" i="63"/>
  <c r="CV16" i="63" s="1"/>
  <c r="AO16" i="63"/>
  <c r="AP16" i="63"/>
  <c r="BE16" i="63" s="1"/>
  <c r="AQ16" i="63"/>
  <c r="BF16" i="63" s="1"/>
  <c r="BU16" i="63" s="1"/>
  <c r="AR16" i="63"/>
  <c r="AS16" i="63"/>
  <c r="AT16" i="63"/>
  <c r="BI16" i="63" s="1"/>
  <c r="BX16" i="63" s="1"/>
  <c r="AU16" i="63"/>
  <c r="BJ16" i="63" s="1"/>
  <c r="BY16" i="63" s="1"/>
  <c r="AV16" i="63"/>
  <c r="AZ16" i="63"/>
  <c r="BO16" i="63" s="1"/>
  <c r="BD16" i="63"/>
  <c r="BG16" i="63"/>
  <c r="BV16" i="63" s="1"/>
  <c r="BH16" i="63"/>
  <c r="BW16" i="63" s="1"/>
  <c r="CO16" i="63"/>
  <c r="CP16" i="63"/>
  <c r="CQ16" i="63"/>
  <c r="CS16" i="63"/>
  <c r="CT16" i="63"/>
  <c r="CW16" i="63"/>
  <c r="CY16" i="63"/>
  <c r="CZ16" i="63"/>
  <c r="DA16" i="63"/>
  <c r="DB16" i="63"/>
  <c r="AG17" i="63"/>
  <c r="AV17" i="63" s="1"/>
  <c r="AH17" i="63"/>
  <c r="AW17" i="63" s="1"/>
  <c r="AI17" i="63"/>
  <c r="AX17" i="63" s="1"/>
  <c r="AJ17" i="63"/>
  <c r="CR17" i="63" s="1"/>
  <c r="AK17" i="63"/>
  <c r="AL17" i="63"/>
  <c r="BA17" i="63" s="1"/>
  <c r="AM17" i="63"/>
  <c r="BB17" i="63" s="1"/>
  <c r="AN17" i="63"/>
  <c r="BC17" i="63" s="1"/>
  <c r="AO17" i="63"/>
  <c r="CW17" i="63" s="1"/>
  <c r="AP17" i="63"/>
  <c r="BE17" i="63" s="1"/>
  <c r="AQ17" i="63"/>
  <c r="CY17" i="63" s="1"/>
  <c r="AR17" i="63"/>
  <c r="CZ17" i="63" s="1"/>
  <c r="AS17" i="63"/>
  <c r="AT17" i="63"/>
  <c r="BI17" i="63" s="1"/>
  <c r="AU17" i="63"/>
  <c r="BJ17" i="63" s="1"/>
  <c r="AZ17" i="63"/>
  <c r="BD17" i="63"/>
  <c r="BF17" i="63"/>
  <c r="BG17" i="63"/>
  <c r="BH17" i="63"/>
  <c r="CO17" i="63"/>
  <c r="CQ17" i="63"/>
  <c r="CS17" i="63"/>
  <c r="CT17" i="63"/>
  <c r="DA17" i="63"/>
  <c r="DC17" i="63"/>
  <c r="AG18" i="63"/>
  <c r="AV18" i="63" s="1"/>
  <c r="BK18" i="63" s="1"/>
  <c r="AH18" i="63"/>
  <c r="AW18" i="63" s="1"/>
  <c r="AI18" i="63"/>
  <c r="CQ18" i="63" s="1"/>
  <c r="AJ18" i="63"/>
  <c r="AK18" i="63"/>
  <c r="AZ18" i="63" s="1"/>
  <c r="AL18" i="63"/>
  <c r="BA18" i="63" s="1"/>
  <c r="AM18" i="63"/>
  <c r="BB18" i="63" s="1"/>
  <c r="BQ18" i="63" s="1"/>
  <c r="AN18" i="63"/>
  <c r="BC18" i="63" s="1"/>
  <c r="BR18" i="63" s="1"/>
  <c r="AO18" i="63"/>
  <c r="BD18" i="63" s="1"/>
  <c r="BS18" i="63" s="1"/>
  <c r="AP18" i="63"/>
  <c r="CX18" i="63" s="1"/>
  <c r="AQ18" i="63"/>
  <c r="BF18" i="63" s="1"/>
  <c r="BU18" i="63" s="1"/>
  <c r="AR18" i="63"/>
  <c r="AS18" i="63"/>
  <c r="AT18" i="63"/>
  <c r="BI18" i="63" s="1"/>
  <c r="AU18" i="63"/>
  <c r="BJ18" i="63" s="1"/>
  <c r="AX18" i="63"/>
  <c r="AY18" i="63"/>
  <c r="BG18" i="63"/>
  <c r="BV18" i="63" s="1"/>
  <c r="BH18" i="63"/>
  <c r="CO18" i="63"/>
  <c r="CR18" i="63"/>
  <c r="CS18" i="63"/>
  <c r="CU18" i="63"/>
  <c r="CV18" i="63"/>
  <c r="CW18" i="63"/>
  <c r="CY18" i="63"/>
  <c r="CZ18" i="63"/>
  <c r="DA18" i="63"/>
  <c r="DB18" i="63"/>
  <c r="DC18" i="63"/>
  <c r="AG19" i="63"/>
  <c r="AH19" i="63"/>
  <c r="AI19" i="63"/>
  <c r="AJ19" i="63"/>
  <c r="AY19" i="63" s="1"/>
  <c r="AK19" i="63"/>
  <c r="AL19" i="63"/>
  <c r="BA19" i="63" s="1"/>
  <c r="AM19" i="63"/>
  <c r="BB19" i="63" s="1"/>
  <c r="BQ19" i="63" s="1"/>
  <c r="AN19" i="63"/>
  <c r="BC19" i="63" s="1"/>
  <c r="BR19" i="63" s="1"/>
  <c r="AO19" i="63"/>
  <c r="AP19" i="63"/>
  <c r="AQ19" i="63"/>
  <c r="BF19" i="63" s="1"/>
  <c r="BU19" i="63" s="1"/>
  <c r="AR19" i="63"/>
  <c r="AS19" i="63"/>
  <c r="DA19" i="63" s="1"/>
  <c r="AT19" i="63"/>
  <c r="AU19" i="63"/>
  <c r="BJ19" i="63" s="1"/>
  <c r="AV19" i="63"/>
  <c r="BK19" i="63" s="1"/>
  <c r="AZ19" i="63"/>
  <c r="BD19" i="63"/>
  <c r="BS19" i="63" s="1"/>
  <c r="BG19" i="63"/>
  <c r="BH19" i="63"/>
  <c r="BI19" i="63"/>
  <c r="CO19" i="63"/>
  <c r="CS19" i="63"/>
  <c r="CT19" i="63"/>
  <c r="CU19" i="63"/>
  <c r="CV19" i="63"/>
  <c r="CW19" i="63"/>
  <c r="CY19" i="63"/>
  <c r="CZ19" i="63"/>
  <c r="DB19" i="63"/>
  <c r="AG20" i="63"/>
  <c r="AV20" i="63" s="1"/>
  <c r="AH20" i="63"/>
  <c r="AI20" i="63"/>
  <c r="AX20" i="63" s="1"/>
  <c r="BM20" i="63" s="1"/>
  <c r="AJ20" i="63"/>
  <c r="AY20" i="63" s="1"/>
  <c r="AK20" i="63"/>
  <c r="AZ20" i="63" s="1"/>
  <c r="AL20" i="63"/>
  <c r="CT20" i="63" s="1"/>
  <c r="AM20" i="63"/>
  <c r="CU20" i="63" s="1"/>
  <c r="AN20" i="63"/>
  <c r="BC20" i="63" s="1"/>
  <c r="BR20" i="63" s="1"/>
  <c r="AO20" i="63"/>
  <c r="BD20" i="63" s="1"/>
  <c r="AP20" i="63"/>
  <c r="AQ20" i="63"/>
  <c r="BF20" i="63" s="1"/>
  <c r="AR20" i="63"/>
  <c r="BG20" i="63" s="1"/>
  <c r="AS20" i="63"/>
  <c r="BH20" i="63" s="1"/>
  <c r="AT20" i="63"/>
  <c r="DB20" i="63" s="1"/>
  <c r="AU20" i="63"/>
  <c r="DC20" i="63" s="1"/>
  <c r="AW20" i="63"/>
  <c r="BL20" i="63" s="1"/>
  <c r="BE20" i="63"/>
  <c r="BJ20" i="63"/>
  <c r="CO20" i="63"/>
  <c r="CP20" i="63"/>
  <c r="CQ20" i="63"/>
  <c r="CR20" i="63"/>
  <c r="CS20" i="63"/>
  <c r="CV20" i="63"/>
  <c r="CX20" i="63"/>
  <c r="CY20" i="63"/>
  <c r="DA20" i="63"/>
  <c r="AG21" i="63"/>
  <c r="AV21" i="63" s="1"/>
  <c r="AH21" i="63"/>
  <c r="AW21" i="63" s="1"/>
  <c r="BL21" i="63" s="1"/>
  <c r="AI21" i="63"/>
  <c r="AX21" i="63" s="1"/>
  <c r="BM21" i="63" s="1"/>
  <c r="AJ21" i="63"/>
  <c r="AK21" i="63"/>
  <c r="AZ21" i="63" s="1"/>
  <c r="AL21" i="63"/>
  <c r="BA21" i="63" s="1"/>
  <c r="BP21" i="63" s="1"/>
  <c r="AM21" i="63"/>
  <c r="AN21" i="63"/>
  <c r="AO21" i="63"/>
  <c r="BD21" i="63" s="1"/>
  <c r="BS21" i="63" s="1"/>
  <c r="AP21" i="63"/>
  <c r="AQ21" i="63"/>
  <c r="AR21" i="63"/>
  <c r="AS21" i="63"/>
  <c r="BH21" i="63" s="1"/>
  <c r="AT21" i="63"/>
  <c r="DB21" i="63" s="1"/>
  <c r="AU21" i="63"/>
  <c r="AY21" i="63"/>
  <c r="BB21" i="63"/>
  <c r="BQ21" i="63" s="1"/>
  <c r="BC21" i="63"/>
  <c r="BR21" i="63" s="1"/>
  <c r="BF21" i="63"/>
  <c r="BU21" i="63" s="1"/>
  <c r="BG21" i="63"/>
  <c r="BV21" i="63" s="1"/>
  <c r="BJ21" i="63"/>
  <c r="BN21" i="63"/>
  <c r="CO21" i="63"/>
  <c r="CP21" i="63"/>
  <c r="CQ21" i="63"/>
  <c r="CR21" i="63"/>
  <c r="CS21" i="63"/>
  <c r="CT21" i="63"/>
  <c r="CU21" i="63"/>
  <c r="CV21" i="63"/>
  <c r="CW21" i="63"/>
  <c r="CY21" i="63"/>
  <c r="CZ21" i="63"/>
  <c r="DC21" i="63"/>
  <c r="AG22" i="63"/>
  <c r="AV22" i="63" s="1"/>
  <c r="BK22" i="63" s="1"/>
  <c r="AH22" i="63"/>
  <c r="AW22" i="63" s="1"/>
  <c r="AI22" i="63"/>
  <c r="CQ22" i="63" s="1"/>
  <c r="AJ22" i="63"/>
  <c r="CR22" i="63" s="1"/>
  <c r="AK22" i="63"/>
  <c r="AZ22" i="63" s="1"/>
  <c r="AL22" i="63"/>
  <c r="AM22" i="63"/>
  <c r="CU22" i="63" s="1"/>
  <c r="AN22" i="63"/>
  <c r="CV22" i="63" s="1"/>
  <c r="AO22" i="63"/>
  <c r="BD22" i="63" s="1"/>
  <c r="AP22" i="63"/>
  <c r="BE22" i="63" s="1"/>
  <c r="AQ22" i="63"/>
  <c r="CY22" i="63" s="1"/>
  <c r="AR22" i="63"/>
  <c r="BG22" i="63" s="1"/>
  <c r="AS22" i="63"/>
  <c r="BH22" i="63" s="1"/>
  <c r="AT22" i="63"/>
  <c r="AU22" i="63"/>
  <c r="DC22" i="63" s="1"/>
  <c r="AX22" i="63"/>
  <c r="AY22" i="63"/>
  <c r="BB22" i="63"/>
  <c r="BF22" i="63"/>
  <c r="BJ22" i="63"/>
  <c r="CO22" i="63"/>
  <c r="CP22" i="63"/>
  <c r="CW22" i="63"/>
  <c r="CX22" i="63"/>
  <c r="CZ22" i="63"/>
  <c r="AG23" i="63"/>
  <c r="AV23" i="63" s="1"/>
  <c r="BK23" i="63" s="1"/>
  <c r="AH23" i="63"/>
  <c r="AI23" i="63"/>
  <c r="CQ23" i="63" s="1"/>
  <c r="AJ23" i="63"/>
  <c r="CR23" i="63" s="1"/>
  <c r="AK23" i="63"/>
  <c r="AZ23" i="63" s="1"/>
  <c r="AL23" i="63"/>
  <c r="BA23" i="63" s="1"/>
  <c r="AM23" i="63"/>
  <c r="BB23" i="63" s="1"/>
  <c r="BQ23" i="63" s="1"/>
  <c r="AN23" i="63"/>
  <c r="BC23" i="63" s="1"/>
  <c r="BR23" i="63" s="1"/>
  <c r="AO23" i="63"/>
  <c r="BD23" i="63" s="1"/>
  <c r="BS23" i="63" s="1"/>
  <c r="AP23" i="63"/>
  <c r="AQ23" i="63"/>
  <c r="CY23" i="63" s="1"/>
  <c r="AR23" i="63"/>
  <c r="CZ23" i="63" s="1"/>
  <c r="AS23" i="63"/>
  <c r="DA23" i="63" s="1"/>
  <c r="AT23" i="63"/>
  <c r="DB23" i="63" s="1"/>
  <c r="AU23" i="63"/>
  <c r="BJ23" i="63" s="1"/>
  <c r="AX23" i="63"/>
  <c r="BF23" i="63"/>
  <c r="BI23" i="63"/>
  <c r="CO23" i="63"/>
  <c r="CS23" i="63"/>
  <c r="CT23" i="63"/>
  <c r="CU23" i="63"/>
  <c r="CV23" i="63"/>
  <c r="CW23" i="63"/>
  <c r="AG24" i="63"/>
  <c r="AV24" i="63" s="1"/>
  <c r="BK24" i="63" s="1"/>
  <c r="AH24" i="63"/>
  <c r="AW24" i="63" s="1"/>
  <c r="AI24" i="63"/>
  <c r="CQ24" i="63" s="1"/>
  <c r="AJ24" i="63"/>
  <c r="AK24" i="63"/>
  <c r="AZ24" i="63" s="1"/>
  <c r="AL24" i="63"/>
  <c r="AM24" i="63"/>
  <c r="CU24" i="63" s="1"/>
  <c r="AN24" i="63"/>
  <c r="CV24" i="63" s="1"/>
  <c r="AO24" i="63"/>
  <c r="BD24" i="63" s="1"/>
  <c r="AP24" i="63"/>
  <c r="BE24" i="63" s="1"/>
  <c r="AQ24" i="63"/>
  <c r="BF24" i="63" s="1"/>
  <c r="BU24" i="63" s="1"/>
  <c r="AR24" i="63"/>
  <c r="AS24" i="63"/>
  <c r="BH24" i="63" s="1"/>
  <c r="BW24" i="63" s="1"/>
  <c r="AT24" i="63"/>
  <c r="BI24" i="63" s="1"/>
  <c r="BX24" i="63" s="1"/>
  <c r="AU24" i="63"/>
  <c r="AY24" i="63"/>
  <c r="BB24" i="63"/>
  <c r="BG24" i="63"/>
  <c r="BV24" i="63" s="1"/>
  <c r="BJ24" i="63"/>
  <c r="BY24" i="63" s="1"/>
  <c r="CO24" i="63"/>
  <c r="CP24" i="63"/>
  <c r="CR24" i="63"/>
  <c r="CS24" i="63"/>
  <c r="CW24" i="63"/>
  <c r="CY24" i="63"/>
  <c r="CZ24" i="63"/>
  <c r="DA24" i="63"/>
  <c r="DB24" i="63"/>
  <c r="DC24" i="63"/>
  <c r="AG25" i="63"/>
  <c r="AV25" i="63" s="1"/>
  <c r="BK25" i="63" s="1"/>
  <c r="AH25" i="63"/>
  <c r="AW25" i="63" s="1"/>
  <c r="AI25" i="63"/>
  <c r="CQ25" i="63" s="1"/>
  <c r="AJ25" i="63"/>
  <c r="CR25" i="63" s="1"/>
  <c r="AK25" i="63"/>
  <c r="AZ25" i="63" s="1"/>
  <c r="AL25" i="63"/>
  <c r="CT25" i="63" s="1"/>
  <c r="AM25" i="63"/>
  <c r="AN25" i="63"/>
  <c r="CV25" i="63" s="1"/>
  <c r="AO25" i="63"/>
  <c r="BD25" i="63" s="1"/>
  <c r="AP25" i="63"/>
  <c r="BE25" i="63" s="1"/>
  <c r="AQ25" i="63"/>
  <c r="CY25" i="63" s="1"/>
  <c r="AR25" i="63"/>
  <c r="CZ25" i="63" s="1"/>
  <c r="AS25" i="63"/>
  <c r="BH25" i="63" s="1"/>
  <c r="AT25" i="63"/>
  <c r="BI25" i="63" s="1"/>
  <c r="AU25" i="63"/>
  <c r="BB25" i="63"/>
  <c r="BC25" i="63"/>
  <c r="BF25" i="63"/>
  <c r="BJ25" i="63"/>
  <c r="CO25" i="63"/>
  <c r="CU25" i="63"/>
  <c r="DC25" i="63"/>
  <c r="AG26" i="63"/>
  <c r="AH26" i="63"/>
  <c r="AW26" i="63" s="1"/>
  <c r="AI26" i="63"/>
  <c r="AX26" i="63" s="1"/>
  <c r="AJ26" i="63"/>
  <c r="AY26" i="63" s="1"/>
  <c r="AK26" i="63"/>
  <c r="AZ26" i="63" s="1"/>
  <c r="AL26" i="63"/>
  <c r="CT26" i="63" s="1"/>
  <c r="AM26" i="63"/>
  <c r="BB26" i="63" s="1"/>
  <c r="BQ26" i="63" s="1"/>
  <c r="AN26" i="63"/>
  <c r="BC26" i="63" s="1"/>
  <c r="BR26" i="63" s="1"/>
  <c r="AO26" i="63"/>
  <c r="AP26" i="63"/>
  <c r="AQ26" i="63"/>
  <c r="BF26" i="63" s="1"/>
  <c r="AR26" i="63"/>
  <c r="BG26" i="63" s="1"/>
  <c r="BV26" i="63" s="1"/>
  <c r="AS26" i="63"/>
  <c r="BH26" i="63" s="1"/>
  <c r="AT26" i="63"/>
  <c r="DB26" i="63" s="1"/>
  <c r="AU26" i="63"/>
  <c r="DC26" i="63" s="1"/>
  <c r="AV26" i="63"/>
  <c r="BK26" i="63" s="1"/>
  <c r="BD26" i="63"/>
  <c r="BS26" i="63" s="1"/>
  <c r="BE26" i="63"/>
  <c r="CO26" i="63"/>
  <c r="CP26" i="63"/>
  <c r="CS26" i="63"/>
  <c r="CU26" i="63"/>
  <c r="CV26" i="63"/>
  <c r="CW26" i="63"/>
  <c r="CX26" i="63"/>
  <c r="CY26" i="63"/>
  <c r="CZ26" i="63"/>
  <c r="DA26" i="63"/>
  <c r="AG27" i="63"/>
  <c r="AV27" i="63" s="1"/>
  <c r="AH27" i="63"/>
  <c r="CP27" i="63" s="1"/>
  <c r="AI27" i="63"/>
  <c r="CQ27" i="63" s="1"/>
  <c r="AJ27" i="63"/>
  <c r="CR27" i="63" s="1"/>
  <c r="AK27" i="63"/>
  <c r="CS27" i="63" s="1"/>
  <c r="AL27" i="63"/>
  <c r="CT27" i="63" s="1"/>
  <c r="AM27" i="63"/>
  <c r="AN27" i="63"/>
  <c r="BC27" i="63" s="1"/>
  <c r="AO27" i="63"/>
  <c r="BD27" i="63" s="1"/>
  <c r="AP27" i="63"/>
  <c r="CX27" i="63" s="1"/>
  <c r="AQ27" i="63"/>
  <c r="CY27" i="63" s="1"/>
  <c r="AR27" i="63"/>
  <c r="CZ27" i="63" s="1"/>
  <c r="AS27" i="63"/>
  <c r="DA27" i="63" s="1"/>
  <c r="AT27" i="63"/>
  <c r="DB27" i="63" s="1"/>
  <c r="AU27" i="63"/>
  <c r="AX27" i="63"/>
  <c r="BB27" i="63"/>
  <c r="BF27" i="63"/>
  <c r="BI27" i="63"/>
  <c r="BJ27" i="63"/>
  <c r="CU27" i="63"/>
  <c r="CV27" i="63"/>
  <c r="CW27" i="63"/>
  <c r="DC27" i="63"/>
  <c r="AG28" i="63"/>
  <c r="CO28" i="63" s="1"/>
  <c r="AH28" i="63"/>
  <c r="AW28" i="63" s="1"/>
  <c r="BL28" i="63" s="1"/>
  <c r="AI28" i="63"/>
  <c r="AX28" i="63" s="1"/>
  <c r="BM28" i="63" s="1"/>
  <c r="AJ28" i="63"/>
  <c r="AK28" i="63"/>
  <c r="AZ28" i="63" s="1"/>
  <c r="BO28" i="63" s="1"/>
  <c r="AL28" i="63"/>
  <c r="BA28" i="63" s="1"/>
  <c r="BP28" i="63" s="1"/>
  <c r="AM28" i="63"/>
  <c r="BB28" i="63" s="1"/>
  <c r="BQ28" i="63" s="1"/>
  <c r="AN28" i="63"/>
  <c r="BC28" i="63" s="1"/>
  <c r="BR28" i="63" s="1"/>
  <c r="AO28" i="63"/>
  <c r="BD28" i="63" s="1"/>
  <c r="BS28" i="63" s="1"/>
  <c r="AP28" i="63"/>
  <c r="CX28" i="63" s="1"/>
  <c r="AQ28" i="63"/>
  <c r="BF28" i="63" s="1"/>
  <c r="AR28" i="63"/>
  <c r="AS28" i="63"/>
  <c r="BH28" i="63" s="1"/>
  <c r="BW28" i="63" s="1"/>
  <c r="AT28" i="63"/>
  <c r="BI28" i="63" s="1"/>
  <c r="BX28" i="63" s="1"/>
  <c r="AU28" i="63"/>
  <c r="AY28" i="63"/>
  <c r="BN28" i="63" s="1"/>
  <c r="BG28" i="63"/>
  <c r="BJ28" i="63"/>
  <c r="BY28" i="63" s="1"/>
  <c r="CP28" i="63"/>
  <c r="CQ28" i="63"/>
  <c r="CR28" i="63"/>
  <c r="CS28" i="63"/>
  <c r="CT28" i="63"/>
  <c r="CU28" i="63"/>
  <c r="CV28" i="63"/>
  <c r="CW28" i="63"/>
  <c r="CY28" i="63"/>
  <c r="CZ28" i="63"/>
  <c r="DA28" i="63"/>
  <c r="DB28" i="63"/>
  <c r="DC28" i="63"/>
  <c r="AG29" i="63"/>
  <c r="AV29" i="63" s="1"/>
  <c r="AH29" i="63"/>
  <c r="CP29" i="63" s="1"/>
  <c r="AI29" i="63"/>
  <c r="CQ29" i="63" s="1"/>
  <c r="AJ29" i="63"/>
  <c r="CR29" i="63" s="1"/>
  <c r="AK29" i="63"/>
  <c r="CS29" i="63" s="1"/>
  <c r="AL29" i="63"/>
  <c r="CT29" i="63" s="1"/>
  <c r="AM29" i="63"/>
  <c r="BB29" i="63" s="1"/>
  <c r="AN29" i="63"/>
  <c r="BC29" i="63" s="1"/>
  <c r="AO29" i="63"/>
  <c r="BD29" i="63" s="1"/>
  <c r="AP29" i="63"/>
  <c r="CX29" i="63" s="1"/>
  <c r="AQ29" i="63"/>
  <c r="CY29" i="63" s="1"/>
  <c r="AR29" i="63"/>
  <c r="CZ29" i="63" s="1"/>
  <c r="AS29" i="63"/>
  <c r="DA29" i="63" s="1"/>
  <c r="AT29" i="63"/>
  <c r="DB29" i="63" s="1"/>
  <c r="AU29" i="63"/>
  <c r="DC29" i="63" s="1"/>
  <c r="AX29" i="63"/>
  <c r="BA29" i="63"/>
  <c r="BF29" i="63"/>
  <c r="BI29" i="63"/>
  <c r="CU29" i="63"/>
  <c r="CV29" i="63"/>
  <c r="AG30" i="63"/>
  <c r="AV30" i="63" s="1"/>
  <c r="BK30" i="63" s="1"/>
  <c r="AH30" i="63"/>
  <c r="CP30" i="63" s="1"/>
  <c r="AI30" i="63"/>
  <c r="AJ30" i="63"/>
  <c r="CR30" i="63" s="1"/>
  <c r="AK30" i="63"/>
  <c r="AZ30" i="63" s="1"/>
  <c r="AL30" i="63"/>
  <c r="CT30" i="63" s="1"/>
  <c r="AM30" i="63"/>
  <c r="BB30" i="63" s="1"/>
  <c r="BQ30" i="63" s="1"/>
  <c r="AN30" i="63"/>
  <c r="BC30" i="63" s="1"/>
  <c r="BR30" i="63" s="1"/>
  <c r="AO30" i="63"/>
  <c r="BD30" i="63" s="1"/>
  <c r="BS30" i="63" s="1"/>
  <c r="AP30" i="63"/>
  <c r="CX30" i="63" s="1"/>
  <c r="AQ30" i="63"/>
  <c r="AR30" i="63"/>
  <c r="AS30" i="63"/>
  <c r="BH30" i="63" s="1"/>
  <c r="AT30" i="63"/>
  <c r="DB30" i="63" s="1"/>
  <c r="AU30" i="63"/>
  <c r="DC30" i="63" s="1"/>
  <c r="AX30" i="63"/>
  <c r="AY30" i="63"/>
  <c r="BF30" i="63"/>
  <c r="BU30" i="63" s="1"/>
  <c r="BG30" i="63"/>
  <c r="BV30" i="63" s="1"/>
  <c r="BJ30" i="63"/>
  <c r="CO30" i="63"/>
  <c r="CQ30" i="63"/>
  <c r="CU30" i="63"/>
  <c r="CV30" i="63"/>
  <c r="CW30" i="63"/>
  <c r="CY30" i="63"/>
  <c r="CZ30" i="63"/>
  <c r="DA30" i="63"/>
  <c r="AG31" i="63"/>
  <c r="AV31" i="63" s="1"/>
  <c r="BK31" i="63" s="1"/>
  <c r="AH31" i="63"/>
  <c r="CP31" i="63" s="1"/>
  <c r="AI31" i="63"/>
  <c r="CQ31" i="63" s="1"/>
  <c r="AJ31" i="63"/>
  <c r="CR31" i="63" s="1"/>
  <c r="AK31" i="63"/>
  <c r="AL31" i="63"/>
  <c r="CT31" i="63" s="1"/>
  <c r="AM31" i="63"/>
  <c r="BB31" i="63" s="1"/>
  <c r="BQ31" i="63" s="1"/>
  <c r="AN31" i="63"/>
  <c r="BC31" i="63" s="1"/>
  <c r="BR31" i="63" s="1"/>
  <c r="AO31" i="63"/>
  <c r="BD31" i="63" s="1"/>
  <c r="BS31" i="63" s="1"/>
  <c r="AP31" i="63"/>
  <c r="CX31" i="63" s="1"/>
  <c r="AQ31" i="63"/>
  <c r="CY31" i="63" s="1"/>
  <c r="AR31" i="63"/>
  <c r="BG31" i="63" s="1"/>
  <c r="BV31" i="63" s="1"/>
  <c r="AS31" i="63"/>
  <c r="AT31" i="63"/>
  <c r="DB31" i="63" s="1"/>
  <c r="AU31" i="63"/>
  <c r="AX31" i="63"/>
  <c r="BF31" i="63"/>
  <c r="BJ31" i="63"/>
  <c r="CO31" i="63"/>
  <c r="CU31" i="63"/>
  <c r="CV31" i="63"/>
  <c r="CW31" i="63"/>
  <c r="CZ31" i="63"/>
  <c r="DC31" i="63"/>
  <c r="AG32" i="63"/>
  <c r="AV32" i="63" s="1"/>
  <c r="BK32" i="63" s="1"/>
  <c r="AH32" i="63"/>
  <c r="CP32" i="63" s="1"/>
  <c r="AI32" i="63"/>
  <c r="AX32" i="63" s="1"/>
  <c r="AJ32" i="63"/>
  <c r="AY32" i="63" s="1"/>
  <c r="AK32" i="63"/>
  <c r="AZ32" i="63" s="1"/>
  <c r="AL32" i="63"/>
  <c r="CT32" i="63" s="1"/>
  <c r="AM32" i="63"/>
  <c r="CU32" i="63" s="1"/>
  <c r="AN32" i="63"/>
  <c r="CV32" i="63" s="1"/>
  <c r="AO32" i="63"/>
  <c r="AP32" i="63"/>
  <c r="CX32" i="63" s="1"/>
  <c r="AQ32" i="63"/>
  <c r="BF32" i="63" s="1"/>
  <c r="BU32" i="63" s="1"/>
  <c r="AR32" i="63"/>
  <c r="BG32" i="63" s="1"/>
  <c r="BV32" i="63" s="1"/>
  <c r="AS32" i="63"/>
  <c r="BH32" i="63" s="1"/>
  <c r="AT32" i="63"/>
  <c r="DB32" i="63" s="1"/>
  <c r="AU32" i="63"/>
  <c r="DC32" i="63" s="1"/>
  <c r="AW32" i="63"/>
  <c r="BB32" i="63"/>
  <c r="BE32" i="63"/>
  <c r="BJ32" i="63"/>
  <c r="CO32" i="63"/>
  <c r="CR32" i="63"/>
  <c r="CS32" i="63"/>
  <c r="CY32" i="63"/>
  <c r="CZ32" i="63"/>
  <c r="DA32" i="63"/>
  <c r="AG33" i="63"/>
  <c r="AV33" i="63" s="1"/>
  <c r="BK33" i="63" s="1"/>
  <c r="AH33" i="63"/>
  <c r="CP33" i="63" s="1"/>
  <c r="AI33" i="63"/>
  <c r="CQ33" i="63" s="1"/>
  <c r="AJ33" i="63"/>
  <c r="CR33" i="63" s="1"/>
  <c r="AK33" i="63"/>
  <c r="AZ33" i="63" s="1"/>
  <c r="AL33" i="63"/>
  <c r="CT33" i="63" s="1"/>
  <c r="AM33" i="63"/>
  <c r="AN33" i="63"/>
  <c r="BC33" i="63" s="1"/>
  <c r="AO33" i="63"/>
  <c r="BD33" i="63" s="1"/>
  <c r="AP33" i="63"/>
  <c r="CX33" i="63" s="1"/>
  <c r="AQ33" i="63"/>
  <c r="CY33" i="63" s="1"/>
  <c r="AR33" i="63"/>
  <c r="CZ33" i="63" s="1"/>
  <c r="AS33" i="63"/>
  <c r="BH33" i="63" s="1"/>
  <c r="AT33" i="63"/>
  <c r="DB33" i="63" s="1"/>
  <c r="AU33" i="63"/>
  <c r="DC33" i="63" s="1"/>
  <c r="AX33" i="63"/>
  <c r="BB33" i="63"/>
  <c r="BF33" i="63"/>
  <c r="BI33" i="63"/>
  <c r="BJ33" i="63"/>
  <c r="CO33" i="63"/>
  <c r="CU33" i="63"/>
  <c r="CV33" i="63"/>
  <c r="CW33" i="63"/>
  <c r="AG34" i="63"/>
  <c r="AV34" i="63" s="1"/>
  <c r="BK34" i="63" s="1"/>
  <c r="AH34" i="63"/>
  <c r="CP34" i="63" s="1"/>
  <c r="AI34" i="63"/>
  <c r="AX34" i="63" s="1"/>
  <c r="AJ34" i="63"/>
  <c r="AK34" i="63"/>
  <c r="AZ34" i="63" s="1"/>
  <c r="AL34" i="63"/>
  <c r="AM34" i="63"/>
  <c r="BB34" i="63" s="1"/>
  <c r="BQ34" i="63" s="1"/>
  <c r="AN34" i="63"/>
  <c r="BC34" i="63" s="1"/>
  <c r="BR34" i="63" s="1"/>
  <c r="AO34" i="63"/>
  <c r="AP34" i="63"/>
  <c r="CX34" i="63" s="1"/>
  <c r="AQ34" i="63"/>
  <c r="BF34" i="63" s="1"/>
  <c r="AR34" i="63"/>
  <c r="AS34" i="63"/>
  <c r="BH34" i="63" s="1"/>
  <c r="BW34" i="63" s="1"/>
  <c r="AT34" i="63"/>
  <c r="AU34" i="63"/>
  <c r="DC34" i="63" s="1"/>
  <c r="AY34" i="63"/>
  <c r="BD34" i="63"/>
  <c r="BG34" i="63"/>
  <c r="CO34" i="63"/>
  <c r="CR34" i="63"/>
  <c r="CS34" i="63"/>
  <c r="CU34" i="63"/>
  <c r="CV34" i="63"/>
  <c r="CW34" i="63"/>
  <c r="CY34" i="63"/>
  <c r="CZ34" i="63"/>
  <c r="DA34" i="63"/>
  <c r="AG35" i="63"/>
  <c r="AV35" i="63" s="1"/>
  <c r="BK35" i="63" s="1"/>
  <c r="AH35" i="63"/>
  <c r="AI35" i="63"/>
  <c r="AJ35" i="63"/>
  <c r="AK35" i="63"/>
  <c r="AL35" i="63"/>
  <c r="CT35" i="63" s="1"/>
  <c r="AM35" i="63"/>
  <c r="AN35" i="63"/>
  <c r="AO35" i="63"/>
  <c r="BD35" i="63" s="1"/>
  <c r="BS35" i="63" s="1"/>
  <c r="AP35" i="63"/>
  <c r="AQ35" i="63"/>
  <c r="BF35" i="63" s="1"/>
  <c r="BU35" i="63" s="1"/>
  <c r="AR35" i="63"/>
  <c r="BG35" i="63" s="1"/>
  <c r="AS35" i="63"/>
  <c r="DA35" i="63" s="1"/>
  <c r="AT35" i="63"/>
  <c r="DB35" i="63" s="1"/>
  <c r="AU35" i="63"/>
  <c r="AZ35" i="63"/>
  <c r="BB35" i="63"/>
  <c r="BQ35" i="63" s="1"/>
  <c r="BC35" i="63"/>
  <c r="BR35" i="63" s="1"/>
  <c r="BH35" i="63"/>
  <c r="BJ35" i="63"/>
  <c r="BV35" i="63"/>
  <c r="CO35" i="63"/>
  <c r="CS35" i="63"/>
  <c r="CU35" i="63"/>
  <c r="CV35" i="63"/>
  <c r="CW35" i="63"/>
  <c r="CY35" i="63"/>
  <c r="CZ35" i="63"/>
  <c r="DC35" i="63"/>
  <c r="AG36" i="63"/>
  <c r="CO36" i="63" s="1"/>
  <c r="AH36" i="63"/>
  <c r="AI36" i="63"/>
  <c r="AJ36" i="63"/>
  <c r="AY36" i="63" s="1"/>
  <c r="AK36" i="63"/>
  <c r="AL36" i="63"/>
  <c r="AM36" i="63"/>
  <c r="AN36" i="63"/>
  <c r="BC36" i="63" s="1"/>
  <c r="BR36" i="63" s="1"/>
  <c r="AO36" i="63"/>
  <c r="BD36" i="63" s="1"/>
  <c r="AP36" i="63"/>
  <c r="CX36" i="63" s="1"/>
  <c r="AQ36" i="63"/>
  <c r="BF36" i="63" s="1"/>
  <c r="BU36" i="63" s="1"/>
  <c r="AR36" i="63"/>
  <c r="BG36" i="63" s="1"/>
  <c r="AS36" i="63"/>
  <c r="AT36" i="63"/>
  <c r="AU36" i="63"/>
  <c r="DC36" i="63" s="1"/>
  <c r="AV36" i="63"/>
  <c r="AX36" i="63"/>
  <c r="BB36" i="63"/>
  <c r="BQ36" i="63" s="1"/>
  <c r="BJ36" i="63"/>
  <c r="BV36" i="63"/>
  <c r="CQ36" i="63"/>
  <c r="CR36" i="63"/>
  <c r="CU36" i="63"/>
  <c r="CV36" i="63"/>
  <c r="CY36" i="63"/>
  <c r="CZ36" i="63"/>
  <c r="AG37" i="63"/>
  <c r="AV37" i="63" s="1"/>
  <c r="AH37" i="63"/>
  <c r="AI37" i="63"/>
  <c r="CQ37" i="63" s="1"/>
  <c r="AJ37" i="63"/>
  <c r="AY37" i="63" s="1"/>
  <c r="BN37" i="63" s="1"/>
  <c r="AK37" i="63"/>
  <c r="CS37" i="63" s="1"/>
  <c r="AL37" i="63"/>
  <c r="CT37" i="63" s="1"/>
  <c r="AM37" i="63"/>
  <c r="BB37" i="63" s="1"/>
  <c r="BQ37" i="63" s="1"/>
  <c r="AN37" i="63"/>
  <c r="BC37" i="63" s="1"/>
  <c r="BR37" i="63" s="1"/>
  <c r="AO37" i="63"/>
  <c r="BD37" i="63" s="1"/>
  <c r="BS37" i="63" s="1"/>
  <c r="AP37" i="63"/>
  <c r="AQ37" i="63"/>
  <c r="CY37" i="63" s="1"/>
  <c r="AR37" i="63"/>
  <c r="AS37" i="63"/>
  <c r="AT37" i="63"/>
  <c r="DB37" i="63" s="1"/>
  <c r="AU37" i="63"/>
  <c r="AX37" i="63"/>
  <c r="BF37" i="63"/>
  <c r="BH37" i="63"/>
  <c r="CO37" i="63"/>
  <c r="CR37" i="63"/>
  <c r="CU37" i="63"/>
  <c r="CV37" i="63"/>
  <c r="CW37" i="63"/>
  <c r="DA37" i="63"/>
  <c r="AG38" i="63"/>
  <c r="AV38" i="63" s="1"/>
  <c r="BK38" i="63" s="1"/>
  <c r="AH38" i="63"/>
  <c r="AI38" i="63"/>
  <c r="AJ38" i="63"/>
  <c r="AY38" i="63" s="1"/>
  <c r="AK38" i="63"/>
  <c r="AZ38" i="63" s="1"/>
  <c r="AL38" i="63"/>
  <c r="BA38" i="63" s="1"/>
  <c r="AM38" i="63"/>
  <c r="BB38" i="63" s="1"/>
  <c r="BQ38" i="63" s="1"/>
  <c r="AN38" i="63"/>
  <c r="BC38" i="63" s="1"/>
  <c r="BR38" i="63" s="1"/>
  <c r="AO38" i="63"/>
  <c r="AP38" i="63"/>
  <c r="AQ38" i="63"/>
  <c r="AR38" i="63"/>
  <c r="AS38" i="63"/>
  <c r="BH38" i="63" s="1"/>
  <c r="AT38" i="63"/>
  <c r="BI38" i="63" s="1"/>
  <c r="AU38" i="63"/>
  <c r="AX38" i="63"/>
  <c r="BD38" i="63"/>
  <c r="BS38" i="63" s="1"/>
  <c r="BF38" i="63"/>
  <c r="BU38" i="63" s="1"/>
  <c r="BG38" i="63"/>
  <c r="BV38" i="63" s="1"/>
  <c r="CO38" i="63"/>
  <c r="CQ38" i="63"/>
  <c r="CR38" i="63"/>
  <c r="CS38" i="63"/>
  <c r="CT38" i="63"/>
  <c r="CU38" i="63"/>
  <c r="CV38" i="63"/>
  <c r="CW38" i="63"/>
  <c r="CY38" i="63"/>
  <c r="CZ38" i="63"/>
  <c r="DB38" i="63"/>
  <c r="AG39" i="63"/>
  <c r="AV39" i="63" s="1"/>
  <c r="BK39" i="63" s="1"/>
  <c r="AH39" i="63"/>
  <c r="AI39" i="63"/>
  <c r="CQ39" i="63" s="1"/>
  <c r="AJ39" i="63"/>
  <c r="AK39" i="63"/>
  <c r="CS39" i="63" s="1"/>
  <c r="AL39" i="63"/>
  <c r="BA39" i="63" s="1"/>
  <c r="AM39" i="63"/>
  <c r="BB39" i="63" s="1"/>
  <c r="BQ39" i="63" s="1"/>
  <c r="AN39" i="63"/>
  <c r="BC39" i="63" s="1"/>
  <c r="BR39" i="63" s="1"/>
  <c r="AO39" i="63"/>
  <c r="BD39" i="63" s="1"/>
  <c r="BS39" i="63" s="1"/>
  <c r="AP39" i="63"/>
  <c r="BE39" i="63" s="1"/>
  <c r="BT39" i="63" s="1"/>
  <c r="AQ39" i="63"/>
  <c r="AR39" i="63"/>
  <c r="BG39" i="63" s="1"/>
  <c r="BV39" i="63" s="1"/>
  <c r="AS39" i="63"/>
  <c r="BH39" i="63" s="1"/>
  <c r="AT39" i="63"/>
  <c r="DB39" i="63" s="1"/>
  <c r="AU39" i="63"/>
  <c r="BJ39" i="63" s="1"/>
  <c r="AX39" i="63"/>
  <c r="AY39" i="63"/>
  <c r="AZ39" i="63"/>
  <c r="BF39" i="63"/>
  <c r="BU39" i="63" s="1"/>
  <c r="BI39" i="63"/>
  <c r="CO39" i="63"/>
  <c r="CR39" i="63"/>
  <c r="CU39" i="63"/>
  <c r="CV39" i="63"/>
  <c r="CW39" i="63"/>
  <c r="CX39" i="63"/>
  <c r="CY39" i="63"/>
  <c r="CZ39" i="63"/>
  <c r="DA39" i="63"/>
  <c r="AG40" i="63"/>
  <c r="AV40" i="63" s="1"/>
  <c r="BK40" i="63" s="1"/>
  <c r="AH40" i="63"/>
  <c r="CP40" i="63" s="1"/>
  <c r="AI40" i="63"/>
  <c r="CQ40" i="63" s="1"/>
  <c r="AJ40" i="63"/>
  <c r="AK40" i="63"/>
  <c r="AL40" i="63"/>
  <c r="AM40" i="63"/>
  <c r="BB40" i="63" s="1"/>
  <c r="BQ40" i="63" s="1"/>
  <c r="AN40" i="63"/>
  <c r="BC40" i="63" s="1"/>
  <c r="BR40" i="63" s="1"/>
  <c r="AO40" i="63"/>
  <c r="BD40" i="63" s="1"/>
  <c r="BS40" i="63" s="1"/>
  <c r="AP40" i="63"/>
  <c r="BE40" i="63" s="1"/>
  <c r="BT40" i="63" s="1"/>
  <c r="AQ40" i="63"/>
  <c r="BF40" i="63" s="1"/>
  <c r="BU40" i="63" s="1"/>
  <c r="AR40" i="63"/>
  <c r="AS40" i="63"/>
  <c r="AT40" i="63"/>
  <c r="AU40" i="63"/>
  <c r="BJ40" i="63" s="1"/>
  <c r="AW40" i="63"/>
  <c r="AY40" i="63"/>
  <c r="AZ40" i="63"/>
  <c r="BA40" i="63"/>
  <c r="BG40" i="63"/>
  <c r="BV40" i="63" s="1"/>
  <c r="BH40" i="63"/>
  <c r="BI40" i="63"/>
  <c r="CO40" i="63"/>
  <c r="CR40" i="63"/>
  <c r="CS40" i="63"/>
  <c r="CT40" i="63"/>
  <c r="CU40" i="63"/>
  <c r="CV40" i="63"/>
  <c r="CW40" i="63"/>
  <c r="CX40" i="63"/>
  <c r="CY40" i="63"/>
  <c r="CZ40" i="63"/>
  <c r="DA40" i="63"/>
  <c r="DB40" i="63"/>
  <c r="DC40" i="63"/>
  <c r="AG41" i="63"/>
  <c r="AH41" i="63"/>
  <c r="AI41" i="63"/>
  <c r="AX41" i="63" s="1"/>
  <c r="BM41" i="63" s="1"/>
  <c r="AJ41" i="63"/>
  <c r="AY41" i="63" s="1"/>
  <c r="BN41" i="63" s="1"/>
  <c r="AK41" i="63"/>
  <c r="CS41" i="63" s="1"/>
  <c r="AL41" i="63"/>
  <c r="AM41" i="63"/>
  <c r="BB41" i="63" s="1"/>
  <c r="BQ41" i="63" s="1"/>
  <c r="AN41" i="63"/>
  <c r="AO41" i="63"/>
  <c r="BD41" i="63" s="1"/>
  <c r="BS41" i="63" s="1"/>
  <c r="AP41" i="63"/>
  <c r="BE41" i="63" s="1"/>
  <c r="AQ41" i="63"/>
  <c r="AR41" i="63"/>
  <c r="BG41" i="63" s="1"/>
  <c r="BV41" i="63" s="1"/>
  <c r="AS41" i="63"/>
  <c r="DA41" i="63" s="1"/>
  <c r="AT41" i="63"/>
  <c r="AU41" i="63"/>
  <c r="DC41" i="63" s="1"/>
  <c r="AW41" i="63"/>
  <c r="BA41" i="63"/>
  <c r="BC41" i="63"/>
  <c r="BR41" i="63" s="1"/>
  <c r="BF41" i="63"/>
  <c r="BI41" i="63"/>
  <c r="BL41" i="63"/>
  <c r="BU41" i="63"/>
  <c r="CP41" i="63"/>
  <c r="CQ41" i="63"/>
  <c r="CR41" i="63"/>
  <c r="CT41" i="63"/>
  <c r="CU41" i="63"/>
  <c r="CV41" i="63"/>
  <c r="CW41" i="63"/>
  <c r="CX41" i="63"/>
  <c r="CY41" i="63"/>
  <c r="CZ41" i="63"/>
  <c r="DB41" i="63"/>
  <c r="AG42" i="63"/>
  <c r="AV42" i="63" s="1"/>
  <c r="BK42" i="63" s="1"/>
  <c r="AH42" i="63"/>
  <c r="AI42" i="63"/>
  <c r="CQ42" i="63" s="1"/>
  <c r="AJ42" i="63"/>
  <c r="CR42" i="63" s="1"/>
  <c r="AK42" i="63"/>
  <c r="CS42" i="63" s="1"/>
  <c r="AL42" i="63"/>
  <c r="AM42" i="63"/>
  <c r="AN42" i="63"/>
  <c r="BC42" i="63" s="1"/>
  <c r="BR42" i="63" s="1"/>
  <c r="AO42" i="63"/>
  <c r="BD42" i="63" s="1"/>
  <c r="BS42" i="63" s="1"/>
  <c r="AP42" i="63"/>
  <c r="CX42" i="63" s="1"/>
  <c r="AQ42" i="63"/>
  <c r="BF42" i="63" s="1"/>
  <c r="BU42" i="63" s="1"/>
  <c r="AR42" i="63"/>
  <c r="BG42" i="63" s="1"/>
  <c r="BV42" i="63" s="1"/>
  <c r="AS42" i="63"/>
  <c r="AT42" i="63"/>
  <c r="AU42" i="63"/>
  <c r="AY42" i="63"/>
  <c r="AZ42" i="63"/>
  <c r="BA42" i="63"/>
  <c r="BB42" i="63"/>
  <c r="BE42" i="63"/>
  <c r="BT42" i="63" s="1"/>
  <c r="BI42" i="63"/>
  <c r="BJ42" i="63"/>
  <c r="BQ42" i="63"/>
  <c r="CO42" i="63"/>
  <c r="CT42" i="63"/>
  <c r="CU42" i="63"/>
  <c r="CV42" i="63"/>
  <c r="CW42" i="63"/>
  <c r="CY42" i="63"/>
  <c r="CZ42" i="63"/>
  <c r="DB42" i="63"/>
  <c r="DC42" i="63"/>
  <c r="AG43" i="63"/>
  <c r="CO43" i="63" s="1"/>
  <c r="AH43" i="63"/>
  <c r="AI43" i="63"/>
  <c r="AX43" i="63" s="1"/>
  <c r="AJ43" i="63"/>
  <c r="AY43" i="63" s="1"/>
  <c r="BN43" i="63" s="1"/>
  <c r="AK43" i="63"/>
  <c r="CS43" i="63" s="1"/>
  <c r="AL43" i="63"/>
  <c r="AM43" i="63"/>
  <c r="BB43" i="63" s="1"/>
  <c r="BQ43" i="63" s="1"/>
  <c r="AN43" i="63"/>
  <c r="BC43" i="63" s="1"/>
  <c r="BR43" i="63" s="1"/>
  <c r="AO43" i="63"/>
  <c r="AP43" i="63"/>
  <c r="AQ43" i="63"/>
  <c r="BF43" i="63" s="1"/>
  <c r="BU43" i="63" s="1"/>
  <c r="AR43" i="63"/>
  <c r="BG43" i="63" s="1"/>
  <c r="BV43" i="63" s="1"/>
  <c r="AS43" i="63"/>
  <c r="DA43" i="63" s="1"/>
  <c r="AT43" i="63"/>
  <c r="AU43" i="63"/>
  <c r="DC43" i="63" s="1"/>
  <c r="AV43" i="63"/>
  <c r="AW43" i="63"/>
  <c r="BA43" i="63"/>
  <c r="BP43" i="63" s="1"/>
  <c r="BD43" i="63"/>
  <c r="BS43" i="63" s="1"/>
  <c r="BE43" i="63"/>
  <c r="BI43" i="63"/>
  <c r="CP43" i="63"/>
  <c r="CR43" i="63"/>
  <c r="CT43" i="63"/>
  <c r="CU43" i="63"/>
  <c r="CV43" i="63"/>
  <c r="CW43" i="63"/>
  <c r="CX43" i="63"/>
  <c r="CY43" i="63"/>
  <c r="CZ43" i="63"/>
  <c r="DB43" i="63"/>
  <c r="AG44" i="63"/>
  <c r="CO44" i="63" s="1"/>
  <c r="AH44" i="63"/>
  <c r="AI44" i="63"/>
  <c r="AJ44" i="63"/>
  <c r="CR44" i="63" s="1"/>
  <c r="AK44" i="63"/>
  <c r="CS44" i="63" s="1"/>
  <c r="AL44" i="63"/>
  <c r="AM44" i="63"/>
  <c r="BB44" i="63" s="1"/>
  <c r="AN44" i="63"/>
  <c r="AO44" i="63"/>
  <c r="CW44" i="63" s="1"/>
  <c r="AP44" i="63"/>
  <c r="BE44" i="63" s="1"/>
  <c r="AQ44" i="63"/>
  <c r="AR44" i="63"/>
  <c r="CZ44" i="63" s="1"/>
  <c r="AS44" i="63"/>
  <c r="DA44" i="63" s="1"/>
  <c r="AT44" i="63"/>
  <c r="DB44" i="63" s="1"/>
  <c r="AU44" i="63"/>
  <c r="BJ44" i="63" s="1"/>
  <c r="AW44" i="63"/>
  <c r="AY44" i="63"/>
  <c r="AZ44" i="63"/>
  <c r="BA44" i="63"/>
  <c r="BG44" i="63"/>
  <c r="BH44" i="63"/>
  <c r="BI44" i="63"/>
  <c r="CP44" i="63"/>
  <c r="CT44" i="63"/>
  <c r="CX44" i="63"/>
  <c r="DC44" i="63"/>
  <c r="AG45" i="63"/>
  <c r="AH45" i="63"/>
  <c r="CP45" i="63" s="1"/>
  <c r="AI45" i="63"/>
  <c r="AJ45" i="63"/>
  <c r="AY45" i="63" s="1"/>
  <c r="BN45" i="63" s="1"/>
  <c r="AK45" i="63"/>
  <c r="AZ45" i="63" s="1"/>
  <c r="BO45" i="63" s="1"/>
  <c r="AL45" i="63"/>
  <c r="AM45" i="63"/>
  <c r="AN45" i="63"/>
  <c r="AO45" i="63"/>
  <c r="CW45" i="63" s="1"/>
  <c r="AP45" i="63"/>
  <c r="AQ45" i="63"/>
  <c r="BF45" i="63" s="1"/>
  <c r="BU45" i="63" s="1"/>
  <c r="AR45" i="63"/>
  <c r="BG45" i="63" s="1"/>
  <c r="BV45" i="63" s="1"/>
  <c r="AS45" i="63"/>
  <c r="BH45" i="63" s="1"/>
  <c r="BW45" i="63" s="1"/>
  <c r="AT45" i="63"/>
  <c r="AU45" i="63"/>
  <c r="BJ45" i="63" s="1"/>
  <c r="BY45" i="63" s="1"/>
  <c r="AV45" i="63"/>
  <c r="BK45" i="63" s="1"/>
  <c r="BA45" i="63"/>
  <c r="BP45" i="63" s="1"/>
  <c r="BE45" i="63"/>
  <c r="BT45" i="63" s="1"/>
  <c r="BI45" i="63"/>
  <c r="BX45" i="63" s="1"/>
  <c r="CO45" i="63"/>
  <c r="CR45" i="63"/>
  <c r="CS45" i="63"/>
  <c r="CT45" i="63"/>
  <c r="CX45" i="63"/>
  <c r="CY45" i="63"/>
  <c r="CZ45" i="63"/>
  <c r="DA45" i="63"/>
  <c r="DB45" i="63"/>
  <c r="DC45" i="63"/>
  <c r="AG46" i="63"/>
  <c r="AV46" i="63" s="1"/>
  <c r="BK46" i="63" s="1"/>
  <c r="AH46" i="63"/>
  <c r="AI46" i="63"/>
  <c r="AJ46" i="63"/>
  <c r="CR46" i="63" s="1"/>
  <c r="AK46" i="63"/>
  <c r="CS46" i="63" s="1"/>
  <c r="AL46" i="63"/>
  <c r="AM46" i="63"/>
  <c r="BB46" i="63" s="1"/>
  <c r="BQ46" i="63" s="1"/>
  <c r="AN46" i="63"/>
  <c r="BC46" i="63" s="1"/>
  <c r="BR46" i="63" s="1"/>
  <c r="AO46" i="63"/>
  <c r="BD46" i="63" s="1"/>
  <c r="BS46" i="63" s="1"/>
  <c r="AP46" i="63"/>
  <c r="AQ46" i="63"/>
  <c r="AR46" i="63"/>
  <c r="CZ46" i="63" s="1"/>
  <c r="AS46" i="63"/>
  <c r="AT46" i="63"/>
  <c r="AU46" i="63"/>
  <c r="AW46" i="63"/>
  <c r="AZ46" i="63"/>
  <c r="BA46" i="63"/>
  <c r="BE46" i="63"/>
  <c r="BT46" i="63" s="1"/>
  <c r="BH46" i="63"/>
  <c r="BI46" i="63"/>
  <c r="BJ46" i="63"/>
  <c r="BY46" i="63" s="1"/>
  <c r="BW46" i="63"/>
  <c r="BX46" i="63"/>
  <c r="CO46" i="63"/>
  <c r="CP46" i="63"/>
  <c r="CT46" i="63"/>
  <c r="CU46" i="63"/>
  <c r="CV46" i="63"/>
  <c r="CW46" i="63"/>
  <c r="CX46" i="63"/>
  <c r="DA46" i="63"/>
  <c r="DB46" i="63"/>
  <c r="DC46" i="63"/>
  <c r="AG47" i="63"/>
  <c r="AH47" i="63"/>
  <c r="AW47" i="63" s="1"/>
  <c r="AI47" i="63"/>
  <c r="AJ47" i="63"/>
  <c r="AK47" i="63"/>
  <c r="CS47" i="63" s="1"/>
  <c r="AL47" i="63"/>
  <c r="AM47" i="63"/>
  <c r="AN47" i="63"/>
  <c r="AO47" i="63"/>
  <c r="CW47" i="63" s="1"/>
  <c r="AP47" i="63"/>
  <c r="CX47" i="63" s="1"/>
  <c r="AQ47" i="63"/>
  <c r="AR47" i="63"/>
  <c r="AS47" i="63"/>
  <c r="DA47" i="63" s="1"/>
  <c r="AT47" i="63"/>
  <c r="BI47" i="63" s="1"/>
  <c r="AU47" i="63"/>
  <c r="AV47" i="63"/>
  <c r="BK47" i="63" s="1"/>
  <c r="AX47" i="63"/>
  <c r="BA47" i="63"/>
  <c r="BP47" i="63" s="1"/>
  <c r="BC47" i="63"/>
  <c r="BD47" i="63"/>
  <c r="BF47" i="63"/>
  <c r="BU47" i="63" s="1"/>
  <c r="CO47" i="63"/>
  <c r="CQ47" i="63"/>
  <c r="CT47" i="63"/>
  <c r="CV47" i="63"/>
  <c r="CY47" i="63"/>
  <c r="DB47" i="63"/>
  <c r="AG48" i="63"/>
  <c r="AV48" i="63" s="1"/>
  <c r="BK48" i="63" s="1"/>
  <c r="AH48" i="63"/>
  <c r="AI48" i="63"/>
  <c r="AJ48" i="63"/>
  <c r="CR48" i="63" s="1"/>
  <c r="AK48" i="63"/>
  <c r="CS48" i="63" s="1"/>
  <c r="AL48" i="63"/>
  <c r="AM48" i="63"/>
  <c r="CU48" i="63" s="1"/>
  <c r="AN48" i="63"/>
  <c r="BC48" i="63" s="1"/>
  <c r="AO48" i="63"/>
  <c r="AP48" i="63"/>
  <c r="BE48" i="63" s="1"/>
  <c r="AQ48" i="63"/>
  <c r="AR48" i="63"/>
  <c r="AS48" i="63"/>
  <c r="DA48" i="63" s="1"/>
  <c r="AT48" i="63"/>
  <c r="AU48" i="63"/>
  <c r="BJ48" i="63" s="1"/>
  <c r="AW48" i="63"/>
  <c r="AZ48" i="63"/>
  <c r="BA48" i="63"/>
  <c r="BB48" i="63"/>
  <c r="BI48" i="63"/>
  <c r="CO48" i="63"/>
  <c r="CP48" i="63"/>
  <c r="CT48" i="63"/>
  <c r="CX48" i="63"/>
  <c r="DB48" i="63"/>
  <c r="AG49" i="63"/>
  <c r="CO49" i="63" s="1"/>
  <c r="AH49" i="63"/>
  <c r="AI49" i="63"/>
  <c r="AJ49" i="63"/>
  <c r="AY49" i="63" s="1"/>
  <c r="AK49" i="63"/>
  <c r="AL49" i="63"/>
  <c r="BA49" i="63" s="1"/>
  <c r="AM49" i="63"/>
  <c r="BB49" i="63" s="1"/>
  <c r="BQ49" i="63" s="1"/>
  <c r="AN49" i="63"/>
  <c r="BC49" i="63" s="1"/>
  <c r="BR49" i="63" s="1"/>
  <c r="AO49" i="63"/>
  <c r="CW49" i="63" s="1"/>
  <c r="AP49" i="63"/>
  <c r="AQ49" i="63"/>
  <c r="AR49" i="63"/>
  <c r="BG49" i="63" s="1"/>
  <c r="BV49" i="63" s="1"/>
  <c r="AS49" i="63"/>
  <c r="BH49" i="63" s="1"/>
  <c r="AT49" i="63"/>
  <c r="AU49" i="63"/>
  <c r="AV49" i="63"/>
  <c r="AX49" i="63"/>
  <c r="BF49" i="63"/>
  <c r="BI49" i="63"/>
  <c r="BU49" i="63"/>
  <c r="CQ49" i="63"/>
  <c r="CR49" i="63"/>
  <c r="CU49" i="63"/>
  <c r="CV49" i="63"/>
  <c r="CY49" i="63"/>
  <c r="CZ49" i="63"/>
  <c r="DB49" i="63"/>
  <c r="AG50" i="63"/>
  <c r="AV50" i="63" s="1"/>
  <c r="AH50" i="63"/>
  <c r="AI50" i="63"/>
  <c r="AJ50" i="63"/>
  <c r="AY50" i="63" s="1"/>
  <c r="AK50" i="63"/>
  <c r="CS50" i="63" s="1"/>
  <c r="AL50" i="63"/>
  <c r="BA50" i="63" s="1"/>
  <c r="AM50" i="63"/>
  <c r="BB50" i="63" s="1"/>
  <c r="BQ50" i="63" s="1"/>
  <c r="AN50" i="63"/>
  <c r="BC50" i="63" s="1"/>
  <c r="BR50" i="63" s="1"/>
  <c r="AO50" i="63"/>
  <c r="BD50" i="63" s="1"/>
  <c r="BS50" i="63" s="1"/>
  <c r="AP50" i="63"/>
  <c r="AQ50" i="63"/>
  <c r="BF50" i="63" s="1"/>
  <c r="BU50" i="63" s="1"/>
  <c r="AR50" i="63"/>
  <c r="BG50" i="63" s="1"/>
  <c r="AS50" i="63"/>
  <c r="DA50" i="63" s="1"/>
  <c r="AT50" i="63"/>
  <c r="DB50" i="63" s="1"/>
  <c r="AU50" i="63"/>
  <c r="DC50" i="63" s="1"/>
  <c r="AW50" i="63"/>
  <c r="BE50" i="63"/>
  <c r="BI50" i="63"/>
  <c r="BJ50" i="63"/>
  <c r="CO50" i="63"/>
  <c r="CP50" i="63"/>
  <c r="CU50" i="63"/>
  <c r="CV50" i="63"/>
  <c r="CW50" i="63"/>
  <c r="CX50" i="63"/>
  <c r="CY50" i="63"/>
  <c r="CZ50" i="63"/>
  <c r="AG51" i="63"/>
  <c r="CO51" i="63" s="1"/>
  <c r="AH51" i="63"/>
  <c r="AW51" i="63" s="1"/>
  <c r="AI51" i="63"/>
  <c r="AJ51" i="63"/>
  <c r="AY51" i="63" s="1"/>
  <c r="AK51" i="63"/>
  <c r="AZ51" i="63" s="1"/>
  <c r="AL51" i="63"/>
  <c r="CT51" i="63" s="1"/>
  <c r="AM51" i="63"/>
  <c r="BB51" i="63" s="1"/>
  <c r="BQ51" i="63" s="1"/>
  <c r="AN51" i="63"/>
  <c r="AO51" i="63"/>
  <c r="BD51" i="63" s="1"/>
  <c r="BS51" i="63" s="1"/>
  <c r="AP51" i="63"/>
  <c r="BE51" i="63" s="1"/>
  <c r="AQ51" i="63"/>
  <c r="BF51" i="63" s="1"/>
  <c r="BU51" i="63" s="1"/>
  <c r="AR51" i="63"/>
  <c r="BG51" i="63" s="1"/>
  <c r="BV51" i="63" s="1"/>
  <c r="AS51" i="63"/>
  <c r="BH51" i="63" s="1"/>
  <c r="AT51" i="63"/>
  <c r="DB51" i="63" s="1"/>
  <c r="AU51" i="63"/>
  <c r="BJ51" i="63" s="1"/>
  <c r="BA51" i="63"/>
  <c r="BC51" i="63"/>
  <c r="BR51" i="63" s="1"/>
  <c r="CP51" i="63"/>
  <c r="CR51" i="63"/>
  <c r="CS51" i="63"/>
  <c r="CU51" i="63"/>
  <c r="CV51" i="63"/>
  <c r="CW51" i="63"/>
  <c r="CX51" i="63"/>
  <c r="CY51" i="63"/>
  <c r="CZ51" i="63"/>
  <c r="DA51" i="63"/>
  <c r="AG52" i="63"/>
  <c r="CO52" i="63" s="1"/>
  <c r="AH52" i="63"/>
  <c r="AI52" i="63"/>
  <c r="AX52" i="63" s="1"/>
  <c r="AJ52" i="63"/>
  <c r="CR52" i="63" s="1"/>
  <c r="AK52" i="63"/>
  <c r="AZ52" i="63" s="1"/>
  <c r="AL52" i="63"/>
  <c r="BA52" i="63" s="1"/>
  <c r="AM52" i="63"/>
  <c r="BB52" i="63" s="1"/>
  <c r="AN52" i="63"/>
  <c r="BC52" i="63" s="1"/>
  <c r="AO52" i="63"/>
  <c r="CW52" i="63" s="1"/>
  <c r="AP52" i="63"/>
  <c r="AQ52" i="63"/>
  <c r="BF52" i="63" s="1"/>
  <c r="AR52" i="63"/>
  <c r="AS52" i="63"/>
  <c r="AT52" i="63"/>
  <c r="BI52" i="63" s="1"/>
  <c r="AU52" i="63"/>
  <c r="DC52" i="63" s="1"/>
  <c r="AW52" i="63"/>
  <c r="BD52" i="63"/>
  <c r="BE52" i="63"/>
  <c r="BH52" i="63"/>
  <c r="BJ52" i="63"/>
  <c r="BU52" i="63"/>
  <c r="CP52" i="63"/>
  <c r="CU52" i="63"/>
  <c r="CV52" i="63"/>
  <c r="CX52" i="63"/>
  <c r="CY52" i="63"/>
  <c r="DA52" i="63"/>
  <c r="AG53" i="63"/>
  <c r="AV53" i="63" s="1"/>
  <c r="BK53" i="63" s="1"/>
  <c r="AH53" i="63"/>
  <c r="AW53" i="63" s="1"/>
  <c r="BL53" i="63" s="1"/>
  <c r="AI53" i="63"/>
  <c r="AX53" i="63" s="1"/>
  <c r="BM53" i="63" s="1"/>
  <c r="AJ53" i="63"/>
  <c r="AY53" i="63" s="1"/>
  <c r="BN53" i="63" s="1"/>
  <c r="AK53" i="63"/>
  <c r="AL53" i="63"/>
  <c r="BA53" i="63" s="1"/>
  <c r="BP53" i="63" s="1"/>
  <c r="AM53" i="63"/>
  <c r="AN53" i="63"/>
  <c r="BC53" i="63" s="1"/>
  <c r="AO53" i="63"/>
  <c r="BD53" i="63" s="1"/>
  <c r="AP53" i="63"/>
  <c r="CX53" i="63" s="1"/>
  <c r="AQ53" i="63"/>
  <c r="BF53" i="63" s="1"/>
  <c r="BU53" i="63" s="1"/>
  <c r="AR53" i="63"/>
  <c r="BG53" i="63" s="1"/>
  <c r="BV53" i="63" s="1"/>
  <c r="AS53" i="63"/>
  <c r="AT53" i="63"/>
  <c r="BI53" i="63" s="1"/>
  <c r="BX53" i="63" s="1"/>
  <c r="AU53" i="63"/>
  <c r="AZ53" i="63"/>
  <c r="BO53" i="63" s="1"/>
  <c r="BH53" i="63"/>
  <c r="BW53" i="63" s="1"/>
  <c r="BJ53" i="63"/>
  <c r="BY53" i="63" s="1"/>
  <c r="CO53" i="63"/>
  <c r="CP53" i="63"/>
  <c r="CQ53" i="63"/>
  <c r="CR53" i="63"/>
  <c r="CS53" i="63"/>
  <c r="CT53" i="63"/>
  <c r="CW53" i="63"/>
  <c r="CY53" i="63"/>
  <c r="CZ53" i="63"/>
  <c r="DA53" i="63"/>
  <c r="DB53" i="63"/>
  <c r="DC53" i="63"/>
  <c r="AG54" i="63"/>
  <c r="AH54" i="63"/>
  <c r="CP54" i="63" s="1"/>
  <c r="AI54" i="63"/>
  <c r="AX54" i="63" s="1"/>
  <c r="AJ54" i="63"/>
  <c r="AK54" i="63"/>
  <c r="CS54" i="63" s="1"/>
  <c r="AL54" i="63"/>
  <c r="AM54" i="63"/>
  <c r="BB54" i="63" s="1"/>
  <c r="BQ54" i="63" s="1"/>
  <c r="AN54" i="63"/>
  <c r="BC54" i="63" s="1"/>
  <c r="BR54" i="63" s="1"/>
  <c r="AO54" i="63"/>
  <c r="AP54" i="63"/>
  <c r="CX54" i="63" s="1"/>
  <c r="AQ54" i="63"/>
  <c r="CY54" i="63" s="1"/>
  <c r="AR54" i="63"/>
  <c r="BG54" i="63" s="1"/>
  <c r="BV54" i="63" s="1"/>
  <c r="AS54" i="63"/>
  <c r="DA54" i="63" s="1"/>
  <c r="AT54" i="63"/>
  <c r="AU54" i="63"/>
  <c r="DC54" i="63" s="1"/>
  <c r="AV54" i="63"/>
  <c r="BK54" i="63" s="1"/>
  <c r="BA54" i="63"/>
  <c r="BD54" i="63"/>
  <c r="BS54" i="63" s="1"/>
  <c r="BI54" i="63"/>
  <c r="BJ54" i="63"/>
  <c r="CO54" i="63"/>
  <c r="CQ54" i="63"/>
  <c r="CT54" i="63"/>
  <c r="CU54" i="63"/>
  <c r="CV54" i="63"/>
  <c r="CW54" i="63"/>
  <c r="CZ54" i="63"/>
  <c r="DB54" i="63"/>
  <c r="AG55" i="63"/>
  <c r="CO55" i="63" s="1"/>
  <c r="AH55" i="63"/>
  <c r="AI55" i="63"/>
  <c r="AJ55" i="63"/>
  <c r="AY55" i="63" s="1"/>
  <c r="BN55" i="63" s="1"/>
  <c r="AK55" i="63"/>
  <c r="AL55" i="63"/>
  <c r="BA55" i="63" s="1"/>
  <c r="BP55" i="63" s="1"/>
  <c r="AM55" i="63"/>
  <c r="BB55" i="63" s="1"/>
  <c r="BQ55" i="63" s="1"/>
  <c r="AN55" i="63"/>
  <c r="BC55" i="63" s="1"/>
  <c r="BR55" i="63" s="1"/>
  <c r="AO55" i="63"/>
  <c r="BD55" i="63" s="1"/>
  <c r="BS55" i="63" s="1"/>
  <c r="AP55" i="63"/>
  <c r="AQ55" i="63"/>
  <c r="BF55" i="63" s="1"/>
  <c r="BU55" i="63" s="1"/>
  <c r="AR55" i="63"/>
  <c r="BG55" i="63" s="1"/>
  <c r="BV55" i="63" s="1"/>
  <c r="AS55" i="63"/>
  <c r="BH55" i="63" s="1"/>
  <c r="BW55" i="63" s="1"/>
  <c r="AT55" i="63"/>
  <c r="BI55" i="63" s="1"/>
  <c r="BX55" i="63" s="1"/>
  <c r="AU55" i="63"/>
  <c r="AW55" i="63"/>
  <c r="BL55" i="63" s="1"/>
  <c r="AX55" i="63"/>
  <c r="BM55" i="63" s="1"/>
  <c r="AZ55" i="63"/>
  <c r="BO55" i="63" s="1"/>
  <c r="BE55" i="63"/>
  <c r="BT55" i="63" s="1"/>
  <c r="BJ55" i="63"/>
  <c r="BY55" i="63" s="1"/>
  <c r="CP55" i="63"/>
  <c r="CQ55" i="63"/>
  <c r="CR55" i="63"/>
  <c r="CS55" i="63"/>
  <c r="CT55" i="63"/>
  <c r="CU55" i="63"/>
  <c r="CV55" i="63"/>
  <c r="CW55" i="63"/>
  <c r="CX55" i="63"/>
  <c r="CY55" i="63"/>
  <c r="CZ55" i="63"/>
  <c r="DA55" i="63"/>
  <c r="DB55" i="63"/>
  <c r="DC55" i="63"/>
  <c r="AG56" i="63"/>
  <c r="AH56" i="63"/>
  <c r="CP56" i="63" s="1"/>
  <c r="AI56" i="63"/>
  <c r="AJ56" i="63"/>
  <c r="AY56" i="63" s="1"/>
  <c r="AK56" i="63"/>
  <c r="CS56" i="63" s="1"/>
  <c r="AL56" i="63"/>
  <c r="AM56" i="63"/>
  <c r="AN56" i="63"/>
  <c r="BC56" i="63" s="1"/>
  <c r="AO56" i="63"/>
  <c r="CW56" i="63" s="1"/>
  <c r="AP56" i="63"/>
  <c r="CX56" i="63" s="1"/>
  <c r="AQ56" i="63"/>
  <c r="AR56" i="63"/>
  <c r="BG56" i="63" s="1"/>
  <c r="AS56" i="63"/>
  <c r="BH56" i="63" s="1"/>
  <c r="BW56" i="63" s="1"/>
  <c r="AT56" i="63"/>
  <c r="AU56" i="63"/>
  <c r="AV56" i="63"/>
  <c r="BK56" i="63" s="1"/>
  <c r="AX56" i="63"/>
  <c r="BA56" i="63"/>
  <c r="BP56" i="63" s="1"/>
  <c r="BB56" i="63"/>
  <c r="BF56" i="63"/>
  <c r="BU56" i="63" s="1"/>
  <c r="BI56" i="63"/>
  <c r="BJ56" i="63"/>
  <c r="CO56" i="63"/>
  <c r="CQ56" i="63"/>
  <c r="CR56" i="63"/>
  <c r="CT56" i="63"/>
  <c r="CU56" i="63"/>
  <c r="CY56" i="63"/>
  <c r="DA56" i="63"/>
  <c r="DB56" i="63"/>
  <c r="DC56" i="63"/>
  <c r="AG57" i="63"/>
  <c r="CO57" i="63" s="1"/>
  <c r="AH57" i="63"/>
  <c r="AI57" i="63"/>
  <c r="AJ57" i="63"/>
  <c r="AY57" i="63" s="1"/>
  <c r="BN57" i="63" s="1"/>
  <c r="AK57" i="63"/>
  <c r="AL57" i="63"/>
  <c r="BA57" i="63" s="1"/>
  <c r="BP57" i="63" s="1"/>
  <c r="AM57" i="63"/>
  <c r="AN57" i="63"/>
  <c r="AO57" i="63"/>
  <c r="CW57" i="63" s="1"/>
  <c r="AP57" i="63"/>
  <c r="BE57" i="63" s="1"/>
  <c r="AQ57" i="63"/>
  <c r="BF57" i="63" s="1"/>
  <c r="AR57" i="63"/>
  <c r="BG57" i="63" s="1"/>
  <c r="BV57" i="63" s="1"/>
  <c r="AS57" i="63"/>
  <c r="DA57" i="63" s="1"/>
  <c r="AT57" i="63"/>
  <c r="DB57" i="63" s="1"/>
  <c r="AU57" i="63"/>
  <c r="AW57" i="63"/>
  <c r="AZ57" i="63"/>
  <c r="BO57" i="63" s="1"/>
  <c r="BB57" i="63"/>
  <c r="BH57" i="63"/>
  <c r="BJ57" i="63"/>
  <c r="BY57" i="63" s="1"/>
  <c r="BU57" i="63"/>
  <c r="CP57" i="63"/>
  <c r="CR57" i="63"/>
  <c r="CS57" i="63"/>
  <c r="CT57" i="63"/>
  <c r="CU57" i="63"/>
  <c r="CX57" i="63"/>
  <c r="CY57" i="63"/>
  <c r="CZ57" i="63"/>
  <c r="DC57" i="63"/>
  <c r="AG58" i="63"/>
  <c r="AH58" i="63"/>
  <c r="CP58" i="63" s="1"/>
  <c r="AI58" i="63"/>
  <c r="AJ58" i="63"/>
  <c r="AY58" i="63" s="1"/>
  <c r="AK58" i="63"/>
  <c r="AZ58" i="63" s="1"/>
  <c r="BO58" i="63" s="1"/>
  <c r="AL58" i="63"/>
  <c r="BA58" i="63" s="1"/>
  <c r="AM58" i="63"/>
  <c r="AN58" i="63"/>
  <c r="BC58" i="63" s="1"/>
  <c r="BR58" i="63" s="1"/>
  <c r="AO58" i="63"/>
  <c r="AP58" i="63"/>
  <c r="BE58" i="63" s="1"/>
  <c r="BT58" i="63" s="1"/>
  <c r="AQ58" i="63"/>
  <c r="AR58" i="63"/>
  <c r="BG58" i="63" s="1"/>
  <c r="BV58" i="63" s="1"/>
  <c r="AS58" i="63"/>
  <c r="BH58" i="63" s="1"/>
  <c r="BW58" i="63" s="1"/>
  <c r="AT58" i="63"/>
  <c r="AU58" i="63"/>
  <c r="AV58" i="63"/>
  <c r="BK58" i="63" s="1"/>
  <c r="BB58" i="63"/>
  <c r="BD58" i="63"/>
  <c r="BS58" i="63" s="1"/>
  <c r="BF58" i="63"/>
  <c r="BU58" i="63" s="1"/>
  <c r="BI58" i="63"/>
  <c r="BX58" i="63" s="1"/>
  <c r="BJ58" i="63"/>
  <c r="BQ58" i="63"/>
  <c r="CO58" i="63"/>
  <c r="CR58" i="63"/>
  <c r="CS58" i="63"/>
  <c r="CT58" i="63"/>
  <c r="CU58" i="63"/>
  <c r="CV58" i="63"/>
  <c r="CW58" i="63"/>
  <c r="CX58" i="63"/>
  <c r="CY58" i="63"/>
  <c r="CZ58" i="63"/>
  <c r="DA58" i="63"/>
  <c r="DB58" i="63"/>
  <c r="DC58" i="63"/>
  <c r="AG59" i="63"/>
  <c r="AV59" i="63" s="1"/>
  <c r="BK59" i="63" s="1"/>
  <c r="AH59" i="63"/>
  <c r="AW59" i="63" s="1"/>
  <c r="AI59" i="63"/>
  <c r="AJ59" i="63"/>
  <c r="AY59" i="63" s="1"/>
  <c r="AK59" i="63"/>
  <c r="CS59" i="63" s="1"/>
  <c r="AL59" i="63"/>
  <c r="CT59" i="63" s="1"/>
  <c r="AM59" i="63"/>
  <c r="BB59" i="63" s="1"/>
  <c r="BQ59" i="63" s="1"/>
  <c r="AN59" i="63"/>
  <c r="BC59" i="63" s="1"/>
  <c r="BR59" i="63" s="1"/>
  <c r="AO59" i="63"/>
  <c r="BD59" i="63" s="1"/>
  <c r="BS59" i="63" s="1"/>
  <c r="AP59" i="63"/>
  <c r="AQ59" i="63"/>
  <c r="AR59" i="63"/>
  <c r="BG59" i="63" s="1"/>
  <c r="BV59" i="63" s="1"/>
  <c r="AS59" i="63"/>
  <c r="BH59" i="63" s="1"/>
  <c r="BW59" i="63" s="1"/>
  <c r="AT59" i="63"/>
  <c r="BI59" i="63" s="1"/>
  <c r="BX59" i="63" s="1"/>
  <c r="AU59" i="63"/>
  <c r="BJ59" i="63" s="1"/>
  <c r="BY59" i="63" s="1"/>
  <c r="AX59" i="63"/>
  <c r="BF59" i="63"/>
  <c r="BU59" i="63" s="1"/>
  <c r="CO59" i="63"/>
  <c r="CP59" i="63"/>
  <c r="CQ59" i="63"/>
  <c r="CR59" i="63"/>
  <c r="CU59" i="63"/>
  <c r="CV59" i="63"/>
  <c r="CW59" i="63"/>
  <c r="CY59" i="63"/>
  <c r="CZ59" i="63"/>
  <c r="DA59" i="63"/>
  <c r="DB59" i="63"/>
  <c r="DC59" i="63"/>
  <c r="AG60" i="63"/>
  <c r="AH60" i="63"/>
  <c r="CP60" i="63" s="1"/>
  <c r="AI60" i="63"/>
  <c r="AJ60" i="63"/>
  <c r="AY60" i="63" s="1"/>
  <c r="AK60" i="63"/>
  <c r="CS60" i="63" s="1"/>
  <c r="AL60" i="63"/>
  <c r="AM60" i="63"/>
  <c r="AN60" i="63"/>
  <c r="BC60" i="63" s="1"/>
  <c r="BR60" i="63" s="1"/>
  <c r="AO60" i="63"/>
  <c r="BD60" i="63" s="1"/>
  <c r="BS60" i="63" s="1"/>
  <c r="AP60" i="63"/>
  <c r="BE60" i="63" s="1"/>
  <c r="BT60" i="63" s="1"/>
  <c r="AQ60" i="63"/>
  <c r="AR60" i="63"/>
  <c r="BG60" i="63" s="1"/>
  <c r="BV60" i="63" s="1"/>
  <c r="AS60" i="63"/>
  <c r="BH60" i="63" s="1"/>
  <c r="BW60" i="63" s="1"/>
  <c r="AT60" i="63"/>
  <c r="AU60" i="63"/>
  <c r="AV60" i="63"/>
  <c r="BK60" i="63" s="1"/>
  <c r="AX60" i="63"/>
  <c r="BM60" i="63" s="1"/>
  <c r="BA60" i="63"/>
  <c r="BP60" i="63" s="1"/>
  <c r="BB60" i="63"/>
  <c r="BF60" i="63"/>
  <c r="BU60" i="63" s="1"/>
  <c r="BI60" i="63"/>
  <c r="BX60" i="63" s="1"/>
  <c r="BJ60" i="63"/>
  <c r="BQ60" i="63"/>
  <c r="BY60" i="63"/>
  <c r="CO60" i="63"/>
  <c r="CQ60" i="63"/>
  <c r="CR60" i="63"/>
  <c r="CT60" i="63"/>
  <c r="CU60" i="63"/>
  <c r="CV60" i="63"/>
  <c r="CW60" i="63"/>
  <c r="CX60" i="63"/>
  <c r="CY60" i="63"/>
  <c r="CZ60" i="63"/>
  <c r="DA60" i="63"/>
  <c r="DB60" i="63"/>
  <c r="DC60" i="63"/>
  <c r="AG61" i="63"/>
  <c r="AV61" i="63" s="1"/>
  <c r="BK61" i="63" s="1"/>
  <c r="AH61" i="63"/>
  <c r="AW61" i="63" s="1"/>
  <c r="AI61" i="63"/>
  <c r="AX61" i="63" s="1"/>
  <c r="AJ61" i="63"/>
  <c r="AY61" i="63" s="1"/>
  <c r="AK61" i="63"/>
  <c r="CS61" i="63" s="1"/>
  <c r="AL61" i="63"/>
  <c r="CT61" i="63" s="1"/>
  <c r="AM61" i="63"/>
  <c r="CU61" i="63" s="1"/>
  <c r="AN61" i="63"/>
  <c r="CV61" i="63" s="1"/>
  <c r="AO61" i="63"/>
  <c r="CW61" i="63" s="1"/>
  <c r="AP61" i="63"/>
  <c r="CX61" i="63" s="1"/>
  <c r="AQ61" i="63"/>
  <c r="BF61" i="63" s="1"/>
  <c r="BU61" i="63" s="1"/>
  <c r="AR61" i="63"/>
  <c r="BG61" i="63" s="1"/>
  <c r="BV61" i="63" s="1"/>
  <c r="AS61" i="63"/>
  <c r="AT61" i="63"/>
  <c r="DB61" i="63" s="1"/>
  <c r="AU61" i="63"/>
  <c r="AZ61" i="63"/>
  <c r="BB61" i="63"/>
  <c r="BE61" i="63"/>
  <c r="BH61" i="63"/>
  <c r="BW61" i="63" s="1"/>
  <c r="BJ61" i="63"/>
  <c r="BY61" i="63" s="1"/>
  <c r="CO61" i="63"/>
  <c r="CQ61" i="63"/>
  <c r="CR61" i="63"/>
  <c r="CY61" i="63"/>
  <c r="CZ61" i="63"/>
  <c r="DA61" i="63"/>
  <c r="DC61" i="63"/>
  <c r="AG62" i="63"/>
  <c r="AH62" i="63"/>
  <c r="CP62" i="63" s="1"/>
  <c r="AI62" i="63"/>
  <c r="AJ62" i="63"/>
  <c r="AY62" i="63" s="1"/>
  <c r="AK62" i="63"/>
  <c r="CS62" i="63" s="1"/>
  <c r="AL62" i="63"/>
  <c r="AM62" i="63"/>
  <c r="AN62" i="63"/>
  <c r="BC62" i="63" s="1"/>
  <c r="BR62" i="63" s="1"/>
  <c r="AO62" i="63"/>
  <c r="BD62" i="63" s="1"/>
  <c r="BS62" i="63" s="1"/>
  <c r="AP62" i="63"/>
  <c r="BE62" i="63" s="1"/>
  <c r="BT62" i="63" s="1"/>
  <c r="AQ62" i="63"/>
  <c r="AR62" i="63"/>
  <c r="BG62" i="63" s="1"/>
  <c r="BV62" i="63" s="1"/>
  <c r="AS62" i="63"/>
  <c r="BH62" i="63" s="1"/>
  <c r="BW62" i="63" s="1"/>
  <c r="AT62" i="63"/>
  <c r="AU62" i="63"/>
  <c r="AV62" i="63"/>
  <c r="BK62" i="63" s="1"/>
  <c r="AX62" i="63"/>
  <c r="BA62" i="63"/>
  <c r="BB62" i="63"/>
  <c r="BF62" i="63"/>
  <c r="BU62" i="63" s="1"/>
  <c r="BI62" i="63"/>
  <c r="BX62" i="63" s="1"/>
  <c r="BJ62" i="63"/>
  <c r="BQ62" i="63"/>
  <c r="BY62" i="63"/>
  <c r="CO62" i="63"/>
  <c r="CQ62" i="63"/>
  <c r="CR62" i="63"/>
  <c r="CT62" i="63"/>
  <c r="CU62" i="63"/>
  <c r="CV62" i="63"/>
  <c r="CW62" i="63"/>
  <c r="CX62" i="63"/>
  <c r="CY62" i="63"/>
  <c r="CZ62" i="63"/>
  <c r="DA62" i="63"/>
  <c r="DB62" i="63"/>
  <c r="DC62" i="63"/>
  <c r="AG63" i="63"/>
  <c r="AV63" i="63" s="1"/>
  <c r="BK63" i="63" s="1"/>
  <c r="AH63" i="63"/>
  <c r="AW63" i="63" s="1"/>
  <c r="AI63" i="63"/>
  <c r="AX63" i="63" s="1"/>
  <c r="AJ63" i="63"/>
  <c r="AY63" i="63" s="1"/>
  <c r="AK63" i="63"/>
  <c r="AL63" i="63"/>
  <c r="CT63" i="63" s="1"/>
  <c r="AM63" i="63"/>
  <c r="BB63" i="63" s="1"/>
  <c r="BQ63" i="63" s="1"/>
  <c r="AN63" i="63"/>
  <c r="BC63" i="63" s="1"/>
  <c r="BR63" i="63" s="1"/>
  <c r="AO63" i="63"/>
  <c r="BD63" i="63" s="1"/>
  <c r="BS63" i="63" s="1"/>
  <c r="AP63" i="63"/>
  <c r="AQ63" i="63"/>
  <c r="BF63" i="63" s="1"/>
  <c r="BU63" i="63" s="1"/>
  <c r="AR63" i="63"/>
  <c r="BG63" i="63" s="1"/>
  <c r="BV63" i="63" s="1"/>
  <c r="AS63" i="63"/>
  <c r="AT63" i="63"/>
  <c r="BI63" i="63" s="1"/>
  <c r="BX63" i="63" s="1"/>
  <c r="AU63" i="63"/>
  <c r="BJ63" i="63" s="1"/>
  <c r="BY63" i="63" s="1"/>
  <c r="AZ63" i="63"/>
  <c r="BE63" i="63"/>
  <c r="BT63" i="63" s="1"/>
  <c r="BH63" i="63"/>
  <c r="BW63" i="63" s="1"/>
  <c r="CO63" i="63"/>
  <c r="CR63" i="63"/>
  <c r="CS63" i="63"/>
  <c r="CU63" i="63"/>
  <c r="CV63" i="63"/>
  <c r="CW63" i="63"/>
  <c r="CX63" i="63"/>
  <c r="CY63" i="63"/>
  <c r="CZ63" i="63"/>
  <c r="DA63" i="63"/>
  <c r="DB63" i="63"/>
  <c r="DC63" i="63"/>
  <c r="AG64" i="63"/>
  <c r="AV64" i="63" s="1"/>
  <c r="BK64" i="63" s="1"/>
  <c r="AH64" i="63"/>
  <c r="CP64" i="63" s="1"/>
  <c r="AI64" i="63"/>
  <c r="AJ64" i="63"/>
  <c r="AK64" i="63"/>
  <c r="AL64" i="63"/>
  <c r="BA64" i="63" s="1"/>
  <c r="AM64" i="63"/>
  <c r="AN64" i="63"/>
  <c r="BC64" i="63" s="1"/>
  <c r="BR64" i="63" s="1"/>
  <c r="AO64" i="63"/>
  <c r="BD64" i="63" s="1"/>
  <c r="BS64" i="63" s="1"/>
  <c r="AP64" i="63"/>
  <c r="BE64" i="63" s="1"/>
  <c r="BT64" i="63" s="1"/>
  <c r="AQ64" i="63"/>
  <c r="AR64" i="63"/>
  <c r="AS64" i="63"/>
  <c r="AT64" i="63"/>
  <c r="DB64" i="63" s="1"/>
  <c r="AU64" i="63"/>
  <c r="AX64" i="63"/>
  <c r="BB64" i="63"/>
  <c r="BF64" i="63"/>
  <c r="BU64" i="63" s="1"/>
  <c r="BJ64" i="63"/>
  <c r="BQ64" i="63"/>
  <c r="CO64" i="63"/>
  <c r="CQ64" i="63"/>
  <c r="CU64" i="63"/>
  <c r="CV64" i="63"/>
  <c r="CW64" i="63"/>
  <c r="CX64" i="63"/>
  <c r="CY64" i="63"/>
  <c r="DC64" i="63"/>
  <c r="AG65" i="63"/>
  <c r="AV65" i="63" s="1"/>
  <c r="BK65" i="63" s="1"/>
  <c r="AH65" i="63"/>
  <c r="AW65" i="63" s="1"/>
  <c r="AI65" i="63"/>
  <c r="AJ65" i="63"/>
  <c r="AY65" i="63" s="1"/>
  <c r="AK65" i="63"/>
  <c r="AL65" i="63"/>
  <c r="CT65" i="63" s="1"/>
  <c r="AM65" i="63"/>
  <c r="AN65" i="63"/>
  <c r="BC65" i="63" s="1"/>
  <c r="BR65" i="63" s="1"/>
  <c r="AO65" i="63"/>
  <c r="BD65" i="63" s="1"/>
  <c r="BS65" i="63" s="1"/>
  <c r="AP65" i="63"/>
  <c r="BE65" i="63" s="1"/>
  <c r="BT65" i="63" s="1"/>
  <c r="AQ65" i="63"/>
  <c r="AR65" i="63"/>
  <c r="AS65" i="63"/>
  <c r="BH65" i="63" s="1"/>
  <c r="AT65" i="63"/>
  <c r="DB65" i="63" s="1"/>
  <c r="AU65" i="63"/>
  <c r="AX65" i="63"/>
  <c r="AZ65" i="63"/>
  <c r="BB65" i="63"/>
  <c r="BQ65" i="63" s="1"/>
  <c r="BF65" i="63"/>
  <c r="BJ65" i="63"/>
  <c r="BU65" i="63"/>
  <c r="CO65" i="63"/>
  <c r="CQ65" i="63"/>
  <c r="CR65" i="63"/>
  <c r="CS65" i="63"/>
  <c r="CU65" i="63"/>
  <c r="CV65" i="63"/>
  <c r="CW65" i="63"/>
  <c r="CX65" i="63"/>
  <c r="CY65" i="63"/>
  <c r="DA65" i="63"/>
  <c r="DC65" i="63"/>
  <c r="AG66" i="63"/>
  <c r="AH66" i="63"/>
  <c r="AI66" i="63"/>
  <c r="AJ66" i="63"/>
  <c r="AK66" i="63"/>
  <c r="AZ66" i="63" s="1"/>
  <c r="AL66" i="63"/>
  <c r="AM66" i="63"/>
  <c r="CU66" i="63" s="1"/>
  <c r="AN66" i="63"/>
  <c r="BC66" i="63" s="1"/>
  <c r="AO66" i="63"/>
  <c r="AP66" i="63"/>
  <c r="AQ66" i="63"/>
  <c r="AR66" i="63"/>
  <c r="BG66" i="63" s="1"/>
  <c r="AS66" i="63"/>
  <c r="BH66" i="63" s="1"/>
  <c r="AT66" i="63"/>
  <c r="AU66" i="63"/>
  <c r="BJ66" i="63" s="1"/>
  <c r="AV66" i="63"/>
  <c r="BA66" i="63"/>
  <c r="BD66" i="63"/>
  <c r="BF66" i="63"/>
  <c r="BI66" i="63"/>
  <c r="CO66" i="63"/>
  <c r="CT66" i="63"/>
  <c r="CW66" i="63"/>
  <c r="CY66" i="63"/>
  <c r="DA66" i="63"/>
  <c r="DB66" i="63"/>
  <c r="AG67" i="63"/>
  <c r="AV67" i="63" s="1"/>
  <c r="AH67" i="63"/>
  <c r="AI67" i="63"/>
  <c r="AX67" i="63" s="1"/>
  <c r="BM67" i="63" s="1"/>
  <c r="AJ67" i="63"/>
  <c r="AY67" i="63" s="1"/>
  <c r="AK67" i="63"/>
  <c r="AL67" i="63"/>
  <c r="AM67" i="63"/>
  <c r="AN67" i="63"/>
  <c r="BC67" i="63" s="1"/>
  <c r="BR67" i="63" s="1"/>
  <c r="AO67" i="63"/>
  <c r="BD67" i="63" s="1"/>
  <c r="BS67" i="63" s="1"/>
  <c r="AP67" i="63"/>
  <c r="AQ67" i="63"/>
  <c r="BF67" i="63" s="1"/>
  <c r="AR67" i="63"/>
  <c r="BG67" i="63" s="1"/>
  <c r="AS67" i="63"/>
  <c r="AT67" i="63"/>
  <c r="BI67" i="63" s="1"/>
  <c r="BX67" i="63" s="1"/>
  <c r="AU67" i="63"/>
  <c r="DC67" i="63" s="1"/>
  <c r="AW67" i="63"/>
  <c r="BL67" i="63" s="1"/>
  <c r="AZ67" i="63"/>
  <c r="BB67" i="63"/>
  <c r="BQ67" i="63" s="1"/>
  <c r="BE67" i="63"/>
  <c r="BH67" i="63"/>
  <c r="BJ67" i="63"/>
  <c r="CP67" i="63"/>
  <c r="CQ67" i="63"/>
  <c r="CR67" i="63"/>
  <c r="CS67" i="63"/>
  <c r="CU67" i="63"/>
  <c r="CV67" i="63"/>
  <c r="CW67" i="63"/>
  <c r="CX67" i="63"/>
  <c r="DA67" i="63"/>
  <c r="DB67" i="63"/>
  <c r="AG68" i="63"/>
  <c r="AV68" i="63" s="1"/>
  <c r="BK68" i="63" s="1"/>
  <c r="AH68" i="63"/>
  <c r="AI68" i="63"/>
  <c r="AJ68" i="63"/>
  <c r="AK68" i="63"/>
  <c r="AZ68" i="63" s="1"/>
  <c r="BO68" i="63" s="1"/>
  <c r="AL68" i="63"/>
  <c r="BA68" i="63" s="1"/>
  <c r="BP68" i="63" s="1"/>
  <c r="AM68" i="63"/>
  <c r="AN68" i="63"/>
  <c r="BC68" i="63" s="1"/>
  <c r="AO68" i="63"/>
  <c r="AP68" i="63"/>
  <c r="AQ68" i="63"/>
  <c r="AR68" i="63"/>
  <c r="AS68" i="63"/>
  <c r="BH68" i="63" s="1"/>
  <c r="AT68" i="63"/>
  <c r="BI68" i="63" s="1"/>
  <c r="AU68" i="63"/>
  <c r="AX68" i="63"/>
  <c r="BM68" i="63" s="1"/>
  <c r="AY68" i="63"/>
  <c r="BB68" i="63"/>
  <c r="BD68" i="63"/>
  <c r="BF68" i="63"/>
  <c r="BU68" i="63" s="1"/>
  <c r="BG68" i="63"/>
  <c r="BJ68" i="63"/>
  <c r="CO68" i="63"/>
  <c r="CQ68" i="63"/>
  <c r="CR68" i="63"/>
  <c r="CS68" i="63"/>
  <c r="CT68" i="63"/>
  <c r="CU68" i="63"/>
  <c r="CV68" i="63"/>
  <c r="CW68" i="63"/>
  <c r="CY68" i="63"/>
  <c r="CZ68" i="63"/>
  <c r="DC68" i="63"/>
  <c r="AG69" i="63"/>
  <c r="AV69" i="63" s="1"/>
  <c r="BK69" i="63" s="1"/>
  <c r="AH69" i="63"/>
  <c r="AI69" i="63"/>
  <c r="CQ69" i="63" s="1"/>
  <c r="AJ69" i="63"/>
  <c r="AY69" i="63" s="1"/>
  <c r="AK69" i="63"/>
  <c r="AZ69" i="63" s="1"/>
  <c r="AL69" i="63"/>
  <c r="AM69" i="63"/>
  <c r="AN69" i="63"/>
  <c r="CV69" i="63" s="1"/>
  <c r="AO69" i="63"/>
  <c r="BD69" i="63" s="1"/>
  <c r="AP69" i="63"/>
  <c r="AQ69" i="63"/>
  <c r="BF69" i="63" s="1"/>
  <c r="BU69" i="63" s="1"/>
  <c r="AR69" i="63"/>
  <c r="BG69" i="63" s="1"/>
  <c r="AS69" i="63"/>
  <c r="BH69" i="63" s="1"/>
  <c r="AT69" i="63"/>
  <c r="AU69" i="63"/>
  <c r="AW69" i="63"/>
  <c r="AX69" i="63"/>
  <c r="BB69" i="63"/>
  <c r="BE69" i="63"/>
  <c r="BJ69" i="63"/>
  <c r="CO69" i="63"/>
  <c r="CP69" i="63"/>
  <c r="CU69" i="63"/>
  <c r="CW69" i="63"/>
  <c r="CX69" i="63"/>
  <c r="CY69" i="63"/>
  <c r="DA69" i="63"/>
  <c r="DC69" i="63"/>
  <c r="AG70" i="63"/>
  <c r="AH70" i="63"/>
  <c r="AI70" i="63"/>
  <c r="AX70" i="63" s="1"/>
  <c r="AJ70" i="63"/>
  <c r="AY70" i="63" s="1"/>
  <c r="AK70" i="63"/>
  <c r="AL70" i="63"/>
  <c r="AM70" i="63"/>
  <c r="AN70" i="63"/>
  <c r="BC70" i="63" s="1"/>
  <c r="AO70" i="63"/>
  <c r="BD70" i="63" s="1"/>
  <c r="AP70" i="63"/>
  <c r="CX70" i="63" s="1"/>
  <c r="AQ70" i="63"/>
  <c r="BF70" i="63" s="1"/>
  <c r="AR70" i="63"/>
  <c r="BG70" i="63" s="1"/>
  <c r="AS70" i="63"/>
  <c r="AT70" i="63"/>
  <c r="DB70" i="63" s="1"/>
  <c r="AU70" i="63"/>
  <c r="DC70" i="63" s="1"/>
  <c r="AV70" i="63"/>
  <c r="BK70" i="63" s="1"/>
  <c r="AZ70" i="63"/>
  <c r="BA70" i="63"/>
  <c r="BB70" i="63"/>
  <c r="BH70" i="63"/>
  <c r="CO70" i="63"/>
  <c r="CQ70" i="63"/>
  <c r="CR70" i="63"/>
  <c r="CS70" i="63"/>
  <c r="CT70" i="63"/>
  <c r="CU70" i="63"/>
  <c r="CV70" i="63"/>
  <c r="CW70" i="63"/>
  <c r="DA70" i="63"/>
  <c r="AG71" i="63"/>
  <c r="AV71" i="63" s="1"/>
  <c r="BK71" i="63" s="1"/>
  <c r="AH71" i="63"/>
  <c r="AW71" i="63" s="1"/>
  <c r="AI71" i="63"/>
  <c r="AJ71" i="63"/>
  <c r="AY71" i="63" s="1"/>
  <c r="AK71" i="63"/>
  <c r="AZ71" i="63" s="1"/>
  <c r="AL71" i="63"/>
  <c r="CT71" i="63" s="1"/>
  <c r="AM71" i="63"/>
  <c r="AN71" i="63"/>
  <c r="BC71" i="63" s="1"/>
  <c r="BR71" i="63" s="1"/>
  <c r="AO71" i="63"/>
  <c r="BD71" i="63" s="1"/>
  <c r="BS71" i="63" s="1"/>
  <c r="AP71" i="63"/>
  <c r="BE71" i="63" s="1"/>
  <c r="BT71" i="63" s="1"/>
  <c r="AQ71" i="63"/>
  <c r="AR71" i="63"/>
  <c r="BG71" i="63" s="1"/>
  <c r="BV71" i="63" s="1"/>
  <c r="AS71" i="63"/>
  <c r="BH71" i="63" s="1"/>
  <c r="BW71" i="63" s="1"/>
  <c r="AT71" i="63"/>
  <c r="DB71" i="63" s="1"/>
  <c r="AU71" i="63"/>
  <c r="AX71" i="63"/>
  <c r="BB71" i="63"/>
  <c r="BQ71" i="63" s="1"/>
  <c r="BF71" i="63"/>
  <c r="BJ71" i="63"/>
  <c r="BU71" i="63"/>
  <c r="CO71" i="63"/>
  <c r="CQ71" i="63"/>
  <c r="CU71" i="63"/>
  <c r="CV71" i="63"/>
  <c r="CW71" i="63"/>
  <c r="CX71" i="63"/>
  <c r="CY71" i="63"/>
  <c r="CZ71" i="63"/>
  <c r="DA71" i="63"/>
  <c r="DC71" i="63"/>
  <c r="AG72" i="63"/>
  <c r="AH72" i="63"/>
  <c r="AW72" i="63" s="1"/>
  <c r="BL72" i="63" s="1"/>
  <c r="AI72" i="63"/>
  <c r="AX72" i="63" s="1"/>
  <c r="BM72" i="63" s="1"/>
  <c r="AJ72" i="63"/>
  <c r="AY72" i="63" s="1"/>
  <c r="BN72" i="63" s="1"/>
  <c r="AK72" i="63"/>
  <c r="CS72" i="63" s="1"/>
  <c r="AL72" i="63"/>
  <c r="CT72" i="63" s="1"/>
  <c r="AM72" i="63"/>
  <c r="AN72" i="63"/>
  <c r="BC72" i="63" s="1"/>
  <c r="BR72" i="63" s="1"/>
  <c r="AO72" i="63"/>
  <c r="BD72" i="63" s="1"/>
  <c r="BS72" i="63" s="1"/>
  <c r="AP72" i="63"/>
  <c r="BE72" i="63" s="1"/>
  <c r="AQ72" i="63"/>
  <c r="BF72" i="63" s="1"/>
  <c r="AR72" i="63"/>
  <c r="CZ72" i="63" s="1"/>
  <c r="AS72" i="63"/>
  <c r="DA72" i="63" s="1"/>
  <c r="AT72" i="63"/>
  <c r="DB72" i="63" s="1"/>
  <c r="AU72" i="63"/>
  <c r="AV72" i="63"/>
  <c r="AZ72" i="63"/>
  <c r="BB72" i="63"/>
  <c r="BQ72" i="63" s="1"/>
  <c r="BH72" i="63"/>
  <c r="BJ72" i="63"/>
  <c r="CO72" i="63"/>
  <c r="CP72" i="63"/>
  <c r="CQ72" i="63"/>
  <c r="CR72" i="63"/>
  <c r="CU72" i="63"/>
  <c r="CV72" i="63"/>
  <c r="CW72" i="63"/>
  <c r="DC72" i="63"/>
  <c r="AG73" i="63"/>
  <c r="CO73" i="63" s="1"/>
  <c r="AH73" i="63"/>
  <c r="AW73" i="63" s="1"/>
  <c r="BL73" i="63" s="1"/>
  <c r="AI73" i="63"/>
  <c r="AJ73" i="63"/>
  <c r="AY73" i="63" s="1"/>
  <c r="BN73" i="63" s="1"/>
  <c r="AK73" i="63"/>
  <c r="AZ73" i="63" s="1"/>
  <c r="BO73" i="63" s="1"/>
  <c r="AL73" i="63"/>
  <c r="AM73" i="63"/>
  <c r="BB73" i="63" s="1"/>
  <c r="BQ73" i="63" s="1"/>
  <c r="AN73" i="63"/>
  <c r="BC73" i="63" s="1"/>
  <c r="BR73" i="63" s="1"/>
  <c r="AO73" i="63"/>
  <c r="BD73" i="63" s="1"/>
  <c r="BS73" i="63" s="1"/>
  <c r="AP73" i="63"/>
  <c r="CX73" i="63" s="1"/>
  <c r="AQ73" i="63"/>
  <c r="BF73" i="63" s="1"/>
  <c r="BU73" i="63" s="1"/>
  <c r="AR73" i="63"/>
  <c r="CZ73" i="63" s="1"/>
  <c r="AS73" i="63"/>
  <c r="BH73" i="63" s="1"/>
  <c r="BW73" i="63" s="1"/>
  <c r="AT73" i="63"/>
  <c r="AU73" i="63"/>
  <c r="BJ73" i="63" s="1"/>
  <c r="AX73" i="63"/>
  <c r="BM73" i="63" s="1"/>
  <c r="BA73" i="63"/>
  <c r="BI73" i="63"/>
  <c r="CP73" i="63"/>
  <c r="CQ73" i="63"/>
  <c r="CR73" i="63"/>
  <c r="CS73" i="63"/>
  <c r="CT73" i="63"/>
  <c r="CU73" i="63"/>
  <c r="CV73" i="63"/>
  <c r="CW73" i="63"/>
  <c r="CY73" i="63"/>
  <c r="DA73" i="63"/>
  <c r="DB73" i="63"/>
  <c r="DC73" i="63"/>
  <c r="AG74" i="63"/>
  <c r="AV74" i="63" s="1"/>
  <c r="BK74" i="63" s="1"/>
  <c r="AH74" i="63"/>
  <c r="AI74" i="63"/>
  <c r="AX74" i="63" s="1"/>
  <c r="AJ74" i="63"/>
  <c r="CR74" i="63" s="1"/>
  <c r="AK74" i="63"/>
  <c r="CS74" i="63" s="1"/>
  <c r="AL74" i="63"/>
  <c r="BA74" i="63" s="1"/>
  <c r="BP74" i="63" s="1"/>
  <c r="AM74" i="63"/>
  <c r="AN74" i="63"/>
  <c r="BC74" i="63" s="1"/>
  <c r="BR74" i="63" s="1"/>
  <c r="AO74" i="63"/>
  <c r="BD74" i="63" s="1"/>
  <c r="BS74" i="63" s="1"/>
  <c r="AP74" i="63"/>
  <c r="CX74" i="63" s="1"/>
  <c r="AQ74" i="63"/>
  <c r="BF74" i="63" s="1"/>
  <c r="BU74" i="63" s="1"/>
  <c r="AR74" i="63"/>
  <c r="BG74" i="63" s="1"/>
  <c r="BV74" i="63" s="1"/>
  <c r="AS74" i="63"/>
  <c r="DA74" i="63" s="1"/>
  <c r="AT74" i="63"/>
  <c r="DB74" i="63" s="1"/>
  <c r="AU74" i="63"/>
  <c r="AW74" i="63"/>
  <c r="BB74" i="63"/>
  <c r="BQ74" i="63" s="1"/>
  <c r="BE74" i="63"/>
  <c r="BH74" i="63"/>
  <c r="BJ74" i="63"/>
  <c r="CO74" i="63"/>
  <c r="CP74" i="63"/>
  <c r="CQ74" i="63"/>
  <c r="CT74" i="63"/>
  <c r="CU74" i="63"/>
  <c r="CV74" i="63"/>
  <c r="CW74" i="63"/>
  <c r="CY74" i="63"/>
  <c r="CZ74" i="63"/>
  <c r="DC74" i="63"/>
  <c r="AG75" i="63"/>
  <c r="AH75" i="63"/>
  <c r="CP75" i="63" s="1"/>
  <c r="AI75" i="63"/>
  <c r="AX75" i="63" s="1"/>
  <c r="AJ75" i="63"/>
  <c r="CR75" i="63" s="1"/>
  <c r="AK75" i="63"/>
  <c r="AL75" i="63"/>
  <c r="AM75" i="63"/>
  <c r="BB75" i="63" s="1"/>
  <c r="BQ75" i="63" s="1"/>
  <c r="AN75" i="63"/>
  <c r="BC75" i="63" s="1"/>
  <c r="BR75" i="63" s="1"/>
  <c r="AO75" i="63"/>
  <c r="AP75" i="63"/>
  <c r="CX75" i="63" s="1"/>
  <c r="AQ75" i="63"/>
  <c r="BF75" i="63" s="1"/>
  <c r="BU75" i="63" s="1"/>
  <c r="AR75" i="63"/>
  <c r="BG75" i="63" s="1"/>
  <c r="BV75" i="63" s="1"/>
  <c r="AS75" i="63"/>
  <c r="AT75" i="63"/>
  <c r="AU75" i="63"/>
  <c r="BJ75" i="63" s="1"/>
  <c r="AV75" i="63"/>
  <c r="BK75" i="63" s="1"/>
  <c r="AZ75" i="63"/>
  <c r="BA75" i="63"/>
  <c r="BP75" i="63" s="1"/>
  <c r="BD75" i="63"/>
  <c r="BS75" i="63" s="1"/>
  <c r="BH75" i="63"/>
  <c r="BI75" i="63"/>
  <c r="BX75" i="63" s="1"/>
  <c r="CO75" i="63"/>
  <c r="CQ75" i="63"/>
  <c r="CS75" i="63"/>
  <c r="CT75" i="63"/>
  <c r="CU75" i="63"/>
  <c r="CV75" i="63"/>
  <c r="CW75" i="63"/>
  <c r="CY75" i="63"/>
  <c r="CZ75" i="63"/>
  <c r="DA75" i="63"/>
  <c r="DB75" i="63"/>
  <c r="AG76" i="63"/>
  <c r="AV76" i="63" s="1"/>
  <c r="BK76" i="63" s="1"/>
  <c r="AH76" i="63"/>
  <c r="AW76" i="63" s="1"/>
  <c r="AI76" i="63"/>
  <c r="AX76" i="63" s="1"/>
  <c r="AJ76" i="63"/>
  <c r="CR76" i="63" s="1"/>
  <c r="AK76" i="63"/>
  <c r="CS76" i="63" s="1"/>
  <c r="AL76" i="63"/>
  <c r="CT76" i="63" s="1"/>
  <c r="AM76" i="63"/>
  <c r="BB76" i="63" s="1"/>
  <c r="BQ76" i="63" s="1"/>
  <c r="AN76" i="63"/>
  <c r="BC76" i="63" s="1"/>
  <c r="BR76" i="63" s="1"/>
  <c r="AO76" i="63"/>
  <c r="BD76" i="63" s="1"/>
  <c r="BS76" i="63" s="1"/>
  <c r="AP76" i="63"/>
  <c r="BE76" i="63" s="1"/>
  <c r="AQ76" i="63"/>
  <c r="BF76" i="63" s="1"/>
  <c r="AR76" i="63"/>
  <c r="CZ76" i="63" s="1"/>
  <c r="AS76" i="63"/>
  <c r="DA76" i="63" s="1"/>
  <c r="AT76" i="63"/>
  <c r="DB76" i="63" s="1"/>
  <c r="AU76" i="63"/>
  <c r="DC76" i="63" s="1"/>
  <c r="AZ76" i="63"/>
  <c r="BH76" i="63"/>
  <c r="CO76" i="63"/>
  <c r="CQ76" i="63"/>
  <c r="CU76" i="63"/>
  <c r="CV76" i="63"/>
  <c r="CW76" i="63"/>
  <c r="CX76" i="63"/>
  <c r="CY76" i="63"/>
  <c r="AG77" i="63"/>
  <c r="AV77" i="63" s="1"/>
  <c r="BK77" i="63" s="1"/>
  <c r="AH77" i="63"/>
  <c r="CP77" i="63" s="1"/>
  <c r="AI77" i="63"/>
  <c r="AJ77" i="63"/>
  <c r="CR77" i="63" s="1"/>
  <c r="AK77" i="63"/>
  <c r="AL77" i="63"/>
  <c r="BA77" i="63" s="1"/>
  <c r="AM77" i="63"/>
  <c r="BB77" i="63" s="1"/>
  <c r="BQ77" i="63" s="1"/>
  <c r="AN77" i="63"/>
  <c r="BC77" i="63" s="1"/>
  <c r="BR77" i="63" s="1"/>
  <c r="AO77" i="63"/>
  <c r="BD77" i="63" s="1"/>
  <c r="BS77" i="63" s="1"/>
  <c r="AP77" i="63"/>
  <c r="BE77" i="63" s="1"/>
  <c r="BT77" i="63" s="1"/>
  <c r="AQ77" i="63"/>
  <c r="BF77" i="63" s="1"/>
  <c r="BU77" i="63" s="1"/>
  <c r="AR77" i="63"/>
  <c r="BG77" i="63" s="1"/>
  <c r="BV77" i="63" s="1"/>
  <c r="AS77" i="63"/>
  <c r="AT77" i="63"/>
  <c r="AU77" i="63"/>
  <c r="BJ77" i="63" s="1"/>
  <c r="AX77" i="63"/>
  <c r="AZ77" i="63"/>
  <c r="BH77" i="63"/>
  <c r="BW77" i="63" s="1"/>
  <c r="BI77" i="63"/>
  <c r="BX77" i="63" s="1"/>
  <c r="CO77" i="63"/>
  <c r="CQ77" i="63"/>
  <c r="CS77" i="63"/>
  <c r="CU77" i="63"/>
  <c r="CV77" i="63"/>
  <c r="CW77" i="63"/>
  <c r="CX77" i="63"/>
  <c r="CY77" i="63"/>
  <c r="CZ77" i="63"/>
  <c r="DA77" i="63"/>
  <c r="DB77" i="63"/>
  <c r="AG78" i="63"/>
  <c r="AV78" i="63" s="1"/>
  <c r="AH78" i="63"/>
  <c r="CP78" i="63" s="1"/>
  <c r="AI78" i="63"/>
  <c r="AX78" i="63" s="1"/>
  <c r="AJ78" i="63"/>
  <c r="CR78" i="63" s="1"/>
  <c r="AK78" i="63"/>
  <c r="CS78" i="63" s="1"/>
  <c r="AL78" i="63"/>
  <c r="CT78" i="63" s="1"/>
  <c r="AM78" i="63"/>
  <c r="BB78" i="63" s="1"/>
  <c r="AN78" i="63"/>
  <c r="CV78" i="63" s="1"/>
  <c r="AO78" i="63"/>
  <c r="BD78" i="63" s="1"/>
  <c r="AP78" i="63"/>
  <c r="BE78" i="63" s="1"/>
  <c r="AQ78" i="63"/>
  <c r="BF78" i="63" s="1"/>
  <c r="AR78" i="63"/>
  <c r="CZ78" i="63" s="1"/>
  <c r="AS78" i="63"/>
  <c r="DA78" i="63" s="1"/>
  <c r="AT78" i="63"/>
  <c r="DB78" i="63" s="1"/>
  <c r="AU78" i="63"/>
  <c r="AZ78" i="63"/>
  <c r="BJ78" i="63"/>
  <c r="CQ78" i="63"/>
  <c r="CY78" i="63"/>
  <c r="DC78" i="63"/>
  <c r="AG79" i="63"/>
  <c r="AH79" i="63"/>
  <c r="CP79" i="63" s="1"/>
  <c r="AI79" i="63"/>
  <c r="CQ79" i="63" s="1"/>
  <c r="AJ79" i="63"/>
  <c r="CR79" i="63" s="1"/>
  <c r="AK79" i="63"/>
  <c r="AL79" i="63"/>
  <c r="CT79" i="63" s="1"/>
  <c r="AM79" i="63"/>
  <c r="BB79" i="63" s="1"/>
  <c r="BQ79" i="63" s="1"/>
  <c r="AN79" i="63"/>
  <c r="BC79" i="63" s="1"/>
  <c r="BR79" i="63" s="1"/>
  <c r="AO79" i="63"/>
  <c r="AP79" i="63"/>
  <c r="BE79" i="63" s="1"/>
  <c r="BT79" i="63" s="1"/>
  <c r="AQ79" i="63"/>
  <c r="BF79" i="63" s="1"/>
  <c r="BU79" i="63" s="1"/>
  <c r="AR79" i="63"/>
  <c r="BG79" i="63" s="1"/>
  <c r="BV79" i="63" s="1"/>
  <c r="AS79" i="63"/>
  <c r="AT79" i="63"/>
  <c r="BI79" i="63" s="1"/>
  <c r="BX79" i="63" s="1"/>
  <c r="AU79" i="63"/>
  <c r="BJ79" i="63" s="1"/>
  <c r="AV79" i="63"/>
  <c r="BK79" i="63" s="1"/>
  <c r="AZ79" i="63"/>
  <c r="BA79" i="63"/>
  <c r="BD79" i="63"/>
  <c r="BS79" i="63" s="1"/>
  <c r="BH79" i="63"/>
  <c r="BW79" i="63" s="1"/>
  <c r="CO79" i="63"/>
  <c r="CS79" i="63"/>
  <c r="CU79" i="63"/>
  <c r="CV79" i="63"/>
  <c r="CW79" i="63"/>
  <c r="CX79" i="63"/>
  <c r="CY79" i="63"/>
  <c r="CZ79" i="63"/>
  <c r="DA79" i="63"/>
  <c r="DB79" i="63"/>
  <c r="DC79" i="63"/>
  <c r="AG80" i="63"/>
  <c r="AV80" i="63" s="1"/>
  <c r="AH80" i="63"/>
  <c r="AI80" i="63"/>
  <c r="AX80" i="63" s="1"/>
  <c r="AJ80" i="63"/>
  <c r="CR80" i="63" s="1"/>
  <c r="AK80" i="63"/>
  <c r="CS80" i="63" s="1"/>
  <c r="AL80" i="63"/>
  <c r="BA80" i="63" s="1"/>
  <c r="BP80" i="63" s="1"/>
  <c r="AM80" i="63"/>
  <c r="AN80" i="63"/>
  <c r="CV80" i="63" s="1"/>
  <c r="AO80" i="63"/>
  <c r="BD80" i="63" s="1"/>
  <c r="AP80" i="63"/>
  <c r="AQ80" i="63"/>
  <c r="BF80" i="63" s="1"/>
  <c r="AR80" i="63"/>
  <c r="CZ80" i="63" s="1"/>
  <c r="AS80" i="63"/>
  <c r="DA80" i="63" s="1"/>
  <c r="AT80" i="63"/>
  <c r="DB80" i="63" s="1"/>
  <c r="AU80" i="63"/>
  <c r="AW80" i="63"/>
  <c r="BB80" i="63"/>
  <c r="BE80" i="63"/>
  <c r="BH80" i="63"/>
  <c r="BJ80" i="63"/>
  <c r="CP80" i="63"/>
  <c r="CQ80" i="63"/>
  <c r="CT80" i="63"/>
  <c r="CU80" i="63"/>
  <c r="CW80" i="63"/>
  <c r="CX80" i="63"/>
  <c r="DC80" i="63"/>
  <c r="AG81" i="63"/>
  <c r="AV81" i="63" s="1"/>
  <c r="BK81" i="63" s="1"/>
  <c r="AH81" i="63"/>
  <c r="CP81" i="63" s="1"/>
  <c r="AI81" i="63"/>
  <c r="AJ81" i="63"/>
  <c r="CR81" i="63" s="1"/>
  <c r="AK81" i="63"/>
  <c r="AZ81" i="63" s="1"/>
  <c r="AL81" i="63"/>
  <c r="BA81" i="63" s="1"/>
  <c r="AM81" i="63"/>
  <c r="BB81" i="63" s="1"/>
  <c r="BQ81" i="63" s="1"/>
  <c r="AN81" i="63"/>
  <c r="BC81" i="63" s="1"/>
  <c r="BR81" i="63" s="1"/>
  <c r="AO81" i="63"/>
  <c r="CW81" i="63" s="1"/>
  <c r="AP81" i="63"/>
  <c r="CX81" i="63" s="1"/>
  <c r="AQ81" i="63"/>
  <c r="AR81" i="63"/>
  <c r="CZ81" i="63" s="1"/>
  <c r="AS81" i="63"/>
  <c r="DA81" i="63" s="1"/>
  <c r="AT81" i="63"/>
  <c r="BI81" i="63" s="1"/>
  <c r="AU81" i="63"/>
  <c r="BJ81" i="63" s="1"/>
  <c r="AX81" i="63"/>
  <c r="BF81" i="63"/>
  <c r="BU81" i="63" s="1"/>
  <c r="BH81" i="63"/>
  <c r="CO81" i="63"/>
  <c r="CQ81" i="63"/>
  <c r="CU81" i="63"/>
  <c r="CV81" i="63"/>
  <c r="CY81" i="63"/>
  <c r="DC81" i="63"/>
  <c r="AG82" i="63"/>
  <c r="AH82" i="63"/>
  <c r="AI82" i="63"/>
  <c r="AX82" i="63" s="1"/>
  <c r="AJ82" i="63"/>
  <c r="CR82" i="63" s="1"/>
  <c r="AK82" i="63"/>
  <c r="CS82" i="63" s="1"/>
  <c r="AL82" i="63"/>
  <c r="CT82" i="63" s="1"/>
  <c r="AM82" i="63"/>
  <c r="BB82" i="63" s="1"/>
  <c r="BQ82" i="63" s="1"/>
  <c r="AN82" i="63"/>
  <c r="BC82" i="63" s="1"/>
  <c r="BR82" i="63" s="1"/>
  <c r="AO82" i="63"/>
  <c r="AP82" i="63"/>
  <c r="AQ82" i="63"/>
  <c r="BF82" i="63" s="1"/>
  <c r="BU82" i="63" s="1"/>
  <c r="AR82" i="63"/>
  <c r="BG82" i="63" s="1"/>
  <c r="BV82" i="63" s="1"/>
  <c r="AS82" i="63"/>
  <c r="DA82" i="63" s="1"/>
  <c r="AT82" i="63"/>
  <c r="DB82" i="63" s="1"/>
  <c r="AU82" i="63"/>
  <c r="DC82" i="63" s="1"/>
  <c r="AV82" i="63"/>
  <c r="BK82" i="63" s="1"/>
  <c r="AW82" i="63"/>
  <c r="BD82" i="63"/>
  <c r="BS82" i="63" s="1"/>
  <c r="BE82" i="63"/>
  <c r="BJ82" i="63"/>
  <c r="CO82" i="63"/>
  <c r="CP82" i="63"/>
  <c r="CQ82" i="63"/>
  <c r="CU82" i="63"/>
  <c r="CV82" i="63"/>
  <c r="CW82" i="63"/>
  <c r="CX82" i="63"/>
  <c r="CY82" i="63"/>
  <c r="CZ82" i="63"/>
  <c r="AG83" i="63"/>
  <c r="AH83" i="63"/>
  <c r="CP83" i="63" s="1"/>
  <c r="AI83" i="63"/>
  <c r="AX83" i="63" s="1"/>
  <c r="AJ83" i="63"/>
  <c r="AK83" i="63"/>
  <c r="AL83" i="63"/>
  <c r="AM83" i="63"/>
  <c r="BB83" i="63" s="1"/>
  <c r="BQ83" i="63" s="1"/>
  <c r="AN83" i="63"/>
  <c r="BC83" i="63" s="1"/>
  <c r="BR83" i="63" s="1"/>
  <c r="AO83" i="63"/>
  <c r="AP83" i="63"/>
  <c r="CX83" i="63" s="1"/>
  <c r="AQ83" i="63"/>
  <c r="BF83" i="63" s="1"/>
  <c r="BU83" i="63" s="1"/>
  <c r="AR83" i="63"/>
  <c r="BG83" i="63" s="1"/>
  <c r="BV83" i="63" s="1"/>
  <c r="AS83" i="63"/>
  <c r="AT83" i="63"/>
  <c r="DB83" i="63" s="1"/>
  <c r="AU83" i="63"/>
  <c r="BJ83" i="63" s="1"/>
  <c r="AV83" i="63"/>
  <c r="BK83" i="63" s="1"/>
  <c r="AZ83" i="63"/>
  <c r="BA83" i="63"/>
  <c r="BD83" i="63"/>
  <c r="BS83" i="63" s="1"/>
  <c r="BH83" i="63"/>
  <c r="BI83" i="63"/>
  <c r="CO83" i="63"/>
  <c r="CS83" i="63"/>
  <c r="CT83" i="63"/>
  <c r="CU83" i="63"/>
  <c r="CV83" i="63"/>
  <c r="CW83" i="63"/>
  <c r="CY83" i="63"/>
  <c r="CZ83" i="63"/>
  <c r="DA83" i="63"/>
  <c r="DC83" i="63"/>
  <c r="AG84" i="63"/>
  <c r="AV84" i="63" s="1"/>
  <c r="BK84" i="63" s="1"/>
  <c r="AH84" i="63"/>
  <c r="AI84" i="63"/>
  <c r="AX84" i="63" s="1"/>
  <c r="AJ84" i="63"/>
  <c r="CR84" i="63" s="1"/>
  <c r="AK84" i="63"/>
  <c r="CS84" i="63" s="1"/>
  <c r="AL84" i="63"/>
  <c r="CT84" i="63" s="1"/>
  <c r="AM84" i="63"/>
  <c r="AN84" i="63"/>
  <c r="BC84" i="63" s="1"/>
  <c r="BR84" i="63" s="1"/>
  <c r="AO84" i="63"/>
  <c r="BD84" i="63" s="1"/>
  <c r="AP84" i="63"/>
  <c r="AQ84" i="63"/>
  <c r="BF84" i="63" s="1"/>
  <c r="BU84" i="63" s="1"/>
  <c r="AR84" i="63"/>
  <c r="BG84" i="63" s="1"/>
  <c r="BV84" i="63" s="1"/>
  <c r="AS84" i="63"/>
  <c r="DA84" i="63" s="1"/>
  <c r="AT84" i="63"/>
  <c r="DB84" i="63" s="1"/>
  <c r="AU84" i="63"/>
  <c r="AW84" i="63"/>
  <c r="BB84" i="63"/>
  <c r="BQ84" i="63" s="1"/>
  <c r="BE84" i="63"/>
  <c r="BJ84" i="63"/>
  <c r="CO84" i="63"/>
  <c r="CP84" i="63"/>
  <c r="CU84" i="63"/>
  <c r="CV84" i="63"/>
  <c r="CX84" i="63"/>
  <c r="CY84" i="63"/>
  <c r="CZ84" i="63"/>
  <c r="DC84" i="63"/>
  <c r="AG85" i="63"/>
  <c r="AH85" i="63"/>
  <c r="CP85" i="63" s="1"/>
  <c r="AI85" i="63"/>
  <c r="AX85" i="63" s="1"/>
  <c r="AJ85" i="63"/>
  <c r="AK85" i="63"/>
  <c r="AL85" i="63"/>
  <c r="AM85" i="63"/>
  <c r="BB85" i="63" s="1"/>
  <c r="AN85" i="63"/>
  <c r="AO85" i="63"/>
  <c r="CW85" i="63" s="1"/>
  <c r="AP85" i="63"/>
  <c r="CX85" i="63" s="1"/>
  <c r="AQ85" i="63"/>
  <c r="BF85" i="63" s="1"/>
  <c r="AR85" i="63"/>
  <c r="AS85" i="63"/>
  <c r="AT85" i="63"/>
  <c r="AU85" i="63"/>
  <c r="BJ85" i="63" s="1"/>
  <c r="AV85" i="63"/>
  <c r="BK85" i="63" s="1"/>
  <c r="AZ85" i="63"/>
  <c r="BA85" i="63"/>
  <c r="BD85" i="63"/>
  <c r="BH85" i="63"/>
  <c r="BI85" i="63"/>
  <c r="CO85" i="63"/>
  <c r="CS85" i="63"/>
  <c r="CT85" i="63"/>
  <c r="DA85" i="63"/>
  <c r="DB85" i="63"/>
  <c r="DC85" i="63"/>
  <c r="AG86" i="63"/>
  <c r="AH86" i="63"/>
  <c r="AW86" i="63" s="1"/>
  <c r="BL86" i="63" s="1"/>
  <c r="AI86" i="63"/>
  <c r="AX86" i="63" s="1"/>
  <c r="BM86" i="63" s="1"/>
  <c r="AJ86" i="63"/>
  <c r="AY86" i="63" s="1"/>
  <c r="BN86" i="63" s="1"/>
  <c r="AK86" i="63"/>
  <c r="AL86" i="63"/>
  <c r="BA86" i="63" s="1"/>
  <c r="BP86" i="63" s="1"/>
  <c r="AM86" i="63"/>
  <c r="BB86" i="63" s="1"/>
  <c r="AN86" i="63"/>
  <c r="AO86" i="63"/>
  <c r="AP86" i="63"/>
  <c r="CX86" i="63" s="1"/>
  <c r="AQ86" i="63"/>
  <c r="BF86" i="63" s="1"/>
  <c r="BU86" i="63" s="1"/>
  <c r="AR86" i="63"/>
  <c r="BG86" i="63" s="1"/>
  <c r="BV86" i="63" s="1"/>
  <c r="AS86" i="63"/>
  <c r="DA86" i="63" s="1"/>
  <c r="AT86" i="63"/>
  <c r="DB86" i="63" s="1"/>
  <c r="AU86" i="63"/>
  <c r="DC86" i="63" s="1"/>
  <c r="AV86" i="63"/>
  <c r="BK86" i="63" s="1"/>
  <c r="AZ86" i="63"/>
  <c r="BO86" i="63" s="1"/>
  <c r="BD86" i="63"/>
  <c r="BH86" i="63"/>
  <c r="CO86" i="63"/>
  <c r="CP86" i="63"/>
  <c r="CQ86" i="63"/>
  <c r="CR86" i="63"/>
  <c r="CS86" i="63"/>
  <c r="CT86" i="63"/>
  <c r="CU86" i="63"/>
  <c r="CW86" i="63"/>
  <c r="CY86" i="63"/>
  <c r="CZ86" i="63"/>
  <c r="AG87" i="63"/>
  <c r="AH87" i="63"/>
  <c r="CP87" i="63" s="1"/>
  <c r="AI87" i="63"/>
  <c r="AX87" i="63" s="1"/>
  <c r="AJ87" i="63"/>
  <c r="AK87" i="63"/>
  <c r="AL87" i="63"/>
  <c r="AM87" i="63"/>
  <c r="BB87" i="63" s="1"/>
  <c r="AN87" i="63"/>
  <c r="AO87" i="63"/>
  <c r="CW87" i="63" s="1"/>
  <c r="AP87" i="63"/>
  <c r="CX87" i="63" s="1"/>
  <c r="AQ87" i="63"/>
  <c r="BF87" i="63" s="1"/>
  <c r="BU87" i="63" s="1"/>
  <c r="AR87" i="63"/>
  <c r="BG87" i="63" s="1"/>
  <c r="BV87" i="63" s="1"/>
  <c r="AS87" i="63"/>
  <c r="AT87" i="63"/>
  <c r="DB87" i="63" s="1"/>
  <c r="AU87" i="63"/>
  <c r="BJ87" i="63" s="1"/>
  <c r="AV87" i="63"/>
  <c r="BK87" i="63" s="1"/>
  <c r="AZ87" i="63"/>
  <c r="BA87" i="63"/>
  <c r="BD87" i="63"/>
  <c r="BH87" i="63"/>
  <c r="BI87" i="63"/>
  <c r="CO87" i="63"/>
  <c r="CS87" i="63"/>
  <c r="CT87" i="63"/>
  <c r="CY87" i="63"/>
  <c r="CZ87" i="63"/>
  <c r="DA87" i="63"/>
  <c r="AG88" i="63"/>
  <c r="AV88" i="63" s="1"/>
  <c r="BK88" i="63" s="1"/>
  <c r="AH88" i="63"/>
  <c r="CP88" i="63" s="1"/>
  <c r="AI88" i="63"/>
  <c r="AX88" i="63" s="1"/>
  <c r="AJ88" i="63"/>
  <c r="AK88" i="63"/>
  <c r="CS88" i="63" s="1"/>
  <c r="AL88" i="63"/>
  <c r="AM88" i="63"/>
  <c r="AN88" i="63"/>
  <c r="AO88" i="63"/>
  <c r="BD88" i="63" s="1"/>
  <c r="AP88" i="63"/>
  <c r="BE88" i="63" s="1"/>
  <c r="AQ88" i="63"/>
  <c r="BF88" i="63" s="1"/>
  <c r="BU88" i="63" s="1"/>
  <c r="AR88" i="63"/>
  <c r="AS88" i="63"/>
  <c r="DA88" i="63" s="1"/>
  <c r="AT88" i="63"/>
  <c r="AU88" i="63"/>
  <c r="AZ88" i="63"/>
  <c r="BB88" i="63"/>
  <c r="BJ88" i="63"/>
  <c r="CO88" i="63"/>
  <c r="CQ88" i="63"/>
  <c r="CU88" i="63"/>
  <c r="CY88" i="63"/>
  <c r="DC88" i="63"/>
  <c r="AG89" i="63"/>
  <c r="AV89" i="63" s="1"/>
  <c r="BK89" i="63" s="1"/>
  <c r="AH89" i="63"/>
  <c r="AI89" i="63"/>
  <c r="AX89" i="63" s="1"/>
  <c r="AJ89" i="63"/>
  <c r="AK89" i="63"/>
  <c r="AL89" i="63"/>
  <c r="AM89" i="63"/>
  <c r="BB89" i="63" s="1"/>
  <c r="AN89" i="63"/>
  <c r="AO89" i="63"/>
  <c r="BD89" i="63" s="1"/>
  <c r="AP89" i="63"/>
  <c r="AQ89" i="63"/>
  <c r="BF89" i="63" s="1"/>
  <c r="AR89" i="63"/>
  <c r="AS89" i="63"/>
  <c r="DA89" i="63" s="1"/>
  <c r="AT89" i="63"/>
  <c r="BI89" i="63" s="1"/>
  <c r="AU89" i="63"/>
  <c r="BJ89" i="63" s="1"/>
  <c r="AZ89" i="63"/>
  <c r="BA89" i="63"/>
  <c r="BH89" i="63"/>
  <c r="CO89" i="63"/>
  <c r="CS89" i="63"/>
  <c r="CT89" i="63"/>
  <c r="CW89" i="63"/>
  <c r="AG90" i="63"/>
  <c r="AV90" i="63" s="1"/>
  <c r="BK90" i="63" s="1"/>
  <c r="AH90" i="63"/>
  <c r="AW90" i="63" s="1"/>
  <c r="AI90" i="63"/>
  <c r="AX90" i="63" s="1"/>
  <c r="AJ90" i="63"/>
  <c r="AK90" i="63"/>
  <c r="CS90" i="63" s="1"/>
  <c r="AL90" i="63"/>
  <c r="BA90" i="63" s="1"/>
  <c r="BP90" i="63" s="1"/>
  <c r="AM90" i="63"/>
  <c r="AN90" i="63"/>
  <c r="AO90" i="63"/>
  <c r="BD90" i="63" s="1"/>
  <c r="AP90" i="63"/>
  <c r="BE90" i="63" s="1"/>
  <c r="AQ90" i="63"/>
  <c r="BF90" i="63" s="1"/>
  <c r="AR90" i="63"/>
  <c r="AS90" i="63"/>
  <c r="BH90" i="63" s="1"/>
  <c r="BW90" i="63" s="1"/>
  <c r="AT90" i="63"/>
  <c r="AU90" i="63"/>
  <c r="AZ90" i="63"/>
  <c r="BB90" i="63"/>
  <c r="BJ90" i="63"/>
  <c r="BY90" i="63" s="1"/>
  <c r="CO90" i="63"/>
  <c r="CP90" i="63"/>
  <c r="CQ90" i="63"/>
  <c r="CT90" i="63"/>
  <c r="CU90" i="63"/>
  <c r="CY90" i="63"/>
  <c r="DA90" i="63"/>
  <c r="DC90" i="63"/>
  <c r="AG91" i="63"/>
  <c r="AV91" i="63" s="1"/>
  <c r="AH91" i="63"/>
  <c r="AW91" i="63" s="1"/>
  <c r="BL91" i="63" s="1"/>
  <c r="AI91" i="63"/>
  <c r="AJ91" i="63"/>
  <c r="AY91" i="63" s="1"/>
  <c r="AK91" i="63"/>
  <c r="AL91" i="63"/>
  <c r="BA91" i="63" s="1"/>
  <c r="AM91" i="63"/>
  <c r="BB91" i="63" s="1"/>
  <c r="BQ91" i="63" s="1"/>
  <c r="AN91" i="63"/>
  <c r="BC91" i="63" s="1"/>
  <c r="BR91" i="63" s="1"/>
  <c r="AO91" i="63"/>
  <c r="BD91" i="63" s="1"/>
  <c r="BS91" i="63" s="1"/>
  <c r="AP91" i="63"/>
  <c r="BE91" i="63" s="1"/>
  <c r="AQ91" i="63"/>
  <c r="CY91" i="63" s="1"/>
  <c r="AR91" i="63"/>
  <c r="BG91" i="63" s="1"/>
  <c r="BV91" i="63" s="1"/>
  <c r="AS91" i="63"/>
  <c r="AT91" i="63"/>
  <c r="AU91" i="63"/>
  <c r="BJ91" i="63" s="1"/>
  <c r="AX91" i="63"/>
  <c r="BM91" i="63" s="1"/>
  <c r="AZ91" i="63"/>
  <c r="BO91" i="63" s="1"/>
  <c r="BH91" i="63"/>
  <c r="BI91" i="63"/>
  <c r="BN91" i="63"/>
  <c r="CO91" i="63"/>
  <c r="CP91" i="63"/>
  <c r="CQ91" i="63"/>
  <c r="CR91" i="63"/>
  <c r="CS91" i="63"/>
  <c r="CT91" i="63"/>
  <c r="CU91" i="63"/>
  <c r="CV91" i="63"/>
  <c r="CW91" i="63"/>
  <c r="CZ91" i="63"/>
  <c r="DA91" i="63"/>
  <c r="DB91" i="63"/>
  <c r="AG92" i="63"/>
  <c r="AV92" i="63" s="1"/>
  <c r="BK92" i="63" s="1"/>
  <c r="AH92" i="63"/>
  <c r="AW92" i="63" s="1"/>
  <c r="AI92" i="63"/>
  <c r="AX92" i="63" s="1"/>
  <c r="AJ92" i="63"/>
  <c r="CR92" i="63" s="1"/>
  <c r="AK92" i="63"/>
  <c r="AL92" i="63"/>
  <c r="BA92" i="63" s="1"/>
  <c r="AM92" i="63"/>
  <c r="BB92" i="63" s="1"/>
  <c r="AN92" i="63"/>
  <c r="BC92" i="63" s="1"/>
  <c r="AO92" i="63"/>
  <c r="BD92" i="63" s="1"/>
  <c r="AP92" i="63"/>
  <c r="BE92" i="63" s="1"/>
  <c r="AQ92" i="63"/>
  <c r="BF92" i="63" s="1"/>
  <c r="AR92" i="63"/>
  <c r="CZ92" i="63" s="1"/>
  <c r="AS92" i="63"/>
  <c r="AT92" i="63"/>
  <c r="BI92" i="63" s="1"/>
  <c r="BX92" i="63" s="1"/>
  <c r="AU92" i="63"/>
  <c r="BJ92" i="63" s="1"/>
  <c r="BY92" i="63" s="1"/>
  <c r="AZ92" i="63"/>
  <c r="BG92" i="63"/>
  <c r="BH92" i="63"/>
  <c r="BW92" i="63" s="1"/>
  <c r="BU92" i="63"/>
  <c r="CO92" i="63"/>
  <c r="CS92" i="63"/>
  <c r="CT92" i="63"/>
  <c r="CU92" i="63"/>
  <c r="CV92" i="63"/>
  <c r="CW92" i="63"/>
  <c r="CX92" i="63"/>
  <c r="CY92" i="63"/>
  <c r="DA92" i="63"/>
  <c r="DB92" i="63"/>
  <c r="DC92" i="63"/>
  <c r="AG93" i="63"/>
  <c r="AV93" i="63" s="1"/>
  <c r="AH93" i="63"/>
  <c r="AW93" i="63" s="1"/>
  <c r="AI93" i="63"/>
  <c r="CQ93" i="63" s="1"/>
  <c r="AJ93" i="63"/>
  <c r="AY93" i="63" s="1"/>
  <c r="AK93" i="63"/>
  <c r="AZ93" i="63" s="1"/>
  <c r="AL93" i="63"/>
  <c r="AM93" i="63"/>
  <c r="BB93" i="63" s="1"/>
  <c r="BQ93" i="63" s="1"/>
  <c r="AN93" i="63"/>
  <c r="BC93" i="63" s="1"/>
  <c r="AO93" i="63"/>
  <c r="BD93" i="63" s="1"/>
  <c r="BS93" i="63" s="1"/>
  <c r="AP93" i="63"/>
  <c r="BE93" i="63" s="1"/>
  <c r="AQ93" i="63"/>
  <c r="BF93" i="63" s="1"/>
  <c r="AR93" i="63"/>
  <c r="CZ93" i="63" s="1"/>
  <c r="AS93" i="63"/>
  <c r="DA93" i="63" s="1"/>
  <c r="AT93" i="63"/>
  <c r="AU93" i="63"/>
  <c r="BJ93" i="63" s="1"/>
  <c r="AX93" i="63"/>
  <c r="BA93" i="63"/>
  <c r="BI93" i="63"/>
  <c r="CO93" i="63"/>
  <c r="CR93" i="63"/>
  <c r="CS93" i="63"/>
  <c r="CT93" i="63"/>
  <c r="CU93" i="63"/>
  <c r="CV93" i="63"/>
  <c r="CW93" i="63"/>
  <c r="CY93" i="63"/>
  <c r="DB93" i="63"/>
  <c r="DC93" i="63"/>
  <c r="AG94" i="63"/>
  <c r="AH94" i="63"/>
  <c r="AW94" i="63" s="1"/>
  <c r="BL94" i="63" s="1"/>
  <c r="AI94" i="63"/>
  <c r="AX94" i="63" s="1"/>
  <c r="AJ94" i="63"/>
  <c r="CR94" i="63" s="1"/>
  <c r="AK94" i="63"/>
  <c r="CS94" i="63" s="1"/>
  <c r="AL94" i="63"/>
  <c r="BA94" i="63" s="1"/>
  <c r="AM94" i="63"/>
  <c r="CU94" i="63" s="1"/>
  <c r="AN94" i="63"/>
  <c r="CV94" i="63" s="1"/>
  <c r="AO94" i="63"/>
  <c r="CW94" i="63" s="1"/>
  <c r="AP94" i="63"/>
  <c r="BE94" i="63" s="1"/>
  <c r="AQ94" i="63"/>
  <c r="BF94" i="63" s="1"/>
  <c r="AR94" i="63"/>
  <c r="CZ94" i="63" s="1"/>
  <c r="AS94" i="63"/>
  <c r="BH94" i="63" s="1"/>
  <c r="BW94" i="63" s="1"/>
  <c r="AT94" i="63"/>
  <c r="BI94" i="63" s="1"/>
  <c r="BX94" i="63" s="1"/>
  <c r="AU94" i="63"/>
  <c r="AV94" i="63"/>
  <c r="BK94" i="63" s="1"/>
  <c r="BG94" i="63"/>
  <c r="BJ94" i="63"/>
  <c r="BY94" i="63" s="1"/>
  <c r="CO94" i="63"/>
  <c r="CP94" i="63"/>
  <c r="CQ94" i="63"/>
  <c r="CT94" i="63"/>
  <c r="CX94" i="63"/>
  <c r="CY94" i="63"/>
  <c r="DA94" i="63"/>
  <c r="DB94" i="63"/>
  <c r="DC94" i="63"/>
  <c r="AG95" i="63"/>
  <c r="CO95" i="63" s="1"/>
  <c r="AH95" i="63"/>
  <c r="AW95" i="63" s="1"/>
  <c r="BL95" i="63" s="1"/>
  <c r="AI95" i="63"/>
  <c r="AJ95" i="63"/>
  <c r="AY95" i="63" s="1"/>
  <c r="BN95" i="63" s="1"/>
  <c r="AK95" i="63"/>
  <c r="CS95" i="63" s="1"/>
  <c r="AL95" i="63"/>
  <c r="BA95" i="63" s="1"/>
  <c r="BP95" i="63" s="1"/>
  <c r="AM95" i="63"/>
  <c r="BB95" i="63" s="1"/>
  <c r="BQ95" i="63" s="1"/>
  <c r="AN95" i="63"/>
  <c r="BC95" i="63" s="1"/>
  <c r="BR95" i="63" s="1"/>
  <c r="AO95" i="63"/>
  <c r="BD95" i="63" s="1"/>
  <c r="BS95" i="63" s="1"/>
  <c r="AP95" i="63"/>
  <c r="BE95" i="63" s="1"/>
  <c r="BT95" i="63" s="1"/>
  <c r="AQ95" i="63"/>
  <c r="AR95" i="63"/>
  <c r="CZ95" i="63" s="1"/>
  <c r="AS95" i="63"/>
  <c r="DA95" i="63" s="1"/>
  <c r="AT95" i="63"/>
  <c r="BI95" i="63" s="1"/>
  <c r="AU95" i="63"/>
  <c r="BJ95" i="63" s="1"/>
  <c r="BY95" i="63" s="1"/>
  <c r="AX95" i="63"/>
  <c r="BM95" i="63" s="1"/>
  <c r="BF95" i="63"/>
  <c r="BU95" i="63" s="1"/>
  <c r="CP95" i="63"/>
  <c r="CQ95" i="63"/>
  <c r="CR95" i="63"/>
  <c r="CT95" i="63"/>
  <c r="CU95" i="63"/>
  <c r="CV95" i="63"/>
  <c r="CW95" i="63"/>
  <c r="CX95" i="63"/>
  <c r="CY95" i="63"/>
  <c r="DC95" i="63"/>
  <c r="AG96" i="63"/>
  <c r="CO96" i="63" s="1"/>
  <c r="AH96" i="63"/>
  <c r="AW96" i="63" s="1"/>
  <c r="AI96" i="63"/>
  <c r="AX96" i="63" s="1"/>
  <c r="AJ96" i="63"/>
  <c r="CR96" i="63" s="1"/>
  <c r="AK96" i="63"/>
  <c r="CS96" i="63" s="1"/>
  <c r="AL96" i="63"/>
  <c r="CT96" i="63" s="1"/>
  <c r="AM96" i="63"/>
  <c r="CU96" i="63" s="1"/>
  <c r="AN96" i="63"/>
  <c r="CV96" i="63" s="1"/>
  <c r="AO96" i="63"/>
  <c r="BD96" i="63" s="1"/>
  <c r="AP96" i="63"/>
  <c r="BE96" i="63" s="1"/>
  <c r="AQ96" i="63"/>
  <c r="BF96" i="63" s="1"/>
  <c r="AR96" i="63"/>
  <c r="CZ96" i="63" s="1"/>
  <c r="AS96" i="63"/>
  <c r="DA96" i="63" s="1"/>
  <c r="AT96" i="63"/>
  <c r="DB96" i="63" s="1"/>
  <c r="AU96" i="63"/>
  <c r="DC96" i="63" s="1"/>
  <c r="AV96" i="63"/>
  <c r="BJ96" i="63"/>
  <c r="CP96" i="63"/>
  <c r="CQ96" i="63"/>
  <c r="CW96" i="63"/>
  <c r="CX96" i="63"/>
  <c r="CY96" i="63"/>
  <c r="AG97" i="63"/>
  <c r="AV97" i="63" s="1"/>
  <c r="BK97" i="63" s="1"/>
  <c r="AH97" i="63"/>
  <c r="CP97" i="63" s="1"/>
  <c r="AI97" i="63"/>
  <c r="CQ97" i="63" s="1"/>
  <c r="AJ97" i="63"/>
  <c r="CR97" i="63" s="1"/>
  <c r="AK97" i="63"/>
  <c r="CS97" i="63" s="1"/>
  <c r="AL97" i="63"/>
  <c r="BA97" i="63" s="1"/>
  <c r="BP97" i="63" s="1"/>
  <c r="AM97" i="63"/>
  <c r="BB97" i="63" s="1"/>
  <c r="BQ97" i="63" s="1"/>
  <c r="AN97" i="63"/>
  <c r="AO97" i="63"/>
  <c r="BD97" i="63" s="1"/>
  <c r="BS97" i="63" s="1"/>
  <c r="AP97" i="63"/>
  <c r="CX97" i="63" s="1"/>
  <c r="AQ97" i="63"/>
  <c r="CY97" i="63" s="1"/>
  <c r="AR97" i="63"/>
  <c r="CZ97" i="63" s="1"/>
  <c r="AS97" i="63"/>
  <c r="DA97" i="63" s="1"/>
  <c r="AT97" i="63"/>
  <c r="BI97" i="63" s="1"/>
  <c r="AU97" i="63"/>
  <c r="BJ97" i="63" s="1"/>
  <c r="AX97" i="63"/>
  <c r="AZ97" i="63"/>
  <c r="BC97" i="63"/>
  <c r="BR97" i="63" s="1"/>
  <c r="BF97" i="63"/>
  <c r="CO97" i="63"/>
  <c r="CT97" i="63"/>
  <c r="CU97" i="63"/>
  <c r="CV97" i="63"/>
  <c r="CW97" i="63"/>
  <c r="DB97" i="63"/>
  <c r="DC97" i="63"/>
  <c r="AG98" i="63"/>
  <c r="AH98" i="63"/>
  <c r="AW98" i="63" s="1"/>
  <c r="AI98" i="63"/>
  <c r="AX98" i="63" s="1"/>
  <c r="AJ98" i="63"/>
  <c r="CR98" i="63" s="1"/>
  <c r="AK98" i="63"/>
  <c r="CS98" i="63" s="1"/>
  <c r="AL98" i="63"/>
  <c r="CT98" i="63" s="1"/>
  <c r="AM98" i="63"/>
  <c r="CU98" i="63" s="1"/>
  <c r="AN98" i="63"/>
  <c r="BC98" i="63" s="1"/>
  <c r="AO98" i="63"/>
  <c r="CW98" i="63" s="1"/>
  <c r="AP98" i="63"/>
  <c r="BE98" i="63" s="1"/>
  <c r="AQ98" i="63"/>
  <c r="BF98" i="63" s="1"/>
  <c r="AR98" i="63"/>
  <c r="BG98" i="63" s="1"/>
  <c r="BV98" i="63" s="1"/>
  <c r="AS98" i="63"/>
  <c r="DA98" i="63" s="1"/>
  <c r="AT98" i="63"/>
  <c r="DB98" i="63" s="1"/>
  <c r="AU98" i="63"/>
  <c r="DC98" i="63" s="1"/>
  <c r="AV98" i="63"/>
  <c r="BK98" i="63" s="1"/>
  <c r="BJ98" i="63"/>
  <c r="CO98" i="63"/>
  <c r="CP98" i="63"/>
  <c r="CQ98" i="63"/>
  <c r="CV98" i="63"/>
  <c r="CX98" i="63"/>
  <c r="CY98" i="63"/>
  <c r="CZ98" i="63"/>
  <c r="AG99" i="63"/>
  <c r="AV99" i="63" s="1"/>
  <c r="BK99" i="63" s="1"/>
  <c r="AH99" i="63"/>
  <c r="CP99" i="63" s="1"/>
  <c r="AI99" i="63"/>
  <c r="CQ99" i="63" s="1"/>
  <c r="AJ99" i="63"/>
  <c r="CR99" i="63" s="1"/>
  <c r="AK99" i="63"/>
  <c r="AL99" i="63"/>
  <c r="BA99" i="63" s="1"/>
  <c r="AM99" i="63"/>
  <c r="BB99" i="63" s="1"/>
  <c r="AN99" i="63"/>
  <c r="CV99" i="63" s="1"/>
  <c r="AO99" i="63"/>
  <c r="CW99" i="63" s="1"/>
  <c r="AP99" i="63"/>
  <c r="CX99" i="63" s="1"/>
  <c r="AQ99" i="63"/>
  <c r="AR99" i="63"/>
  <c r="BG99" i="63" s="1"/>
  <c r="AS99" i="63"/>
  <c r="AT99" i="63"/>
  <c r="BI99" i="63" s="1"/>
  <c r="AU99" i="63"/>
  <c r="BJ99" i="63" s="1"/>
  <c r="AX99" i="63"/>
  <c r="AZ99" i="63"/>
  <c r="BF99" i="63"/>
  <c r="BU99" i="63" s="1"/>
  <c r="BH99" i="63"/>
  <c r="CO99" i="63"/>
  <c r="CS99" i="63"/>
  <c r="CT99" i="63"/>
  <c r="CU99" i="63"/>
  <c r="CY99" i="63"/>
  <c r="CZ99" i="63"/>
  <c r="DA99" i="63"/>
  <c r="DB99" i="63"/>
  <c r="AG100" i="63"/>
  <c r="AV100" i="63" s="1"/>
  <c r="AH100" i="63"/>
  <c r="AW100" i="63" s="1"/>
  <c r="AI100" i="63"/>
  <c r="AX100" i="63" s="1"/>
  <c r="AJ100" i="63"/>
  <c r="CR100" i="63" s="1"/>
  <c r="AK100" i="63"/>
  <c r="AZ100" i="63" s="1"/>
  <c r="BO100" i="63" s="1"/>
  <c r="AL100" i="63"/>
  <c r="BA100" i="63" s="1"/>
  <c r="BP100" i="63" s="1"/>
  <c r="AM100" i="63"/>
  <c r="CU100" i="63" s="1"/>
  <c r="AN100" i="63"/>
  <c r="CV100" i="63" s="1"/>
  <c r="AO100" i="63"/>
  <c r="AP100" i="63"/>
  <c r="BE100" i="63" s="1"/>
  <c r="AQ100" i="63"/>
  <c r="BF100" i="63" s="1"/>
  <c r="BU100" i="63" s="1"/>
  <c r="AR100" i="63"/>
  <c r="CZ100" i="63" s="1"/>
  <c r="AS100" i="63"/>
  <c r="DA100" i="63" s="1"/>
  <c r="AT100" i="63"/>
  <c r="DB100" i="63" s="1"/>
  <c r="AU100" i="63"/>
  <c r="DC100" i="63" s="1"/>
  <c r="AY100" i="63"/>
  <c r="BN100" i="63" s="1"/>
  <c r="BB100" i="63"/>
  <c r="BD100" i="63"/>
  <c r="BG100" i="63"/>
  <c r="BJ100" i="63"/>
  <c r="CO100" i="63"/>
  <c r="CS100" i="63"/>
  <c r="CT100" i="63"/>
  <c r="CW100" i="63"/>
  <c r="CY100" i="63"/>
  <c r="AG101" i="63"/>
  <c r="AV101" i="63" s="1"/>
  <c r="BK101" i="63" s="1"/>
  <c r="AH101" i="63"/>
  <c r="AW101" i="63" s="1"/>
  <c r="BL101" i="63" s="1"/>
  <c r="AI101" i="63"/>
  <c r="AJ101" i="63"/>
  <c r="CR101" i="63" s="1"/>
  <c r="AK101" i="63"/>
  <c r="AZ101" i="63" s="1"/>
  <c r="AL101" i="63"/>
  <c r="BA101" i="63" s="1"/>
  <c r="AM101" i="63"/>
  <c r="BB101" i="63" s="1"/>
  <c r="BQ101" i="63" s="1"/>
  <c r="AN101" i="63"/>
  <c r="BC101" i="63" s="1"/>
  <c r="BR101" i="63" s="1"/>
  <c r="AO101" i="63"/>
  <c r="BD101" i="63" s="1"/>
  <c r="BS101" i="63" s="1"/>
  <c r="AP101" i="63"/>
  <c r="BE101" i="63" s="1"/>
  <c r="BT101" i="63" s="1"/>
  <c r="AQ101" i="63"/>
  <c r="AR101" i="63"/>
  <c r="BG101" i="63" s="1"/>
  <c r="BV101" i="63" s="1"/>
  <c r="AS101" i="63"/>
  <c r="BH101" i="63" s="1"/>
  <c r="BW101" i="63" s="1"/>
  <c r="AT101" i="63"/>
  <c r="BI101" i="63" s="1"/>
  <c r="BX101" i="63" s="1"/>
  <c r="AU101" i="63"/>
  <c r="BJ101" i="63" s="1"/>
  <c r="BY101" i="63" s="1"/>
  <c r="AX101" i="63"/>
  <c r="BM101" i="63" s="1"/>
  <c r="BF101" i="63"/>
  <c r="BU101" i="63" s="1"/>
  <c r="CO101" i="63"/>
  <c r="CP101" i="63"/>
  <c r="CQ101" i="63"/>
  <c r="CU101" i="63"/>
  <c r="CV101" i="63"/>
  <c r="CW101" i="63"/>
  <c r="CX101" i="63"/>
  <c r="CY101" i="63"/>
  <c r="CZ101" i="63"/>
  <c r="DA101" i="63"/>
  <c r="DB101" i="63"/>
  <c r="DC101" i="63"/>
  <c r="CV45" i="63" l="1"/>
  <c r="BC45" i="63"/>
  <c r="AW88" i="63"/>
  <c r="AW78" i="63"/>
  <c r="AV73" i="63"/>
  <c r="CZ70" i="63"/>
  <c r="CZ67" i="63"/>
  <c r="AX66" i="63"/>
  <c r="CQ66" i="63"/>
  <c r="CQ63" i="63"/>
  <c r="AY54" i="63"/>
  <c r="CR54" i="63"/>
  <c r="BE49" i="63"/>
  <c r="CX49" i="63"/>
  <c r="CP49" i="63"/>
  <c r="AW49" i="63"/>
  <c r="BG48" i="63"/>
  <c r="CZ48" i="63"/>
  <c r="CO41" i="63"/>
  <c r="AV41" i="63"/>
  <c r="AW39" i="63"/>
  <c r="CP39" i="63"/>
  <c r="BH36" i="63"/>
  <c r="DA36" i="63"/>
  <c r="AZ36" i="63"/>
  <c r="CS36" i="63"/>
  <c r="BJ86" i="63"/>
  <c r="BD98" i="63"/>
  <c r="BH95" i="63"/>
  <c r="BD94" i="63"/>
  <c r="BF91" i="63"/>
  <c r="CX90" i="63"/>
  <c r="DC89" i="63"/>
  <c r="CQ89" i="63"/>
  <c r="DC87" i="63"/>
  <c r="CQ87" i="63"/>
  <c r="BD81" i="63"/>
  <c r="AX79" i="63"/>
  <c r="CO78" i="63"/>
  <c r="DC77" i="63"/>
  <c r="CY72" i="63"/>
  <c r="CY70" i="63"/>
  <c r="CS69" i="63"/>
  <c r="DB68" i="63"/>
  <c r="CY67" i="63"/>
  <c r="CV66" i="63"/>
  <c r="BB66" i="63"/>
  <c r="BI64" i="63"/>
  <c r="BG64" i="63"/>
  <c r="CZ64" i="63"/>
  <c r="AY64" i="63"/>
  <c r="CR64" i="63"/>
  <c r="CP63" i="63"/>
  <c r="CV56" i="63"/>
  <c r="BI51" i="63"/>
  <c r="AX51" i="63"/>
  <c r="CQ51" i="63"/>
  <c r="BC44" i="63"/>
  <c r="CV44" i="63"/>
  <c r="DC38" i="63"/>
  <c r="BJ38" i="63"/>
  <c r="CQ100" i="63"/>
  <c r="DC99" i="63"/>
  <c r="BB98" i="63"/>
  <c r="BB96" i="63"/>
  <c r="BB94" i="63"/>
  <c r="BH93" i="63"/>
  <c r="CQ92" i="63"/>
  <c r="CW90" i="63"/>
  <c r="DB89" i="63"/>
  <c r="BE86" i="63"/>
  <c r="CY85" i="63"/>
  <c r="BH84" i="63"/>
  <c r="CQ83" i="63"/>
  <c r="AZ82" i="63"/>
  <c r="CT81" i="63"/>
  <c r="CT77" i="63"/>
  <c r="CX72" i="63"/>
  <c r="CS71" i="63"/>
  <c r="BJ70" i="63"/>
  <c r="CR69" i="63"/>
  <c r="BG65" i="63"/>
  <c r="CZ65" i="63"/>
  <c r="CP61" i="63"/>
  <c r="BE59" i="63"/>
  <c r="CX59" i="63"/>
  <c r="AX57" i="63"/>
  <c r="CQ57" i="63"/>
  <c r="BE53" i="63"/>
  <c r="BE36" i="63"/>
  <c r="BJ76" i="63"/>
  <c r="AY66" i="63"/>
  <c r="CR66" i="63"/>
  <c r="CP100" i="63"/>
  <c r="AY98" i="63"/>
  <c r="AY96" i="63"/>
  <c r="AY94" i="63"/>
  <c r="CP92" i="63"/>
  <c r="CX91" i="63"/>
  <c r="BH88" i="63"/>
  <c r="CU85" i="63"/>
  <c r="CW84" i="63"/>
  <c r="CS81" i="63"/>
  <c r="AZ80" i="63"/>
  <c r="BH78" i="63"/>
  <c r="AZ74" i="63"/>
  <c r="BI70" i="63"/>
  <c r="DC66" i="63"/>
  <c r="AZ59" i="63"/>
  <c r="BG52" i="63"/>
  <c r="CZ52" i="63"/>
  <c r="AY48" i="63"/>
  <c r="BG47" i="63"/>
  <c r="CZ47" i="63"/>
  <c r="AY47" i="63"/>
  <c r="CR47" i="63"/>
  <c r="DA42" i="63"/>
  <c r="BH42" i="63"/>
  <c r="BJ37" i="63"/>
  <c r="DC37" i="63"/>
  <c r="CP36" i="63"/>
  <c r="AW36" i="63"/>
  <c r="BJ34" i="63"/>
  <c r="CX88" i="63"/>
  <c r="CX78" i="63"/>
  <c r="BA71" i="63"/>
  <c r="BC69" i="63"/>
  <c r="CT64" i="63"/>
  <c r="AX58" i="63"/>
  <c r="CQ58" i="63"/>
  <c r="CU53" i="63"/>
  <c r="BB53" i="63"/>
  <c r="CQ45" i="63"/>
  <c r="AX45" i="63"/>
  <c r="BG96" i="63"/>
  <c r="CY89" i="63"/>
  <c r="CS101" i="63"/>
  <c r="CW88" i="63"/>
  <c r="DB81" i="63"/>
  <c r="CO80" i="63"/>
  <c r="CW78" i="63"/>
  <c r="CP76" i="63"/>
  <c r="CP65" i="63"/>
  <c r="BC57" i="63"/>
  <c r="CV57" i="63"/>
  <c r="CQ35" i="63"/>
  <c r="AX35" i="63"/>
  <c r="CT101" i="63"/>
  <c r="AZ95" i="63"/>
  <c r="BC99" i="63"/>
  <c r="BH97" i="63"/>
  <c r="DB95" i="63"/>
  <c r="CX100" i="63"/>
  <c r="DC91" i="63"/>
  <c r="CU89" i="63"/>
  <c r="CU87" i="63"/>
  <c r="CQ85" i="63"/>
  <c r="CQ84" i="63"/>
  <c r="AZ84" i="63"/>
  <c r="BH82" i="63"/>
  <c r="CY80" i="63"/>
  <c r="CU78" i="63"/>
  <c r="DC75" i="63"/>
  <c r="CZ66" i="63"/>
  <c r="AY52" i="63"/>
  <c r="AW42" i="63"/>
  <c r="CP42" i="63"/>
  <c r="CX38" i="63"/>
  <c r="BE38" i="63"/>
  <c r="CP38" i="63"/>
  <c r="AW38" i="63"/>
  <c r="BD56" i="63"/>
  <c r="DA49" i="63"/>
  <c r="BE47" i="63"/>
  <c r="AZ37" i="63"/>
  <c r="BA27" i="63"/>
  <c r="CP25" i="63"/>
  <c r="CS22" i="63"/>
  <c r="CQ13" i="63"/>
  <c r="CU12" i="63"/>
  <c r="DC7" i="63"/>
  <c r="CQ7" i="63"/>
  <c r="CS4" i="63"/>
  <c r="CX3" i="63"/>
  <c r="BF54" i="63"/>
  <c r="DC48" i="63"/>
  <c r="AW45" i="63"/>
  <c r="CS30" i="63"/>
  <c r="BE30" i="63"/>
  <c r="CO29" i="63"/>
  <c r="CR26" i="63"/>
  <c r="AX24" i="63"/>
  <c r="BC22" i="63"/>
  <c r="DC16" i="63"/>
  <c r="BJ29" i="63"/>
  <c r="BE28" i="63"/>
  <c r="CO27" i="63"/>
  <c r="CQ26" i="63"/>
  <c r="CX24" i="63"/>
  <c r="DC23" i="63"/>
  <c r="AY23" i="63"/>
  <c r="CZ20" i="63"/>
  <c r="DB17" i="63"/>
  <c r="CP17" i="63"/>
  <c r="BJ13" i="63"/>
  <c r="DC12" i="63"/>
  <c r="CO9" i="63"/>
  <c r="CP47" i="63"/>
  <c r="CQ43" i="63"/>
  <c r="DA22" i="63"/>
  <c r="DC19" i="63"/>
  <c r="DB25" i="63"/>
  <c r="AY16" i="63"/>
  <c r="BD14" i="63"/>
  <c r="BS6" i="63" s="1"/>
  <c r="CS11" i="63"/>
  <c r="BC6" i="63"/>
  <c r="CS5" i="63"/>
  <c r="CS3" i="63"/>
  <c r="CZ56" i="63"/>
  <c r="CV53" i="63"/>
  <c r="CS52" i="63"/>
  <c r="CT50" i="63"/>
  <c r="CV48" i="63"/>
  <c r="BD45" i="63"/>
  <c r="BS17" i="63" s="1"/>
  <c r="DA38" i="63"/>
  <c r="CQ34" i="63"/>
  <c r="CQ32" i="63"/>
  <c r="AW30" i="63"/>
  <c r="CW25" i="63"/>
  <c r="BH23" i="63"/>
  <c r="BW18" i="63" s="1"/>
  <c r="DA21" i="63"/>
  <c r="CR19" i="63"/>
  <c r="CX17" i="63"/>
  <c r="BC14" i="63"/>
  <c r="CQ5" i="63"/>
  <c r="DC2" i="63"/>
  <c r="AY2" i="63"/>
  <c r="CR50" i="63"/>
  <c r="CT49" i="63"/>
  <c r="CU44" i="63"/>
  <c r="CW29" i="63"/>
  <c r="BC24" i="63"/>
  <c r="BG23" i="63"/>
  <c r="CT18" i="63"/>
  <c r="CT15" i="63"/>
  <c r="DB2" i="63"/>
  <c r="CT2" i="63"/>
  <c r="AW140" i="64"/>
  <c r="CM140" i="64"/>
  <c r="CQ139" i="64"/>
  <c r="BA139" i="64"/>
  <c r="CI139" i="64"/>
  <c r="AS139" i="64"/>
  <c r="CQ136" i="64"/>
  <c r="BA136" i="64"/>
  <c r="CI136" i="64"/>
  <c r="AS136" i="64"/>
  <c r="CM150" i="64"/>
  <c r="AS150" i="64"/>
  <c r="AS146" i="64"/>
  <c r="CV138" i="64"/>
  <c r="BE138" i="64"/>
  <c r="CU138" i="64"/>
  <c r="AW138" i="64"/>
  <c r="CM138" i="64"/>
  <c r="CQ134" i="64"/>
  <c r="BA134" i="64"/>
  <c r="CI134" i="64"/>
  <c r="AS134" i="64"/>
  <c r="BA150" i="64"/>
  <c r="AY149" i="64"/>
  <c r="BA146" i="64"/>
  <c r="AY145" i="64"/>
  <c r="AY144" i="64"/>
  <c r="AX143" i="64"/>
  <c r="CO142" i="64"/>
  <c r="AY141" i="64"/>
  <c r="BE137" i="64"/>
  <c r="CU137" i="64"/>
  <c r="AW137" i="64"/>
  <c r="CM137" i="64"/>
  <c r="BF136" i="64"/>
  <c r="CV136" i="64"/>
  <c r="AX136" i="64"/>
  <c r="CN136" i="64"/>
  <c r="AZ150" i="64"/>
  <c r="AX149" i="64"/>
  <c r="AZ146" i="64"/>
  <c r="AX145" i="64"/>
  <c r="AX144" i="64"/>
  <c r="CN142" i="64"/>
  <c r="AX141" i="64"/>
  <c r="CV139" i="64"/>
  <c r="BE139" i="64"/>
  <c r="CU139" i="64"/>
  <c r="AW139" i="64"/>
  <c r="CM139" i="64"/>
  <c r="CN137" i="64"/>
  <c r="BE136" i="64"/>
  <c r="CU136" i="64"/>
  <c r="AW136" i="64"/>
  <c r="BK136" i="64" s="1"/>
  <c r="CM136" i="64"/>
  <c r="CQ135" i="64"/>
  <c r="BA135" i="64"/>
  <c r="CI135" i="64"/>
  <c r="AS135" i="64"/>
  <c r="CM148" i="64"/>
  <c r="AS148" i="64"/>
  <c r="BA147" i="64"/>
  <c r="CM143" i="64"/>
  <c r="CM142" i="64"/>
  <c r="CQ138" i="64"/>
  <c r="BA138" i="64"/>
  <c r="CI138" i="64"/>
  <c r="AS138" i="64"/>
  <c r="AZ137" i="64"/>
  <c r="CL148" i="64"/>
  <c r="AZ147" i="64"/>
  <c r="CM144" i="64"/>
  <c r="CL143" i="64"/>
  <c r="CL142" i="64"/>
  <c r="CV141" i="64"/>
  <c r="CM141" i="64"/>
  <c r="CN138" i="64"/>
  <c r="CV137" i="64"/>
  <c r="AY110" i="64"/>
  <c r="CO110" i="64"/>
  <c r="CV134" i="64"/>
  <c r="CN134" i="64"/>
  <c r="CV133" i="64"/>
  <c r="CN133" i="64"/>
  <c r="CV130" i="64"/>
  <c r="CI129" i="64"/>
  <c r="BC127" i="64"/>
  <c r="CI124" i="64"/>
  <c r="CJ123" i="64"/>
  <c r="CS118" i="64"/>
  <c r="BC118" i="64"/>
  <c r="CK118" i="64"/>
  <c r="AU118" i="64"/>
  <c r="AX114" i="64"/>
  <c r="AV112" i="64"/>
  <c r="CL111" i="64"/>
  <c r="AZ108" i="64"/>
  <c r="CP108" i="64"/>
  <c r="CU134" i="64"/>
  <c r="CM134" i="64"/>
  <c r="CM133" i="64"/>
  <c r="BA133" i="64"/>
  <c r="CU132" i="64"/>
  <c r="BA132" i="64"/>
  <c r="AS132" i="64"/>
  <c r="CU131" i="64"/>
  <c r="CM131" i="64"/>
  <c r="BA131" i="64"/>
  <c r="AS131" i="64"/>
  <c r="CQ129" i="64"/>
  <c r="BF124" i="64"/>
  <c r="BC121" i="64"/>
  <c r="CS119" i="64"/>
  <c r="BC119" i="64"/>
  <c r="CK119" i="64"/>
  <c r="AU119" i="64"/>
  <c r="CJ114" i="64"/>
  <c r="BF114" i="64"/>
  <c r="AY108" i="64"/>
  <c r="CO108" i="64"/>
  <c r="AS128" i="64"/>
  <c r="CQ124" i="64"/>
  <c r="CR123" i="64"/>
  <c r="BF123" i="64"/>
  <c r="AX120" i="64"/>
  <c r="CS120" i="64"/>
  <c r="BC120" i="64"/>
  <c r="CK120" i="64"/>
  <c r="AU120" i="64"/>
  <c r="AV118" i="64"/>
  <c r="CL110" i="64"/>
  <c r="AV110" i="64"/>
  <c r="CR128" i="64"/>
  <c r="CJ128" i="64"/>
  <c r="AX121" i="64"/>
  <c r="CR130" i="64"/>
  <c r="AU130" i="64"/>
  <c r="CN129" i="64"/>
  <c r="BF126" i="64"/>
  <c r="CQ122" i="64"/>
  <c r="CJ121" i="64"/>
  <c r="AV120" i="64"/>
  <c r="AX116" i="64"/>
  <c r="CS116" i="64"/>
  <c r="BC116" i="64"/>
  <c r="CK116" i="64"/>
  <c r="AU116" i="64"/>
  <c r="BF113" i="64"/>
  <c r="CK112" i="64"/>
  <c r="AU112" i="64"/>
  <c r="CS111" i="64"/>
  <c r="BC111" i="64"/>
  <c r="CK111" i="64"/>
  <c r="AU111" i="64"/>
  <c r="CR109" i="64"/>
  <c r="BB109" i="64"/>
  <c r="CJ109" i="64"/>
  <c r="AT109" i="64"/>
  <c r="CQ130" i="64"/>
  <c r="CV129" i="64"/>
  <c r="BF127" i="64"/>
  <c r="AX125" i="64"/>
  <c r="CI121" i="64"/>
  <c r="CS117" i="64"/>
  <c r="BC117" i="64"/>
  <c r="CK117" i="64"/>
  <c r="AU117" i="64"/>
  <c r="CK115" i="64"/>
  <c r="AU115" i="64"/>
  <c r="CK108" i="64"/>
  <c r="AU108" i="64"/>
  <c r="CL106" i="64"/>
  <c r="AV106" i="64"/>
  <c r="CL129" i="64"/>
  <c r="CO127" i="64"/>
  <c r="AU127" i="64"/>
  <c r="CJ125" i="64"/>
  <c r="AX124" i="64"/>
  <c r="BC122" i="64"/>
  <c r="CR121" i="64"/>
  <c r="BF121" i="64"/>
  <c r="AU121" i="64"/>
  <c r="CR118" i="64"/>
  <c r="CK114" i="64"/>
  <c r="AU114" i="64"/>
  <c r="AX112" i="64"/>
  <c r="CR105" i="64"/>
  <c r="CP104" i="64"/>
  <c r="AV104" i="64"/>
  <c r="AU100" i="64"/>
  <c r="CQ97" i="64"/>
  <c r="CO96" i="64"/>
  <c r="AU96" i="64"/>
  <c r="CT88" i="64"/>
  <c r="BD88" i="64"/>
  <c r="CL88" i="64"/>
  <c r="AV88" i="64"/>
  <c r="AZ89" i="64"/>
  <c r="CP89" i="64"/>
  <c r="CS88" i="64"/>
  <c r="BC88" i="64"/>
  <c r="CK88" i="64"/>
  <c r="AU88" i="64"/>
  <c r="AZ86" i="64"/>
  <c r="CP86" i="64"/>
  <c r="AU105" i="64"/>
  <c r="AV98" i="64"/>
  <c r="AT97" i="64"/>
  <c r="AV94" i="64"/>
  <c r="AV93" i="64"/>
  <c r="AV92" i="64"/>
  <c r="CS90" i="64"/>
  <c r="BC90" i="64"/>
  <c r="CT87" i="64"/>
  <c r="BD87" i="64"/>
  <c r="CL87" i="64"/>
  <c r="AV87" i="64"/>
  <c r="AZ83" i="64"/>
  <c r="CP83" i="64"/>
  <c r="BC109" i="64"/>
  <c r="CP106" i="64"/>
  <c r="BD105" i="64"/>
  <c r="CO98" i="64"/>
  <c r="AU98" i="64"/>
  <c r="BC97" i="64"/>
  <c r="AS97" i="64"/>
  <c r="CO94" i="64"/>
  <c r="AU94" i="64"/>
  <c r="CO93" i="64"/>
  <c r="AU93" i="64"/>
  <c r="CO92" i="64"/>
  <c r="AU92" i="64"/>
  <c r="CS91" i="64"/>
  <c r="BC91" i="64"/>
  <c r="CK91" i="64"/>
  <c r="AU91" i="64"/>
  <c r="AZ88" i="64"/>
  <c r="CP88" i="64"/>
  <c r="CS87" i="64"/>
  <c r="BC87" i="64"/>
  <c r="CK87" i="64"/>
  <c r="AU87" i="64"/>
  <c r="AT110" i="64"/>
  <c r="AV107" i="64"/>
  <c r="AU106" i="64"/>
  <c r="BC105" i="64"/>
  <c r="AV99" i="64"/>
  <c r="BD98" i="64"/>
  <c r="AT98" i="64"/>
  <c r="BB97" i="64"/>
  <c r="AV95" i="64"/>
  <c r="BD94" i="64"/>
  <c r="AT94" i="64"/>
  <c r="CT89" i="64"/>
  <c r="BD89" i="64"/>
  <c r="CL89" i="64"/>
  <c r="AV89" i="64"/>
  <c r="CT85" i="64"/>
  <c r="BD85" i="64"/>
  <c r="CL85" i="64"/>
  <c r="AV85" i="64"/>
  <c r="BC98" i="64"/>
  <c r="BC94" i="64"/>
  <c r="CS89" i="64"/>
  <c r="BC89" i="64"/>
  <c r="CK89" i="64"/>
  <c r="AU89" i="64"/>
  <c r="CT86" i="64"/>
  <c r="BD86" i="64"/>
  <c r="CL86" i="64"/>
  <c r="AV86" i="64"/>
  <c r="CS85" i="64"/>
  <c r="BC85" i="64"/>
  <c r="CK85" i="64"/>
  <c r="AU85" i="64"/>
  <c r="CS84" i="64"/>
  <c r="BC84" i="64"/>
  <c r="CK84" i="64"/>
  <c r="AU84" i="64"/>
  <c r="AV108" i="64"/>
  <c r="BD107" i="64"/>
  <c r="BC106" i="64"/>
  <c r="CO103" i="64"/>
  <c r="AU103" i="64"/>
  <c r="CO102" i="64"/>
  <c r="AU102" i="64"/>
  <c r="CO101" i="64"/>
  <c r="AU101" i="64"/>
  <c r="CO100" i="64"/>
  <c r="AV100" i="64"/>
  <c r="BD99" i="64"/>
  <c r="CP96" i="64"/>
  <c r="AV96" i="64"/>
  <c r="BD95" i="64"/>
  <c r="AZ87" i="64"/>
  <c r="CP87" i="64"/>
  <c r="CS86" i="64"/>
  <c r="BC86" i="64"/>
  <c r="CK86" i="64"/>
  <c r="AU86" i="64"/>
  <c r="CL68" i="64"/>
  <c r="AV68" i="64"/>
  <c r="CL66" i="64"/>
  <c r="AV66" i="64"/>
  <c r="CJ74" i="64"/>
  <c r="BB74" i="64"/>
  <c r="CI70" i="64"/>
  <c r="AZ70" i="64"/>
  <c r="CP70" i="64"/>
  <c r="CI69" i="64"/>
  <c r="AZ69" i="64"/>
  <c r="CP69" i="64"/>
  <c r="CP85" i="64"/>
  <c r="AU79" i="64"/>
  <c r="AU72" i="64"/>
  <c r="CL65" i="64"/>
  <c r="AV65" i="64"/>
  <c r="CQ81" i="64"/>
  <c r="AW81" i="64"/>
  <c r="AT80" i="64"/>
  <c r="CQ77" i="64"/>
  <c r="AW77" i="64"/>
  <c r="AT76" i="64"/>
  <c r="AU73" i="64"/>
  <c r="BC72" i="64"/>
  <c r="BE70" i="64"/>
  <c r="BS54" i="64" s="1"/>
  <c r="BE69" i="64"/>
  <c r="BS150" i="64" s="1"/>
  <c r="AU65" i="64"/>
  <c r="CK65" i="64"/>
  <c r="AT84" i="64"/>
  <c r="AV81" i="64"/>
  <c r="CQ70" i="64"/>
  <c r="CQ69" i="64"/>
  <c r="AZ68" i="64"/>
  <c r="CP68" i="64"/>
  <c r="AT85" i="64"/>
  <c r="BE81" i="64"/>
  <c r="AU81" i="64"/>
  <c r="BB80" i="64"/>
  <c r="BE77" i="64"/>
  <c r="AU77" i="64"/>
  <c r="BB76" i="64"/>
  <c r="CQ75" i="64"/>
  <c r="AV74" i="64"/>
  <c r="BC73" i="64"/>
  <c r="CL71" i="64"/>
  <c r="AV71" i="64"/>
  <c r="CT70" i="64"/>
  <c r="BD70" i="64"/>
  <c r="CL70" i="64"/>
  <c r="AV70" i="64"/>
  <c r="CT69" i="64"/>
  <c r="BD69" i="64"/>
  <c r="CL69" i="64"/>
  <c r="AV69" i="64"/>
  <c r="CL64" i="64"/>
  <c r="AV64" i="64"/>
  <c r="CT63" i="64"/>
  <c r="BD63" i="64"/>
  <c r="AW83" i="64"/>
  <c r="BE82" i="64"/>
  <c r="AV82" i="64"/>
  <c r="BD81" i="64"/>
  <c r="CI80" i="64"/>
  <c r="AW78" i="64"/>
  <c r="BD77" i="64"/>
  <c r="CI76" i="64"/>
  <c r="AW75" i="64"/>
  <c r="BE74" i="64"/>
  <c r="CI71" i="64"/>
  <c r="BC64" i="64"/>
  <c r="CS64" i="64"/>
  <c r="AU64" i="64"/>
  <c r="CK64" i="64"/>
  <c r="CI84" i="64"/>
  <c r="AV83" i="64"/>
  <c r="CP78" i="64"/>
  <c r="AV78" i="64"/>
  <c r="BE75" i="64"/>
  <c r="AV75" i="64"/>
  <c r="BD74" i="64"/>
  <c r="CI73" i="64"/>
  <c r="CS63" i="64"/>
  <c r="CK63" i="64"/>
  <c r="CS61" i="64"/>
  <c r="CS60" i="64"/>
  <c r="CK60" i="64"/>
  <c r="CS59" i="64"/>
  <c r="CK59" i="64"/>
  <c r="CS57" i="64"/>
  <c r="CK57" i="64"/>
  <c r="BS50" i="64"/>
  <c r="AU42" i="64"/>
  <c r="CK42" i="64"/>
  <c r="BS33" i="64"/>
  <c r="BR50" i="64"/>
  <c r="CR46" i="64"/>
  <c r="CS46" i="64"/>
  <c r="BC46" i="64"/>
  <c r="CK46" i="64"/>
  <c r="AU46" i="64"/>
  <c r="AY45" i="64"/>
  <c r="CO45" i="64"/>
  <c r="AU43" i="64"/>
  <c r="CK43" i="64"/>
  <c r="BR47" i="64"/>
  <c r="BS45" i="64"/>
  <c r="BC44" i="64"/>
  <c r="BQ149" i="64" s="1"/>
  <c r="CS44" i="64"/>
  <c r="BI32" i="64"/>
  <c r="CP66" i="64"/>
  <c r="CP64" i="64"/>
  <c r="CP63" i="64"/>
  <c r="AV63" i="64"/>
  <c r="CP60" i="64"/>
  <c r="BD60" i="64"/>
  <c r="AV60" i="64"/>
  <c r="CP59" i="64"/>
  <c r="AV59" i="64"/>
  <c r="CP57" i="64"/>
  <c r="BD57" i="64"/>
  <c r="AV57" i="64"/>
  <c r="CO56" i="64"/>
  <c r="BC55" i="64"/>
  <c r="CO50" i="64"/>
  <c r="BD45" i="64"/>
  <c r="BR131" i="64" s="1"/>
  <c r="BI37" i="64"/>
  <c r="CN56" i="64"/>
  <c r="BC54" i="64"/>
  <c r="AV52" i="64"/>
  <c r="BC49" i="64"/>
  <c r="AV46" i="64"/>
  <c r="BJ121" i="64" s="1"/>
  <c r="CV56" i="64"/>
  <c r="BA54" i="64"/>
  <c r="AX53" i="64"/>
  <c r="AU52" i="64"/>
  <c r="CK47" i="64"/>
  <c r="AU47" i="64"/>
  <c r="CJ46" i="64"/>
  <c r="AY46" i="64"/>
  <c r="CO46" i="64"/>
  <c r="AX42" i="64"/>
  <c r="CN42" i="64"/>
  <c r="CM40" i="64"/>
  <c r="AW40" i="64"/>
  <c r="CL56" i="64"/>
  <c r="CO55" i="64"/>
  <c r="CR54" i="64"/>
  <c r="BC51" i="64"/>
  <c r="AU51" i="64"/>
  <c r="BS46" i="64"/>
  <c r="BF44" i="64"/>
  <c r="AX43" i="64"/>
  <c r="CN43" i="64"/>
  <c r="CT56" i="64"/>
  <c r="AU56" i="64"/>
  <c r="CN55" i="64"/>
  <c r="BF53" i="64"/>
  <c r="BC52" i="64"/>
  <c r="AV50" i="64"/>
  <c r="BJ35" i="64" s="1"/>
  <c r="BD46" i="64"/>
  <c r="BR31" i="64" s="1"/>
  <c r="CK44" i="64"/>
  <c r="AU41" i="64"/>
  <c r="CK41" i="64"/>
  <c r="BS31" i="64"/>
  <c r="BS36" i="64"/>
  <c r="AY34" i="64"/>
  <c r="CO34" i="64"/>
  <c r="BQ33" i="64"/>
  <c r="CN41" i="64"/>
  <c r="AY39" i="64"/>
  <c r="AZ35" i="64"/>
  <c r="CR34" i="64"/>
  <c r="BQ31" i="64"/>
  <c r="AX31" i="64"/>
  <c r="CN31" i="64"/>
  <c r="BR22" i="64"/>
  <c r="BF38" i="64"/>
  <c r="BS37" i="64"/>
  <c r="BS34" i="64"/>
  <c r="BS32" i="64"/>
  <c r="BS26" i="64"/>
  <c r="BR30" i="64"/>
  <c r="CI30" i="64"/>
  <c r="AS30" i="64"/>
  <c r="BS22" i="64"/>
  <c r="BC45" i="64"/>
  <c r="BQ34" i="64" s="1"/>
  <c r="AU45" i="64"/>
  <c r="BI23" i="64" s="1"/>
  <c r="BS38" i="64"/>
  <c r="CL37" i="64"/>
  <c r="CN34" i="64"/>
  <c r="CN33" i="64"/>
  <c r="CP32" i="64"/>
  <c r="AX32" i="64"/>
  <c r="CN32" i="64"/>
  <c r="BQ30" i="64"/>
  <c r="CR28" i="64"/>
  <c r="BB28" i="64"/>
  <c r="BS25" i="64"/>
  <c r="CK37" i="64"/>
  <c r="AY36" i="64"/>
  <c r="AW35" i="64"/>
  <c r="CM34" i="64"/>
  <c r="CM33" i="64"/>
  <c r="AY33" i="64"/>
  <c r="CO32" i="64"/>
  <c r="AW32" i="64"/>
  <c r="CM32" i="64"/>
  <c r="BJ26" i="64"/>
  <c r="CL39" i="64"/>
  <c r="BR36" i="64"/>
  <c r="BJ34" i="64"/>
  <c r="BJ33" i="64"/>
  <c r="BQ27" i="64"/>
  <c r="BR25" i="64"/>
  <c r="BS23" i="64"/>
  <c r="BR19" i="64"/>
  <c r="CS40" i="64"/>
  <c r="CK39" i="64"/>
  <c r="BJ38" i="64"/>
  <c r="AY37" i="64"/>
  <c r="BQ36" i="64"/>
  <c r="CU34" i="64"/>
  <c r="BI34" i="64"/>
  <c r="BI33" i="64"/>
  <c r="CM31" i="64"/>
  <c r="BJ31" i="64"/>
  <c r="BQ28" i="64"/>
  <c r="BQ23" i="64"/>
  <c r="BS21" i="64"/>
  <c r="BI16" i="64"/>
  <c r="AZ44" i="64"/>
  <c r="AZ43" i="64"/>
  <c r="AZ42" i="64"/>
  <c r="AZ41" i="64"/>
  <c r="AZ40" i="64"/>
  <c r="CS38" i="64"/>
  <c r="AZ38" i="64"/>
  <c r="CL35" i="64"/>
  <c r="AT34" i="64"/>
  <c r="AZ34" i="64"/>
  <c r="CP34" i="64"/>
  <c r="CV33" i="64"/>
  <c r="BJ32" i="64"/>
  <c r="BI31" i="64"/>
  <c r="BJ25" i="64"/>
  <c r="BR23" i="64"/>
  <c r="BR21" i="64"/>
  <c r="BJ21" i="64"/>
  <c r="BJ18" i="64"/>
  <c r="BJ27" i="64"/>
  <c r="BI28" i="64"/>
  <c r="CP25" i="64"/>
  <c r="CP23" i="64"/>
  <c r="CN22" i="64"/>
  <c r="BP22" i="64"/>
  <c r="CM21" i="64"/>
  <c r="BI6" i="64"/>
  <c r="BJ7" i="64"/>
  <c r="BI27" i="64"/>
  <c r="BQ25" i="64"/>
  <c r="CU21" i="64"/>
  <c r="BS20" i="64"/>
  <c r="BG20" i="64"/>
  <c r="BI18" i="64"/>
  <c r="CP18" i="64"/>
  <c r="AZ18" i="64"/>
  <c r="CV17" i="64"/>
  <c r="BP16" i="64"/>
  <c r="BR20" i="64"/>
  <c r="BF20" i="64"/>
  <c r="BT133" i="64" s="1"/>
  <c r="CV20" i="64"/>
  <c r="BS19" i="64"/>
  <c r="BQ9" i="64"/>
  <c r="BQ15" i="64"/>
  <c r="BQ18" i="64"/>
  <c r="BQ7" i="64"/>
  <c r="BQ10" i="64"/>
  <c r="BQ17" i="64"/>
  <c r="BQ8" i="64"/>
  <c r="BQ13" i="64"/>
  <c r="BG18" i="64"/>
  <c r="AY18" i="64"/>
  <c r="CO18" i="64"/>
  <c r="BI17" i="64"/>
  <c r="CP17" i="64"/>
  <c r="AZ17" i="64"/>
  <c r="BJ8" i="64"/>
  <c r="CM27" i="64"/>
  <c r="AS25" i="64"/>
  <c r="AS23" i="64"/>
  <c r="BG31" i="64" s="1"/>
  <c r="AW20" i="64"/>
  <c r="BK100" i="64" s="1"/>
  <c r="CM20" i="64"/>
  <c r="CO17" i="64"/>
  <c r="AY17" i="64"/>
  <c r="AT28" i="64"/>
  <c r="AT26" i="64"/>
  <c r="BB25" i="64"/>
  <c r="BP2" i="64" s="1"/>
  <c r="BB24" i="64"/>
  <c r="AT24" i="64"/>
  <c r="BH24" i="64" s="1"/>
  <c r="BB23" i="64"/>
  <c r="BP127" i="64" s="1"/>
  <c r="AZ22" i="64"/>
  <c r="BI21" i="64"/>
  <c r="AY21" i="64"/>
  <c r="BR18" i="64"/>
  <c r="BR17" i="64"/>
  <c r="BJ14" i="64"/>
  <c r="BJ16" i="64"/>
  <c r="BJ12" i="64"/>
  <c r="BJ15" i="64"/>
  <c r="BQ19" i="64"/>
  <c r="BT17" i="64"/>
  <c r="AX17" i="64"/>
  <c r="CN17" i="64"/>
  <c r="BR10" i="64"/>
  <c r="BJ10" i="64"/>
  <c r="BB29" i="64"/>
  <c r="AT29" i="64"/>
  <c r="AS28" i="64"/>
  <c r="AS26" i="64"/>
  <c r="BA25" i="64"/>
  <c r="BA24" i="64"/>
  <c r="BO10" i="64" s="1"/>
  <c r="AS24" i="64"/>
  <c r="BA23" i="64"/>
  <c r="BO4" i="64" s="1"/>
  <c r="BI22" i="64"/>
  <c r="AY22" i="64"/>
  <c r="AX21" i="64"/>
  <c r="AT21" i="64"/>
  <c r="BH146" i="64" s="1"/>
  <c r="CJ21" i="64"/>
  <c r="BP19" i="64"/>
  <c r="BI7" i="64"/>
  <c r="BI10" i="64"/>
  <c r="BI8" i="64"/>
  <c r="BI14" i="64"/>
  <c r="BI12" i="64"/>
  <c r="BI15" i="64"/>
  <c r="CQ19" i="64"/>
  <c r="BA19" i="64"/>
  <c r="BO124" i="64" s="1"/>
  <c r="BP18" i="64"/>
  <c r="BR12" i="64"/>
  <c r="BA29" i="64"/>
  <c r="AS29" i="64"/>
  <c r="BK28" i="64"/>
  <c r="BB26" i="64"/>
  <c r="BJ20" i="64"/>
  <c r="AX20" i="64"/>
  <c r="BJ19" i="64"/>
  <c r="CP19" i="64"/>
  <c r="AZ19" i="64"/>
  <c r="BP17" i="64"/>
  <c r="AT31" i="64"/>
  <c r="BA28" i="64"/>
  <c r="BA26" i="64"/>
  <c r="BQ21" i="64"/>
  <c r="CU20" i="64"/>
  <c r="BI20" i="64"/>
  <c r="BI19" i="64"/>
  <c r="AS19" i="64"/>
  <c r="AX16" i="64"/>
  <c r="CN16" i="64"/>
  <c r="BJ9" i="64"/>
  <c r="BT9" i="64"/>
  <c r="BR8" i="64"/>
  <c r="BR2" i="64"/>
  <c r="BK6" i="64"/>
  <c r="BK4" i="64"/>
  <c r="BK14" i="64"/>
  <c r="BP10" i="64"/>
  <c r="BS9" i="64"/>
  <c r="BP7" i="64"/>
  <c r="BJ2" i="64"/>
  <c r="BJ3" i="64"/>
  <c r="BJ4" i="64"/>
  <c r="BJ5" i="64"/>
  <c r="BJ6" i="64"/>
  <c r="BG2" i="64"/>
  <c r="BG12" i="64"/>
  <c r="CO12" i="64"/>
  <c r="AY12" i="64"/>
  <c r="BQ2" i="64"/>
  <c r="CP11" i="64"/>
  <c r="AZ11" i="64"/>
  <c r="CP8" i="64"/>
  <c r="AZ8" i="64"/>
  <c r="BP4" i="64"/>
  <c r="BT2" i="64"/>
  <c r="BI3" i="64"/>
  <c r="BT12" i="64"/>
  <c r="BP9" i="64"/>
  <c r="CO8" i="64"/>
  <c r="AY8" i="64"/>
  <c r="BS3" i="64"/>
  <c r="BK3" i="64"/>
  <c r="BS2" i="64"/>
  <c r="BK2" i="64"/>
  <c r="BT18" i="64"/>
  <c r="BS17" i="64"/>
  <c r="BK17" i="64"/>
  <c r="BG15" i="64"/>
  <c r="CO15" i="64"/>
  <c r="AY15" i="64"/>
  <c r="CV12" i="64"/>
  <c r="BS12" i="64"/>
  <c r="BK12" i="64"/>
  <c r="BT11" i="64"/>
  <c r="CP10" i="64"/>
  <c r="AZ10" i="64"/>
  <c r="BT8" i="64"/>
  <c r="BR7" i="64"/>
  <c r="BH7" i="64"/>
  <c r="BP3" i="64"/>
  <c r="BS18" i="64"/>
  <c r="BK18" i="64"/>
  <c r="BI5" i="64"/>
  <c r="BQ4" i="64"/>
  <c r="BT15" i="64"/>
  <c r="BI4" i="64"/>
  <c r="BH13" i="64"/>
  <c r="CO13" i="64"/>
  <c r="AY13" i="64"/>
  <c r="BG10" i="64"/>
  <c r="CO10" i="64"/>
  <c r="AY10" i="64"/>
  <c r="BG7" i="64"/>
  <c r="CO7" i="64"/>
  <c r="AY7" i="64"/>
  <c r="BO18" i="64"/>
  <c r="CV15" i="64"/>
  <c r="BS15" i="64"/>
  <c r="BK15" i="64"/>
  <c r="BT10" i="64"/>
  <c r="BH9" i="64"/>
  <c r="CP9" i="64"/>
  <c r="AZ9" i="64"/>
  <c r="BP8" i="64"/>
  <c r="BT7" i="64"/>
  <c r="BL5" i="64"/>
  <c r="CV19" i="64"/>
  <c r="BJ17" i="64"/>
  <c r="CO16" i="64"/>
  <c r="AY16" i="64"/>
  <c r="BO15" i="64"/>
  <c r="BG14" i="64"/>
  <c r="CO14" i="64"/>
  <c r="AY14" i="64"/>
  <c r="BQ3" i="64"/>
  <c r="BS13" i="64"/>
  <c r="AZ12" i="64"/>
  <c r="BS10" i="64"/>
  <c r="BK10" i="64"/>
  <c r="BG9" i="64"/>
  <c r="CO9" i="64"/>
  <c r="AY9" i="64"/>
  <c r="BS7" i="64"/>
  <c r="BK7" i="64"/>
  <c r="BL4" i="64"/>
  <c r="AZ7" i="64"/>
  <c r="AZ5" i="64"/>
  <c r="AZ4" i="64"/>
  <c r="AZ3" i="64"/>
  <c r="AZ2" i="64"/>
  <c r="BN148" i="64" s="1"/>
  <c r="AY6" i="64"/>
  <c r="AY5" i="64"/>
  <c r="AY4" i="64"/>
  <c r="AY3" i="64"/>
  <c r="AY2" i="64"/>
  <c r="BM143" i="64" s="1"/>
  <c r="BR92" i="63"/>
  <c r="BQ92" i="63"/>
  <c r="BR93" i="63"/>
  <c r="BM94" i="63"/>
  <c r="BV99" i="63"/>
  <c r="BR98" i="63"/>
  <c r="BN93" i="63"/>
  <c r="CZ89" i="63"/>
  <c r="BG89" i="63"/>
  <c r="CR89" i="63"/>
  <c r="AY89" i="63"/>
  <c r="CV88" i="63"/>
  <c r="BC88" i="63"/>
  <c r="CR83" i="63"/>
  <c r="AY83" i="63"/>
  <c r="AY101" i="63"/>
  <c r="BC100" i="63"/>
  <c r="AY99" i="63"/>
  <c r="BG97" i="63"/>
  <c r="AY97" i="63"/>
  <c r="BC96" i="63"/>
  <c r="BG95" i="63"/>
  <c r="BC94" i="63"/>
  <c r="CZ90" i="63"/>
  <c r="BG90" i="63"/>
  <c r="CR90" i="63"/>
  <c r="AY90" i="63"/>
  <c r="CX89" i="63"/>
  <c r="BE89" i="63"/>
  <c r="CP89" i="63"/>
  <c r="AW89" i="63"/>
  <c r="DB88" i="63"/>
  <c r="BI88" i="63"/>
  <c r="CT88" i="63"/>
  <c r="BA88" i="63"/>
  <c r="CV85" i="63"/>
  <c r="BC85" i="63"/>
  <c r="BI100" i="63"/>
  <c r="BE99" i="63"/>
  <c r="AW99" i="63"/>
  <c r="BI98" i="63"/>
  <c r="BA98" i="63"/>
  <c r="BE97" i="63"/>
  <c r="AW97" i="63"/>
  <c r="BI96" i="63"/>
  <c r="BA96" i="63"/>
  <c r="CR87" i="63"/>
  <c r="AY87" i="63"/>
  <c r="BH100" i="63"/>
  <c r="BD99" i="63"/>
  <c r="BH98" i="63"/>
  <c r="AZ98" i="63"/>
  <c r="BH96" i="63"/>
  <c r="AZ96" i="63"/>
  <c r="AV95" i="63"/>
  <c r="AZ94" i="63"/>
  <c r="CX93" i="63"/>
  <c r="CP93" i="63"/>
  <c r="BG93" i="63"/>
  <c r="CV89" i="63"/>
  <c r="BC89" i="63"/>
  <c r="CZ88" i="63"/>
  <c r="BG88" i="63"/>
  <c r="CR88" i="63"/>
  <c r="AY88" i="63"/>
  <c r="CV90" i="63"/>
  <c r="BC90" i="63"/>
  <c r="AY92" i="63"/>
  <c r="CV86" i="63"/>
  <c r="BC86" i="63"/>
  <c r="CZ85" i="63"/>
  <c r="BG85" i="63"/>
  <c r="CR85" i="63"/>
  <c r="AY85" i="63"/>
  <c r="DB90" i="63"/>
  <c r="BI90" i="63"/>
  <c r="CV87" i="63"/>
  <c r="BC87" i="63"/>
  <c r="BG81" i="63"/>
  <c r="AY81" i="63"/>
  <c r="BC80" i="63"/>
  <c r="AY79" i="63"/>
  <c r="BC78" i="63"/>
  <c r="AY77" i="63"/>
  <c r="AY75" i="63"/>
  <c r="BG73" i="63"/>
  <c r="CR71" i="63"/>
  <c r="CP70" i="63"/>
  <c r="AW70" i="63"/>
  <c r="CO67" i="63"/>
  <c r="BE87" i="63"/>
  <c r="AW87" i="63"/>
  <c r="BI86" i="63"/>
  <c r="BE85" i="63"/>
  <c r="AW85" i="63"/>
  <c r="BI84" i="63"/>
  <c r="BA84" i="63"/>
  <c r="BE83" i="63"/>
  <c r="AW83" i="63"/>
  <c r="BI82" i="63"/>
  <c r="BA82" i="63"/>
  <c r="BE81" i="63"/>
  <c r="AW81" i="63"/>
  <c r="BI80" i="63"/>
  <c r="AW79" i="63"/>
  <c r="BI78" i="63"/>
  <c r="BA78" i="63"/>
  <c r="AW77" i="63"/>
  <c r="BI76" i="63"/>
  <c r="BA76" i="63"/>
  <c r="BE75" i="63"/>
  <c r="AW75" i="63"/>
  <c r="BI74" i="63"/>
  <c r="BE73" i="63"/>
  <c r="BI72" i="63"/>
  <c r="BA72" i="63"/>
  <c r="CP71" i="63"/>
  <c r="BI71" i="63"/>
  <c r="BX71" i="63" s="1"/>
  <c r="DB69" i="63"/>
  <c r="BI69" i="63"/>
  <c r="CT69" i="63"/>
  <c r="BA69" i="63"/>
  <c r="DA68" i="63"/>
  <c r="CX68" i="63"/>
  <c r="BE68" i="63"/>
  <c r="CP68" i="63"/>
  <c r="AW68" i="63"/>
  <c r="CX66" i="63"/>
  <c r="BE66" i="63"/>
  <c r="CP66" i="63"/>
  <c r="AW66" i="63"/>
  <c r="DA64" i="63"/>
  <c r="BH64" i="63"/>
  <c r="CS64" i="63"/>
  <c r="AZ64" i="63"/>
  <c r="AY84" i="63"/>
  <c r="AY82" i="63"/>
  <c r="BG80" i="63"/>
  <c r="AY80" i="63"/>
  <c r="BG78" i="63"/>
  <c r="AY78" i="63"/>
  <c r="BG76" i="63"/>
  <c r="AY76" i="63"/>
  <c r="AY74" i="63"/>
  <c r="BG72" i="63"/>
  <c r="BE70" i="63"/>
  <c r="CZ69" i="63"/>
  <c r="CS66" i="63"/>
  <c r="CT67" i="63"/>
  <c r="BA67" i="63"/>
  <c r="DC47" i="63"/>
  <c r="BJ47" i="63"/>
  <c r="BY17" i="63" s="1"/>
  <c r="CU47" i="63"/>
  <c r="BB47" i="63"/>
  <c r="CY44" i="63"/>
  <c r="BF44" i="63"/>
  <c r="BU37" i="63" s="1"/>
  <c r="CQ44" i="63"/>
  <c r="AX44" i="63"/>
  <c r="AZ62" i="63"/>
  <c r="BD61" i="63"/>
  <c r="BS15" i="63" s="1"/>
  <c r="AZ60" i="63"/>
  <c r="BD57" i="63"/>
  <c r="AV57" i="63"/>
  <c r="AZ56" i="63"/>
  <c r="AV55" i="63"/>
  <c r="BH54" i="63"/>
  <c r="AZ54" i="63"/>
  <c r="BH50" i="63"/>
  <c r="BC61" i="63"/>
  <c r="DB52" i="63"/>
  <c r="CT52" i="63"/>
  <c r="AV51" i="63"/>
  <c r="BK21" i="63" s="1"/>
  <c r="BG46" i="63"/>
  <c r="CU45" i="63"/>
  <c r="BB45" i="63"/>
  <c r="CY48" i="63"/>
  <c r="BF48" i="63"/>
  <c r="BU31" i="63" s="1"/>
  <c r="CQ48" i="63"/>
  <c r="AX48" i="63"/>
  <c r="BI65" i="63"/>
  <c r="BA65" i="63"/>
  <c r="AW64" i="63"/>
  <c r="BA63" i="63"/>
  <c r="AW62" i="63"/>
  <c r="BI61" i="63"/>
  <c r="BA61" i="63"/>
  <c r="AW60" i="63"/>
  <c r="BA59" i="63"/>
  <c r="AW58" i="63"/>
  <c r="BI57" i="63"/>
  <c r="BE56" i="63"/>
  <c r="AW56" i="63"/>
  <c r="BE54" i="63"/>
  <c r="AW54" i="63"/>
  <c r="DC49" i="63"/>
  <c r="BJ49" i="63"/>
  <c r="CQ52" i="63"/>
  <c r="CQ50" i="63"/>
  <c r="AX50" i="63"/>
  <c r="CW48" i="63"/>
  <c r="BD48" i="63"/>
  <c r="CY46" i="63"/>
  <c r="BF46" i="63"/>
  <c r="CQ46" i="63"/>
  <c r="AX46" i="63"/>
  <c r="AV52" i="63"/>
  <c r="DC51" i="63"/>
  <c r="AZ50" i="63"/>
  <c r="BD49" i="63"/>
  <c r="CS49" i="63"/>
  <c r="AZ49" i="63"/>
  <c r="BH48" i="63"/>
  <c r="AY46" i="63"/>
  <c r="BI37" i="63"/>
  <c r="CS33" i="63"/>
  <c r="BU26" i="63"/>
  <c r="BJ43" i="63"/>
  <c r="AX42" i="63"/>
  <c r="BJ41" i="63"/>
  <c r="BY6" i="63" s="1"/>
  <c r="AX40" i="63"/>
  <c r="CW36" i="63"/>
  <c r="BI35" i="63"/>
  <c r="AW34" i="63"/>
  <c r="BI31" i="63"/>
  <c r="DA31" i="63"/>
  <c r="BH31" i="63"/>
  <c r="CS31" i="63"/>
  <c r="AZ31" i="63"/>
  <c r="CZ37" i="63"/>
  <c r="BG37" i="63"/>
  <c r="DB36" i="63"/>
  <c r="BI36" i="63"/>
  <c r="CT36" i="63"/>
  <c r="BA36" i="63"/>
  <c r="BH47" i="63"/>
  <c r="BW47" i="63" s="1"/>
  <c r="AZ47" i="63"/>
  <c r="BO11" i="63" s="1"/>
  <c r="BD44" i="63"/>
  <c r="AV44" i="63"/>
  <c r="BH43" i="63"/>
  <c r="BW15" i="63" s="1"/>
  <c r="AZ43" i="63"/>
  <c r="BH41" i="63"/>
  <c r="AZ41" i="63"/>
  <c r="DC39" i="63"/>
  <c r="BU34" i="63"/>
  <c r="DA33" i="63"/>
  <c r="CT39" i="63"/>
  <c r="BA37" i="63"/>
  <c r="CX37" i="63"/>
  <c r="BE37" i="63"/>
  <c r="CP37" i="63"/>
  <c r="AW37" i="63"/>
  <c r="CR35" i="63"/>
  <c r="AY35" i="63"/>
  <c r="BE34" i="63"/>
  <c r="DB34" i="63"/>
  <c r="BI34" i="63"/>
  <c r="CT34" i="63"/>
  <c r="BA34" i="63"/>
  <c r="BA33" i="63"/>
  <c r="BP7" i="63" s="1"/>
  <c r="BO21" i="63"/>
  <c r="BA31" i="63"/>
  <c r="BA35" i="63"/>
  <c r="CX35" i="63"/>
  <c r="BE35" i="63"/>
  <c r="CP35" i="63"/>
  <c r="AW35" i="63"/>
  <c r="CW32" i="63"/>
  <c r="BD32" i="63"/>
  <c r="CS25" i="63"/>
  <c r="DB22" i="63"/>
  <c r="BI22" i="63"/>
  <c r="CT22" i="63"/>
  <c r="BA22" i="63"/>
  <c r="CV17" i="63"/>
  <c r="BW22" i="63"/>
  <c r="BY20" i="63"/>
  <c r="BH29" i="63"/>
  <c r="AZ29" i="63"/>
  <c r="AV28" i="63"/>
  <c r="BH27" i="63"/>
  <c r="AZ27" i="63"/>
  <c r="DA25" i="63"/>
  <c r="BU9" i="63"/>
  <c r="BV3" i="63"/>
  <c r="BG33" i="63"/>
  <c r="AY33" i="63"/>
  <c r="BC32" i="63"/>
  <c r="AY31" i="63"/>
  <c r="BG29" i="63"/>
  <c r="AY29" i="63"/>
  <c r="BG27" i="63"/>
  <c r="AY27" i="63"/>
  <c r="CX25" i="63"/>
  <c r="BA25" i="63"/>
  <c r="CW20" i="63"/>
  <c r="BU20" i="63"/>
  <c r="BY18" i="63"/>
  <c r="BJ26" i="63"/>
  <c r="BY51" i="63" s="1"/>
  <c r="BA26" i="63"/>
  <c r="BY21" i="63"/>
  <c r="BW13" i="63"/>
  <c r="BE33" i="63"/>
  <c r="AW33" i="63"/>
  <c r="BI32" i="63"/>
  <c r="BA32" i="63"/>
  <c r="BE31" i="63"/>
  <c r="AW31" i="63"/>
  <c r="BI30" i="63"/>
  <c r="BA30" i="63"/>
  <c r="BE29" i="63"/>
  <c r="AW29" i="63"/>
  <c r="BE27" i="63"/>
  <c r="AW27" i="63"/>
  <c r="BI26" i="63"/>
  <c r="AY25" i="63"/>
  <c r="CX21" i="63"/>
  <c r="BE21" i="63"/>
  <c r="CP18" i="63"/>
  <c r="BE18" i="63"/>
  <c r="BR4" i="63"/>
  <c r="AX25" i="63"/>
  <c r="BI21" i="63"/>
  <c r="BB20" i="63"/>
  <c r="CQ19" i="63"/>
  <c r="AX19" i="63"/>
  <c r="BW7" i="63"/>
  <c r="BG25" i="63"/>
  <c r="CT24" i="63"/>
  <c r="BA24" i="63"/>
  <c r="CX23" i="63"/>
  <c r="BE23" i="63"/>
  <c r="CP23" i="63"/>
  <c r="AW23" i="63"/>
  <c r="BL15" i="63" s="1"/>
  <c r="BE19" i="63"/>
  <c r="BT13" i="63" s="1"/>
  <c r="CX19" i="63"/>
  <c r="AW19" i="63"/>
  <c r="BL25" i="63" s="1"/>
  <c r="CP19" i="63"/>
  <c r="BY13" i="63"/>
  <c r="BO6" i="63"/>
  <c r="CU17" i="63"/>
  <c r="BY12" i="63"/>
  <c r="AY12" i="63"/>
  <c r="BS2" i="63"/>
  <c r="BB14" i="63"/>
  <c r="CP13" i="63"/>
  <c r="BS12" i="63"/>
  <c r="AX12" i="63"/>
  <c r="AX15" i="63"/>
  <c r="CX13" i="63"/>
  <c r="CX10" i="63"/>
  <c r="CY7" i="63"/>
  <c r="CP7" i="63"/>
  <c r="DB6" i="63"/>
  <c r="BB5" i="63"/>
  <c r="CP4" i="63"/>
  <c r="DB3" i="63"/>
  <c r="CT3" i="63"/>
  <c r="BY3" i="63"/>
  <c r="AY3" i="63"/>
  <c r="BN70" i="63" s="1"/>
  <c r="BI20" i="63"/>
  <c r="BA20" i="63"/>
  <c r="BP4" i="63" s="1"/>
  <c r="CX16" i="63"/>
  <c r="BC16" i="63"/>
  <c r="DC14" i="63"/>
  <c r="CT14" i="63"/>
  <c r="AY14" i="63"/>
  <c r="CP12" i="63"/>
  <c r="AY11" i="63"/>
  <c r="CX7" i="63"/>
  <c r="AX3" i="63"/>
  <c r="AY17" i="63"/>
  <c r="BB16" i="63"/>
  <c r="CP15" i="63"/>
  <c r="DB14" i="63"/>
  <c r="AX14" i="63"/>
  <c r="AX11" i="63"/>
  <c r="CY9" i="63"/>
  <c r="BG9" i="63"/>
  <c r="DC8" i="63"/>
  <c r="DC5" i="63"/>
  <c r="CT5" i="63"/>
  <c r="AY5" i="63"/>
  <c r="BY2" i="63"/>
  <c r="CX15" i="63"/>
  <c r="CX12" i="63"/>
  <c r="BC12" i="63"/>
  <c r="BR17" i="63" s="1"/>
  <c r="CX9" i="63"/>
  <c r="DB8" i="63"/>
  <c r="CT8" i="63"/>
  <c r="DB5" i="63"/>
  <c r="CP3" i="63"/>
  <c r="BO18" i="63" l="1"/>
  <c r="BO72" i="63"/>
  <c r="BU17" i="63"/>
  <c r="BY22" i="63"/>
  <c r="BY5" i="63"/>
  <c r="BY7" i="63"/>
  <c r="BK16" i="63"/>
  <c r="BS14" i="63"/>
  <c r="BU22" i="63"/>
  <c r="BU23" i="63"/>
  <c r="BW89" i="63"/>
  <c r="BU7" i="63"/>
  <c r="BU27" i="63"/>
  <c r="BY25" i="63"/>
  <c r="BW2" i="63"/>
  <c r="BR6" i="63"/>
  <c r="BU25" i="63"/>
  <c r="BY15" i="63"/>
  <c r="BT7" i="63"/>
  <c r="BK91" i="63"/>
  <c r="BS90" i="63"/>
  <c r="BW19" i="63"/>
  <c r="BS36" i="63"/>
  <c r="BS34" i="63"/>
  <c r="BP93" i="63"/>
  <c r="BQ61" i="63"/>
  <c r="BW3" i="63"/>
  <c r="BL65" i="63"/>
  <c r="BS5" i="63"/>
  <c r="BY89" i="63"/>
  <c r="BW25" i="63"/>
  <c r="BM82" i="63"/>
  <c r="BS16" i="63"/>
  <c r="BU97" i="63"/>
  <c r="BM2" i="63"/>
  <c r="BX93" i="63"/>
  <c r="BU8" i="63"/>
  <c r="BO4" i="63"/>
  <c r="BY8" i="63"/>
  <c r="BY14" i="63"/>
  <c r="BU29" i="63"/>
  <c r="BS56" i="63"/>
  <c r="BU33" i="63"/>
  <c r="BU54" i="63"/>
  <c r="BN10" i="64"/>
  <c r="BL16" i="64"/>
  <c r="BL26" i="64"/>
  <c r="BL28" i="64"/>
  <c r="BL23" i="64"/>
  <c r="BL25" i="64"/>
  <c r="BL22" i="64"/>
  <c r="BL34" i="64"/>
  <c r="BL45" i="64"/>
  <c r="BL47" i="64"/>
  <c r="BL49" i="64"/>
  <c r="BL71" i="64"/>
  <c r="BL76" i="64"/>
  <c r="BL80" i="64"/>
  <c r="BL72" i="64"/>
  <c r="BL79" i="64"/>
  <c r="BL75" i="64"/>
  <c r="BL74" i="64"/>
  <c r="BL82" i="64"/>
  <c r="BL77" i="64"/>
  <c r="BL81" i="64"/>
  <c r="BL105" i="64"/>
  <c r="BL97" i="64"/>
  <c r="BL109" i="64"/>
  <c r="BL91" i="64"/>
  <c r="BL96" i="64"/>
  <c r="BL108" i="64"/>
  <c r="BL100" i="64"/>
  <c r="BL101" i="64"/>
  <c r="BL102" i="64"/>
  <c r="BL103" i="64"/>
  <c r="BL95" i="64"/>
  <c r="BL99" i="64"/>
  <c r="BL119" i="64"/>
  <c r="BL107" i="64"/>
  <c r="BL118" i="64"/>
  <c r="BL122" i="64"/>
  <c r="BL123" i="64"/>
  <c r="BO28" i="64"/>
  <c r="BM5" i="64"/>
  <c r="BK5" i="64"/>
  <c r="BM16" i="64"/>
  <c r="BN9" i="64"/>
  <c r="BK8" i="64"/>
  <c r="BG11" i="64"/>
  <c r="BL3" i="64"/>
  <c r="BH11" i="64"/>
  <c r="BI2" i="64"/>
  <c r="BL9" i="64"/>
  <c r="BG19" i="64"/>
  <c r="BG40" i="64"/>
  <c r="BG44" i="64"/>
  <c r="BG34" i="64"/>
  <c r="BG78" i="64"/>
  <c r="BG83" i="64"/>
  <c r="BG74" i="64"/>
  <c r="BG84" i="64"/>
  <c r="BG71" i="64"/>
  <c r="BG76" i="64"/>
  <c r="BG80" i="64"/>
  <c r="BT28" i="64"/>
  <c r="BP26" i="64"/>
  <c r="BI9" i="64"/>
  <c r="BO25" i="64"/>
  <c r="BL17" i="64"/>
  <c r="BR13" i="64"/>
  <c r="BP24" i="64"/>
  <c r="BR9" i="64"/>
  <c r="BQ14" i="64"/>
  <c r="BQ12" i="64"/>
  <c r="BH12" i="64"/>
  <c r="BQ20" i="64"/>
  <c r="BP13" i="64"/>
  <c r="BJ22" i="64"/>
  <c r="BR33" i="64"/>
  <c r="BN40" i="64"/>
  <c r="BI26" i="64"/>
  <c r="BM37" i="64"/>
  <c r="BJ28" i="64"/>
  <c r="BJ37" i="64"/>
  <c r="BI36" i="64"/>
  <c r="BQ29" i="64"/>
  <c r="BL35" i="64"/>
  <c r="BQ22" i="64"/>
  <c r="BR26" i="64"/>
  <c r="BI35" i="64"/>
  <c r="BJ23" i="64"/>
  <c r="BR34" i="64"/>
  <c r="BN25" i="64"/>
  <c r="BK37" i="64"/>
  <c r="BI41" i="64"/>
  <c r="BI39" i="64"/>
  <c r="BI110" i="64"/>
  <c r="BI141" i="64"/>
  <c r="BI144" i="64"/>
  <c r="BI145" i="64"/>
  <c r="BI149" i="64"/>
  <c r="BI142" i="64"/>
  <c r="BI143" i="64"/>
  <c r="BI147" i="64"/>
  <c r="BL43" i="64"/>
  <c r="BI51" i="64"/>
  <c r="BJ39" i="64"/>
  <c r="BO54" i="64"/>
  <c r="BK44" i="64"/>
  <c r="BM38" i="64"/>
  <c r="BR54" i="64"/>
  <c r="BJ60" i="64"/>
  <c r="BQ35" i="64"/>
  <c r="BM43" i="64"/>
  <c r="BO48" i="64"/>
  <c r="BJ42" i="64"/>
  <c r="BQ46" i="64"/>
  <c r="BG53" i="64"/>
  <c r="BJ41" i="64"/>
  <c r="BO52" i="64"/>
  <c r="BL64" i="64"/>
  <c r="BI57" i="64"/>
  <c r="BI64" i="64"/>
  <c r="BK78" i="64"/>
  <c r="BL50" i="64"/>
  <c r="BK59" i="64"/>
  <c r="BK65" i="64"/>
  <c r="BR70" i="64"/>
  <c r="BP76" i="64"/>
  <c r="BK55" i="64"/>
  <c r="BG60" i="64"/>
  <c r="BN68" i="64"/>
  <c r="BH84" i="64"/>
  <c r="BS64" i="64"/>
  <c r="BQ72" i="64"/>
  <c r="BP59" i="64"/>
  <c r="BL66" i="64"/>
  <c r="BP75" i="64"/>
  <c r="BI53" i="64"/>
  <c r="BP74" i="64"/>
  <c r="BR56" i="64"/>
  <c r="BH62" i="64"/>
  <c r="BR75" i="64"/>
  <c r="BO86" i="64"/>
  <c r="BI103" i="64"/>
  <c r="BS72" i="64"/>
  <c r="BI85" i="64"/>
  <c r="BP86" i="64"/>
  <c r="BG94" i="64"/>
  <c r="BR78" i="64"/>
  <c r="BJ89" i="64"/>
  <c r="BJ95" i="64"/>
  <c r="BH110" i="64"/>
  <c r="BQ82" i="64"/>
  <c r="BN88" i="64"/>
  <c r="BH77" i="64"/>
  <c r="BO91" i="64"/>
  <c r="BI105" i="64"/>
  <c r="BK76" i="64"/>
  <c r="BG96" i="64"/>
  <c r="BQ81" i="64"/>
  <c r="BQ88" i="64"/>
  <c r="BP99" i="64"/>
  <c r="BM85" i="64"/>
  <c r="BK89" i="64"/>
  <c r="BI100" i="64"/>
  <c r="BR104" i="64"/>
  <c r="BI121" i="64"/>
  <c r="BI127" i="64"/>
  <c r="BT103" i="64"/>
  <c r="BL110" i="64"/>
  <c r="BS118" i="64"/>
  <c r="BL93" i="64"/>
  <c r="BP109" i="64"/>
  <c r="BO120" i="64"/>
  <c r="BT126" i="64"/>
  <c r="BH103" i="64"/>
  <c r="BO122" i="64"/>
  <c r="BH95" i="64"/>
  <c r="BJ114" i="64"/>
  <c r="BM89" i="64"/>
  <c r="BJ123" i="64"/>
  <c r="BK94" i="64"/>
  <c r="BK117" i="64"/>
  <c r="BJ124" i="64"/>
  <c r="BM110" i="64"/>
  <c r="BG127" i="64"/>
  <c r="BL129" i="64"/>
  <c r="BL134" i="64"/>
  <c r="BO138" i="64"/>
  <c r="BN138" i="64"/>
  <c r="BL144" i="64"/>
  <c r="BN121" i="64"/>
  <c r="BL136" i="64"/>
  <c r="BT139" i="64"/>
  <c r="BM149" i="64"/>
  <c r="BN131" i="64"/>
  <c r="BM134" i="64"/>
  <c r="BN116" i="64"/>
  <c r="BI136" i="64"/>
  <c r="BM148" i="64"/>
  <c r="BJ131" i="64"/>
  <c r="BL138" i="64"/>
  <c r="BJ116" i="64"/>
  <c r="BS131" i="64"/>
  <c r="BM147" i="64"/>
  <c r="BL142" i="64"/>
  <c r="BR148" i="64"/>
  <c r="BR146" i="64"/>
  <c r="BG147" i="64"/>
  <c r="BM6" i="64"/>
  <c r="BN12" i="64"/>
  <c r="BM10" i="64"/>
  <c r="BL15" i="64"/>
  <c r="BH10" i="64"/>
  <c r="BL12" i="64"/>
  <c r="BO13" i="64"/>
  <c r="BH31" i="64"/>
  <c r="BH21" i="64"/>
  <c r="BH18" i="64"/>
  <c r="BH19" i="64"/>
  <c r="BH36" i="64"/>
  <c r="BH53" i="64"/>
  <c r="BH44" i="64"/>
  <c r="BH40" i="64"/>
  <c r="BH127" i="64"/>
  <c r="BH126" i="64"/>
  <c r="BH117" i="64"/>
  <c r="BH131" i="64"/>
  <c r="BH132" i="64"/>
  <c r="BH134" i="64"/>
  <c r="BH111" i="64"/>
  <c r="BH124" i="64"/>
  <c r="BH125" i="64"/>
  <c r="BH145" i="64"/>
  <c r="BH149" i="64"/>
  <c r="BH136" i="64"/>
  <c r="BH135" i="64"/>
  <c r="BH148" i="64"/>
  <c r="BH147" i="64"/>
  <c r="BG26" i="64"/>
  <c r="BP25" i="64"/>
  <c r="BK20" i="64"/>
  <c r="BK23" i="64"/>
  <c r="BK25" i="64"/>
  <c r="BK22" i="64"/>
  <c r="BK21" i="64"/>
  <c r="BK31" i="64"/>
  <c r="BK50" i="64"/>
  <c r="BK53" i="64"/>
  <c r="BK52" i="64"/>
  <c r="BK56" i="64"/>
  <c r="BK51" i="64"/>
  <c r="BK82" i="64"/>
  <c r="BK97" i="64"/>
  <c r="BK104" i="64"/>
  <c r="BK85" i="64"/>
  <c r="BK101" i="64"/>
  <c r="BK102" i="64"/>
  <c r="BK103" i="64"/>
  <c r="BK95" i="64"/>
  <c r="BK99" i="64"/>
  <c r="BK125" i="64"/>
  <c r="BK110" i="64"/>
  <c r="BK121" i="64"/>
  <c r="BK107" i="64"/>
  <c r="BK127" i="64"/>
  <c r="BK122" i="64"/>
  <c r="BK129" i="64"/>
  <c r="BK106" i="64"/>
  <c r="BK123" i="64"/>
  <c r="BK109" i="64"/>
  <c r="BK124" i="64"/>
  <c r="BK147" i="64"/>
  <c r="BK146" i="64"/>
  <c r="BK150" i="64"/>
  <c r="BK141" i="64"/>
  <c r="BK144" i="64"/>
  <c r="BK145" i="64"/>
  <c r="BK149" i="64"/>
  <c r="BK142" i="64"/>
  <c r="BK143" i="64"/>
  <c r="BK148" i="64"/>
  <c r="BN17" i="64"/>
  <c r="BK16" i="64"/>
  <c r="BN41" i="64"/>
  <c r="BK32" i="64"/>
  <c r="BN23" i="64"/>
  <c r="BQ24" i="64"/>
  <c r="BI25" i="64"/>
  <c r="BQ37" i="64"/>
  <c r="BL44" i="64"/>
  <c r="BI56" i="64"/>
  <c r="BT44" i="64"/>
  <c r="BQ51" i="64"/>
  <c r="BK40" i="64"/>
  <c r="BI47" i="64"/>
  <c r="BO45" i="64"/>
  <c r="BK43" i="64"/>
  <c r="BQ55" i="64"/>
  <c r="BR60" i="64"/>
  <c r="BO35" i="64"/>
  <c r="BI44" i="64"/>
  <c r="BO56" i="64"/>
  <c r="BR53" i="64"/>
  <c r="BL69" i="64"/>
  <c r="BJ83" i="64"/>
  <c r="BQ57" i="64"/>
  <c r="BN52" i="64"/>
  <c r="BN60" i="64"/>
  <c r="BJ69" i="64"/>
  <c r="BI77" i="64"/>
  <c r="BN56" i="64"/>
  <c r="BO60" i="64"/>
  <c r="BQ69" i="64"/>
  <c r="BT45" i="64"/>
  <c r="BI73" i="64"/>
  <c r="BQ50" i="64"/>
  <c r="BI60" i="64"/>
  <c r="BL68" i="64"/>
  <c r="BI76" i="64"/>
  <c r="BL55" i="64"/>
  <c r="BN69" i="64"/>
  <c r="BQ56" i="64"/>
  <c r="BK63" i="64"/>
  <c r="BQ74" i="64"/>
  <c r="BI82" i="64"/>
  <c r="BR99" i="64"/>
  <c r="BI74" i="64"/>
  <c r="BK87" i="64"/>
  <c r="BQ94" i="64"/>
  <c r="BJ85" i="64"/>
  <c r="BP97" i="64"/>
  <c r="BK72" i="64"/>
  <c r="BT86" i="64"/>
  <c r="BH88" i="64"/>
  <c r="BI93" i="64"/>
  <c r="BR105" i="64"/>
  <c r="BT80" i="64"/>
  <c r="BR87" i="64"/>
  <c r="BJ92" i="64"/>
  <c r="BP108" i="64"/>
  <c r="BQ77" i="64"/>
  <c r="BN86" i="64"/>
  <c r="BO99" i="64"/>
  <c r="BK84" i="64"/>
  <c r="BG103" i="64"/>
  <c r="BL86" i="64"/>
  <c r="BG91" i="64"/>
  <c r="BJ104" i="64"/>
  <c r="BJ109" i="64"/>
  <c r="BT121" i="64"/>
  <c r="BS104" i="64"/>
  <c r="BI115" i="64"/>
  <c r="BO96" i="64"/>
  <c r="BT113" i="64"/>
  <c r="BJ120" i="64"/>
  <c r="BI107" i="64"/>
  <c r="BI122" i="64"/>
  <c r="BT97" i="64"/>
  <c r="BS114" i="64"/>
  <c r="BL120" i="64"/>
  <c r="BQ96" i="64"/>
  <c r="BS116" i="64"/>
  <c r="BI124" i="64"/>
  <c r="BG132" i="64"/>
  <c r="BR96" i="64"/>
  <c r="BN108" i="64"/>
  <c r="BI118" i="64"/>
  <c r="BK105" i="64"/>
  <c r="BG110" i="64"/>
  <c r="BR127" i="64"/>
  <c r="BT129" i="64"/>
  <c r="BI138" i="64"/>
  <c r="BN147" i="64"/>
  <c r="BT134" i="64"/>
  <c r="BM114" i="64"/>
  <c r="BO135" i="64"/>
  <c r="BL145" i="64"/>
  <c r="BM124" i="64"/>
  <c r="BI140" i="64"/>
  <c r="BO150" i="64"/>
  <c r="BS132" i="64"/>
  <c r="BL137" i="64"/>
  <c r="BL117" i="64"/>
  <c r="BG150" i="64"/>
  <c r="BG139" i="64"/>
  <c r="BI133" i="64"/>
  <c r="BQ141" i="64"/>
  <c r="BO148" i="64"/>
  <c r="BS148" i="64"/>
  <c r="BL146" i="64"/>
  <c r="BI148" i="64"/>
  <c r="BN2" i="64"/>
  <c r="BN20" i="64"/>
  <c r="BN36" i="64"/>
  <c r="BN45" i="64"/>
  <c r="BN47" i="64"/>
  <c r="BN49" i="64"/>
  <c r="BN50" i="64"/>
  <c r="BN46" i="64"/>
  <c r="BN48" i="64"/>
  <c r="BN53" i="64"/>
  <c r="BN84" i="64"/>
  <c r="BN72" i="64"/>
  <c r="BN79" i="64"/>
  <c r="BN63" i="64"/>
  <c r="BN66" i="64"/>
  <c r="BN95" i="64"/>
  <c r="BN99" i="64"/>
  <c r="BN107" i="64"/>
  <c r="BN106" i="64"/>
  <c r="BN92" i="64"/>
  <c r="BN93" i="64"/>
  <c r="BN94" i="64"/>
  <c r="BN110" i="64"/>
  <c r="BN105" i="64"/>
  <c r="BN97" i="64"/>
  <c r="BN109" i="64"/>
  <c r="BN91" i="64"/>
  <c r="BN96" i="64"/>
  <c r="BN101" i="64"/>
  <c r="BN102" i="64"/>
  <c r="BN103" i="64"/>
  <c r="BN123" i="64"/>
  <c r="BN124" i="64"/>
  <c r="BN125" i="64"/>
  <c r="BN120" i="64"/>
  <c r="BN117" i="64"/>
  <c r="BN141" i="64"/>
  <c r="BN144" i="64"/>
  <c r="BN145" i="64"/>
  <c r="BN149" i="64"/>
  <c r="BN142" i="64"/>
  <c r="BN143" i="64"/>
  <c r="BO7" i="64"/>
  <c r="BM12" i="64"/>
  <c r="BG29" i="64"/>
  <c r="BL21" i="64"/>
  <c r="BG28" i="64"/>
  <c r="BM19" i="64"/>
  <c r="BH26" i="64"/>
  <c r="BN21" i="64"/>
  <c r="BP15" i="64"/>
  <c r="BH22" i="64"/>
  <c r="BN42" i="64"/>
  <c r="BM31" i="64"/>
  <c r="BG21" i="64"/>
  <c r="BP21" i="64"/>
  <c r="BT38" i="64"/>
  <c r="BM25" i="64"/>
  <c r="BN35" i="64"/>
  <c r="BK33" i="64"/>
  <c r="BH45" i="64"/>
  <c r="BN32" i="64"/>
  <c r="BJ46" i="64"/>
  <c r="BJ43" i="64"/>
  <c r="BJ73" i="64"/>
  <c r="BJ84" i="64"/>
  <c r="BJ147" i="64"/>
  <c r="BJ146" i="64"/>
  <c r="BJ150" i="64"/>
  <c r="BJ139" i="64"/>
  <c r="BJ141" i="64"/>
  <c r="BJ144" i="64"/>
  <c r="BJ145" i="64"/>
  <c r="BJ149" i="64"/>
  <c r="BJ143" i="64"/>
  <c r="BJ148" i="64"/>
  <c r="BJ138" i="64"/>
  <c r="BR45" i="64"/>
  <c r="BR76" i="64"/>
  <c r="BR80" i="64"/>
  <c r="BR103" i="64"/>
  <c r="BR97" i="64"/>
  <c r="BR109" i="64"/>
  <c r="BR139" i="64"/>
  <c r="BR143" i="64"/>
  <c r="BR147" i="64"/>
  <c r="BP36" i="64"/>
  <c r="BS56" i="64"/>
  <c r="BI43" i="64"/>
  <c r="BJ54" i="64"/>
  <c r="BI42" i="64"/>
  <c r="BT46" i="64"/>
  <c r="BL70" i="64"/>
  <c r="BP57" i="64"/>
  <c r="BQ64" i="64"/>
  <c r="BR81" i="64"/>
  <c r="BJ53" i="64"/>
  <c r="BK60" i="64"/>
  <c r="BP70" i="64"/>
  <c r="BS77" i="64"/>
  <c r="BH56" i="64"/>
  <c r="BL60" i="64"/>
  <c r="BL46" i="64"/>
  <c r="BI65" i="64"/>
  <c r="BH76" i="64"/>
  <c r="BR52" i="64"/>
  <c r="BQ60" i="64"/>
  <c r="BH69" i="64"/>
  <c r="BQ78" i="64"/>
  <c r="BP56" i="64"/>
  <c r="BI69" i="64"/>
  <c r="BQ75" i="64"/>
  <c r="BG57" i="64"/>
  <c r="BO64" i="64"/>
  <c r="BI75" i="64"/>
  <c r="BP84" i="64"/>
  <c r="BN87" i="64"/>
  <c r="BJ100" i="64"/>
  <c r="BQ106" i="64"/>
  <c r="BT74" i="64"/>
  <c r="BQ85" i="64"/>
  <c r="BT88" i="64"/>
  <c r="BG98" i="64"/>
  <c r="BR89" i="64"/>
  <c r="BH98" i="64"/>
  <c r="BT76" i="64"/>
  <c r="BI87" i="64"/>
  <c r="BS89" i="64"/>
  <c r="BG81" i="64"/>
  <c r="BJ93" i="64"/>
  <c r="BG69" i="64"/>
  <c r="BT77" i="64"/>
  <c r="BH86" i="64"/>
  <c r="BP103" i="64"/>
  <c r="BN85" i="64"/>
  <c r="BO88" i="64"/>
  <c r="BK73" i="64"/>
  <c r="BG87" i="64"/>
  <c r="BS91" i="64"/>
  <c r="BG111" i="64"/>
  <c r="BJ106" i="64"/>
  <c r="BQ123" i="64"/>
  <c r="BK96" i="64"/>
  <c r="BP110" i="64"/>
  <c r="BI116" i="64"/>
  <c r="BG121" i="64"/>
  <c r="BI130" i="64"/>
  <c r="BR108" i="64"/>
  <c r="BR124" i="64"/>
  <c r="BP98" i="64"/>
  <c r="BO118" i="64"/>
  <c r="BJ122" i="64"/>
  <c r="BM100" i="64"/>
  <c r="BJ117" i="64"/>
  <c r="BT124" i="64"/>
  <c r="BO132" i="64"/>
  <c r="BI97" i="64"/>
  <c r="BH108" i="64"/>
  <c r="BI125" i="64"/>
  <c r="BL106" i="64"/>
  <c r="BO117" i="64"/>
  <c r="BT116" i="64"/>
  <c r="BG130" i="64"/>
  <c r="BJ136" i="64"/>
  <c r="BM138" i="64"/>
  <c r="BM116" i="64"/>
  <c r="BK139" i="64"/>
  <c r="BN146" i="64"/>
  <c r="BG129" i="64"/>
  <c r="BT136" i="64"/>
  <c r="BM141" i="64"/>
  <c r="BR112" i="64"/>
  <c r="BL133" i="64"/>
  <c r="BT137" i="64"/>
  <c r="BN118" i="64"/>
  <c r="BK138" i="64"/>
  <c r="BQ131" i="64"/>
  <c r="BP122" i="64"/>
  <c r="BR134" i="64"/>
  <c r="BQ142" i="64"/>
  <c r="BG151" i="64"/>
  <c r="BR149" i="64"/>
  <c r="BM150" i="64"/>
  <c r="BG149" i="64"/>
  <c r="BR141" i="64"/>
  <c r="BN3" i="64"/>
  <c r="BO8" i="64"/>
  <c r="BL10" i="64"/>
  <c r="BO2" i="64"/>
  <c r="BN8" i="64"/>
  <c r="BH2" i="64"/>
  <c r="BP12" i="64"/>
  <c r="BN19" i="64"/>
  <c r="BO29" i="64"/>
  <c r="BM22" i="64"/>
  <c r="BH29" i="64"/>
  <c r="BM21" i="64"/>
  <c r="BH28" i="64"/>
  <c r="BG23" i="64"/>
  <c r="BH15" i="64"/>
  <c r="BN18" i="64"/>
  <c r="BP14" i="64"/>
  <c r="BN28" i="64"/>
  <c r="BN34" i="64"/>
  <c r="BN43" i="64"/>
  <c r="BT23" i="64"/>
  <c r="BM33" i="64"/>
  <c r="BM23" i="64"/>
  <c r="BL32" i="64"/>
  <c r="BK39" i="64"/>
  <c r="BT25" i="64"/>
  <c r="BL39" i="64"/>
  <c r="BH25" i="64"/>
  <c r="BG33" i="64"/>
  <c r="BK45" i="64"/>
  <c r="BL33" i="64"/>
  <c r="BP45" i="64"/>
  <c r="BH48" i="64"/>
  <c r="BP34" i="64"/>
  <c r="BQ49" i="64"/>
  <c r="BK46" i="64"/>
  <c r="BJ57" i="64"/>
  <c r="BJ63" i="64"/>
  <c r="BJ44" i="64"/>
  <c r="BQ44" i="64"/>
  <c r="BQ95" i="64"/>
  <c r="BQ99" i="64"/>
  <c r="BQ104" i="64"/>
  <c r="BQ107" i="64"/>
  <c r="BQ143" i="64"/>
  <c r="BQ148" i="64"/>
  <c r="BQ146" i="64"/>
  <c r="BQ150" i="64"/>
  <c r="BO32" i="64"/>
  <c r="BG47" i="64"/>
  <c r="BG56" i="64"/>
  <c r="BJ45" i="64"/>
  <c r="BI49" i="64"/>
  <c r="BL52" i="64"/>
  <c r="BH59" i="64"/>
  <c r="BJ82" i="64"/>
  <c r="BQ53" i="64"/>
  <c r="BR63" i="64"/>
  <c r="BR69" i="64"/>
  <c r="BJ71" i="64"/>
  <c r="BP80" i="64"/>
  <c r="BT57" i="64"/>
  <c r="BT62" i="64"/>
  <c r="BQ70" i="64"/>
  <c r="BS52" i="64"/>
  <c r="BK66" i="64"/>
  <c r="BK77" i="64"/>
  <c r="BT54" i="64"/>
  <c r="BP60" i="64"/>
  <c r="BT69" i="64"/>
  <c r="BI79" i="64"/>
  <c r="BN57" i="64"/>
  <c r="BH78" i="64"/>
  <c r="BO57" i="64"/>
  <c r="BK64" i="64"/>
  <c r="BP77" i="64"/>
  <c r="BP85" i="64"/>
  <c r="BH87" i="64"/>
  <c r="BR107" i="64"/>
  <c r="BJ77" i="64"/>
  <c r="BI89" i="64"/>
  <c r="BQ98" i="64"/>
  <c r="BR85" i="64"/>
  <c r="BR98" i="64"/>
  <c r="BG77" i="64"/>
  <c r="BI91" i="64"/>
  <c r="BI94" i="64"/>
  <c r="BQ109" i="64"/>
  <c r="BO81" i="64"/>
  <c r="BP87" i="64"/>
  <c r="BJ94" i="64"/>
  <c r="BO69" i="64"/>
  <c r="BN78" i="64"/>
  <c r="BS87" i="64"/>
  <c r="BN74" i="64"/>
  <c r="BL85" i="64"/>
  <c r="BO74" i="64"/>
  <c r="BJ88" i="64"/>
  <c r="BO94" i="64"/>
  <c r="BO111" i="64"/>
  <c r="BQ122" i="64"/>
  <c r="BM91" i="64"/>
  <c r="BK116" i="64"/>
  <c r="BL125" i="64"/>
  <c r="BK98" i="64"/>
  <c r="BI111" i="64"/>
  <c r="BO121" i="64"/>
  <c r="BO109" i="64"/>
  <c r="BQ125" i="64"/>
  <c r="BS99" i="64"/>
  <c r="BJ118" i="64"/>
  <c r="BI123" i="64"/>
  <c r="BI119" i="64"/>
  <c r="BO127" i="64"/>
  <c r="BI99" i="64"/>
  <c r="BT109" i="64"/>
  <c r="BQ118" i="64"/>
  <c r="BO126" i="64"/>
  <c r="BM87" i="64"/>
  <c r="BP107" i="64"/>
  <c r="BR119" i="64"/>
  <c r="BR117" i="64"/>
  <c r="BL131" i="64"/>
  <c r="BT140" i="64"/>
  <c r="BJ111" i="64"/>
  <c r="BR136" i="64"/>
  <c r="BQ139" i="64"/>
  <c r="BN122" i="64"/>
  <c r="BT148" i="64"/>
  <c r="BO129" i="64"/>
  <c r="BN114" i="64"/>
  <c r="BQ138" i="64"/>
  <c r="BH121" i="64"/>
  <c r="BL127" i="64"/>
  <c r="BG136" i="64"/>
  <c r="BO139" i="64"/>
  <c r="BM125" i="64"/>
  <c r="BN136" i="64"/>
  <c r="BG145" i="64"/>
  <c r="BJ137" i="64"/>
  <c r="BP149" i="64"/>
  <c r="BH150" i="64"/>
  <c r="BI150" i="64"/>
  <c r="BJ142" i="64"/>
  <c r="BN4" i="64"/>
  <c r="BM9" i="64"/>
  <c r="BM14" i="64"/>
  <c r="BO3" i="64"/>
  <c r="BM13" i="64"/>
  <c r="BL8" i="64"/>
  <c r="BL18" i="64"/>
  <c r="BM8" i="64"/>
  <c r="BN14" i="64"/>
  <c r="BL14" i="64"/>
  <c r="BP29" i="64"/>
  <c r="BM17" i="64"/>
  <c r="BG25" i="64"/>
  <c r="BT20" i="64"/>
  <c r="BT26" i="64"/>
  <c r="BT31" i="64"/>
  <c r="BT34" i="64"/>
  <c r="BT50" i="64"/>
  <c r="BT48" i="64"/>
  <c r="BT52" i="64"/>
  <c r="BT47" i="64"/>
  <c r="BT49" i="64"/>
  <c r="BT78" i="64"/>
  <c r="BT75" i="64"/>
  <c r="BT91" i="64"/>
  <c r="BT96" i="64"/>
  <c r="BT108" i="64"/>
  <c r="BT95" i="64"/>
  <c r="BT99" i="64"/>
  <c r="BT107" i="64"/>
  <c r="BT94" i="64"/>
  <c r="BT98" i="64"/>
  <c r="BT122" i="64"/>
  <c r="BT125" i="64"/>
  <c r="BT119" i="64"/>
  <c r="BM26" i="64"/>
  <c r="BH34" i="64"/>
  <c r="BN44" i="64"/>
  <c r="BN26" i="64"/>
  <c r="BH23" i="64"/>
  <c r="BI45" i="64"/>
  <c r="BK27" i="64"/>
  <c r="BP31" i="64"/>
  <c r="BK41" i="64"/>
  <c r="BL27" i="64"/>
  <c r="BT37" i="64"/>
  <c r="BG36" i="64"/>
  <c r="BR46" i="64"/>
  <c r="BT33" i="64"/>
  <c r="BL42" i="64"/>
  <c r="BP48" i="64"/>
  <c r="BJ52" i="64"/>
  <c r="BR49" i="64"/>
  <c r="BR57" i="64"/>
  <c r="BR37" i="64"/>
  <c r="BK34" i="64"/>
  <c r="BM45" i="64"/>
  <c r="BJ49" i="64"/>
  <c r="BO46" i="64"/>
  <c r="BI50" i="64"/>
  <c r="BR74" i="64"/>
  <c r="BK54" i="64"/>
  <c r="BH60" i="64"/>
  <c r="BS74" i="64"/>
  <c r="BS82" i="64"/>
  <c r="BJ55" i="64"/>
  <c r="BI81" i="64"/>
  <c r="BH58" i="64"/>
  <c r="BS63" i="64"/>
  <c r="BS53" i="64"/>
  <c r="BT66" i="64"/>
  <c r="BH57" i="64"/>
  <c r="BH61" i="64"/>
  <c r="BH70" i="64"/>
  <c r="BI80" i="64"/>
  <c r="BK57" i="64"/>
  <c r="BP82" i="64"/>
  <c r="BL57" i="64"/>
  <c r="BJ66" i="64"/>
  <c r="BI78" i="64"/>
  <c r="BI86" i="64"/>
  <c r="BS88" i="64"/>
  <c r="BI101" i="64"/>
  <c r="BJ108" i="64"/>
  <c r="BI84" i="64"/>
  <c r="BJ86" i="64"/>
  <c r="BJ72" i="64"/>
  <c r="BP89" i="64"/>
  <c r="BJ99" i="64"/>
  <c r="BO77" i="64"/>
  <c r="BQ87" i="64"/>
  <c r="BN64" i="64"/>
  <c r="BK88" i="64"/>
  <c r="BP96" i="64"/>
  <c r="BK69" i="64"/>
  <c r="BN80" i="64"/>
  <c r="BL88" i="64"/>
  <c r="BL78" i="64"/>
  <c r="BK86" i="64"/>
  <c r="BN89" i="64"/>
  <c r="BM78" i="64"/>
  <c r="BI96" i="64"/>
  <c r="BO110" i="64"/>
  <c r="BL112" i="64"/>
  <c r="BL124" i="64"/>
  <c r="BK93" i="64"/>
  <c r="BS107" i="64"/>
  <c r="BI117" i="64"/>
  <c r="BT127" i="64"/>
  <c r="BI104" i="64"/>
  <c r="BQ116" i="64"/>
  <c r="BK92" i="64"/>
  <c r="BR114" i="64"/>
  <c r="BJ102" i="64"/>
  <c r="BK119" i="64"/>
  <c r="BT123" i="64"/>
  <c r="BM108" i="64"/>
  <c r="BO133" i="64"/>
  <c r="BJ101" i="64"/>
  <c r="BQ127" i="64"/>
  <c r="BR91" i="64"/>
  <c r="BO108" i="64"/>
  <c r="BG124" i="64"/>
  <c r="BT117" i="64"/>
  <c r="BT131" i="64"/>
  <c r="BR122" i="64"/>
  <c r="BQ136" i="64"/>
  <c r="BI129" i="64"/>
  <c r="BS139" i="64"/>
  <c r="BL149" i="64"/>
  <c r="BM131" i="64"/>
  <c r="BK137" i="64"/>
  <c r="BL143" i="64"/>
  <c r="BR125" i="64"/>
  <c r="BG134" i="64"/>
  <c r="BP121" i="64"/>
  <c r="BS138" i="64"/>
  <c r="BH128" i="64"/>
  <c r="BP126" i="64"/>
  <c r="BI137" i="64"/>
  <c r="BH138" i="64"/>
  <c r="BL150" i="64"/>
  <c r="BP138" i="64"/>
  <c r="BR138" i="64"/>
  <c r="BR142" i="64"/>
  <c r="BM2" i="64"/>
  <c r="BM35" i="64"/>
  <c r="BM44" i="64"/>
  <c r="BM47" i="64"/>
  <c r="BM49" i="64"/>
  <c r="BM54" i="64"/>
  <c r="BM48" i="64"/>
  <c r="BM53" i="64"/>
  <c r="BM55" i="64"/>
  <c r="BM57" i="64"/>
  <c r="BM59" i="64"/>
  <c r="BM60" i="64"/>
  <c r="BM69" i="64"/>
  <c r="BM70" i="64"/>
  <c r="BM73" i="64"/>
  <c r="BM84" i="64"/>
  <c r="BM71" i="64"/>
  <c r="BM76" i="64"/>
  <c r="BM80" i="64"/>
  <c r="BM72" i="64"/>
  <c r="BM79" i="64"/>
  <c r="BM65" i="64"/>
  <c r="BM63" i="64"/>
  <c r="BM66" i="64"/>
  <c r="BM64" i="64"/>
  <c r="BM68" i="64"/>
  <c r="BM74" i="64"/>
  <c r="BM106" i="64"/>
  <c r="BM92" i="64"/>
  <c r="BM93" i="64"/>
  <c r="BM94" i="64"/>
  <c r="BM98" i="64"/>
  <c r="BM105" i="64"/>
  <c r="BM88" i="64"/>
  <c r="BM97" i="64"/>
  <c r="BM109" i="64"/>
  <c r="BM104" i="64"/>
  <c r="BM86" i="64"/>
  <c r="BM96" i="64"/>
  <c r="BM101" i="64"/>
  <c r="BM102" i="64"/>
  <c r="BM103" i="64"/>
  <c r="BM82" i="64"/>
  <c r="BM95" i="64"/>
  <c r="BM99" i="64"/>
  <c r="BM107" i="64"/>
  <c r="BM119" i="64"/>
  <c r="BM121" i="64"/>
  <c r="BM118" i="64"/>
  <c r="BM117" i="64"/>
  <c r="BM122" i="64"/>
  <c r="BM129" i="64"/>
  <c r="BN5" i="64"/>
  <c r="BL7" i="64"/>
  <c r="BO12" i="64"/>
  <c r="BM7" i="64"/>
  <c r="BO17" i="64"/>
  <c r="BN16" i="64"/>
  <c r="BN13" i="64"/>
  <c r="BN15" i="64"/>
  <c r="BO26" i="64"/>
  <c r="BO23" i="64"/>
  <c r="BN22" i="64"/>
  <c r="BM27" i="64"/>
  <c r="BP20" i="64"/>
  <c r="BT19" i="64"/>
  <c r="BT21" i="64"/>
  <c r="BT35" i="64"/>
  <c r="BN33" i="64"/>
  <c r="BQ45" i="64"/>
  <c r="BQ26" i="64"/>
  <c r="BM32" i="64"/>
  <c r="BO21" i="64"/>
  <c r="BM39" i="64"/>
  <c r="BL38" i="64"/>
  <c r="BJ50" i="64"/>
  <c r="BG35" i="64"/>
  <c r="BH47" i="64"/>
  <c r="BO34" i="64"/>
  <c r="BJ51" i="64"/>
  <c r="BN37" i="64"/>
  <c r="BQ54" i="64"/>
  <c r="BO50" i="64"/>
  <c r="BI38" i="64"/>
  <c r="BH46" i="64"/>
  <c r="BR35" i="64"/>
  <c r="BG45" i="64"/>
  <c r="BS49" i="64"/>
  <c r="BS35" i="64"/>
  <c r="BG48" i="64"/>
  <c r="BM52" i="64"/>
  <c r="BJ75" i="64"/>
  <c r="BI55" i="64"/>
  <c r="BG62" i="64"/>
  <c r="BK75" i="64"/>
  <c r="BK83" i="64"/>
  <c r="BM56" i="64"/>
  <c r="BJ64" i="64"/>
  <c r="BP69" i="64"/>
  <c r="BQ73" i="64"/>
  <c r="BS81" i="64"/>
  <c r="BG59" i="64"/>
  <c r="BL65" i="64"/>
  <c r="BQ76" i="64"/>
  <c r="BL54" i="64"/>
  <c r="BK68" i="64"/>
  <c r="BP78" i="64"/>
  <c r="BG58" i="64"/>
  <c r="BT64" i="64"/>
  <c r="BT70" i="64"/>
  <c r="BQ83" i="64"/>
  <c r="BS60" i="64"/>
  <c r="BN70" i="64"/>
  <c r="BM50" i="64"/>
  <c r="BT60" i="64"/>
  <c r="BP81" i="64"/>
  <c r="BL89" i="64"/>
  <c r="BG70" i="64"/>
  <c r="BQ89" i="64"/>
  <c r="BR73" i="64"/>
  <c r="BS86" i="64"/>
  <c r="BK91" i="64"/>
  <c r="BQ105" i="64"/>
  <c r="BM77" i="64"/>
  <c r="BQ91" i="64"/>
  <c r="BG97" i="64"/>
  <c r="BN71" i="64"/>
  <c r="BN83" i="64"/>
  <c r="BT89" i="64"/>
  <c r="BH97" i="64"/>
  <c r="BK71" i="64"/>
  <c r="BJ80" i="64"/>
  <c r="BG89" i="64"/>
  <c r="BJ79" i="64"/>
  <c r="BT87" i="64"/>
  <c r="BH89" i="64"/>
  <c r="BK79" i="64"/>
  <c r="BR88" i="64"/>
  <c r="BP94" i="64"/>
  <c r="BI114" i="64"/>
  <c r="BG125" i="64"/>
  <c r="BI95" i="64"/>
  <c r="BI108" i="64"/>
  <c r="BQ108" i="64"/>
  <c r="BQ111" i="64"/>
  <c r="BG95" i="64"/>
  <c r="BO119" i="64"/>
  <c r="BL104" i="64"/>
  <c r="BI120" i="64"/>
  <c r="BG108" i="64"/>
  <c r="BQ119" i="64"/>
  <c r="BG131" i="64"/>
  <c r="BQ103" i="64"/>
  <c r="BJ112" i="64"/>
  <c r="BG123" i="64"/>
  <c r="BL94" i="64"/>
  <c r="BK108" i="64"/>
  <c r="BT118" i="64"/>
  <c r="BM133" i="64"/>
  <c r="BJ127" i="64"/>
  <c r="BN137" i="64"/>
  <c r="BI131" i="64"/>
  <c r="BN150" i="64"/>
  <c r="BK133" i="64"/>
  <c r="BM144" i="64"/>
  <c r="BQ126" i="64"/>
  <c r="BT147" i="64"/>
  <c r="BM123" i="64"/>
  <c r="BJ129" i="64"/>
  <c r="BO136" i="64"/>
  <c r="BM139" i="64"/>
  <c r="BN139" i="64"/>
  <c r="BM142" i="64"/>
  <c r="BH151" i="64"/>
  <c r="BH139" i="64"/>
  <c r="BJ140" i="64"/>
  <c r="BQ145" i="64"/>
  <c r="BM3" i="64"/>
  <c r="BN7" i="64"/>
  <c r="BL13" i="64"/>
  <c r="BG13" i="64"/>
  <c r="BO9" i="64"/>
  <c r="BH14" i="64"/>
  <c r="BL19" i="64"/>
  <c r="BG8" i="64"/>
  <c r="BL2" i="64"/>
  <c r="BN11" i="64"/>
  <c r="BO14" i="64"/>
  <c r="BK26" i="64"/>
  <c r="BL20" i="64"/>
  <c r="BO19" i="64"/>
  <c r="BO20" i="64"/>
  <c r="BO22" i="64"/>
  <c r="BO31" i="64"/>
  <c r="BO40" i="64"/>
  <c r="BO44" i="64"/>
  <c r="BO37" i="64"/>
  <c r="BO36" i="64"/>
  <c r="BO82" i="64"/>
  <c r="BO85" i="64"/>
  <c r="BO78" i="64"/>
  <c r="BO145" i="64"/>
  <c r="BO149" i="64"/>
  <c r="BO151" i="64"/>
  <c r="BG24" i="64"/>
  <c r="BP23" i="64"/>
  <c r="BP35" i="64"/>
  <c r="BP32" i="64"/>
  <c r="BP37" i="64"/>
  <c r="BP52" i="64"/>
  <c r="BP54" i="64"/>
  <c r="BP53" i="64"/>
  <c r="BP117" i="64"/>
  <c r="BP111" i="64"/>
  <c r="BP124" i="64"/>
  <c r="BP125" i="64"/>
  <c r="BP131" i="64"/>
  <c r="BP132" i="64"/>
  <c r="BP133" i="64"/>
  <c r="BP118" i="64"/>
  <c r="BP148" i="64"/>
  <c r="BP147" i="64"/>
  <c r="BP136" i="64"/>
  <c r="BP146" i="64"/>
  <c r="BP150" i="64"/>
  <c r="BP135" i="64"/>
  <c r="BP139" i="64"/>
  <c r="BG17" i="64"/>
  <c r="BM18" i="64"/>
  <c r="BK19" i="64"/>
  <c r="BM28" i="64"/>
  <c r="BN38" i="64"/>
  <c r="BL36" i="64"/>
  <c r="BH30" i="64"/>
  <c r="BK35" i="64"/>
  <c r="BP28" i="64"/>
  <c r="BM20" i="64"/>
  <c r="BG30" i="64"/>
  <c r="BT22" i="64"/>
  <c r="BL31" i="64"/>
  <c r="BM34" i="64"/>
  <c r="BQ40" i="64"/>
  <c r="BQ52" i="64"/>
  <c r="BN39" i="64"/>
  <c r="BH50" i="64"/>
  <c r="BJ36" i="64"/>
  <c r="BM46" i="64"/>
  <c r="BI52" i="64"/>
  <c r="BP40" i="64"/>
  <c r="BJ59" i="64"/>
  <c r="BQ38" i="64"/>
  <c r="BP46" i="64"/>
  <c r="BK36" i="64"/>
  <c r="BI46" i="64"/>
  <c r="BG50" i="64"/>
  <c r="BL37" i="64"/>
  <c r="BR48" i="64"/>
  <c r="BN55" i="64"/>
  <c r="BS75" i="64"/>
  <c r="BL56" i="64"/>
  <c r="BI63" i="64"/>
  <c r="BP44" i="64"/>
  <c r="BS57" i="64"/>
  <c r="BJ70" i="64"/>
  <c r="BJ74" i="64"/>
  <c r="BH85" i="64"/>
  <c r="BO59" i="64"/>
  <c r="BS66" i="64"/>
  <c r="BQ80" i="64"/>
  <c r="BS69" i="64"/>
  <c r="BS76" i="64"/>
  <c r="BS80" i="64"/>
  <c r="BS96" i="64"/>
  <c r="BS103" i="64"/>
  <c r="BS94" i="64"/>
  <c r="BS98" i="64"/>
  <c r="BS108" i="64"/>
  <c r="BS122" i="64"/>
  <c r="BS127" i="64"/>
  <c r="BS123" i="64"/>
  <c r="BS126" i="64"/>
  <c r="BS105" i="64"/>
  <c r="BS124" i="64"/>
  <c r="BS129" i="64"/>
  <c r="BS125" i="64"/>
  <c r="BS141" i="64"/>
  <c r="BS144" i="64"/>
  <c r="BS145" i="64"/>
  <c r="BS149" i="64"/>
  <c r="BS147" i="64"/>
  <c r="BH80" i="64"/>
  <c r="BI59" i="64"/>
  <c r="BJ65" i="64"/>
  <c r="BH71" i="64"/>
  <c r="BI66" i="64"/>
  <c r="BI70" i="64"/>
  <c r="BI54" i="64"/>
  <c r="BG61" i="64"/>
  <c r="BT67" i="64"/>
  <c r="BL73" i="64"/>
  <c r="BQ86" i="64"/>
  <c r="BR95" i="64"/>
  <c r="BI102" i="64"/>
  <c r="BO70" i="64"/>
  <c r="BQ84" i="64"/>
  <c r="BR86" i="64"/>
  <c r="BO75" i="64"/>
  <c r="BL87" i="64"/>
  <c r="BH94" i="64"/>
  <c r="BI106" i="64"/>
  <c r="BN81" i="64"/>
  <c r="BO87" i="64"/>
  <c r="BQ97" i="64"/>
  <c r="BM75" i="64"/>
  <c r="BG86" i="64"/>
  <c r="BQ90" i="64"/>
  <c r="BJ98" i="64"/>
  <c r="BK74" i="64"/>
  <c r="BH81" i="64"/>
  <c r="BP91" i="64"/>
  <c r="BO80" i="64"/>
  <c r="BI88" i="64"/>
  <c r="BP95" i="64"/>
  <c r="BO84" i="64"/>
  <c r="BO97" i="64"/>
  <c r="BO125" i="64"/>
  <c r="BH99" i="64"/>
  <c r="BQ117" i="64"/>
  <c r="BH109" i="64"/>
  <c r="BL116" i="64"/>
  <c r="BR123" i="64"/>
  <c r="BS97" i="64"/>
  <c r="BJ119" i="64"/>
  <c r="BH91" i="64"/>
  <c r="BJ110" i="64"/>
  <c r="BS109" i="64"/>
  <c r="BO131" i="64"/>
  <c r="BJ105" i="64"/>
  <c r="BG114" i="64"/>
  <c r="BO123" i="64"/>
  <c r="BS95" i="64"/>
  <c r="BI109" i="64"/>
  <c r="BJ125" i="64"/>
  <c r="BH123" i="64"/>
  <c r="BQ135" i="64"/>
  <c r="BH129" i="64"/>
  <c r="BG138" i="64"/>
  <c r="BO147" i="64"/>
  <c r="BJ133" i="64"/>
  <c r="BS136" i="64"/>
  <c r="BL141" i="64"/>
  <c r="BP119" i="64"/>
  <c r="BQ133" i="64"/>
  <c r="BS137" i="64"/>
  <c r="BM145" i="64"/>
  <c r="BM127" i="64"/>
  <c r="BO134" i="64"/>
  <c r="BL148" i="64"/>
  <c r="BP129" i="64"/>
  <c r="BI139" i="64"/>
  <c r="BQ129" i="64"/>
  <c r="BT146" i="64"/>
  <c r="BR129" i="64"/>
  <c r="BT141" i="64"/>
  <c r="BS143" i="64"/>
  <c r="BP151" i="64"/>
  <c r="BQ144" i="64"/>
  <c r="BR145" i="64"/>
  <c r="BT145" i="64"/>
  <c r="BM4" i="64"/>
  <c r="BM15" i="64"/>
  <c r="BO24" i="64"/>
  <c r="BH17" i="64"/>
  <c r="BN27" i="64"/>
  <c r="BH33" i="64"/>
  <c r="BN31" i="64"/>
  <c r="BM36" i="64"/>
  <c r="BG22" i="64"/>
  <c r="BT53" i="64"/>
  <c r="BP50" i="64"/>
  <c r="BH35" i="64"/>
  <c r="BG46" i="64"/>
  <c r="BL53" i="64"/>
  <c r="BL41" i="64"/>
  <c r="BO53" i="64"/>
  <c r="BK42" i="64"/>
  <c r="BM42" i="64"/>
  <c r="BM41" i="64"/>
  <c r="BL63" i="64"/>
  <c r="BJ78" i="64"/>
  <c r="BT56" i="64"/>
  <c r="BR77" i="64"/>
  <c r="BK49" i="64"/>
  <c r="BN59" i="64"/>
  <c r="BP64" i="64"/>
  <c r="BL48" i="64"/>
  <c r="BL59" i="64"/>
  <c r="BJ81" i="64"/>
  <c r="BP61" i="64"/>
  <c r="BS70" i="64"/>
  <c r="BK81" i="64"/>
  <c r="BQ59" i="64"/>
  <c r="BI72" i="64"/>
  <c r="BS47" i="64"/>
  <c r="BI68" i="64"/>
  <c r="BJ56" i="64"/>
  <c r="BO61" i="64"/>
  <c r="BJ68" i="64"/>
  <c r="BH74" i="64"/>
  <c r="BJ96" i="64"/>
  <c r="BK70" i="64"/>
  <c r="BO89" i="64"/>
  <c r="BN77" i="64"/>
  <c r="BG88" i="64"/>
  <c r="BR94" i="64"/>
  <c r="BJ107" i="64"/>
  <c r="BM81" i="64"/>
  <c r="BI92" i="64"/>
  <c r="BI98" i="64"/>
  <c r="BJ76" i="64"/>
  <c r="BJ87" i="64"/>
  <c r="BO103" i="64"/>
  <c r="BO76" i="64"/>
  <c r="BT81" i="64"/>
  <c r="BO95" i="64"/>
  <c r="BK80" i="64"/>
  <c r="BH96" i="64"/>
  <c r="BL84" i="64"/>
  <c r="BP88" i="64"/>
  <c r="BO98" i="64"/>
  <c r="BG99" i="64"/>
  <c r="BJ103" i="64"/>
  <c r="BG109" i="64"/>
  <c r="BJ91" i="64"/>
  <c r="BI112" i="64"/>
  <c r="BS117" i="64"/>
  <c r="BQ124" i="64"/>
  <c r="BL98" i="64"/>
  <c r="BL121" i="64"/>
  <c r="BL92" i="64"/>
  <c r="BQ120" i="64"/>
  <c r="BG128" i="64"/>
  <c r="BT114" i="64"/>
  <c r="BQ121" i="64"/>
  <c r="BO107" i="64"/>
  <c r="BL114" i="64"/>
  <c r="BJ97" i="64"/>
  <c r="BG126" i="64"/>
  <c r="BP123" i="64"/>
  <c r="BM137" i="64"/>
  <c r="BH130" i="64"/>
  <c r="BG148" i="64"/>
  <c r="BG135" i="64"/>
  <c r="BP120" i="64"/>
  <c r="BL139" i="64"/>
  <c r="BO146" i="64"/>
  <c r="BN129" i="64"/>
  <c r="BH114" i="64"/>
  <c r="BN134" i="64"/>
  <c r="BG146" i="64"/>
  <c r="BJ130" i="64"/>
  <c r="BM136" i="64"/>
  <c r="BL147" i="64"/>
  <c r="BK131" i="64"/>
  <c r="BK140" i="64"/>
  <c r="BQ147" i="64"/>
  <c r="BR144" i="64"/>
  <c r="BS146" i="64"/>
  <c r="BP145" i="64"/>
  <c r="BM146" i="64"/>
  <c r="BI146" i="64"/>
  <c r="BV9" i="63"/>
  <c r="BV22" i="63"/>
  <c r="BV20" i="63"/>
  <c r="BV23" i="63"/>
  <c r="BV17" i="63"/>
  <c r="BV28" i="63"/>
  <c r="BV34" i="63"/>
  <c r="BV68" i="63"/>
  <c r="BV69" i="63"/>
  <c r="BN17" i="63"/>
  <c r="BR16" i="63"/>
  <c r="BM15" i="63"/>
  <c r="BN12" i="63"/>
  <c r="BP24" i="63"/>
  <c r="BM19" i="63"/>
  <c r="BT18" i="63"/>
  <c r="BT16" i="63"/>
  <c r="BT36" i="63"/>
  <c r="BT38" i="63"/>
  <c r="BT41" i="63"/>
  <c r="BT43" i="63"/>
  <c r="BT49" i="63"/>
  <c r="BT52" i="63"/>
  <c r="BT47" i="63"/>
  <c r="BT51" i="63"/>
  <c r="BT72" i="63"/>
  <c r="BT74" i="63"/>
  <c r="BT76" i="63"/>
  <c r="BT78" i="63"/>
  <c r="BT80" i="63"/>
  <c r="BT82" i="63"/>
  <c r="BT84" i="63"/>
  <c r="BT88" i="63"/>
  <c r="BT86" i="63"/>
  <c r="BT90" i="63"/>
  <c r="BT91" i="63"/>
  <c r="BT93" i="63"/>
  <c r="BL27" i="63"/>
  <c r="BP32" i="63"/>
  <c r="BT8" i="63"/>
  <c r="BN27" i="63"/>
  <c r="BX2" i="63"/>
  <c r="BT11" i="63"/>
  <c r="BM18" i="63"/>
  <c r="BM7" i="63"/>
  <c r="BN19" i="63"/>
  <c r="BW30" i="63"/>
  <c r="BP35" i="63"/>
  <c r="BO34" i="63"/>
  <c r="BX27" i="63"/>
  <c r="BX34" i="63"/>
  <c r="BK44" i="63"/>
  <c r="BX36" i="63"/>
  <c r="BK27" i="63"/>
  <c r="BK36" i="63"/>
  <c r="BT30" i="63"/>
  <c r="BX39" i="63"/>
  <c r="BT44" i="63"/>
  <c r="BM46" i="63"/>
  <c r="BY49" i="63"/>
  <c r="BL58" i="63"/>
  <c r="BP65" i="63"/>
  <c r="BV47" i="63"/>
  <c r="BN40" i="63"/>
  <c r="BR61" i="63"/>
  <c r="BK57" i="63"/>
  <c r="BM38" i="63"/>
  <c r="BQ47" i="63"/>
  <c r="BP50" i="63"/>
  <c r="BM64" i="63"/>
  <c r="BS45" i="63"/>
  <c r="BT59" i="63"/>
  <c r="BP54" i="63"/>
  <c r="BQ69" i="63"/>
  <c r="BM56" i="63"/>
  <c r="BK66" i="63"/>
  <c r="BN78" i="63"/>
  <c r="BX52" i="63"/>
  <c r="BP62" i="63"/>
  <c r="BK67" i="63"/>
  <c r="BT66" i="63"/>
  <c r="BX72" i="63"/>
  <c r="BP78" i="63"/>
  <c r="BL83" i="63"/>
  <c r="BT87" i="63"/>
  <c r="BX51" i="63"/>
  <c r="BY69" i="63"/>
  <c r="BN81" i="63"/>
  <c r="BY82" i="63"/>
  <c r="BW70" i="63"/>
  <c r="BN85" i="63"/>
  <c r="BO88" i="63"/>
  <c r="BM76" i="63"/>
  <c r="BU85" i="63"/>
  <c r="BU93" i="63"/>
  <c r="BY78" i="63"/>
  <c r="BW100" i="63"/>
  <c r="BS87" i="63"/>
  <c r="BP98" i="63"/>
  <c r="BP88" i="63"/>
  <c r="BY71" i="63"/>
  <c r="BW84" i="63"/>
  <c r="BR100" i="63"/>
  <c r="BW82" i="63"/>
  <c r="BR88" i="63"/>
  <c r="BV92" i="63"/>
  <c r="BK96" i="63"/>
  <c r="BN96" i="63"/>
  <c r="BQ94" i="63"/>
  <c r="BK100" i="63"/>
  <c r="BW95" i="63"/>
  <c r="BP99" i="63"/>
  <c r="BQ99" i="63"/>
  <c r="BX95" i="63"/>
  <c r="BM3" i="63"/>
  <c r="BM22" i="63"/>
  <c r="BM24" i="63"/>
  <c r="BM43" i="63"/>
  <c r="BM45" i="63"/>
  <c r="BM47" i="63"/>
  <c r="BM30" i="63"/>
  <c r="BM32" i="63"/>
  <c r="BM49" i="63"/>
  <c r="BM57" i="63"/>
  <c r="BM59" i="63"/>
  <c r="BM61" i="63"/>
  <c r="BM63" i="63"/>
  <c r="BM65" i="63"/>
  <c r="BM92" i="63"/>
  <c r="BT19" i="63"/>
  <c r="BT27" i="63"/>
  <c r="BX32" i="63"/>
  <c r="BP14" i="63"/>
  <c r="BV27" i="63"/>
  <c r="BV7" i="63"/>
  <c r="BO27" i="63"/>
  <c r="BO38" i="63"/>
  <c r="BO40" i="63"/>
  <c r="BO42" i="63"/>
  <c r="BO46" i="63"/>
  <c r="BO48" i="63"/>
  <c r="BO44" i="63"/>
  <c r="BO52" i="63"/>
  <c r="BO70" i="63"/>
  <c r="BO92" i="63"/>
  <c r="BO7" i="63"/>
  <c r="BM31" i="63"/>
  <c r="BM37" i="63"/>
  <c r="BP37" i="63"/>
  <c r="BO36" i="63"/>
  <c r="BS44" i="63"/>
  <c r="BT28" i="63"/>
  <c r="BW31" i="63"/>
  <c r="BS22" i="63"/>
  <c r="BS27" i="63"/>
  <c r="BW37" i="63"/>
  <c r="BL32" i="63"/>
  <c r="BN46" i="63"/>
  <c r="BR48" i="63"/>
  <c r="BK52" i="63"/>
  <c r="BP59" i="63"/>
  <c r="BX65" i="63"/>
  <c r="BR47" i="63"/>
  <c r="BN44" i="63"/>
  <c r="BP41" i="63"/>
  <c r="BS57" i="63"/>
  <c r="BW39" i="63"/>
  <c r="BN65" i="63"/>
  <c r="BM51" i="63"/>
  <c r="BP64" i="63"/>
  <c r="BR56" i="63"/>
  <c r="BN58" i="63"/>
  <c r="BR68" i="63"/>
  <c r="BV78" i="63"/>
  <c r="BW52" i="63"/>
  <c r="BN63" i="63"/>
  <c r="BT69" i="63"/>
  <c r="BP69" i="63"/>
  <c r="BT73" i="63"/>
  <c r="BX78" i="63"/>
  <c r="BT83" i="63"/>
  <c r="BP48" i="63"/>
  <c r="BN60" i="63"/>
  <c r="BQ57" i="63"/>
  <c r="BV81" i="63"/>
  <c r="BY86" i="63"/>
  <c r="BP71" i="63"/>
  <c r="BU76" i="63"/>
  <c r="BO87" i="63"/>
  <c r="BN66" i="63"/>
  <c r="BM80" i="63"/>
  <c r="BV88" i="63"/>
  <c r="BO94" i="63"/>
  <c r="BN71" i="63"/>
  <c r="BM83" i="63"/>
  <c r="BM89" i="63"/>
  <c r="BX98" i="63"/>
  <c r="BK73" i="63"/>
  <c r="BO89" i="63"/>
  <c r="BU72" i="63"/>
  <c r="BM85" i="63"/>
  <c r="BU91" i="63"/>
  <c r="BN101" i="63"/>
  <c r="BN83" i="63"/>
  <c r="BX97" i="63"/>
  <c r="BL96" i="63"/>
  <c r="BY93" i="63"/>
  <c r="BM96" i="63"/>
  <c r="BX99" i="63"/>
  <c r="BY99" i="63"/>
  <c r="BY96" i="63"/>
  <c r="BO93" i="63"/>
  <c r="BM11" i="63"/>
  <c r="BP20" i="63"/>
  <c r="BP17" i="63"/>
  <c r="BP18" i="63"/>
  <c r="BP40" i="63"/>
  <c r="BP42" i="63"/>
  <c r="BP44" i="63"/>
  <c r="BP46" i="63"/>
  <c r="BP51" i="63"/>
  <c r="BP73" i="63"/>
  <c r="BP77" i="63"/>
  <c r="BP79" i="63"/>
  <c r="BP81" i="63"/>
  <c r="BP87" i="63"/>
  <c r="BP83" i="63"/>
  <c r="BP89" i="63"/>
  <c r="BP85" i="63"/>
  <c r="BL11" i="63"/>
  <c r="BL3" i="63"/>
  <c r="BW17" i="63"/>
  <c r="BT10" i="63"/>
  <c r="BO3" i="63"/>
  <c r="BO5" i="63"/>
  <c r="BO14" i="63"/>
  <c r="BV25" i="63"/>
  <c r="BQ20" i="63"/>
  <c r="BX12" i="63"/>
  <c r="BY19" i="63"/>
  <c r="BL29" i="63"/>
  <c r="BL33" i="63"/>
  <c r="BO8" i="63"/>
  <c r="BP12" i="63"/>
  <c r="BP19" i="63"/>
  <c r="BN29" i="63"/>
  <c r="BO12" i="63"/>
  <c r="BW27" i="63"/>
  <c r="BW40" i="63"/>
  <c r="BW42" i="63"/>
  <c r="BW44" i="63"/>
  <c r="BW93" i="63"/>
  <c r="BL13" i="63"/>
  <c r="BO22" i="63"/>
  <c r="BK9" i="63"/>
  <c r="BK20" i="63"/>
  <c r="BO17" i="63"/>
  <c r="BS32" i="63"/>
  <c r="BS47" i="63"/>
  <c r="BY38" i="63"/>
  <c r="BK37" i="63"/>
  <c r="BY30" i="63"/>
  <c r="BT34" i="63"/>
  <c r="BW36" i="63"/>
  <c r="BO47" i="63"/>
  <c r="BV37" i="63"/>
  <c r="BP38" i="63"/>
  <c r="BT24" i="63"/>
  <c r="BP27" i="63"/>
  <c r="BY23" i="63"/>
  <c r="BX47" i="63"/>
  <c r="BL48" i="63"/>
  <c r="BX33" i="63"/>
  <c r="BU46" i="63"/>
  <c r="BY33" i="63"/>
  <c r="BN52" i="63"/>
  <c r="BL60" i="63"/>
  <c r="BM36" i="63"/>
  <c r="BM48" i="63"/>
  <c r="BQ45" i="63"/>
  <c r="BT48" i="63"/>
  <c r="BO60" i="63"/>
  <c r="BX43" i="63"/>
  <c r="BY47" i="63"/>
  <c r="BR53" i="63"/>
  <c r="BV65" i="63"/>
  <c r="BM52" i="63"/>
  <c r="BX66" i="63"/>
  <c r="BW57" i="63"/>
  <c r="BS70" i="63"/>
  <c r="BX68" i="63"/>
  <c r="BN80" i="63"/>
  <c r="BT53" i="63"/>
  <c r="BO64" i="63"/>
  <c r="BK49" i="63"/>
  <c r="BP66" i="63"/>
  <c r="BX74" i="63"/>
  <c r="BL79" i="63"/>
  <c r="BP84" i="63"/>
  <c r="BO51" i="63"/>
  <c r="BN62" i="63"/>
  <c r="BO59" i="63"/>
  <c r="BV73" i="63"/>
  <c r="BU70" i="63"/>
  <c r="BR87" i="63"/>
  <c r="BW72" i="63"/>
  <c r="BV85" i="63"/>
  <c r="BW78" i="63"/>
  <c r="BM88" i="63"/>
  <c r="BV66" i="63"/>
  <c r="BU80" i="63"/>
  <c r="BK95" i="63"/>
  <c r="BY73" i="63"/>
  <c r="BS84" i="63"/>
  <c r="BO90" i="63"/>
  <c r="BL99" i="63"/>
  <c r="BW76" i="63"/>
  <c r="BX88" i="63"/>
  <c r="BM90" i="63"/>
  <c r="BW74" i="63"/>
  <c r="BW87" i="63"/>
  <c r="BR94" i="63"/>
  <c r="BY74" i="63"/>
  <c r="BN89" i="63"/>
  <c r="BW97" i="63"/>
  <c r="BN98" i="63"/>
  <c r="BT96" i="63"/>
  <c r="BU96" i="63"/>
  <c r="BP92" i="63"/>
  <c r="BL100" i="63"/>
  <c r="BY98" i="63"/>
  <c r="BP94" i="63"/>
  <c r="BN5" i="63"/>
  <c r="BM14" i="63"/>
  <c r="BN11" i="63"/>
  <c r="BX20" i="63"/>
  <c r="BX40" i="63"/>
  <c r="BX42" i="63"/>
  <c r="BX44" i="63"/>
  <c r="BX48" i="63"/>
  <c r="BX73" i="63"/>
  <c r="BX81" i="63"/>
  <c r="BX70" i="63"/>
  <c r="BX85" i="63"/>
  <c r="BX89" i="63"/>
  <c r="BX83" i="63"/>
  <c r="BX87" i="63"/>
  <c r="BX91" i="63"/>
  <c r="BQ5" i="63"/>
  <c r="BQ27" i="63"/>
  <c r="BQ25" i="63"/>
  <c r="BQ44" i="63"/>
  <c r="BQ29" i="63"/>
  <c r="BQ48" i="63"/>
  <c r="BQ56" i="63"/>
  <c r="BQ66" i="63"/>
  <c r="BQ70" i="63"/>
  <c r="BQ68" i="63"/>
  <c r="BX13" i="63"/>
  <c r="BT21" i="63"/>
  <c r="BT29" i="63"/>
  <c r="BT33" i="63"/>
  <c r="BX8" i="63"/>
  <c r="BV29" i="63"/>
  <c r="BV19" i="63"/>
  <c r="BP13" i="63"/>
  <c r="BK28" i="63"/>
  <c r="BK41" i="63"/>
  <c r="BK43" i="63"/>
  <c r="BK93" i="63"/>
  <c r="BT12" i="63"/>
  <c r="BL14" i="63"/>
  <c r="BP22" i="63"/>
  <c r="BO23" i="63"/>
  <c r="BP23" i="63"/>
  <c r="BO37" i="63"/>
  <c r="BQ32" i="63"/>
  <c r="BN35" i="63"/>
  <c r="BO32" i="63"/>
  <c r="BX31" i="63"/>
  <c r="BX38" i="63"/>
  <c r="BO25" i="63"/>
  <c r="BM29" i="63"/>
  <c r="BX25" i="63"/>
  <c r="BO35" i="63"/>
  <c r="BW48" i="63"/>
  <c r="BO49" i="63"/>
  <c r="BW38" i="63"/>
  <c r="BL54" i="63"/>
  <c r="BP61" i="63"/>
  <c r="BO39" i="63"/>
  <c r="BW50" i="63"/>
  <c r="BS61" i="63"/>
  <c r="BM44" i="63"/>
  <c r="BX56" i="63"/>
  <c r="BO66" i="63"/>
  <c r="BQ52" i="63"/>
  <c r="BP67" i="63"/>
  <c r="BO61" i="63"/>
  <c r="BN50" i="63"/>
  <c r="BM62" i="63"/>
  <c r="BT70" i="63"/>
  <c r="BV80" i="63"/>
  <c r="BN54" i="63"/>
  <c r="BO67" i="63"/>
  <c r="BX69" i="63"/>
  <c r="BL75" i="63"/>
  <c r="BX80" i="63"/>
  <c r="BX84" i="63"/>
  <c r="BW51" i="63"/>
  <c r="BO65" i="63"/>
  <c r="BS66" i="63"/>
  <c r="BN75" i="63"/>
  <c r="BM71" i="63"/>
  <c r="BY75" i="63"/>
  <c r="BN92" i="63"/>
  <c r="BY79" i="63"/>
  <c r="BQ88" i="63"/>
  <c r="BQ80" i="63"/>
  <c r="BS88" i="63"/>
  <c r="BO96" i="63"/>
  <c r="BO75" i="63"/>
  <c r="BQ85" i="63"/>
  <c r="BM93" i="63"/>
  <c r="BT99" i="63"/>
  <c r="BO79" i="63"/>
  <c r="BU90" i="63"/>
  <c r="BY76" i="63"/>
  <c r="BY88" i="63"/>
  <c r="BV95" i="63"/>
  <c r="BM78" i="63"/>
  <c r="BY84" i="63"/>
  <c r="BR99" i="63"/>
  <c r="BO101" i="63"/>
  <c r="BQ96" i="63"/>
  <c r="BS96" i="63"/>
  <c r="BT100" i="63"/>
  <c r="BM99" i="63"/>
  <c r="BT5" i="63"/>
  <c r="BN8" i="63"/>
  <c r="BN2" i="63"/>
  <c r="BN3" i="63"/>
  <c r="BN15" i="63"/>
  <c r="BN24" i="63"/>
  <c r="BN20" i="63"/>
  <c r="BN18" i="63"/>
  <c r="BN22" i="63"/>
  <c r="BN26" i="63"/>
  <c r="BN32" i="63"/>
  <c r="BN34" i="63"/>
  <c r="BN36" i="63"/>
  <c r="BN38" i="63"/>
  <c r="BN30" i="63"/>
  <c r="BN51" i="63"/>
  <c r="BN68" i="63"/>
  <c r="BL5" i="63"/>
  <c r="BT9" i="63"/>
  <c r="BQ6" i="63"/>
  <c r="BP2" i="63"/>
  <c r="BK12" i="63"/>
  <c r="BK10" i="63"/>
  <c r="BL23" i="63"/>
  <c r="BT14" i="63"/>
  <c r="BX21" i="63"/>
  <c r="BP30" i="63"/>
  <c r="BL2" i="63"/>
  <c r="BO20" i="63"/>
  <c r="BT25" i="63"/>
  <c r="BK13" i="63"/>
  <c r="BN31" i="63"/>
  <c r="BM4" i="63"/>
  <c r="BX14" i="63"/>
  <c r="BO29" i="63"/>
  <c r="BN13" i="63"/>
  <c r="BM23" i="63"/>
  <c r="BT17" i="63"/>
  <c r="BR24" i="63"/>
  <c r="BL35" i="63"/>
  <c r="BW23" i="63"/>
  <c r="BO19" i="63"/>
  <c r="BS33" i="63"/>
  <c r="BX29" i="63"/>
  <c r="BO41" i="63"/>
  <c r="BW32" i="63"/>
  <c r="BR22" i="63"/>
  <c r="BM40" i="63"/>
  <c r="BY32" i="63"/>
  <c r="BT26" i="63"/>
  <c r="BY36" i="63"/>
  <c r="BN49" i="63"/>
  <c r="BM39" i="63"/>
  <c r="BS48" i="63"/>
  <c r="BL36" i="63"/>
  <c r="BT54" i="63"/>
  <c r="BX61" i="63"/>
  <c r="BL40" i="63"/>
  <c r="BU48" i="63"/>
  <c r="BV46" i="63"/>
  <c r="BO54" i="63"/>
  <c r="BO62" i="63"/>
  <c r="BV48" i="63"/>
  <c r="BT57" i="63"/>
  <c r="BW66" i="63"/>
  <c r="BS53" i="63"/>
  <c r="BO63" i="63"/>
  <c r="BV50" i="63"/>
  <c r="BN64" i="63"/>
  <c r="BV72" i="63"/>
  <c r="BN82" i="63"/>
  <c r="BR57" i="63"/>
  <c r="BW64" i="63"/>
  <c r="BL59" i="63"/>
  <c r="BL68" i="63"/>
  <c r="BT75" i="63"/>
  <c r="BL81" i="63"/>
  <c r="BL85" i="63"/>
  <c r="BL52" i="63"/>
  <c r="BN67" i="63"/>
  <c r="BN77" i="63"/>
  <c r="BW75" i="63"/>
  <c r="BU89" i="63"/>
  <c r="BO76" i="63"/>
  <c r="BS85" i="63"/>
  <c r="BR70" i="63"/>
  <c r="BO80" i="63"/>
  <c r="BQ89" i="63"/>
  <c r="BY70" i="63"/>
  <c r="BO82" i="63"/>
  <c r="BR89" i="63"/>
  <c r="BW96" i="63"/>
  <c r="BK78" i="63"/>
  <c r="BY85" i="63"/>
  <c r="BP96" i="63"/>
  <c r="BX100" i="63"/>
  <c r="BO83" i="63"/>
  <c r="BW88" i="63"/>
  <c r="BQ90" i="63"/>
  <c r="BY77" i="63"/>
  <c r="BN90" i="63"/>
  <c r="BR96" i="63"/>
  <c r="BU78" i="63"/>
  <c r="BO85" i="63"/>
  <c r="BV89" i="63"/>
  <c r="BY100" i="63"/>
  <c r="BY97" i="63"/>
  <c r="BM97" i="63"/>
  <c r="BQ100" i="63"/>
  <c r="BM100" i="63"/>
  <c r="BM12" i="63"/>
  <c r="BP15" i="63"/>
  <c r="BN14" i="63"/>
  <c r="BW5" i="63"/>
  <c r="BW6" i="63"/>
  <c r="BX3" i="63"/>
  <c r="BM13" i="63"/>
  <c r="BQ12" i="63"/>
  <c r="BX17" i="63"/>
  <c r="BR14" i="63"/>
  <c r="BM25" i="63"/>
  <c r="BL16" i="63"/>
  <c r="BS25" i="63"/>
  <c r="BX30" i="63"/>
  <c r="BT2" i="63"/>
  <c r="BW20" i="63"/>
  <c r="BP26" i="63"/>
  <c r="BX15" i="63"/>
  <c r="BR32" i="63"/>
  <c r="BP6" i="63"/>
  <c r="BQ17" i="63"/>
  <c r="BW29" i="63"/>
  <c r="BQ24" i="63"/>
  <c r="BO15" i="63"/>
  <c r="BX22" i="63"/>
  <c r="BO26" i="63"/>
  <c r="BP33" i="63"/>
  <c r="BL37" i="63"/>
  <c r="BL30" i="63"/>
  <c r="BW41" i="63"/>
  <c r="BL22" i="63"/>
  <c r="BW35" i="63"/>
  <c r="BS24" i="63"/>
  <c r="BL34" i="63"/>
  <c r="BY41" i="63"/>
  <c r="BM26" i="63"/>
  <c r="BO33" i="63"/>
  <c r="BK29" i="63"/>
  <c r="BX37" i="63"/>
  <c r="BK50" i="63"/>
  <c r="BW49" i="63"/>
  <c r="BL42" i="63"/>
  <c r="BN39" i="63"/>
  <c r="BL56" i="63"/>
  <c r="BL62" i="63"/>
  <c r="BR44" i="63"/>
  <c r="BK51" i="63"/>
  <c r="BW54" i="63"/>
  <c r="BY31" i="63"/>
  <c r="BU44" i="63"/>
  <c r="BU67" i="63"/>
  <c r="BP49" i="63"/>
  <c r="BM58" i="63"/>
  <c r="BU66" i="63"/>
  <c r="BM54" i="63"/>
  <c r="BW67" i="63"/>
  <c r="BW65" i="63"/>
  <c r="BX50" i="63"/>
  <c r="BV64" i="63"/>
  <c r="BN74" i="63"/>
  <c r="BN84" i="63"/>
  <c r="BL57" i="63"/>
  <c r="BX64" i="63"/>
  <c r="BP76" i="63"/>
  <c r="BT81" i="63"/>
  <c r="BT85" i="63"/>
  <c r="BX54" i="63"/>
  <c r="BW69" i="63"/>
  <c r="BV67" i="63"/>
  <c r="BR78" i="63"/>
  <c r="BM77" i="63"/>
  <c r="BX90" i="63"/>
  <c r="BO77" i="63"/>
  <c r="BR86" i="63"/>
  <c r="BL71" i="63"/>
  <c r="BO81" i="63"/>
  <c r="BK72" i="63"/>
  <c r="BM84" i="63"/>
  <c r="BO98" i="63"/>
  <c r="BM79" i="63"/>
  <c r="BQ86" i="63"/>
  <c r="BX96" i="63"/>
  <c r="BM70" i="63"/>
  <c r="BR85" i="63"/>
  <c r="BL89" i="63"/>
  <c r="BS69" i="63"/>
  <c r="BO78" i="63"/>
  <c r="BN97" i="63"/>
  <c r="BQ78" i="63"/>
  <c r="BW86" i="63"/>
  <c r="BP91" i="63"/>
  <c r="BW99" i="63"/>
  <c r="BL98" i="63"/>
  <c r="BM98" i="63"/>
  <c r="BV94" i="63"/>
  <c r="BS100" i="63"/>
  <c r="BO99" i="63"/>
  <c r="BT3" i="63"/>
  <c r="BO13" i="63"/>
  <c r="BQ14" i="63"/>
  <c r="BP5" i="63"/>
  <c r="BS13" i="63"/>
  <c r="BL12" i="63"/>
  <c r="BT23" i="63"/>
  <c r="BM17" i="63"/>
  <c r="BO2" i="63"/>
  <c r="BT15" i="63"/>
  <c r="BN25" i="63"/>
  <c r="BL31" i="63"/>
  <c r="BN4" i="63"/>
  <c r="BT20" i="63"/>
  <c r="BY26" i="63"/>
  <c r="BY27" i="63"/>
  <c r="BY40" i="63"/>
  <c r="BY42" i="63"/>
  <c r="BY44" i="63"/>
  <c r="BY29" i="63"/>
  <c r="BY37" i="63"/>
  <c r="BY48" i="63"/>
  <c r="BY52" i="63"/>
  <c r="BY54" i="63"/>
  <c r="BY56" i="63"/>
  <c r="BY58" i="63"/>
  <c r="BY64" i="63"/>
  <c r="BY68" i="63"/>
  <c r="BY66" i="63"/>
  <c r="BY91" i="63"/>
  <c r="BX18" i="63"/>
  <c r="BP25" i="63"/>
  <c r="BN33" i="63"/>
  <c r="BX5" i="63"/>
  <c r="BX19" i="63"/>
  <c r="BX7" i="63"/>
  <c r="BP3" i="63"/>
  <c r="BW26" i="63"/>
  <c r="BT35" i="63"/>
  <c r="BP31" i="63"/>
  <c r="BW21" i="63"/>
  <c r="BP34" i="63"/>
  <c r="BT32" i="63"/>
  <c r="BO43" i="63"/>
  <c r="BT22" i="63"/>
  <c r="BP36" i="63"/>
  <c r="BM27" i="63"/>
  <c r="BY34" i="63"/>
  <c r="BM42" i="63"/>
  <c r="BU28" i="63"/>
  <c r="BW33" i="63"/>
  <c r="BS29" i="63"/>
  <c r="BL39" i="63"/>
  <c r="BM34" i="63"/>
  <c r="BS49" i="63"/>
  <c r="BV44" i="63"/>
  <c r="BN48" i="63"/>
  <c r="BX41" i="63"/>
  <c r="BT56" i="63"/>
  <c r="BP63" i="63"/>
  <c r="BL44" i="63"/>
  <c r="BX49" i="63"/>
  <c r="BK55" i="63"/>
  <c r="BQ33" i="63"/>
  <c r="BL50" i="63"/>
  <c r="BL61" i="63"/>
  <c r="BW68" i="63"/>
  <c r="BP58" i="63"/>
  <c r="BO69" i="63"/>
  <c r="BL51" i="63"/>
  <c r="BY65" i="63"/>
  <c r="BN76" i="63"/>
  <c r="BY50" i="63"/>
  <c r="BN61" i="63"/>
  <c r="BL66" i="63"/>
  <c r="BT68" i="63"/>
  <c r="BX76" i="63"/>
  <c r="BP82" i="63"/>
  <c r="BX86" i="63"/>
  <c r="BN56" i="63"/>
  <c r="BL70" i="63"/>
  <c r="BT67" i="63"/>
  <c r="BN79" i="63"/>
  <c r="BS78" i="63"/>
  <c r="BM81" i="63"/>
  <c r="BY72" i="63"/>
  <c r="BY83" i="63"/>
  <c r="BR90" i="63"/>
  <c r="BM74" i="63"/>
  <c r="BW85" i="63"/>
  <c r="BV93" i="63"/>
  <c r="BW98" i="63"/>
  <c r="BS80" i="63"/>
  <c r="BN87" i="63"/>
  <c r="BL97" i="63"/>
  <c r="BP70" i="63"/>
  <c r="BM69" i="63"/>
  <c r="BW80" i="63"/>
  <c r="BV90" i="63"/>
  <c r="BV97" i="63"/>
  <c r="BY80" i="63"/>
  <c r="BQ87" i="63"/>
  <c r="BS89" i="63"/>
  <c r="BS92" i="63"/>
  <c r="BT92" i="63"/>
  <c r="BT98" i="63"/>
  <c r="BU94" i="63"/>
  <c r="BU98" i="63"/>
  <c r="BV96" i="63"/>
  <c r="BP101" i="63"/>
  <c r="BV100" i="63"/>
  <c r="BR12" i="63"/>
  <c r="BR25" i="63"/>
  <c r="BR27" i="63"/>
  <c r="BR29" i="63"/>
  <c r="BR33" i="63"/>
  <c r="BR52" i="63"/>
  <c r="BR69" i="63"/>
  <c r="BQ16" i="63"/>
  <c r="BT6" i="63"/>
  <c r="BW14" i="63"/>
  <c r="BP8" i="63"/>
  <c r="BX6" i="63"/>
  <c r="BQ15" i="63"/>
  <c r="BL19" i="63"/>
  <c r="BL26" i="63"/>
  <c r="BL24" i="63"/>
  <c r="BL38" i="63"/>
  <c r="BL43" i="63"/>
  <c r="BL45" i="63"/>
  <c r="BL47" i="63"/>
  <c r="BL49" i="63"/>
  <c r="BL74" i="63"/>
  <c r="BL76" i="63"/>
  <c r="BL78" i="63"/>
  <c r="BL80" i="63"/>
  <c r="BL82" i="63"/>
  <c r="BL84" i="63"/>
  <c r="BL90" i="63"/>
  <c r="BL92" i="63"/>
  <c r="BL88" i="63"/>
  <c r="BL93" i="63"/>
  <c r="BR5" i="63"/>
  <c r="BN16" i="63"/>
  <c r="BX26" i="63"/>
  <c r="BT31" i="63"/>
  <c r="BM5" i="63"/>
  <c r="BS20" i="63"/>
  <c r="BL4" i="63"/>
  <c r="BL17" i="63"/>
  <c r="BV33" i="63"/>
  <c r="BN7" i="63"/>
  <c r="BQ22" i="63"/>
  <c r="BL7" i="63"/>
  <c r="BK17" i="63"/>
  <c r="BL18" i="63"/>
  <c r="BO24" i="63"/>
  <c r="BO30" i="63"/>
  <c r="BM33" i="63"/>
  <c r="BX23" i="63"/>
  <c r="BT37" i="63"/>
  <c r="BW43" i="63"/>
  <c r="BN23" i="63"/>
  <c r="BO31" i="63"/>
  <c r="BX35" i="63"/>
  <c r="BY43" i="63"/>
  <c r="BM35" i="63"/>
  <c r="BP29" i="63"/>
  <c r="BP39" i="63"/>
  <c r="BY39" i="63"/>
  <c r="BO50" i="63"/>
  <c r="BR45" i="63"/>
  <c r="BM50" i="63"/>
  <c r="BN42" i="63"/>
  <c r="BX57" i="63"/>
  <c r="BL64" i="63"/>
  <c r="BN47" i="63"/>
  <c r="BT50" i="63"/>
  <c r="BO56" i="63"/>
  <c r="BY35" i="63"/>
  <c r="BL46" i="63"/>
  <c r="BS52" i="63"/>
  <c r="BL63" i="63"/>
  <c r="BS68" i="63"/>
  <c r="BN59" i="63"/>
  <c r="BV52" i="63"/>
  <c r="BY67" i="63"/>
  <c r="BQ53" i="63"/>
  <c r="BR66" i="63"/>
  <c r="BV76" i="63"/>
  <c r="BP52" i="63"/>
  <c r="BT61" i="63"/>
  <c r="BM66" i="63"/>
  <c r="BP72" i="63"/>
  <c r="BL77" i="63"/>
  <c r="BX82" i="63"/>
  <c r="BL87" i="63"/>
  <c r="BV56" i="63"/>
  <c r="BL69" i="63"/>
  <c r="BR80" i="63"/>
  <c r="BK80" i="63"/>
  <c r="BN69" i="63"/>
  <c r="BW83" i="63"/>
  <c r="BM87" i="63"/>
  <c r="BO74" i="63"/>
  <c r="BO84" i="63"/>
  <c r="BM75" i="63"/>
  <c r="BN88" i="63"/>
  <c r="BS99" i="63"/>
  <c r="BS81" i="63"/>
  <c r="BT97" i="63"/>
  <c r="BO71" i="63"/>
  <c r="BS86" i="63"/>
  <c r="BT89" i="63"/>
  <c r="BV70" i="63"/>
  <c r="BW81" i="63"/>
  <c r="BN99" i="63"/>
  <c r="BY81" i="63"/>
  <c r="BY87" i="63"/>
  <c r="BW91" i="63"/>
  <c r="BO95" i="63"/>
  <c r="BN94" i="63"/>
  <c r="BT94" i="63"/>
  <c r="BQ98" i="63"/>
  <c r="BS94" i="63"/>
  <c r="BS98" i="63"/>
  <c r="BO97" i="63"/>
  <c r="G148" i="60" l="1"/>
  <c r="G149" i="60"/>
  <c r="G150" i="60"/>
  <c r="G151" i="60"/>
  <c r="G152" i="60"/>
  <c r="G153" i="60"/>
  <c r="G154" i="60"/>
  <c r="G155" i="60"/>
  <c r="G156" i="60"/>
  <c r="B156" i="60" s="1"/>
  <c r="G157" i="60"/>
  <c r="G158" i="60"/>
  <c r="G159" i="60"/>
  <c r="C20" i="59" l="1"/>
  <c r="T20" i="59"/>
  <c r="U20" i="59"/>
  <c r="Y20" i="59"/>
  <c r="P20" i="59"/>
  <c r="Z20" i="59"/>
  <c r="V20" i="59"/>
  <c r="E20" i="59"/>
  <c r="M20" i="59"/>
  <c r="S20" i="59"/>
  <c r="D20" i="59"/>
  <c r="L20" i="59"/>
  <c r="K20" i="59"/>
  <c r="Q20" i="59"/>
  <c r="N20" i="59"/>
  <c r="AL20" i="59" s="1"/>
  <c r="R20" i="59"/>
  <c r="O20" i="59"/>
  <c r="W20" i="59"/>
  <c r="F20" i="59"/>
  <c r="X20" i="59"/>
  <c r="AA20" i="59"/>
  <c r="G20" i="59"/>
  <c r="AE20" i="59" s="1"/>
  <c r="H20" i="59"/>
  <c r="AF20" i="59" s="1"/>
  <c r="I20" i="59"/>
  <c r="AG20" i="59" s="1"/>
  <c r="J20" i="59"/>
  <c r="AC20" i="59" l="1"/>
  <c r="AI20" i="59"/>
  <c r="AJ20" i="59"/>
  <c r="AD20" i="59"/>
  <c r="AB20" i="59"/>
  <c r="AH20" i="59"/>
  <c r="AM20" i="59"/>
  <c r="AK20" i="59"/>
  <c r="G163" i="60"/>
  <c r="D163" i="60"/>
  <c r="G172" i="60"/>
  <c r="D172" i="60"/>
  <c r="B172" i="60" s="1"/>
  <c r="G171" i="60"/>
  <c r="D171" i="60"/>
  <c r="G162" i="60"/>
  <c r="D162" i="60"/>
  <c r="G161" i="60"/>
  <c r="D161" i="60"/>
  <c r="G160" i="60"/>
  <c r="D160" i="60"/>
  <c r="B160" i="60" s="1"/>
  <c r="D159" i="60"/>
  <c r="D158" i="60"/>
  <c r="D157" i="60"/>
  <c r="D155" i="60"/>
  <c r="G177" i="60"/>
  <c r="D177" i="60"/>
  <c r="G176" i="60"/>
  <c r="D176" i="60"/>
  <c r="G175" i="60"/>
  <c r="D175" i="60"/>
  <c r="G174" i="60"/>
  <c r="D174" i="60"/>
  <c r="G173" i="60"/>
  <c r="D173" i="60"/>
  <c r="G170" i="60"/>
  <c r="D170" i="60"/>
  <c r="G169" i="60"/>
  <c r="D169" i="60"/>
  <c r="G168" i="60"/>
  <c r="D168" i="60"/>
  <c r="D154" i="60"/>
  <c r="D153" i="60"/>
  <c r="D152" i="60"/>
  <c r="G167" i="60"/>
  <c r="D167" i="60"/>
  <c r="B151" i="60"/>
  <c r="D151" i="60"/>
  <c r="D150" i="60"/>
  <c r="G166" i="60"/>
  <c r="D166" i="60"/>
  <c r="D149" i="60"/>
  <c r="G54" i="60"/>
  <c r="D54" i="60"/>
  <c r="D148" i="60"/>
  <c r="G147" i="60"/>
  <c r="D147" i="60"/>
  <c r="G146" i="60"/>
  <c r="D146" i="60"/>
  <c r="G145" i="60"/>
  <c r="D145" i="60"/>
  <c r="G144" i="60"/>
  <c r="D144" i="60"/>
  <c r="G143" i="60"/>
  <c r="D143" i="60"/>
  <c r="G142" i="60"/>
  <c r="D142" i="60"/>
  <c r="G141" i="60"/>
  <c r="D141" i="60"/>
  <c r="G140" i="60"/>
  <c r="D140" i="60"/>
  <c r="G139" i="60"/>
  <c r="D139" i="60"/>
  <c r="G138" i="60"/>
  <c r="D138" i="60"/>
  <c r="G137" i="60"/>
  <c r="D137" i="60"/>
  <c r="B137" i="60" s="1"/>
  <c r="G136" i="60"/>
  <c r="D136" i="60"/>
  <c r="G165" i="60"/>
  <c r="D165" i="60"/>
  <c r="G135" i="60"/>
  <c r="D135" i="60"/>
  <c r="G134" i="60"/>
  <c r="D134" i="60"/>
  <c r="G133" i="60"/>
  <c r="D133" i="60"/>
  <c r="G132" i="60"/>
  <c r="D132" i="60"/>
  <c r="G131" i="60"/>
  <c r="B131" i="60" s="1"/>
  <c r="D131" i="60"/>
  <c r="G130" i="60"/>
  <c r="D130" i="60"/>
  <c r="G129" i="60"/>
  <c r="D129" i="60"/>
  <c r="G128" i="60"/>
  <c r="D128" i="60"/>
  <c r="G127" i="60"/>
  <c r="D127" i="60"/>
  <c r="G126" i="60"/>
  <c r="D126" i="60"/>
  <c r="G125" i="60"/>
  <c r="D125" i="60"/>
  <c r="G124" i="60"/>
  <c r="B124" i="60" s="1"/>
  <c r="D124" i="60"/>
  <c r="G123" i="60"/>
  <c r="D123" i="60"/>
  <c r="G122" i="60"/>
  <c r="D122" i="60"/>
  <c r="G121" i="60"/>
  <c r="D121" i="60"/>
  <c r="G120" i="60"/>
  <c r="D120" i="60"/>
  <c r="G119" i="60"/>
  <c r="D119" i="60"/>
  <c r="G118" i="60"/>
  <c r="D118" i="60"/>
  <c r="G117" i="60"/>
  <c r="D117" i="60"/>
  <c r="G116" i="60"/>
  <c r="D116" i="60"/>
  <c r="G115" i="60"/>
  <c r="D115" i="60"/>
  <c r="G114" i="60"/>
  <c r="D114" i="60"/>
  <c r="G113" i="60"/>
  <c r="D113" i="60"/>
  <c r="G112" i="60"/>
  <c r="D112" i="60"/>
  <c r="G111" i="60"/>
  <c r="D111" i="60"/>
  <c r="G110" i="60"/>
  <c r="D110" i="60"/>
  <c r="B110" i="60" s="1"/>
  <c r="G109" i="60"/>
  <c r="D109" i="60"/>
  <c r="G108" i="60"/>
  <c r="D108" i="60"/>
  <c r="G107" i="60"/>
  <c r="D107" i="60"/>
  <c r="G106" i="60"/>
  <c r="D106" i="60"/>
  <c r="G105" i="60"/>
  <c r="D105" i="60"/>
  <c r="B105" i="60" s="1"/>
  <c r="G104" i="60"/>
  <c r="D104" i="60"/>
  <c r="G103" i="60"/>
  <c r="D103" i="60"/>
  <c r="G102" i="60"/>
  <c r="D102" i="60"/>
  <c r="G101" i="60"/>
  <c r="D101" i="60"/>
  <c r="G100" i="60"/>
  <c r="D100" i="60"/>
  <c r="G99" i="60"/>
  <c r="B99" i="60" s="1"/>
  <c r="D99" i="60"/>
  <c r="G98" i="60"/>
  <c r="D98" i="60"/>
  <c r="G97" i="60"/>
  <c r="D97" i="60"/>
  <c r="G96" i="60"/>
  <c r="D96" i="60"/>
  <c r="G95" i="60"/>
  <c r="D95" i="60"/>
  <c r="G94" i="60"/>
  <c r="D94" i="60"/>
  <c r="G93" i="60"/>
  <c r="D93" i="60"/>
  <c r="G92" i="60"/>
  <c r="D92" i="60"/>
  <c r="G91" i="60"/>
  <c r="B91" i="60" s="1"/>
  <c r="D91" i="60"/>
  <c r="G90" i="60"/>
  <c r="D90" i="60"/>
  <c r="G89" i="60"/>
  <c r="D89" i="60"/>
  <c r="B89" i="60" s="1"/>
  <c r="G88" i="60"/>
  <c r="D88" i="60"/>
  <c r="G87" i="60"/>
  <c r="D87" i="60"/>
  <c r="G86" i="60"/>
  <c r="D86" i="60"/>
  <c r="G85" i="60"/>
  <c r="D85" i="60"/>
  <c r="G84" i="60"/>
  <c r="D84" i="60"/>
  <c r="G83" i="60"/>
  <c r="D83" i="60"/>
  <c r="G82" i="60"/>
  <c r="D82" i="60"/>
  <c r="B82" i="60" s="1"/>
  <c r="G81" i="60"/>
  <c r="D81" i="60"/>
  <c r="B81" i="60" s="1"/>
  <c r="G80" i="60"/>
  <c r="D80" i="60"/>
  <c r="G79" i="60"/>
  <c r="D79" i="60"/>
  <c r="G78" i="60"/>
  <c r="D78" i="60"/>
  <c r="B78" i="60" s="1"/>
  <c r="G77" i="60"/>
  <c r="D77" i="60"/>
  <c r="G76" i="60"/>
  <c r="D76" i="60"/>
  <c r="G75" i="60"/>
  <c r="D75" i="60"/>
  <c r="G74" i="60"/>
  <c r="D74" i="60"/>
  <c r="G164" i="60"/>
  <c r="D164" i="60"/>
  <c r="B164" i="60" s="1"/>
  <c r="G73" i="60"/>
  <c r="D73" i="60"/>
  <c r="G72" i="60"/>
  <c r="D72" i="60"/>
  <c r="G71" i="60"/>
  <c r="D71" i="60"/>
  <c r="G70" i="60"/>
  <c r="D70" i="60"/>
  <c r="G69" i="60"/>
  <c r="D69" i="60"/>
  <c r="G68" i="60"/>
  <c r="B68" i="60" s="1"/>
  <c r="G67" i="60"/>
  <c r="D67" i="60"/>
  <c r="G66" i="60"/>
  <c r="D66" i="60"/>
  <c r="B66" i="60" s="1"/>
  <c r="G65" i="60"/>
  <c r="B65" i="60" s="1"/>
  <c r="G64" i="60"/>
  <c r="B64" i="60" s="1"/>
  <c r="G63" i="60"/>
  <c r="B63" i="60" s="1"/>
  <c r="G62" i="60"/>
  <c r="B62" i="60" s="1"/>
  <c r="G61" i="60"/>
  <c r="B61" i="60" s="1"/>
  <c r="G60" i="60"/>
  <c r="D60" i="60"/>
  <c r="G59" i="60"/>
  <c r="D59" i="60"/>
  <c r="B59" i="60" s="1"/>
  <c r="G58" i="60"/>
  <c r="D58" i="60"/>
  <c r="G57" i="60"/>
  <c r="D57" i="60"/>
  <c r="G56" i="60"/>
  <c r="D56" i="60"/>
  <c r="B56" i="60" s="1"/>
  <c r="G55" i="60"/>
  <c r="D55" i="60"/>
  <c r="G51" i="60"/>
  <c r="D51" i="60"/>
  <c r="G50" i="60"/>
  <c r="B50" i="60" s="1"/>
  <c r="G49" i="60"/>
  <c r="D49" i="60"/>
  <c r="G48" i="60"/>
  <c r="B48" i="60" s="1"/>
  <c r="G47" i="60"/>
  <c r="B47" i="60" s="1"/>
  <c r="G46" i="60"/>
  <c r="D46" i="60"/>
  <c r="G45" i="60"/>
  <c r="D45" i="60"/>
  <c r="G44" i="60"/>
  <c r="D44" i="60"/>
  <c r="G43" i="60"/>
  <c r="D43" i="60"/>
  <c r="B43" i="60" s="1"/>
  <c r="G42" i="60"/>
  <c r="D42" i="60"/>
  <c r="G41" i="60"/>
  <c r="D41" i="60"/>
  <c r="G53" i="60"/>
  <c r="B53" i="60" s="1"/>
  <c r="G40" i="60"/>
  <c r="B40" i="60" s="1"/>
  <c r="G39" i="60"/>
  <c r="B39" i="60"/>
  <c r="G38" i="60"/>
  <c r="B38" i="60" s="1"/>
  <c r="G37" i="60"/>
  <c r="B37" i="60" s="1"/>
  <c r="G36" i="60"/>
  <c r="D36" i="60"/>
  <c r="G35" i="60"/>
  <c r="D35" i="60"/>
  <c r="G34" i="60"/>
  <c r="B34" i="60" s="1"/>
  <c r="G33" i="60"/>
  <c r="B33" i="60" s="1"/>
  <c r="G32" i="60"/>
  <c r="B32" i="60"/>
  <c r="G31" i="60"/>
  <c r="B31" i="60" s="1"/>
  <c r="G30" i="60"/>
  <c r="B30" i="60" s="1"/>
  <c r="G29" i="60"/>
  <c r="B29" i="60" s="1"/>
  <c r="G28" i="60"/>
  <c r="B28" i="60"/>
  <c r="G27" i="60"/>
  <c r="D27" i="60"/>
  <c r="G26" i="60"/>
  <c r="D26" i="60"/>
  <c r="G25" i="60"/>
  <c r="D25" i="60"/>
  <c r="G24" i="60"/>
  <c r="B24" i="60"/>
  <c r="G23" i="60"/>
  <c r="B23" i="60" s="1"/>
  <c r="G22" i="60"/>
  <c r="D22" i="60"/>
  <c r="G21" i="60"/>
  <c r="D21" i="60"/>
  <c r="B21" i="60" s="1"/>
  <c r="G52" i="60"/>
  <c r="B52" i="60"/>
  <c r="G20" i="60"/>
  <c r="D20" i="60"/>
  <c r="G19" i="60"/>
  <c r="B19" i="60" s="1"/>
  <c r="D19" i="60"/>
  <c r="G18" i="60"/>
  <c r="D18" i="60"/>
  <c r="G17" i="60"/>
  <c r="D17" i="60"/>
  <c r="G16" i="60"/>
  <c r="D16" i="60"/>
  <c r="B15" i="60"/>
  <c r="G14" i="60"/>
  <c r="B14" i="60" s="1"/>
  <c r="G13" i="60"/>
  <c r="B13" i="60" s="1"/>
  <c r="G12" i="60"/>
  <c r="D12" i="60"/>
  <c r="B12" i="60" s="1"/>
  <c r="G11" i="60"/>
  <c r="D11" i="60"/>
  <c r="B11" i="60" s="1"/>
  <c r="G10" i="60"/>
  <c r="D10" i="60"/>
  <c r="G9" i="60"/>
  <c r="D9" i="60"/>
  <c r="G8" i="60"/>
  <c r="D8" i="60"/>
  <c r="G7" i="60"/>
  <c r="D7" i="60"/>
  <c r="B7" i="60" s="1"/>
  <c r="G6" i="60"/>
  <c r="D6" i="60"/>
  <c r="G5" i="60"/>
  <c r="D5" i="60"/>
  <c r="G4" i="60"/>
  <c r="D4" i="60"/>
  <c r="G3" i="60"/>
  <c r="B3" i="60" s="1"/>
  <c r="G2" i="60"/>
  <c r="B2" i="60" s="1"/>
  <c r="B46" i="60" l="1"/>
  <c r="B22" i="60"/>
  <c r="B27" i="60"/>
  <c r="B93" i="60"/>
  <c r="B18" i="60"/>
  <c r="B35" i="60"/>
  <c r="B44" i="60"/>
  <c r="B130" i="60"/>
  <c r="B25" i="60"/>
  <c r="B75" i="60"/>
  <c r="B95" i="60"/>
  <c r="B107" i="60"/>
  <c r="B123" i="60"/>
  <c r="B127" i="60"/>
  <c r="B173" i="60"/>
  <c r="B6" i="60"/>
  <c r="B92" i="60"/>
  <c r="B96" i="60"/>
  <c r="B159" i="60"/>
  <c r="B171" i="60"/>
  <c r="B138" i="60"/>
  <c r="B167" i="60"/>
  <c r="B174" i="60"/>
  <c r="B155" i="60"/>
  <c r="B143" i="60"/>
  <c r="B166" i="60"/>
  <c r="B152" i="60"/>
  <c r="B169" i="60"/>
  <c r="B133" i="60"/>
  <c r="B136" i="60"/>
  <c r="B114" i="60"/>
  <c r="B118" i="60"/>
  <c r="B126" i="60"/>
  <c r="B55" i="60"/>
  <c r="B113" i="60"/>
  <c r="B165" i="60"/>
  <c r="B142" i="60"/>
  <c r="B146" i="60"/>
  <c r="B149" i="60"/>
  <c r="B158" i="60"/>
  <c r="B69" i="60"/>
  <c r="B76" i="60"/>
  <c r="B80" i="60"/>
  <c r="B84" i="60"/>
  <c r="B88" i="60"/>
  <c r="B103" i="60"/>
  <c r="B125" i="60"/>
  <c r="B129" i="60"/>
  <c r="B168" i="60"/>
  <c r="B9" i="60"/>
  <c r="B122" i="60"/>
  <c r="B10" i="60"/>
  <c r="B57" i="60"/>
  <c r="B60" i="60"/>
  <c r="B71" i="60"/>
  <c r="B74" i="60"/>
  <c r="B100" i="60"/>
  <c r="B108" i="60"/>
  <c r="B115" i="60"/>
  <c r="B119" i="60"/>
  <c r="B134" i="60"/>
  <c r="B140" i="60"/>
  <c r="B144" i="60"/>
  <c r="B175" i="60"/>
  <c r="B16" i="60"/>
  <c r="B8" i="60"/>
  <c r="B42" i="60"/>
  <c r="B58" i="60"/>
  <c r="B72" i="60"/>
  <c r="B94" i="60"/>
  <c r="B98" i="60"/>
  <c r="B112" i="60"/>
  <c r="B120" i="60"/>
  <c r="B145" i="60"/>
  <c r="B54" i="60"/>
  <c r="B176" i="60"/>
  <c r="B157" i="60"/>
  <c r="B4" i="60"/>
  <c r="B20" i="60"/>
  <c r="B83" i="60"/>
  <c r="B87" i="60"/>
  <c r="B102" i="60"/>
  <c r="B106" i="60"/>
  <c r="B154" i="60"/>
  <c r="B161" i="60"/>
  <c r="B163" i="60"/>
  <c r="B77" i="60"/>
  <c r="B67" i="60"/>
  <c r="B85" i="60"/>
  <c r="B116" i="60"/>
  <c r="B147" i="60"/>
  <c r="B109" i="60"/>
  <c r="B5" i="60"/>
  <c r="B17" i="60"/>
  <c r="B26" i="60"/>
  <c r="B36" i="60"/>
  <c r="B41" i="60"/>
  <c r="B45" i="60"/>
  <c r="B49" i="60"/>
  <c r="B73" i="60"/>
  <c r="B79" i="60"/>
  <c r="B86" i="60"/>
  <c r="B90" i="60"/>
  <c r="B97" i="60"/>
  <c r="B104" i="60"/>
  <c r="B111" i="60"/>
  <c r="B117" i="60"/>
  <c r="B121" i="60"/>
  <c r="B128" i="60"/>
  <c r="B135" i="60"/>
  <c r="B141" i="60"/>
  <c r="B148" i="60"/>
  <c r="B150" i="60"/>
  <c r="B177" i="60"/>
  <c r="B139" i="60"/>
  <c r="B51" i="60"/>
  <c r="B70" i="60"/>
  <c r="B101" i="60"/>
  <c r="B132" i="60"/>
  <c r="B153" i="60"/>
  <c r="B170" i="60"/>
  <c r="B162" i="60"/>
  <c r="D2" i="59" l="1"/>
  <c r="C16" i="59" l="1"/>
  <c r="T16" i="59"/>
  <c r="U16" i="59"/>
  <c r="V16" i="59"/>
  <c r="P16" i="59"/>
  <c r="AA16" i="59"/>
  <c r="Q16" i="59"/>
  <c r="X16" i="59"/>
  <c r="E16" i="59"/>
  <c r="M16" i="59"/>
  <c r="W16" i="59"/>
  <c r="D16" i="59"/>
  <c r="L16" i="59"/>
  <c r="S16" i="59"/>
  <c r="G16" i="59"/>
  <c r="Y16" i="59"/>
  <c r="H16" i="59"/>
  <c r="I16" i="59"/>
  <c r="Z16" i="59"/>
  <c r="J16" i="59"/>
  <c r="AH16" i="59" s="1"/>
  <c r="N16" i="59"/>
  <c r="AL16" i="59" s="1"/>
  <c r="R16" i="59"/>
  <c r="F16" i="59"/>
  <c r="O16" i="59"/>
  <c r="K16" i="59"/>
  <c r="C56" i="59"/>
  <c r="T56" i="59"/>
  <c r="U56" i="59"/>
  <c r="S56" i="59"/>
  <c r="V56" i="59"/>
  <c r="P56" i="59"/>
  <c r="AA56" i="59"/>
  <c r="R56" i="59"/>
  <c r="G56" i="59"/>
  <c r="O56" i="59"/>
  <c r="X56" i="59"/>
  <c r="W56" i="59"/>
  <c r="H56" i="59"/>
  <c r="AF56" i="59" s="1"/>
  <c r="Y56" i="59"/>
  <c r="Z56" i="59"/>
  <c r="Q56" i="59"/>
  <c r="D56" i="59"/>
  <c r="N56" i="59"/>
  <c r="E56" i="59"/>
  <c r="AC56" i="59" s="1"/>
  <c r="I56" i="59"/>
  <c r="AG56" i="59" s="1"/>
  <c r="F56" i="59"/>
  <c r="AD56" i="59" s="1"/>
  <c r="L56" i="59"/>
  <c r="K56" i="59"/>
  <c r="J56" i="59"/>
  <c r="M56" i="59"/>
  <c r="C38" i="59"/>
  <c r="T38" i="59"/>
  <c r="U38" i="59"/>
  <c r="W38" i="59"/>
  <c r="X38" i="59"/>
  <c r="R38" i="59"/>
  <c r="Q38" i="59"/>
  <c r="Z38" i="59"/>
  <c r="G38" i="59"/>
  <c r="O38" i="59"/>
  <c r="I38" i="59"/>
  <c r="AG38" i="59" s="1"/>
  <c r="AA38" i="59"/>
  <c r="H38" i="59"/>
  <c r="P38" i="59"/>
  <c r="S38" i="59"/>
  <c r="V38" i="59"/>
  <c r="Y38" i="59"/>
  <c r="K38" i="59"/>
  <c r="N38" i="59"/>
  <c r="L38" i="59"/>
  <c r="AJ38" i="59" s="1"/>
  <c r="M38" i="59"/>
  <c r="D38" i="59"/>
  <c r="AB38" i="59" s="1"/>
  <c r="E38" i="59"/>
  <c r="AC38" i="59" s="1"/>
  <c r="F38" i="59"/>
  <c r="J38" i="59"/>
  <c r="C6" i="59"/>
  <c r="S6" i="59"/>
  <c r="AA6" i="59"/>
  <c r="T6" i="59"/>
  <c r="U6" i="59"/>
  <c r="V6" i="59"/>
  <c r="Z6" i="59"/>
  <c r="I6" i="59"/>
  <c r="J6" i="59"/>
  <c r="AH6" i="59" s="1"/>
  <c r="W6" i="59"/>
  <c r="H6" i="59"/>
  <c r="AF6" i="59" s="1"/>
  <c r="R6" i="59"/>
  <c r="G6" i="59"/>
  <c r="D6" i="59"/>
  <c r="E6" i="59"/>
  <c r="F6" i="59"/>
  <c r="P6" i="59"/>
  <c r="K6" i="59"/>
  <c r="AI6" i="59" s="1"/>
  <c r="Q6" i="59"/>
  <c r="L6" i="59"/>
  <c r="X6" i="59"/>
  <c r="M6" i="59"/>
  <c r="Y6" i="59"/>
  <c r="N6" i="59"/>
  <c r="O6" i="59"/>
  <c r="C62" i="59"/>
  <c r="U62" i="59"/>
  <c r="V62" i="59"/>
  <c r="R62" i="59"/>
  <c r="Q62" i="59"/>
  <c r="AA62" i="59"/>
  <c r="Z62" i="59"/>
  <c r="G62" i="59"/>
  <c r="O62" i="59"/>
  <c r="P62" i="59"/>
  <c r="H62" i="59"/>
  <c r="S62" i="59"/>
  <c r="T62" i="59"/>
  <c r="W62" i="59"/>
  <c r="X62" i="59"/>
  <c r="Y62" i="59"/>
  <c r="F62" i="59"/>
  <c r="I62" i="59"/>
  <c r="AG62" i="59" s="1"/>
  <c r="J62" i="59"/>
  <c r="AH62" i="59" s="1"/>
  <c r="K62" i="59"/>
  <c r="M62" i="59"/>
  <c r="N62" i="59"/>
  <c r="AL62" i="59" s="1"/>
  <c r="E62" i="59"/>
  <c r="AC62" i="59" s="1"/>
  <c r="L62" i="59"/>
  <c r="D62" i="59"/>
  <c r="C19" i="59"/>
  <c r="P19" i="59"/>
  <c r="X19" i="59"/>
  <c r="Q19" i="59"/>
  <c r="Y19" i="59"/>
  <c r="AA19" i="59"/>
  <c r="R19" i="59"/>
  <c r="T19" i="59"/>
  <c r="I19" i="59"/>
  <c r="S19" i="59"/>
  <c r="H19" i="59"/>
  <c r="Z19" i="59"/>
  <c r="M19" i="59"/>
  <c r="AK19" i="59" s="1"/>
  <c r="O19" i="59"/>
  <c r="AM19" i="59" s="1"/>
  <c r="D19" i="59"/>
  <c r="N19" i="59"/>
  <c r="AL19" i="59" s="1"/>
  <c r="E19" i="59"/>
  <c r="AC19" i="59" s="1"/>
  <c r="F19" i="59"/>
  <c r="U19" i="59"/>
  <c r="V19" i="59"/>
  <c r="W19" i="59"/>
  <c r="J19" i="59"/>
  <c r="L19" i="59"/>
  <c r="K19" i="59"/>
  <c r="G19" i="59"/>
  <c r="AE19" i="59" s="1"/>
  <c r="C71" i="59"/>
  <c r="Q71" i="59"/>
  <c r="Y71" i="59"/>
  <c r="R71" i="59"/>
  <c r="Z71" i="59"/>
  <c r="P71" i="59"/>
  <c r="AA71" i="59"/>
  <c r="T71" i="59"/>
  <c r="K71" i="59"/>
  <c r="U71" i="59"/>
  <c r="D71" i="59"/>
  <c r="L71" i="59"/>
  <c r="V71" i="59"/>
  <c r="W71" i="59"/>
  <c r="X71" i="59"/>
  <c r="S71" i="59"/>
  <c r="F71" i="59"/>
  <c r="G71" i="59"/>
  <c r="J71" i="59"/>
  <c r="M71" i="59"/>
  <c r="AK71" i="59" s="1"/>
  <c r="H71" i="59"/>
  <c r="E71" i="59"/>
  <c r="I71" i="59"/>
  <c r="O71" i="59"/>
  <c r="N71" i="59"/>
  <c r="C31" i="59"/>
  <c r="P31" i="59"/>
  <c r="X31" i="59"/>
  <c r="Q31" i="59"/>
  <c r="Y31" i="59"/>
  <c r="U31" i="59"/>
  <c r="V31" i="59"/>
  <c r="R31" i="59"/>
  <c r="K31" i="59"/>
  <c r="M31" i="59"/>
  <c r="S31" i="59"/>
  <c r="D31" i="59"/>
  <c r="AB31" i="59" s="1"/>
  <c r="L31" i="59"/>
  <c r="T31" i="59"/>
  <c r="E31" i="59"/>
  <c r="AC31" i="59" s="1"/>
  <c r="W31" i="59"/>
  <c r="Z31" i="59"/>
  <c r="AA31" i="59"/>
  <c r="F31" i="59"/>
  <c r="H31" i="59"/>
  <c r="G31" i="59"/>
  <c r="I31" i="59"/>
  <c r="AG31" i="59" s="1"/>
  <c r="J31" i="59"/>
  <c r="AH31" i="59" s="1"/>
  <c r="N31" i="59"/>
  <c r="O31" i="59"/>
  <c r="C44" i="59"/>
  <c r="T44" i="59"/>
  <c r="U44" i="59"/>
  <c r="Y44" i="59"/>
  <c r="P44" i="59"/>
  <c r="Z44" i="59"/>
  <c r="R44" i="59"/>
  <c r="Q44" i="59"/>
  <c r="G44" i="59"/>
  <c r="O44" i="59"/>
  <c r="AM44" i="59" s="1"/>
  <c r="H44" i="59"/>
  <c r="I44" i="59"/>
  <c r="AG44" i="59" s="1"/>
  <c r="S44" i="59"/>
  <c r="V44" i="59"/>
  <c r="W44" i="59"/>
  <c r="X44" i="59"/>
  <c r="AA44" i="59"/>
  <c r="N44" i="59"/>
  <c r="E44" i="59"/>
  <c r="J44" i="59"/>
  <c r="D44" i="59"/>
  <c r="AB44" i="59" s="1"/>
  <c r="F44" i="59"/>
  <c r="AD44" i="59" s="1"/>
  <c r="K44" i="59"/>
  <c r="AI44" i="59" s="1"/>
  <c r="L44" i="59"/>
  <c r="AJ44" i="59" s="1"/>
  <c r="M44" i="59"/>
  <c r="C48" i="59"/>
  <c r="T48" i="59"/>
  <c r="U48" i="59"/>
  <c r="S48" i="59"/>
  <c r="V48" i="59"/>
  <c r="Z48" i="59"/>
  <c r="Y48" i="59"/>
  <c r="R48" i="59"/>
  <c r="G48" i="59"/>
  <c r="O48" i="59"/>
  <c r="X48" i="59"/>
  <c r="W48" i="59"/>
  <c r="H48" i="59"/>
  <c r="AF48" i="59" s="1"/>
  <c r="AA48" i="59"/>
  <c r="P48" i="59"/>
  <c r="Q48" i="59"/>
  <c r="D48" i="59"/>
  <c r="N48" i="59"/>
  <c r="F48" i="59"/>
  <c r="AD48" i="59" s="1"/>
  <c r="K48" i="59"/>
  <c r="AI48" i="59" s="1"/>
  <c r="E48" i="59"/>
  <c r="AC48" i="59" s="1"/>
  <c r="I48" i="59"/>
  <c r="J48" i="59"/>
  <c r="L48" i="59"/>
  <c r="M48" i="59"/>
  <c r="C12" i="59"/>
  <c r="S12" i="59"/>
  <c r="AA12" i="59"/>
  <c r="T12" i="59"/>
  <c r="U12" i="59"/>
  <c r="V12" i="59"/>
  <c r="R12" i="59"/>
  <c r="W12" i="59"/>
  <c r="E12" i="59"/>
  <c r="M12" i="59"/>
  <c r="D12" i="59"/>
  <c r="L12" i="59"/>
  <c r="AJ12" i="59" s="1"/>
  <c r="Q12" i="59"/>
  <c r="K12" i="59"/>
  <c r="X12" i="59"/>
  <c r="N12" i="59"/>
  <c r="O12" i="59"/>
  <c r="Y12" i="59"/>
  <c r="Z12" i="59"/>
  <c r="F12" i="59"/>
  <c r="AD12" i="59" s="1"/>
  <c r="G12" i="59"/>
  <c r="H12" i="59"/>
  <c r="I12" i="59"/>
  <c r="P12" i="59"/>
  <c r="J12" i="59"/>
  <c r="C4" i="59"/>
  <c r="S4" i="59"/>
  <c r="AA4" i="59"/>
  <c r="T4" i="59"/>
  <c r="U4" i="59"/>
  <c r="V4" i="59"/>
  <c r="R4" i="59"/>
  <c r="I4" i="59"/>
  <c r="W4" i="59"/>
  <c r="J4" i="59"/>
  <c r="AH4" i="59" s="1"/>
  <c r="Y4" i="59"/>
  <c r="L4" i="59"/>
  <c r="X4" i="59"/>
  <c r="K4" i="59"/>
  <c r="N4" i="59"/>
  <c r="O4" i="59"/>
  <c r="D4" i="59"/>
  <c r="E4" i="59"/>
  <c r="AC4" i="59" s="1"/>
  <c r="F4" i="59"/>
  <c r="P4" i="59"/>
  <c r="G4" i="59"/>
  <c r="Q4" i="59"/>
  <c r="H4" i="59"/>
  <c r="Z4" i="59"/>
  <c r="M4" i="59"/>
  <c r="C21" i="59"/>
  <c r="P21" i="59"/>
  <c r="X21" i="59"/>
  <c r="Q21" i="59"/>
  <c r="Y21" i="59"/>
  <c r="W21" i="59"/>
  <c r="Z21" i="59"/>
  <c r="V21" i="59"/>
  <c r="I21" i="59"/>
  <c r="U21" i="59"/>
  <c r="H21" i="59"/>
  <c r="T21" i="59"/>
  <c r="K21" i="59"/>
  <c r="AA21" i="59"/>
  <c r="L21" i="59"/>
  <c r="M21" i="59"/>
  <c r="D21" i="59"/>
  <c r="N21" i="59"/>
  <c r="AL21" i="59" s="1"/>
  <c r="R21" i="59"/>
  <c r="S21" i="59"/>
  <c r="F21" i="59"/>
  <c r="G21" i="59"/>
  <c r="J21" i="59"/>
  <c r="O21" i="59"/>
  <c r="E21" i="59"/>
  <c r="C66" i="59"/>
  <c r="U66" i="59"/>
  <c r="V66" i="59"/>
  <c r="X66" i="59"/>
  <c r="W66" i="59"/>
  <c r="T66" i="59"/>
  <c r="G66" i="59"/>
  <c r="O66" i="59"/>
  <c r="Y66" i="59"/>
  <c r="H66" i="59"/>
  <c r="Z66" i="59"/>
  <c r="AA66" i="59"/>
  <c r="P66" i="59"/>
  <c r="Q66" i="59"/>
  <c r="R66" i="59"/>
  <c r="S66" i="59"/>
  <c r="L66" i="59"/>
  <c r="AJ66" i="59" s="1"/>
  <c r="D66" i="59"/>
  <c r="M66" i="59"/>
  <c r="N66" i="59"/>
  <c r="E66" i="59"/>
  <c r="F66" i="59"/>
  <c r="I66" i="59"/>
  <c r="J66" i="59"/>
  <c r="K66" i="59"/>
  <c r="AI66" i="59" s="1"/>
  <c r="C35" i="59"/>
  <c r="P35" i="59"/>
  <c r="X35" i="59"/>
  <c r="Q35" i="59"/>
  <c r="Y35" i="59"/>
  <c r="AA35" i="59"/>
  <c r="R35" i="59"/>
  <c r="Z35" i="59"/>
  <c r="W35" i="59"/>
  <c r="V35" i="59"/>
  <c r="K35" i="59"/>
  <c r="M35" i="59"/>
  <c r="D35" i="59"/>
  <c r="L35" i="59"/>
  <c r="E35" i="59"/>
  <c r="S35" i="59"/>
  <c r="T35" i="59"/>
  <c r="U35" i="59"/>
  <c r="H35" i="59"/>
  <c r="J35" i="59"/>
  <c r="I35" i="59"/>
  <c r="N35" i="59"/>
  <c r="O35" i="59"/>
  <c r="AM35" i="59" s="1"/>
  <c r="F35" i="59"/>
  <c r="G35" i="59"/>
  <c r="C69" i="59"/>
  <c r="Q69" i="59"/>
  <c r="Y69" i="59"/>
  <c r="R69" i="59"/>
  <c r="Z69" i="59"/>
  <c r="T69" i="59"/>
  <c r="S69" i="59"/>
  <c r="K69" i="59"/>
  <c r="P69" i="59"/>
  <c r="D69" i="59"/>
  <c r="L69" i="59"/>
  <c r="U69" i="59"/>
  <c r="V69" i="59"/>
  <c r="W69" i="59"/>
  <c r="X69" i="59"/>
  <c r="AA69" i="59"/>
  <c r="H69" i="59"/>
  <c r="I69" i="59"/>
  <c r="M69" i="59"/>
  <c r="AK69" i="59" s="1"/>
  <c r="J69" i="59"/>
  <c r="O69" i="59"/>
  <c r="G69" i="59"/>
  <c r="N69" i="59"/>
  <c r="AL69" i="59" s="1"/>
  <c r="E69" i="59"/>
  <c r="F69" i="59"/>
  <c r="C37" i="59"/>
  <c r="P37" i="59"/>
  <c r="X37" i="59"/>
  <c r="Q37" i="59"/>
  <c r="Y37" i="59"/>
  <c r="W37" i="59"/>
  <c r="Z37" i="59"/>
  <c r="R37" i="59"/>
  <c r="T37" i="59"/>
  <c r="K37" i="59"/>
  <c r="E37" i="59"/>
  <c r="U37" i="59"/>
  <c r="D37" i="59"/>
  <c r="L37" i="59"/>
  <c r="AJ37" i="59" s="1"/>
  <c r="V37" i="59"/>
  <c r="M37" i="59"/>
  <c r="AA37" i="59"/>
  <c r="S37" i="59"/>
  <c r="I37" i="59"/>
  <c r="N37" i="59"/>
  <c r="J37" i="59"/>
  <c r="O37" i="59"/>
  <c r="AM37" i="59" s="1"/>
  <c r="F37" i="59"/>
  <c r="G37" i="59"/>
  <c r="H37" i="59"/>
  <c r="AF37" i="59" s="1"/>
  <c r="C67" i="59"/>
  <c r="Q67" i="59"/>
  <c r="Y67" i="59"/>
  <c r="R67" i="59"/>
  <c r="Z67" i="59"/>
  <c r="V67" i="59"/>
  <c r="U67" i="59"/>
  <c r="X67" i="59"/>
  <c r="K67" i="59"/>
  <c r="AA67" i="59"/>
  <c r="D67" i="59"/>
  <c r="L67" i="59"/>
  <c r="AJ67" i="59" s="1"/>
  <c r="P67" i="59"/>
  <c r="S67" i="59"/>
  <c r="T67" i="59"/>
  <c r="W67" i="59"/>
  <c r="J67" i="59"/>
  <c r="M67" i="59"/>
  <c r="AK67" i="59" s="1"/>
  <c r="N67" i="59"/>
  <c r="O67" i="59"/>
  <c r="AM67" i="59" s="1"/>
  <c r="E67" i="59"/>
  <c r="AC67" i="59" s="1"/>
  <c r="F67" i="59"/>
  <c r="H67" i="59"/>
  <c r="AF67" i="59" s="1"/>
  <c r="G67" i="59"/>
  <c r="I67" i="59"/>
  <c r="C49" i="59"/>
  <c r="P49" i="59"/>
  <c r="X49" i="59"/>
  <c r="Q49" i="59"/>
  <c r="Y49" i="59"/>
  <c r="S49" i="59"/>
  <c r="T49" i="59"/>
  <c r="AA49" i="59"/>
  <c r="Z49" i="59"/>
  <c r="K49" i="59"/>
  <c r="D49" i="59"/>
  <c r="AB49" i="59" s="1"/>
  <c r="L49" i="59"/>
  <c r="R49" i="59"/>
  <c r="U49" i="59"/>
  <c r="V49" i="59"/>
  <c r="W49" i="59"/>
  <c r="N49" i="59"/>
  <c r="AL49" i="59" s="1"/>
  <c r="E49" i="59"/>
  <c r="O49" i="59"/>
  <c r="AM49" i="59" s="1"/>
  <c r="F49" i="59"/>
  <c r="AD49" i="59" s="1"/>
  <c r="G49" i="59"/>
  <c r="I49" i="59"/>
  <c r="AG49" i="59" s="1"/>
  <c r="H49" i="59"/>
  <c r="AF49" i="59" s="1"/>
  <c r="J49" i="59"/>
  <c r="M49" i="59"/>
  <c r="C3" i="59"/>
  <c r="W3" i="59"/>
  <c r="P3" i="59"/>
  <c r="X3" i="59"/>
  <c r="Q3" i="59"/>
  <c r="Y3" i="59"/>
  <c r="R3" i="59"/>
  <c r="Z3" i="59"/>
  <c r="E3" i="59"/>
  <c r="M3" i="59"/>
  <c r="AK3" i="59" s="1"/>
  <c r="S3" i="59"/>
  <c r="F3" i="59"/>
  <c r="N3" i="59"/>
  <c r="L3" i="59"/>
  <c r="K3" i="59"/>
  <c r="J3" i="59"/>
  <c r="T3" i="59"/>
  <c r="O3" i="59"/>
  <c r="U3" i="59"/>
  <c r="V3" i="59"/>
  <c r="AA3" i="59"/>
  <c r="D3" i="59"/>
  <c r="G3" i="59"/>
  <c r="H3" i="59"/>
  <c r="AF3" i="59" s="1"/>
  <c r="I3" i="59"/>
  <c r="C63" i="59"/>
  <c r="Q63" i="59"/>
  <c r="Y63" i="59"/>
  <c r="R63" i="59"/>
  <c r="Z63" i="59"/>
  <c r="P63" i="59"/>
  <c r="AA63" i="59"/>
  <c r="K63" i="59"/>
  <c r="S63" i="59"/>
  <c r="D63" i="59"/>
  <c r="L63" i="59"/>
  <c r="T63" i="59"/>
  <c r="U63" i="59"/>
  <c r="V63" i="59"/>
  <c r="W63" i="59"/>
  <c r="X63" i="59"/>
  <c r="F63" i="59"/>
  <c r="J63" i="59"/>
  <c r="G63" i="59"/>
  <c r="H63" i="59"/>
  <c r="AF63" i="59" s="1"/>
  <c r="N63" i="59"/>
  <c r="AL63" i="59" s="1"/>
  <c r="E63" i="59"/>
  <c r="I63" i="59"/>
  <c r="M63" i="59"/>
  <c r="O63" i="59"/>
  <c r="AM63" i="59" s="1"/>
  <c r="C8" i="59"/>
  <c r="S8" i="59"/>
  <c r="AA8" i="59"/>
  <c r="T8" i="59"/>
  <c r="U8" i="59"/>
  <c r="V8" i="59"/>
  <c r="R8" i="59"/>
  <c r="W8" i="59"/>
  <c r="Q8" i="59"/>
  <c r="E8" i="59"/>
  <c r="M8" i="59"/>
  <c r="P8" i="59"/>
  <c r="D8" i="59"/>
  <c r="L8" i="59"/>
  <c r="G8" i="59"/>
  <c r="I8" i="59"/>
  <c r="AG8" i="59" s="1"/>
  <c r="H8" i="59"/>
  <c r="AF8" i="59" s="1"/>
  <c r="X8" i="59"/>
  <c r="J8" i="59"/>
  <c r="Y8" i="59"/>
  <c r="K8" i="59"/>
  <c r="Z8" i="59"/>
  <c r="N8" i="59"/>
  <c r="O8" i="59"/>
  <c r="F8" i="59"/>
  <c r="AD8" i="59" s="1"/>
  <c r="C9" i="59"/>
  <c r="W9" i="59"/>
  <c r="P9" i="59"/>
  <c r="X9" i="59"/>
  <c r="Q9" i="59"/>
  <c r="Y9" i="59"/>
  <c r="R9" i="59"/>
  <c r="Z9" i="59"/>
  <c r="V9" i="59"/>
  <c r="AA9" i="59"/>
  <c r="I9" i="59"/>
  <c r="H9" i="59"/>
  <c r="U9" i="59"/>
  <c r="E9" i="59"/>
  <c r="O9" i="59"/>
  <c r="F9" i="59"/>
  <c r="G9" i="59"/>
  <c r="J9" i="59"/>
  <c r="AH9" i="59" s="1"/>
  <c r="K9" i="59"/>
  <c r="L9" i="59"/>
  <c r="AJ9" i="59" s="1"/>
  <c r="S9" i="59"/>
  <c r="M9" i="59"/>
  <c r="AK9" i="59" s="1"/>
  <c r="T9" i="59"/>
  <c r="D9" i="59"/>
  <c r="AB9" i="59" s="1"/>
  <c r="N9" i="59"/>
  <c r="C29" i="59"/>
  <c r="P29" i="59"/>
  <c r="X29" i="59"/>
  <c r="Q29" i="59"/>
  <c r="Y29" i="59"/>
  <c r="W29" i="59"/>
  <c r="Z29" i="59"/>
  <c r="AA29" i="59"/>
  <c r="T29" i="59"/>
  <c r="K29" i="59"/>
  <c r="M29" i="59"/>
  <c r="U29" i="59"/>
  <c r="D29" i="59"/>
  <c r="L29" i="59"/>
  <c r="AJ29" i="59" s="1"/>
  <c r="V29" i="59"/>
  <c r="E29" i="59"/>
  <c r="R29" i="59"/>
  <c r="S29" i="59"/>
  <c r="G29" i="59"/>
  <c r="F29" i="59"/>
  <c r="H29" i="59"/>
  <c r="I29" i="59"/>
  <c r="AG29" i="59" s="1"/>
  <c r="J29" i="59"/>
  <c r="AH29" i="59" s="1"/>
  <c r="N29" i="59"/>
  <c r="O29" i="59"/>
  <c r="C59" i="59"/>
  <c r="P59" i="59"/>
  <c r="Q59" i="59"/>
  <c r="Y59" i="59"/>
  <c r="R59" i="59"/>
  <c r="Z59" i="59"/>
  <c r="V59" i="59"/>
  <c r="U59" i="59"/>
  <c r="T59" i="59"/>
  <c r="K59" i="59"/>
  <c r="W59" i="59"/>
  <c r="D59" i="59"/>
  <c r="L59" i="59"/>
  <c r="X59" i="59"/>
  <c r="AA59" i="59"/>
  <c r="S59" i="59"/>
  <c r="J59" i="59"/>
  <c r="M59" i="59"/>
  <c r="E59" i="59"/>
  <c r="AC59" i="59" s="1"/>
  <c r="N59" i="59"/>
  <c r="O59" i="59"/>
  <c r="F59" i="59"/>
  <c r="G59" i="59"/>
  <c r="H59" i="59"/>
  <c r="I59" i="59"/>
  <c r="C10" i="59"/>
  <c r="S10" i="59"/>
  <c r="AA10" i="59"/>
  <c r="T10" i="59"/>
  <c r="U10" i="59"/>
  <c r="V10" i="59"/>
  <c r="Z10" i="59"/>
  <c r="Q10" i="59"/>
  <c r="E10" i="59"/>
  <c r="M10" i="59"/>
  <c r="P10" i="59"/>
  <c r="D10" i="59"/>
  <c r="AB10" i="59" s="1"/>
  <c r="L10" i="59"/>
  <c r="O10" i="59"/>
  <c r="R10" i="59"/>
  <c r="F10" i="59"/>
  <c r="W10" i="59"/>
  <c r="G10" i="59"/>
  <c r="AE10" i="59" s="1"/>
  <c r="X10" i="59"/>
  <c r="H10" i="59"/>
  <c r="AF10" i="59" s="1"/>
  <c r="Y10" i="59"/>
  <c r="I10" i="59"/>
  <c r="J10" i="59"/>
  <c r="K10" i="59"/>
  <c r="N10" i="59"/>
  <c r="C32" i="59"/>
  <c r="T32" i="59"/>
  <c r="U32" i="59"/>
  <c r="S32" i="59"/>
  <c r="V32" i="59"/>
  <c r="R32" i="59"/>
  <c r="Q32" i="59"/>
  <c r="X32" i="59"/>
  <c r="G32" i="59"/>
  <c r="O32" i="59"/>
  <c r="Z32" i="59"/>
  <c r="Y32" i="59"/>
  <c r="H32" i="59"/>
  <c r="I32" i="59"/>
  <c r="AA32" i="59"/>
  <c r="P32" i="59"/>
  <c r="W32" i="59"/>
  <c r="E32" i="59"/>
  <c r="K32" i="59"/>
  <c r="AI32" i="59" s="1"/>
  <c r="F32" i="59"/>
  <c r="J32" i="59"/>
  <c r="AH32" i="59" s="1"/>
  <c r="L32" i="59"/>
  <c r="M32" i="59"/>
  <c r="N32" i="59"/>
  <c r="D32" i="59"/>
  <c r="C7" i="59"/>
  <c r="W7" i="59"/>
  <c r="P7" i="59"/>
  <c r="X7" i="59"/>
  <c r="Q7" i="59"/>
  <c r="Y7" i="59"/>
  <c r="R7" i="59"/>
  <c r="Z7" i="59"/>
  <c r="E7" i="59"/>
  <c r="S7" i="59"/>
  <c r="F7" i="59"/>
  <c r="N7" i="59"/>
  <c r="H7" i="59"/>
  <c r="G7" i="59"/>
  <c r="U7" i="59"/>
  <c r="D7" i="59"/>
  <c r="V7" i="59"/>
  <c r="I7" i="59"/>
  <c r="AG7" i="59" s="1"/>
  <c r="J7" i="59"/>
  <c r="AA7" i="59"/>
  <c r="K7" i="59"/>
  <c r="L7" i="59"/>
  <c r="M7" i="59"/>
  <c r="O7" i="59"/>
  <c r="T7" i="59"/>
  <c r="C5" i="59"/>
  <c r="W5" i="59"/>
  <c r="P5" i="59"/>
  <c r="X5" i="59"/>
  <c r="Q5" i="59"/>
  <c r="Y5" i="59"/>
  <c r="R5" i="59"/>
  <c r="Z5" i="59"/>
  <c r="V5" i="59"/>
  <c r="E5" i="59"/>
  <c r="AC5" i="59" s="1"/>
  <c r="M5" i="59"/>
  <c r="AA5" i="59"/>
  <c r="F5" i="59"/>
  <c r="N5" i="59"/>
  <c r="J5" i="59"/>
  <c r="I5" i="59"/>
  <c r="S5" i="59"/>
  <c r="D5" i="59"/>
  <c r="AB5" i="59" s="1"/>
  <c r="T5" i="59"/>
  <c r="U5" i="59"/>
  <c r="G5" i="59"/>
  <c r="H5" i="59"/>
  <c r="K5" i="59"/>
  <c r="L5" i="59"/>
  <c r="O5" i="59"/>
  <c r="C65" i="59"/>
  <c r="Q65" i="59"/>
  <c r="Y65" i="59"/>
  <c r="R65" i="59"/>
  <c r="Z65" i="59"/>
  <c r="X65" i="59"/>
  <c r="W65" i="59"/>
  <c r="T65" i="59"/>
  <c r="K65" i="59"/>
  <c r="V65" i="59"/>
  <c r="U65" i="59"/>
  <c r="D65" i="59"/>
  <c r="L65" i="59"/>
  <c r="AA65" i="59"/>
  <c r="P65" i="59"/>
  <c r="S65" i="59"/>
  <c r="N65" i="59"/>
  <c r="O65" i="59"/>
  <c r="G65" i="59"/>
  <c r="H65" i="59"/>
  <c r="E65" i="59"/>
  <c r="F65" i="59"/>
  <c r="AD65" i="59" s="1"/>
  <c r="I65" i="59"/>
  <c r="M65" i="59"/>
  <c r="J65" i="59"/>
  <c r="AH65" i="59" s="1"/>
  <c r="C58" i="59"/>
  <c r="T58" i="59"/>
  <c r="U58" i="59"/>
  <c r="Q58" i="59"/>
  <c r="AA58" i="59"/>
  <c r="R58" i="59"/>
  <c r="V58" i="59"/>
  <c r="S58" i="59"/>
  <c r="G58" i="59"/>
  <c r="O58" i="59"/>
  <c r="H58" i="59"/>
  <c r="P58" i="59"/>
  <c r="W58" i="59"/>
  <c r="X58" i="59"/>
  <c r="Y58" i="59"/>
  <c r="Z58" i="59"/>
  <c r="L58" i="59"/>
  <c r="N58" i="59"/>
  <c r="M58" i="59"/>
  <c r="D58" i="59"/>
  <c r="AB58" i="59" s="1"/>
  <c r="E58" i="59"/>
  <c r="F58" i="59"/>
  <c r="AD58" i="59" s="1"/>
  <c r="I58" i="59"/>
  <c r="AG58" i="59" s="1"/>
  <c r="J58" i="59"/>
  <c r="K58" i="59"/>
  <c r="C23" i="59"/>
  <c r="P23" i="59"/>
  <c r="X23" i="59"/>
  <c r="Q23" i="59"/>
  <c r="Y23" i="59"/>
  <c r="U23" i="59"/>
  <c r="V23" i="59"/>
  <c r="AA23" i="59"/>
  <c r="R23" i="59"/>
  <c r="K23" i="59"/>
  <c r="M23" i="59"/>
  <c r="S23" i="59"/>
  <c r="D23" i="59"/>
  <c r="L23" i="59"/>
  <c r="AJ23" i="59" s="1"/>
  <c r="T23" i="59"/>
  <c r="E23" i="59"/>
  <c r="W23" i="59"/>
  <c r="Z23" i="59"/>
  <c r="J23" i="59"/>
  <c r="N23" i="59"/>
  <c r="AL23" i="59" s="1"/>
  <c r="O23" i="59"/>
  <c r="F23" i="59"/>
  <c r="G23" i="59"/>
  <c r="AE23" i="59" s="1"/>
  <c r="H23" i="59"/>
  <c r="I23" i="59"/>
  <c r="C43" i="59"/>
  <c r="P43" i="59"/>
  <c r="X43" i="59"/>
  <c r="Q43" i="59"/>
  <c r="Y43" i="59"/>
  <c r="AA43" i="59"/>
  <c r="R43" i="59"/>
  <c r="V43" i="59"/>
  <c r="K43" i="59"/>
  <c r="E43" i="59"/>
  <c r="W43" i="59"/>
  <c r="D43" i="59"/>
  <c r="L43" i="59"/>
  <c r="AJ43" i="59" s="1"/>
  <c r="M43" i="59"/>
  <c r="Z43" i="59"/>
  <c r="S43" i="59"/>
  <c r="T43" i="59"/>
  <c r="U43" i="59"/>
  <c r="O43" i="59"/>
  <c r="G43" i="59"/>
  <c r="F43" i="59"/>
  <c r="AD43" i="59" s="1"/>
  <c r="H43" i="59"/>
  <c r="AF43" i="59" s="1"/>
  <c r="I43" i="59"/>
  <c r="J43" i="59"/>
  <c r="AH43" i="59" s="1"/>
  <c r="N43" i="59"/>
  <c r="C34" i="59"/>
  <c r="T34" i="59"/>
  <c r="U34" i="59"/>
  <c r="Q34" i="59"/>
  <c r="AA34" i="59"/>
  <c r="R34" i="59"/>
  <c r="X34" i="59"/>
  <c r="W34" i="59"/>
  <c r="P34" i="59"/>
  <c r="G34" i="59"/>
  <c r="O34" i="59"/>
  <c r="S34" i="59"/>
  <c r="H34" i="59"/>
  <c r="AF34" i="59" s="1"/>
  <c r="V34" i="59"/>
  <c r="I34" i="59"/>
  <c r="Y34" i="59"/>
  <c r="Z34" i="59"/>
  <c r="F34" i="59"/>
  <c r="L34" i="59"/>
  <c r="J34" i="59"/>
  <c r="AH34" i="59" s="1"/>
  <c r="K34" i="59"/>
  <c r="AI34" i="59" s="1"/>
  <c r="M34" i="59"/>
  <c r="N34" i="59"/>
  <c r="D34" i="59"/>
  <c r="E34" i="59"/>
  <c r="C41" i="59"/>
  <c r="P41" i="59"/>
  <c r="X41" i="59"/>
  <c r="Q41" i="59"/>
  <c r="Y41" i="59"/>
  <c r="S41" i="59"/>
  <c r="T41" i="59"/>
  <c r="Z41" i="59"/>
  <c r="W41" i="59"/>
  <c r="K41" i="59"/>
  <c r="M41" i="59"/>
  <c r="AK41" i="59" s="1"/>
  <c r="D41" i="59"/>
  <c r="AB41" i="59" s="1"/>
  <c r="L41" i="59"/>
  <c r="E41" i="59"/>
  <c r="R41" i="59"/>
  <c r="U41" i="59"/>
  <c r="V41" i="59"/>
  <c r="AA41" i="59"/>
  <c r="N41" i="59"/>
  <c r="AL41" i="59" s="1"/>
  <c r="F41" i="59"/>
  <c r="AD41" i="59" s="1"/>
  <c r="O41" i="59"/>
  <c r="G41" i="59"/>
  <c r="AE41" i="59" s="1"/>
  <c r="H41" i="59"/>
  <c r="AF41" i="59" s="1"/>
  <c r="I41" i="59"/>
  <c r="AG41" i="59" s="1"/>
  <c r="J41" i="59"/>
  <c r="AH41" i="59" s="1"/>
  <c r="C52" i="59"/>
  <c r="T52" i="59"/>
  <c r="U52" i="59"/>
  <c r="Y52" i="59"/>
  <c r="P52" i="59"/>
  <c r="Z52" i="59"/>
  <c r="V52" i="59"/>
  <c r="S52" i="59"/>
  <c r="G52" i="59"/>
  <c r="O52" i="59"/>
  <c r="AM52" i="59" s="1"/>
  <c r="H52" i="59"/>
  <c r="Q52" i="59"/>
  <c r="R52" i="59"/>
  <c r="W52" i="59"/>
  <c r="X52" i="59"/>
  <c r="AA52" i="59"/>
  <c r="J52" i="59"/>
  <c r="D52" i="59"/>
  <c r="K52" i="59"/>
  <c r="AI52" i="59" s="1"/>
  <c r="L52" i="59"/>
  <c r="M52" i="59"/>
  <c r="AK52" i="59" s="1"/>
  <c r="E52" i="59"/>
  <c r="N52" i="59"/>
  <c r="F52" i="59"/>
  <c r="I52" i="59"/>
  <c r="C60" i="59"/>
  <c r="U60" i="59"/>
  <c r="V60" i="59"/>
  <c r="T60" i="59"/>
  <c r="S60" i="59"/>
  <c r="X60" i="59"/>
  <c r="G60" i="59"/>
  <c r="AE60" i="59" s="1"/>
  <c r="O60" i="59"/>
  <c r="Y60" i="59"/>
  <c r="H60" i="59"/>
  <c r="Z60" i="59"/>
  <c r="AA60" i="59"/>
  <c r="P60" i="59"/>
  <c r="Q60" i="59"/>
  <c r="R60" i="59"/>
  <c r="W60" i="59"/>
  <c r="J60" i="59"/>
  <c r="AH60" i="59" s="1"/>
  <c r="L60" i="59"/>
  <c r="AJ60" i="59" s="1"/>
  <c r="M60" i="59"/>
  <c r="N60" i="59"/>
  <c r="AL60" i="59" s="1"/>
  <c r="K60" i="59"/>
  <c r="D60" i="59"/>
  <c r="E60" i="59"/>
  <c r="F60" i="59"/>
  <c r="I60" i="59"/>
  <c r="C30" i="59"/>
  <c r="T30" i="59"/>
  <c r="U30" i="59"/>
  <c r="W30" i="59"/>
  <c r="X30" i="59"/>
  <c r="P30" i="59"/>
  <c r="AA30" i="59"/>
  <c r="Z30" i="59"/>
  <c r="G30" i="59"/>
  <c r="AE30" i="59" s="1"/>
  <c r="O30" i="59"/>
  <c r="H30" i="59"/>
  <c r="AF30" i="59" s="1"/>
  <c r="I30" i="59"/>
  <c r="Q30" i="59"/>
  <c r="R30" i="59"/>
  <c r="S30" i="59"/>
  <c r="V30" i="59"/>
  <c r="Y30" i="59"/>
  <c r="D30" i="59"/>
  <c r="J30" i="59"/>
  <c r="K30" i="59"/>
  <c r="AI30" i="59" s="1"/>
  <c r="E30" i="59"/>
  <c r="AC30" i="59" s="1"/>
  <c r="F30" i="59"/>
  <c r="AD30" i="59" s="1"/>
  <c r="L30" i="59"/>
  <c r="M30" i="59"/>
  <c r="N30" i="59"/>
  <c r="C70" i="59"/>
  <c r="U70" i="59"/>
  <c r="V70" i="59"/>
  <c r="R70" i="59"/>
  <c r="Q70" i="59"/>
  <c r="AA70" i="59"/>
  <c r="P70" i="59"/>
  <c r="G70" i="59"/>
  <c r="O70" i="59"/>
  <c r="S70" i="59"/>
  <c r="H70" i="59"/>
  <c r="T70" i="59"/>
  <c r="W70" i="59"/>
  <c r="X70" i="59"/>
  <c r="Y70" i="59"/>
  <c r="Z70" i="59"/>
  <c r="F70" i="59"/>
  <c r="J70" i="59"/>
  <c r="AH70" i="59" s="1"/>
  <c r="I70" i="59"/>
  <c r="K70" i="59"/>
  <c r="N70" i="59"/>
  <c r="L70" i="59"/>
  <c r="AJ70" i="59" s="1"/>
  <c r="D70" i="59"/>
  <c r="AB70" i="59" s="1"/>
  <c r="M70" i="59"/>
  <c r="E70" i="59"/>
  <c r="C11" i="59"/>
  <c r="W11" i="59"/>
  <c r="P11" i="59"/>
  <c r="X11" i="59"/>
  <c r="Q11" i="59"/>
  <c r="Y11" i="59"/>
  <c r="R11" i="59"/>
  <c r="Z11" i="59"/>
  <c r="S11" i="59"/>
  <c r="AA11" i="59"/>
  <c r="I11" i="59"/>
  <c r="V11" i="59"/>
  <c r="H11" i="59"/>
  <c r="M11" i="59"/>
  <c r="AK11" i="59" s="1"/>
  <c r="E11" i="59"/>
  <c r="AC11" i="59" s="1"/>
  <c r="O11" i="59"/>
  <c r="D11" i="59"/>
  <c r="N11" i="59"/>
  <c r="F11" i="59"/>
  <c r="G11" i="59"/>
  <c r="T11" i="59"/>
  <c r="J11" i="59"/>
  <c r="AH11" i="59" s="1"/>
  <c r="U11" i="59"/>
  <c r="K11" i="59"/>
  <c r="L11" i="59"/>
  <c r="C64" i="59"/>
  <c r="U64" i="59"/>
  <c r="V64" i="59"/>
  <c r="P64" i="59"/>
  <c r="Z64" i="59"/>
  <c r="Y64" i="59"/>
  <c r="R64" i="59"/>
  <c r="G64" i="59"/>
  <c r="O64" i="59"/>
  <c r="S64" i="59"/>
  <c r="H64" i="59"/>
  <c r="T64" i="59"/>
  <c r="W64" i="59"/>
  <c r="X64" i="59"/>
  <c r="AA64" i="59"/>
  <c r="Q64" i="59"/>
  <c r="D64" i="59"/>
  <c r="N64" i="59"/>
  <c r="E64" i="59"/>
  <c r="F64" i="59"/>
  <c r="I64" i="59"/>
  <c r="AG64" i="59" s="1"/>
  <c r="K64" i="59"/>
  <c r="L64" i="59"/>
  <c r="J64" i="59"/>
  <c r="AH64" i="59" s="1"/>
  <c r="M64" i="59"/>
  <c r="C42" i="59"/>
  <c r="T42" i="59"/>
  <c r="U42" i="59"/>
  <c r="Q42" i="59"/>
  <c r="AA42" i="59"/>
  <c r="R42" i="59"/>
  <c r="Z42" i="59"/>
  <c r="Y42" i="59"/>
  <c r="P42" i="59"/>
  <c r="G42" i="59"/>
  <c r="O42" i="59"/>
  <c r="S42" i="59"/>
  <c r="H42" i="59"/>
  <c r="AF42" i="59" s="1"/>
  <c r="V42" i="59"/>
  <c r="I42" i="59"/>
  <c r="W42" i="59"/>
  <c r="X42" i="59"/>
  <c r="M42" i="59"/>
  <c r="AK42" i="59" s="1"/>
  <c r="D42" i="59"/>
  <c r="N42" i="59"/>
  <c r="E42" i="59"/>
  <c r="F42" i="59"/>
  <c r="AD42" i="59" s="1"/>
  <c r="J42" i="59"/>
  <c r="AH42" i="59" s="1"/>
  <c r="K42" i="59"/>
  <c r="AI42" i="59" s="1"/>
  <c r="L42" i="59"/>
  <c r="AJ42" i="59" s="1"/>
  <c r="C51" i="59"/>
  <c r="P51" i="59"/>
  <c r="X51" i="59"/>
  <c r="Q51" i="59"/>
  <c r="Y51" i="59"/>
  <c r="AA51" i="59"/>
  <c r="R51" i="59"/>
  <c r="T51" i="59"/>
  <c r="S51" i="59"/>
  <c r="V51" i="59"/>
  <c r="K51" i="59"/>
  <c r="W51" i="59"/>
  <c r="D51" i="59"/>
  <c r="L51" i="59"/>
  <c r="Z51" i="59"/>
  <c r="U51" i="59"/>
  <c r="J51" i="59"/>
  <c r="N51" i="59"/>
  <c r="O51" i="59"/>
  <c r="M51" i="59"/>
  <c r="AK51" i="59" s="1"/>
  <c r="E51" i="59"/>
  <c r="G51" i="59"/>
  <c r="AE51" i="59" s="1"/>
  <c r="F51" i="59"/>
  <c r="AD51" i="59" s="1"/>
  <c r="H51" i="59"/>
  <c r="AF51" i="59" s="1"/>
  <c r="I51" i="59"/>
  <c r="C61" i="59"/>
  <c r="Q61" i="59"/>
  <c r="Y61" i="59"/>
  <c r="R61" i="59"/>
  <c r="Z61" i="59"/>
  <c r="T61" i="59"/>
  <c r="S61" i="59"/>
  <c r="X61" i="59"/>
  <c r="K61" i="59"/>
  <c r="AA61" i="59"/>
  <c r="D61" i="59"/>
  <c r="L61" i="59"/>
  <c r="P61" i="59"/>
  <c r="U61" i="59"/>
  <c r="V61" i="59"/>
  <c r="W61" i="59"/>
  <c r="H61" i="59"/>
  <c r="I61" i="59"/>
  <c r="AG61" i="59" s="1"/>
  <c r="J61" i="59"/>
  <c r="AH61" i="59" s="1"/>
  <c r="M61" i="59"/>
  <c r="G61" i="59"/>
  <c r="AE61" i="59" s="1"/>
  <c r="F61" i="59"/>
  <c r="N61" i="59"/>
  <c r="O61" i="59"/>
  <c r="E61" i="59"/>
  <c r="C22" i="59"/>
  <c r="T22" i="59"/>
  <c r="U22" i="59"/>
  <c r="W22" i="59"/>
  <c r="X22" i="59"/>
  <c r="Z22" i="59"/>
  <c r="Y22" i="59"/>
  <c r="G22" i="59"/>
  <c r="O22" i="59"/>
  <c r="I22" i="59"/>
  <c r="AG22" i="59" s="1"/>
  <c r="H22" i="59"/>
  <c r="P22" i="59"/>
  <c r="Q22" i="59"/>
  <c r="R22" i="59"/>
  <c r="S22" i="59"/>
  <c r="V22" i="59"/>
  <c r="AA22" i="59"/>
  <c r="K22" i="59"/>
  <c r="M22" i="59"/>
  <c r="L22" i="59"/>
  <c r="AJ22" i="59" s="1"/>
  <c r="N22" i="59"/>
  <c r="D22" i="59"/>
  <c r="E22" i="59"/>
  <c r="AC22" i="59" s="1"/>
  <c r="F22" i="59"/>
  <c r="J22" i="59"/>
  <c r="AH22" i="59" s="1"/>
  <c r="C54" i="59"/>
  <c r="T54" i="59"/>
  <c r="U54" i="59"/>
  <c r="W54" i="59"/>
  <c r="X54" i="59"/>
  <c r="Z54" i="59"/>
  <c r="Y54" i="59"/>
  <c r="V54" i="59"/>
  <c r="G54" i="59"/>
  <c r="O54" i="59"/>
  <c r="AA54" i="59"/>
  <c r="H54" i="59"/>
  <c r="P54" i="59"/>
  <c r="Q54" i="59"/>
  <c r="R54" i="59"/>
  <c r="S54" i="59"/>
  <c r="F54" i="59"/>
  <c r="AD54" i="59" s="1"/>
  <c r="K54" i="59"/>
  <c r="I54" i="59"/>
  <c r="AG54" i="59" s="1"/>
  <c r="J54" i="59"/>
  <c r="M54" i="59"/>
  <c r="L54" i="59"/>
  <c r="AJ54" i="59" s="1"/>
  <c r="D54" i="59"/>
  <c r="N54" i="59"/>
  <c r="AL54" i="59" s="1"/>
  <c r="E54" i="59"/>
  <c r="AC54" i="59" s="1"/>
  <c r="C28" i="59"/>
  <c r="T28" i="59"/>
  <c r="U28" i="59"/>
  <c r="Y28" i="59"/>
  <c r="P28" i="59"/>
  <c r="Z28" i="59"/>
  <c r="X28" i="59"/>
  <c r="W28" i="59"/>
  <c r="G28" i="59"/>
  <c r="O28" i="59"/>
  <c r="Q28" i="59"/>
  <c r="H28" i="59"/>
  <c r="I28" i="59"/>
  <c r="AG28" i="59" s="1"/>
  <c r="R28" i="59"/>
  <c r="S28" i="59"/>
  <c r="V28" i="59"/>
  <c r="AA28" i="59"/>
  <c r="N28" i="59"/>
  <c r="F28" i="59"/>
  <c r="D28" i="59"/>
  <c r="E28" i="59"/>
  <c r="AC28" i="59" s="1"/>
  <c r="J28" i="59"/>
  <c r="K28" i="59"/>
  <c r="L28" i="59"/>
  <c r="M28" i="59"/>
  <c r="C47" i="59"/>
  <c r="P47" i="59"/>
  <c r="X47" i="59"/>
  <c r="Q47" i="59"/>
  <c r="Y47" i="59"/>
  <c r="U47" i="59"/>
  <c r="V47" i="59"/>
  <c r="Z47" i="59"/>
  <c r="W47" i="59"/>
  <c r="K47" i="59"/>
  <c r="D47" i="59"/>
  <c r="AB47" i="59" s="1"/>
  <c r="L47" i="59"/>
  <c r="AJ47" i="59" s="1"/>
  <c r="E47" i="59"/>
  <c r="R47" i="59"/>
  <c r="S47" i="59"/>
  <c r="T47" i="59"/>
  <c r="AA47" i="59"/>
  <c r="F47" i="59"/>
  <c r="H47" i="59"/>
  <c r="G47" i="59"/>
  <c r="I47" i="59"/>
  <c r="J47" i="59"/>
  <c r="M47" i="59"/>
  <c r="AK47" i="59" s="1"/>
  <c r="N47" i="59"/>
  <c r="AL47" i="59" s="1"/>
  <c r="O47" i="59"/>
  <c r="AM47" i="59" s="1"/>
  <c r="C46" i="59"/>
  <c r="T46" i="59"/>
  <c r="U46" i="59"/>
  <c r="W46" i="59"/>
  <c r="X46" i="59"/>
  <c r="V46" i="59"/>
  <c r="S46" i="59"/>
  <c r="Z46" i="59"/>
  <c r="G46" i="59"/>
  <c r="O46" i="59"/>
  <c r="AA46" i="59"/>
  <c r="H46" i="59"/>
  <c r="I46" i="59"/>
  <c r="AG46" i="59" s="1"/>
  <c r="P46" i="59"/>
  <c r="Q46" i="59"/>
  <c r="R46" i="59"/>
  <c r="Y46" i="59"/>
  <c r="D46" i="59"/>
  <c r="J46" i="59"/>
  <c r="E46" i="59"/>
  <c r="F46" i="59"/>
  <c r="K46" i="59"/>
  <c r="AI46" i="59" s="1"/>
  <c r="L46" i="59"/>
  <c r="M46" i="59"/>
  <c r="AK46" i="59" s="1"/>
  <c r="N46" i="59"/>
  <c r="C27" i="59"/>
  <c r="P27" i="59"/>
  <c r="X27" i="59"/>
  <c r="Q27" i="59"/>
  <c r="Y27" i="59"/>
  <c r="AA27" i="59"/>
  <c r="R27" i="59"/>
  <c r="V27" i="59"/>
  <c r="U27" i="59"/>
  <c r="Z27" i="59"/>
  <c r="K27" i="59"/>
  <c r="M27" i="59"/>
  <c r="D27" i="59"/>
  <c r="AB27" i="59" s="1"/>
  <c r="L27" i="59"/>
  <c r="E27" i="59"/>
  <c r="S27" i="59"/>
  <c r="T27" i="59"/>
  <c r="W27" i="59"/>
  <c r="O27" i="59"/>
  <c r="F27" i="59"/>
  <c r="G27" i="59"/>
  <c r="AE27" i="59" s="1"/>
  <c r="H27" i="59"/>
  <c r="I27" i="59"/>
  <c r="AG27" i="59" s="1"/>
  <c r="J27" i="59"/>
  <c r="AH27" i="59" s="1"/>
  <c r="N27" i="59"/>
  <c r="C2" i="59"/>
  <c r="V2" i="59"/>
  <c r="W2" i="59"/>
  <c r="Q2" i="59"/>
  <c r="AA2" i="59"/>
  <c r="Z2" i="59"/>
  <c r="U2" i="59"/>
  <c r="H2" i="59"/>
  <c r="Y2" i="59"/>
  <c r="X2" i="59"/>
  <c r="I2" i="59"/>
  <c r="AG2" i="59" s="1"/>
  <c r="P2" i="59"/>
  <c r="AB2" i="59" s="1"/>
  <c r="R2" i="59"/>
  <c r="S2" i="59"/>
  <c r="T2" i="59"/>
  <c r="E2" i="59"/>
  <c r="O2" i="59"/>
  <c r="AM2" i="59" s="1"/>
  <c r="F2" i="59"/>
  <c r="G2" i="59"/>
  <c r="N2" i="59"/>
  <c r="J2" i="59"/>
  <c r="K2" i="59"/>
  <c r="L2" i="59"/>
  <c r="M2" i="59"/>
  <c r="C55" i="59"/>
  <c r="P55" i="59"/>
  <c r="X55" i="59"/>
  <c r="Q55" i="59"/>
  <c r="Y55" i="59"/>
  <c r="U55" i="59"/>
  <c r="V55" i="59"/>
  <c r="AA55" i="59"/>
  <c r="K55" i="59"/>
  <c r="AI55" i="59" s="1"/>
  <c r="D55" i="59"/>
  <c r="AB55" i="59" s="1"/>
  <c r="L55" i="59"/>
  <c r="AJ55" i="59" s="1"/>
  <c r="R55" i="59"/>
  <c r="S55" i="59"/>
  <c r="T55" i="59"/>
  <c r="W55" i="59"/>
  <c r="Z55" i="59"/>
  <c r="F55" i="59"/>
  <c r="H55" i="59"/>
  <c r="J55" i="59"/>
  <c r="AH55" i="59" s="1"/>
  <c r="G55" i="59"/>
  <c r="AE55" i="59" s="1"/>
  <c r="I55" i="59"/>
  <c r="N55" i="59"/>
  <c r="M55" i="59"/>
  <c r="E55" i="59"/>
  <c r="O55" i="59"/>
  <c r="AM55" i="59" s="1"/>
  <c r="C50" i="59"/>
  <c r="T50" i="59"/>
  <c r="U50" i="59"/>
  <c r="Q50" i="59"/>
  <c r="AA50" i="59"/>
  <c r="R50" i="59"/>
  <c r="P50" i="59"/>
  <c r="G50" i="59"/>
  <c r="O50" i="59"/>
  <c r="S50" i="59"/>
  <c r="H50" i="59"/>
  <c r="V50" i="59"/>
  <c r="W50" i="59"/>
  <c r="X50" i="59"/>
  <c r="Y50" i="59"/>
  <c r="Z50" i="59"/>
  <c r="L50" i="59"/>
  <c r="D50" i="59"/>
  <c r="AB50" i="59" s="1"/>
  <c r="E50" i="59"/>
  <c r="AC50" i="59" s="1"/>
  <c r="M50" i="59"/>
  <c r="N50" i="59"/>
  <c r="F50" i="59"/>
  <c r="AD50" i="59" s="1"/>
  <c r="I50" i="59"/>
  <c r="J50" i="59"/>
  <c r="AH50" i="59" s="1"/>
  <c r="K50" i="59"/>
  <c r="C40" i="59"/>
  <c r="T40" i="59"/>
  <c r="U40" i="59"/>
  <c r="S40" i="59"/>
  <c r="V40" i="59"/>
  <c r="X40" i="59"/>
  <c r="W40" i="59"/>
  <c r="R40" i="59"/>
  <c r="G40" i="59"/>
  <c r="O40" i="59"/>
  <c r="AM40" i="59" s="1"/>
  <c r="Y40" i="59"/>
  <c r="H40" i="59"/>
  <c r="Z40" i="59"/>
  <c r="I40" i="59"/>
  <c r="AA40" i="59"/>
  <c r="P40" i="59"/>
  <c r="Q40" i="59"/>
  <c r="L40" i="59"/>
  <c r="AJ40" i="59" s="1"/>
  <c r="M40" i="59"/>
  <c r="AK40" i="59" s="1"/>
  <c r="N40" i="59"/>
  <c r="AL40" i="59" s="1"/>
  <c r="D40" i="59"/>
  <c r="E40" i="59"/>
  <c r="F40" i="59"/>
  <c r="J40" i="59"/>
  <c r="K40" i="59"/>
  <c r="AI40" i="59" s="1"/>
  <c r="C53" i="59"/>
  <c r="P53" i="59"/>
  <c r="X53" i="59"/>
  <c r="Q53" i="59"/>
  <c r="Y53" i="59"/>
  <c r="W53" i="59"/>
  <c r="Z53" i="59"/>
  <c r="V53" i="59"/>
  <c r="U53" i="59"/>
  <c r="R53" i="59"/>
  <c r="K53" i="59"/>
  <c r="S53" i="59"/>
  <c r="D53" i="59"/>
  <c r="L53" i="59"/>
  <c r="T53" i="59"/>
  <c r="AA53" i="59"/>
  <c r="H53" i="59"/>
  <c r="I53" i="59"/>
  <c r="J53" i="59"/>
  <c r="M53" i="59"/>
  <c r="N53" i="59"/>
  <c r="E53" i="59"/>
  <c r="AC53" i="59" s="1"/>
  <c r="O53" i="59"/>
  <c r="F53" i="59"/>
  <c r="AD53" i="59" s="1"/>
  <c r="G53" i="59"/>
  <c r="AE53" i="59" s="1"/>
  <c r="C26" i="59"/>
  <c r="T26" i="59"/>
  <c r="U26" i="59"/>
  <c r="Q26" i="59"/>
  <c r="AA26" i="59"/>
  <c r="R26" i="59"/>
  <c r="V26" i="59"/>
  <c r="S26" i="59"/>
  <c r="P26" i="59"/>
  <c r="G26" i="59"/>
  <c r="O26" i="59"/>
  <c r="W26" i="59"/>
  <c r="H26" i="59"/>
  <c r="I26" i="59"/>
  <c r="X26" i="59"/>
  <c r="Y26" i="59"/>
  <c r="Z26" i="59"/>
  <c r="M26" i="59"/>
  <c r="E26" i="59"/>
  <c r="N26" i="59"/>
  <c r="D26" i="59"/>
  <c r="F26" i="59"/>
  <c r="AD26" i="59" s="1"/>
  <c r="J26" i="59"/>
  <c r="AH26" i="59" s="1"/>
  <c r="K26" i="59"/>
  <c r="AI26" i="59" s="1"/>
  <c r="L26" i="59"/>
  <c r="C24" i="59"/>
  <c r="T24" i="59"/>
  <c r="U24" i="59"/>
  <c r="S24" i="59"/>
  <c r="V24" i="59"/>
  <c r="P24" i="59"/>
  <c r="AA24" i="59"/>
  <c r="X24" i="59"/>
  <c r="G24" i="59"/>
  <c r="O24" i="59"/>
  <c r="Y24" i="59"/>
  <c r="H24" i="59"/>
  <c r="AF24" i="59" s="1"/>
  <c r="I24" i="59"/>
  <c r="Z24" i="59"/>
  <c r="Q24" i="59"/>
  <c r="R24" i="59"/>
  <c r="W24" i="59"/>
  <c r="L24" i="59"/>
  <c r="D24" i="59"/>
  <c r="M24" i="59"/>
  <c r="AK24" i="59" s="1"/>
  <c r="N24" i="59"/>
  <c r="E24" i="59"/>
  <c r="AC24" i="59" s="1"/>
  <c r="F24" i="59"/>
  <c r="AD24" i="59" s="1"/>
  <c r="J24" i="59"/>
  <c r="K24" i="59"/>
  <c r="AI24" i="59" s="1"/>
  <c r="C18" i="59"/>
  <c r="T18" i="59"/>
  <c r="U18" i="59"/>
  <c r="Q18" i="59"/>
  <c r="AA18" i="59"/>
  <c r="R18" i="59"/>
  <c r="P18" i="59"/>
  <c r="E18" i="59"/>
  <c r="M18" i="59"/>
  <c r="D18" i="59"/>
  <c r="L18" i="59"/>
  <c r="AJ18" i="59" s="1"/>
  <c r="V18" i="59"/>
  <c r="O18" i="59"/>
  <c r="AM18" i="59" s="1"/>
  <c r="G18" i="59"/>
  <c r="W18" i="59"/>
  <c r="F18" i="59"/>
  <c r="X18" i="59"/>
  <c r="Y18" i="59"/>
  <c r="H18" i="59"/>
  <c r="AF18" i="59" s="1"/>
  <c r="Z18" i="59"/>
  <c r="S18" i="59"/>
  <c r="I18" i="59"/>
  <c r="J18" i="59"/>
  <c r="K18" i="59"/>
  <c r="AI18" i="59" s="1"/>
  <c r="N18" i="59"/>
  <c r="C13" i="59"/>
  <c r="W13" i="59"/>
  <c r="P13" i="59"/>
  <c r="X13" i="59"/>
  <c r="Q13" i="59"/>
  <c r="Y13" i="59"/>
  <c r="R13" i="59"/>
  <c r="Z13" i="59"/>
  <c r="V13" i="59"/>
  <c r="AA13" i="59"/>
  <c r="U13" i="59"/>
  <c r="I13" i="59"/>
  <c r="AG13" i="59" s="1"/>
  <c r="T13" i="59"/>
  <c r="H13" i="59"/>
  <c r="K13" i="59"/>
  <c r="L13" i="59"/>
  <c r="M13" i="59"/>
  <c r="D13" i="59"/>
  <c r="N13" i="59"/>
  <c r="S13" i="59"/>
  <c r="E13" i="59"/>
  <c r="AC13" i="59" s="1"/>
  <c r="F13" i="59"/>
  <c r="G13" i="59"/>
  <c r="J13" i="59"/>
  <c r="O13" i="59"/>
  <c r="C25" i="59"/>
  <c r="P25" i="59"/>
  <c r="X25" i="59"/>
  <c r="Q25" i="59"/>
  <c r="Y25" i="59"/>
  <c r="S25" i="59"/>
  <c r="T25" i="59"/>
  <c r="R25" i="59"/>
  <c r="K25" i="59"/>
  <c r="M25" i="59"/>
  <c r="D25" i="59"/>
  <c r="AB25" i="59" s="1"/>
  <c r="L25" i="59"/>
  <c r="E25" i="59"/>
  <c r="U25" i="59"/>
  <c r="V25" i="59"/>
  <c r="W25" i="59"/>
  <c r="Z25" i="59"/>
  <c r="AA25" i="59"/>
  <c r="N25" i="59"/>
  <c r="AL25" i="59" s="1"/>
  <c r="O25" i="59"/>
  <c r="F25" i="59"/>
  <c r="G25" i="59"/>
  <c r="AE25" i="59" s="1"/>
  <c r="H25" i="59"/>
  <c r="AF25" i="59" s="1"/>
  <c r="I25" i="59"/>
  <c r="J25" i="59"/>
  <c r="AH25" i="59" s="1"/>
  <c r="C15" i="59"/>
  <c r="P15" i="59"/>
  <c r="X15" i="59"/>
  <c r="Q15" i="59"/>
  <c r="Y15" i="59"/>
  <c r="R15" i="59"/>
  <c r="Z15" i="59"/>
  <c r="T15" i="59"/>
  <c r="I15" i="59"/>
  <c r="S15" i="59"/>
  <c r="H15" i="59"/>
  <c r="G15" i="59"/>
  <c r="K15" i="59"/>
  <c r="J15" i="59"/>
  <c r="U15" i="59"/>
  <c r="L15" i="59"/>
  <c r="V15" i="59"/>
  <c r="W15" i="59"/>
  <c r="D15" i="59"/>
  <c r="N15" i="59"/>
  <c r="AA15" i="59"/>
  <c r="F15" i="59"/>
  <c r="AD15" i="59" s="1"/>
  <c r="E15" i="59"/>
  <c r="M15" i="59"/>
  <c r="O15" i="59"/>
  <c r="C14" i="59"/>
  <c r="S14" i="59"/>
  <c r="T14" i="59"/>
  <c r="U14" i="59"/>
  <c r="V14" i="59"/>
  <c r="Z14" i="59"/>
  <c r="AA14" i="59"/>
  <c r="E14" i="59"/>
  <c r="M14" i="59"/>
  <c r="D14" i="59"/>
  <c r="AB14" i="59" s="1"/>
  <c r="L14" i="59"/>
  <c r="W14" i="59"/>
  <c r="I14" i="59"/>
  <c r="K14" i="59"/>
  <c r="X14" i="59"/>
  <c r="J14" i="59"/>
  <c r="Y14" i="59"/>
  <c r="N14" i="59"/>
  <c r="AL14" i="59" s="1"/>
  <c r="P14" i="59"/>
  <c r="F14" i="59"/>
  <c r="Q14" i="59"/>
  <c r="R14" i="59"/>
  <c r="H14" i="59"/>
  <c r="G14" i="59"/>
  <c r="O14" i="59"/>
  <c r="AM14" i="59" s="1"/>
  <c r="C45" i="59"/>
  <c r="P45" i="59"/>
  <c r="X45" i="59"/>
  <c r="Q45" i="59"/>
  <c r="Y45" i="59"/>
  <c r="W45" i="59"/>
  <c r="Z45" i="59"/>
  <c r="T45" i="59"/>
  <c r="S45" i="59"/>
  <c r="R45" i="59"/>
  <c r="K45" i="59"/>
  <c r="M45" i="59"/>
  <c r="U45" i="59"/>
  <c r="D45" i="59"/>
  <c r="L45" i="59"/>
  <c r="E45" i="59"/>
  <c r="AC45" i="59" s="1"/>
  <c r="V45" i="59"/>
  <c r="AA45" i="59"/>
  <c r="F45" i="59"/>
  <c r="AD45" i="59" s="1"/>
  <c r="G45" i="59"/>
  <c r="H45" i="59"/>
  <c r="I45" i="59"/>
  <c r="J45" i="59"/>
  <c r="N45" i="59"/>
  <c r="AL45" i="59" s="1"/>
  <c r="O45" i="59"/>
  <c r="AM45" i="59" s="1"/>
  <c r="C68" i="59"/>
  <c r="U68" i="59"/>
  <c r="V68" i="59"/>
  <c r="T68" i="59"/>
  <c r="S68" i="59"/>
  <c r="Z68" i="59"/>
  <c r="G68" i="59"/>
  <c r="AE68" i="59" s="1"/>
  <c r="O68" i="59"/>
  <c r="AM68" i="59" s="1"/>
  <c r="AA68" i="59"/>
  <c r="H68" i="59"/>
  <c r="P68" i="59"/>
  <c r="Q68" i="59"/>
  <c r="R68" i="59"/>
  <c r="W68" i="59"/>
  <c r="X68" i="59"/>
  <c r="Y68" i="59"/>
  <c r="J68" i="59"/>
  <c r="N68" i="59"/>
  <c r="E68" i="59"/>
  <c r="F68" i="59"/>
  <c r="K68" i="59"/>
  <c r="L68" i="59"/>
  <c r="M68" i="59"/>
  <c r="AK68" i="59" s="1"/>
  <c r="I68" i="59"/>
  <c r="D68" i="59"/>
  <c r="C17" i="59"/>
  <c r="P17" i="59"/>
  <c r="X17" i="59"/>
  <c r="Q17" i="59"/>
  <c r="Y17" i="59"/>
  <c r="R17" i="59"/>
  <c r="Z17" i="59"/>
  <c r="S17" i="59"/>
  <c r="I17" i="59"/>
  <c r="AA17" i="59"/>
  <c r="H17" i="59"/>
  <c r="E17" i="59"/>
  <c r="AC17" i="59" s="1"/>
  <c r="O17" i="59"/>
  <c r="F17" i="59"/>
  <c r="AD17" i="59" s="1"/>
  <c r="G17" i="59"/>
  <c r="AE17" i="59" s="1"/>
  <c r="T17" i="59"/>
  <c r="J17" i="59"/>
  <c r="U17" i="59"/>
  <c r="V17" i="59"/>
  <c r="L17" i="59"/>
  <c r="AJ17" i="59" s="1"/>
  <c r="W17" i="59"/>
  <c r="D17" i="59"/>
  <c r="AB17" i="59" s="1"/>
  <c r="N17" i="59"/>
  <c r="AL17" i="59" s="1"/>
  <c r="M17" i="59"/>
  <c r="K17" i="59"/>
  <c r="C39" i="59"/>
  <c r="P39" i="59"/>
  <c r="X39" i="59"/>
  <c r="Q39" i="59"/>
  <c r="Y39" i="59"/>
  <c r="U39" i="59"/>
  <c r="V39" i="59"/>
  <c r="T39" i="59"/>
  <c r="S39" i="59"/>
  <c r="K39" i="59"/>
  <c r="M39" i="59"/>
  <c r="D39" i="59"/>
  <c r="L39" i="59"/>
  <c r="AJ39" i="59" s="1"/>
  <c r="E39" i="59"/>
  <c r="R39" i="59"/>
  <c r="W39" i="59"/>
  <c r="Z39" i="59"/>
  <c r="AA39" i="59"/>
  <c r="J39" i="59"/>
  <c r="O39" i="59"/>
  <c r="N39" i="59"/>
  <c r="AL39" i="59" s="1"/>
  <c r="F39" i="59"/>
  <c r="G39" i="59"/>
  <c r="H39" i="59"/>
  <c r="AF39" i="59" s="1"/>
  <c r="I39" i="59"/>
  <c r="C36" i="59"/>
  <c r="T36" i="59"/>
  <c r="U36" i="59"/>
  <c r="Y36" i="59"/>
  <c r="P36" i="59"/>
  <c r="Z36" i="59"/>
  <c r="AA36" i="59"/>
  <c r="G36" i="59"/>
  <c r="O36" i="59"/>
  <c r="Q36" i="59"/>
  <c r="H36" i="59"/>
  <c r="I36" i="59"/>
  <c r="AG36" i="59" s="1"/>
  <c r="R36" i="59"/>
  <c r="S36" i="59"/>
  <c r="V36" i="59"/>
  <c r="W36" i="59"/>
  <c r="X36" i="59"/>
  <c r="J36" i="59"/>
  <c r="M36" i="59"/>
  <c r="K36" i="59"/>
  <c r="AI36" i="59" s="1"/>
  <c r="L36" i="59"/>
  <c r="N36" i="59"/>
  <c r="AL36" i="59" s="1"/>
  <c r="D36" i="59"/>
  <c r="E36" i="59"/>
  <c r="F36" i="59"/>
  <c r="C33" i="59"/>
  <c r="P33" i="59"/>
  <c r="X33" i="59"/>
  <c r="Q33" i="59"/>
  <c r="Y33" i="59"/>
  <c r="S33" i="59"/>
  <c r="T33" i="59"/>
  <c r="V33" i="59"/>
  <c r="U33" i="59"/>
  <c r="K33" i="59"/>
  <c r="M33" i="59"/>
  <c r="AK33" i="59" s="1"/>
  <c r="D33" i="59"/>
  <c r="L33" i="59"/>
  <c r="E33" i="59"/>
  <c r="R33" i="59"/>
  <c r="W33" i="59"/>
  <c r="Z33" i="59"/>
  <c r="AA33" i="59"/>
  <c r="G33" i="59"/>
  <c r="I33" i="59"/>
  <c r="H33" i="59"/>
  <c r="J33" i="59"/>
  <c r="AH33" i="59" s="1"/>
  <c r="N33" i="59"/>
  <c r="O33" i="59"/>
  <c r="F33" i="59"/>
  <c r="C57" i="59"/>
  <c r="P57" i="59"/>
  <c r="X57" i="59"/>
  <c r="Q57" i="59"/>
  <c r="Y57" i="59"/>
  <c r="S57" i="59"/>
  <c r="T57" i="59"/>
  <c r="R57" i="59"/>
  <c r="Z57" i="59"/>
  <c r="K57" i="59"/>
  <c r="AI57" i="59" s="1"/>
  <c r="AA57" i="59"/>
  <c r="D57" i="59"/>
  <c r="L57" i="59"/>
  <c r="U57" i="59"/>
  <c r="V57" i="59"/>
  <c r="W57" i="59"/>
  <c r="N57" i="59"/>
  <c r="AL57" i="59" s="1"/>
  <c r="O57" i="59"/>
  <c r="AM57" i="59" s="1"/>
  <c r="F57" i="59"/>
  <c r="H57" i="59"/>
  <c r="I57" i="59"/>
  <c r="AG57" i="59" s="1"/>
  <c r="J57" i="59"/>
  <c r="E57" i="59"/>
  <c r="AC57" i="59" s="1"/>
  <c r="G57" i="59"/>
  <c r="M57" i="59"/>
  <c r="BA2" i="25"/>
  <c r="BB2" i="25"/>
  <c r="BC2" i="25"/>
  <c r="BD2" i="25"/>
  <c r="BE2" i="25"/>
  <c r="BF2" i="25"/>
  <c r="BG2" i="25"/>
  <c r="BH2" i="25"/>
  <c r="BI2" i="25"/>
  <c r="BJ2" i="25"/>
  <c r="BK2" i="25"/>
  <c r="BL2" i="25"/>
  <c r="BM2" i="25"/>
  <c r="BN2" i="25"/>
  <c r="BO2" i="25"/>
  <c r="BA3" i="25"/>
  <c r="BB3" i="25"/>
  <c r="BC3" i="25"/>
  <c r="BD3" i="25"/>
  <c r="BE3" i="25"/>
  <c r="BF3" i="25"/>
  <c r="BG3" i="25"/>
  <c r="BH3" i="25"/>
  <c r="BI3" i="25"/>
  <c r="BJ3" i="25"/>
  <c r="BK3" i="25"/>
  <c r="BL3" i="25"/>
  <c r="BA4" i="25"/>
  <c r="BB4" i="25"/>
  <c r="BC4" i="25"/>
  <c r="BD4" i="25"/>
  <c r="BE4" i="25"/>
  <c r="BF4" i="25"/>
  <c r="BG4" i="25"/>
  <c r="BH4" i="25"/>
  <c r="BI4" i="25"/>
  <c r="BJ4" i="25"/>
  <c r="BK4" i="25"/>
  <c r="BL4" i="25"/>
  <c r="BA5" i="25"/>
  <c r="BB5" i="25"/>
  <c r="BC5" i="25"/>
  <c r="BD5" i="25"/>
  <c r="BE5" i="25"/>
  <c r="BF5" i="25"/>
  <c r="BG5" i="25"/>
  <c r="BH5" i="25"/>
  <c r="BI5" i="25"/>
  <c r="BJ5" i="25"/>
  <c r="BK5" i="25"/>
  <c r="BL5" i="25"/>
  <c r="BA6" i="25"/>
  <c r="BB6" i="25"/>
  <c r="BC6" i="25"/>
  <c r="BD6" i="25"/>
  <c r="BE6" i="25"/>
  <c r="BF6" i="25"/>
  <c r="BG6" i="25"/>
  <c r="BH6" i="25"/>
  <c r="BI6" i="25"/>
  <c r="BJ6" i="25"/>
  <c r="BK6" i="25"/>
  <c r="BL6" i="25"/>
  <c r="BA7" i="25"/>
  <c r="BB7" i="25"/>
  <c r="BC7" i="25"/>
  <c r="BD7" i="25"/>
  <c r="BE7" i="25"/>
  <c r="BF7" i="25"/>
  <c r="BG7" i="25"/>
  <c r="BH7" i="25"/>
  <c r="BI7" i="25"/>
  <c r="BJ7" i="25"/>
  <c r="BK7" i="25"/>
  <c r="BL7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A9" i="25"/>
  <c r="BB9" i="25"/>
  <c r="BC9" i="25"/>
  <c r="BD9" i="25"/>
  <c r="BE9" i="25"/>
  <c r="BF9" i="25"/>
  <c r="BG9" i="25"/>
  <c r="BH9" i="25"/>
  <c r="BI9" i="25"/>
  <c r="BJ9" i="25"/>
  <c r="BK9" i="25"/>
  <c r="BL9" i="25"/>
  <c r="BA10" i="25"/>
  <c r="BB10" i="25"/>
  <c r="BC10" i="25"/>
  <c r="BD10" i="25"/>
  <c r="BE10" i="25"/>
  <c r="BF10" i="25"/>
  <c r="BG10" i="25"/>
  <c r="BH10" i="25"/>
  <c r="BI10" i="25"/>
  <c r="BJ10" i="25"/>
  <c r="BK10" i="25"/>
  <c r="BL10" i="25"/>
  <c r="BA11" i="25"/>
  <c r="BB11" i="25"/>
  <c r="BC11" i="25"/>
  <c r="BD11" i="25"/>
  <c r="BE11" i="25"/>
  <c r="BF11" i="25"/>
  <c r="BG11" i="25"/>
  <c r="BH11" i="25"/>
  <c r="BI11" i="25"/>
  <c r="BJ11" i="25"/>
  <c r="BK11" i="25"/>
  <c r="BL11" i="25"/>
  <c r="BA12" i="25"/>
  <c r="BB12" i="25"/>
  <c r="BC12" i="25"/>
  <c r="BD12" i="25"/>
  <c r="BE12" i="25"/>
  <c r="BF12" i="25"/>
  <c r="BG12" i="25"/>
  <c r="BH12" i="25"/>
  <c r="BI12" i="25"/>
  <c r="BJ12" i="25"/>
  <c r="BK12" i="25"/>
  <c r="BL12" i="25"/>
  <c r="BA13" i="25"/>
  <c r="BB13" i="25"/>
  <c r="BC13" i="25"/>
  <c r="BD13" i="25"/>
  <c r="BE13" i="25"/>
  <c r="BF13" i="25"/>
  <c r="BG13" i="25"/>
  <c r="BH13" i="25"/>
  <c r="BI13" i="25"/>
  <c r="BJ13" i="25"/>
  <c r="BK13" i="25"/>
  <c r="BL13" i="25"/>
  <c r="BA14" i="25"/>
  <c r="BB14" i="25"/>
  <c r="BC14" i="25"/>
  <c r="BD14" i="25"/>
  <c r="BE14" i="25"/>
  <c r="BF14" i="25"/>
  <c r="BG14" i="25"/>
  <c r="BH14" i="25"/>
  <c r="BI14" i="25"/>
  <c r="BJ14" i="25"/>
  <c r="BK14" i="25"/>
  <c r="BL14" i="25"/>
  <c r="BA15" i="25"/>
  <c r="BB15" i="25"/>
  <c r="BC15" i="25"/>
  <c r="BD15" i="25"/>
  <c r="BE15" i="25"/>
  <c r="BF15" i="25"/>
  <c r="BG15" i="25"/>
  <c r="BH15" i="25"/>
  <c r="BI15" i="25"/>
  <c r="BJ15" i="25"/>
  <c r="BK15" i="25"/>
  <c r="BL15" i="25"/>
  <c r="BA16" i="25"/>
  <c r="BB16" i="25"/>
  <c r="BC16" i="25"/>
  <c r="BD16" i="25"/>
  <c r="BE16" i="25"/>
  <c r="BF16" i="25"/>
  <c r="BG16" i="25"/>
  <c r="BH16" i="25"/>
  <c r="BI16" i="25"/>
  <c r="BJ16" i="25"/>
  <c r="BK16" i="25"/>
  <c r="BL16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A18" i="25"/>
  <c r="BB18" i="25"/>
  <c r="BC18" i="25"/>
  <c r="BD18" i="25"/>
  <c r="BE18" i="25"/>
  <c r="BF18" i="25"/>
  <c r="BG18" i="25"/>
  <c r="BH18" i="25"/>
  <c r="BI18" i="25"/>
  <c r="BJ18" i="25"/>
  <c r="BK18" i="25"/>
  <c r="BL18" i="25"/>
  <c r="BA19" i="25"/>
  <c r="BB19" i="25"/>
  <c r="BC19" i="25"/>
  <c r="BD19" i="25"/>
  <c r="BE19" i="25"/>
  <c r="BF19" i="25"/>
  <c r="BG19" i="25"/>
  <c r="BH19" i="25"/>
  <c r="BI19" i="25"/>
  <c r="BJ19" i="25"/>
  <c r="BK19" i="25"/>
  <c r="BL19" i="25"/>
  <c r="BA20" i="25"/>
  <c r="BB20" i="25"/>
  <c r="BC20" i="25"/>
  <c r="BD20" i="25"/>
  <c r="BE20" i="25"/>
  <c r="BF20" i="25"/>
  <c r="BG20" i="25"/>
  <c r="BH20" i="25"/>
  <c r="BI20" i="25"/>
  <c r="BJ20" i="25"/>
  <c r="BK20" i="25"/>
  <c r="BL20" i="25"/>
  <c r="BA21" i="25"/>
  <c r="BB21" i="25"/>
  <c r="BC21" i="25"/>
  <c r="BD21" i="25"/>
  <c r="BE21" i="25"/>
  <c r="BF21" i="25"/>
  <c r="BG21" i="25"/>
  <c r="BH21" i="25"/>
  <c r="BI21" i="25"/>
  <c r="BJ21" i="25"/>
  <c r="BK21" i="25"/>
  <c r="BL21" i="25"/>
  <c r="BA22" i="25"/>
  <c r="BB22" i="25"/>
  <c r="BC22" i="25"/>
  <c r="BD22" i="25"/>
  <c r="BE22" i="25"/>
  <c r="BF22" i="25"/>
  <c r="BG22" i="25"/>
  <c r="BH22" i="25"/>
  <c r="BI22" i="25"/>
  <c r="BJ22" i="25"/>
  <c r="BK22" i="25"/>
  <c r="BL22" i="25"/>
  <c r="BA23" i="25"/>
  <c r="BB23" i="25"/>
  <c r="BC23" i="25"/>
  <c r="BD23" i="25"/>
  <c r="BE23" i="25"/>
  <c r="BF23" i="25"/>
  <c r="BG23" i="25"/>
  <c r="BH23" i="25"/>
  <c r="BI23" i="25"/>
  <c r="BJ23" i="25"/>
  <c r="BK23" i="25"/>
  <c r="BL23" i="25"/>
  <c r="BA24" i="25"/>
  <c r="BB24" i="25"/>
  <c r="BC24" i="25"/>
  <c r="BD24" i="25"/>
  <c r="BE24" i="25"/>
  <c r="BF24" i="25"/>
  <c r="BG24" i="25"/>
  <c r="BH24" i="25"/>
  <c r="BI24" i="25"/>
  <c r="BJ24" i="25"/>
  <c r="BK24" i="25"/>
  <c r="BL24" i="25"/>
  <c r="BA25" i="25"/>
  <c r="BB25" i="25"/>
  <c r="BC25" i="25"/>
  <c r="BD25" i="25"/>
  <c r="BE25" i="25"/>
  <c r="BF25" i="25"/>
  <c r="BG25" i="25"/>
  <c r="BH25" i="25"/>
  <c r="BI25" i="25"/>
  <c r="BJ25" i="25"/>
  <c r="BK25" i="25"/>
  <c r="BL25" i="25"/>
  <c r="BA26" i="25"/>
  <c r="BB26" i="25"/>
  <c r="BC26" i="25"/>
  <c r="BD26" i="25"/>
  <c r="BE26" i="25"/>
  <c r="BF26" i="25"/>
  <c r="BG26" i="25"/>
  <c r="BH26" i="25"/>
  <c r="BI26" i="25"/>
  <c r="BJ26" i="25"/>
  <c r="BK26" i="25"/>
  <c r="BL26" i="25"/>
  <c r="BA27" i="25"/>
  <c r="BB27" i="25"/>
  <c r="BC27" i="25"/>
  <c r="BD27" i="25"/>
  <c r="BE27" i="25"/>
  <c r="BF27" i="25"/>
  <c r="BG27" i="25"/>
  <c r="BH27" i="25"/>
  <c r="BI27" i="25"/>
  <c r="BJ27" i="25"/>
  <c r="BK27" i="25"/>
  <c r="BL27" i="25"/>
  <c r="BA28" i="25"/>
  <c r="BB28" i="25"/>
  <c r="BC28" i="25"/>
  <c r="BD28" i="25"/>
  <c r="BE28" i="25"/>
  <c r="BF28" i="25"/>
  <c r="BG28" i="25"/>
  <c r="BH28" i="25"/>
  <c r="BI28" i="25"/>
  <c r="BJ28" i="25"/>
  <c r="BK28" i="25"/>
  <c r="BL28" i="25"/>
  <c r="BA29" i="25"/>
  <c r="BB29" i="25"/>
  <c r="BC29" i="25"/>
  <c r="BD29" i="25"/>
  <c r="BE29" i="25"/>
  <c r="BF29" i="25"/>
  <c r="BG29" i="25"/>
  <c r="BH29" i="25"/>
  <c r="BI29" i="25"/>
  <c r="BJ29" i="25"/>
  <c r="BK29" i="25"/>
  <c r="BL29" i="25"/>
  <c r="BA30" i="25"/>
  <c r="BB30" i="25"/>
  <c r="BC30" i="25"/>
  <c r="BD30" i="25"/>
  <c r="BE30" i="25"/>
  <c r="BF30" i="25"/>
  <c r="BG30" i="25"/>
  <c r="BH30" i="25"/>
  <c r="BI30" i="25"/>
  <c r="BJ30" i="25"/>
  <c r="BK30" i="25"/>
  <c r="BL30" i="25"/>
  <c r="BA31" i="25"/>
  <c r="BB31" i="25"/>
  <c r="BC31" i="25"/>
  <c r="BD31" i="25"/>
  <c r="BE31" i="25"/>
  <c r="BF31" i="25"/>
  <c r="BG31" i="25"/>
  <c r="BH31" i="25"/>
  <c r="BI31" i="25"/>
  <c r="BJ31" i="25"/>
  <c r="BK31" i="25"/>
  <c r="BL31" i="25"/>
  <c r="BA32" i="25"/>
  <c r="BB32" i="25"/>
  <c r="BC32" i="25"/>
  <c r="BD32" i="25"/>
  <c r="BE32" i="25"/>
  <c r="BF32" i="25"/>
  <c r="BG32" i="25"/>
  <c r="BH32" i="25"/>
  <c r="BI32" i="25"/>
  <c r="BJ32" i="25"/>
  <c r="BK32" i="25"/>
  <c r="BL32" i="25"/>
  <c r="BA33" i="25"/>
  <c r="BB33" i="25"/>
  <c r="BC33" i="25"/>
  <c r="BD33" i="25"/>
  <c r="BE33" i="25"/>
  <c r="BF33" i="25"/>
  <c r="BG33" i="25"/>
  <c r="BH33" i="25"/>
  <c r="BI33" i="25"/>
  <c r="BJ33" i="25"/>
  <c r="BK33" i="25"/>
  <c r="BL33" i="25"/>
  <c r="BA34" i="25"/>
  <c r="BB34" i="25"/>
  <c r="BC34" i="25"/>
  <c r="BD34" i="25"/>
  <c r="BE34" i="25"/>
  <c r="BF34" i="25"/>
  <c r="BG34" i="25"/>
  <c r="BH34" i="25"/>
  <c r="BI34" i="25"/>
  <c r="BJ34" i="25"/>
  <c r="BK34" i="25"/>
  <c r="BL34" i="25"/>
  <c r="BA35" i="25"/>
  <c r="BB35" i="25"/>
  <c r="BC35" i="25"/>
  <c r="BD35" i="25"/>
  <c r="BE35" i="25"/>
  <c r="BF35" i="25"/>
  <c r="BG35" i="25"/>
  <c r="BH35" i="25"/>
  <c r="BI35" i="25"/>
  <c r="BJ35" i="25"/>
  <c r="BK35" i="25"/>
  <c r="BL35" i="25"/>
  <c r="BA36" i="25"/>
  <c r="BB36" i="25"/>
  <c r="BC36" i="25"/>
  <c r="BD36" i="25"/>
  <c r="BE36" i="25"/>
  <c r="BF36" i="25"/>
  <c r="BG36" i="25"/>
  <c r="BH36" i="25"/>
  <c r="BI36" i="25"/>
  <c r="BJ36" i="25"/>
  <c r="BK36" i="25"/>
  <c r="BL36" i="25"/>
  <c r="BA37" i="25"/>
  <c r="BB37" i="25"/>
  <c r="BC37" i="25"/>
  <c r="BD37" i="25"/>
  <c r="BE37" i="25"/>
  <c r="BF37" i="25"/>
  <c r="BG37" i="25"/>
  <c r="BH37" i="25"/>
  <c r="BI37" i="25"/>
  <c r="BJ37" i="25"/>
  <c r="BK37" i="25"/>
  <c r="BL37" i="25"/>
  <c r="BA38" i="25"/>
  <c r="BB38" i="25"/>
  <c r="BC38" i="25"/>
  <c r="BD38" i="25"/>
  <c r="BE38" i="25"/>
  <c r="BF38" i="25"/>
  <c r="BG38" i="25"/>
  <c r="BH38" i="25"/>
  <c r="BI38" i="25"/>
  <c r="BJ38" i="25"/>
  <c r="BK38" i="25"/>
  <c r="BL38" i="25"/>
  <c r="BA39" i="25"/>
  <c r="BB39" i="25"/>
  <c r="BC39" i="25"/>
  <c r="BD39" i="25"/>
  <c r="BE39" i="25"/>
  <c r="BF39" i="25"/>
  <c r="BG39" i="25"/>
  <c r="BH39" i="25"/>
  <c r="BI39" i="25"/>
  <c r="BJ39" i="25"/>
  <c r="BK39" i="25"/>
  <c r="BL39" i="25"/>
  <c r="BA40" i="25"/>
  <c r="BB40" i="25"/>
  <c r="BC40" i="25"/>
  <c r="BD40" i="25"/>
  <c r="BE40" i="25"/>
  <c r="BF40" i="25"/>
  <c r="BG40" i="25"/>
  <c r="BH40" i="25"/>
  <c r="BI40" i="25"/>
  <c r="BJ40" i="25"/>
  <c r="BK40" i="25"/>
  <c r="BL40" i="25"/>
  <c r="BA41" i="25"/>
  <c r="BB41" i="25"/>
  <c r="BC41" i="25"/>
  <c r="BD41" i="25"/>
  <c r="BE41" i="25"/>
  <c r="BF41" i="25"/>
  <c r="BG41" i="25"/>
  <c r="BH41" i="25"/>
  <c r="BI41" i="25"/>
  <c r="BJ41" i="25"/>
  <c r="BK41" i="25"/>
  <c r="BL41" i="25"/>
  <c r="BA42" i="25"/>
  <c r="BB42" i="25"/>
  <c r="BC42" i="25"/>
  <c r="BD42" i="25"/>
  <c r="BE42" i="25"/>
  <c r="BF42" i="25"/>
  <c r="BG42" i="25"/>
  <c r="BH42" i="25"/>
  <c r="BI42" i="25"/>
  <c r="BJ42" i="25"/>
  <c r="BK42" i="25"/>
  <c r="BL42" i="25"/>
  <c r="BA43" i="25"/>
  <c r="BB43" i="25"/>
  <c r="BC43" i="25"/>
  <c r="BD43" i="25"/>
  <c r="BE43" i="25"/>
  <c r="BF43" i="25"/>
  <c r="BG43" i="25"/>
  <c r="BH43" i="25"/>
  <c r="BI43" i="25"/>
  <c r="BJ43" i="25"/>
  <c r="BK43" i="25"/>
  <c r="BL43" i="25"/>
  <c r="BA44" i="25"/>
  <c r="BB44" i="25"/>
  <c r="BC44" i="25"/>
  <c r="BD44" i="25"/>
  <c r="BE44" i="25"/>
  <c r="BF44" i="25"/>
  <c r="BG44" i="25"/>
  <c r="BH44" i="25"/>
  <c r="BI44" i="25"/>
  <c r="BJ44" i="25"/>
  <c r="BK44" i="25"/>
  <c r="BL44" i="25"/>
  <c r="BA45" i="25"/>
  <c r="BB45" i="25"/>
  <c r="BC45" i="25"/>
  <c r="BD45" i="25"/>
  <c r="BE45" i="25"/>
  <c r="BF45" i="25"/>
  <c r="BG45" i="25"/>
  <c r="BH45" i="25"/>
  <c r="BI45" i="25"/>
  <c r="BJ45" i="25"/>
  <c r="BK45" i="25"/>
  <c r="BL45" i="25"/>
  <c r="BA46" i="25"/>
  <c r="BB46" i="25"/>
  <c r="BC46" i="25"/>
  <c r="BD46" i="25"/>
  <c r="BE46" i="25"/>
  <c r="BF46" i="25"/>
  <c r="BG46" i="25"/>
  <c r="BH46" i="25"/>
  <c r="BI46" i="25"/>
  <c r="BJ46" i="25"/>
  <c r="BK46" i="25"/>
  <c r="BL46" i="25"/>
  <c r="BA47" i="25"/>
  <c r="BB47" i="25"/>
  <c r="BC47" i="25"/>
  <c r="BD47" i="25"/>
  <c r="BE47" i="25"/>
  <c r="BF47" i="25"/>
  <c r="BG47" i="25"/>
  <c r="BH47" i="25"/>
  <c r="BI47" i="25"/>
  <c r="BJ47" i="25"/>
  <c r="BK47" i="25"/>
  <c r="BL47" i="25"/>
  <c r="BA48" i="25"/>
  <c r="BB48" i="25"/>
  <c r="BC48" i="25"/>
  <c r="BD48" i="25"/>
  <c r="BE48" i="25"/>
  <c r="BF48" i="25"/>
  <c r="BG48" i="25"/>
  <c r="BH48" i="25"/>
  <c r="BI48" i="25"/>
  <c r="BJ48" i="25"/>
  <c r="BK48" i="25"/>
  <c r="BL48" i="25"/>
  <c r="BA49" i="25"/>
  <c r="BB49" i="25"/>
  <c r="BC49" i="25"/>
  <c r="BD49" i="25"/>
  <c r="BE49" i="25"/>
  <c r="BF49" i="25"/>
  <c r="BG49" i="25"/>
  <c r="BH49" i="25"/>
  <c r="BI49" i="25"/>
  <c r="BJ49" i="25"/>
  <c r="BK49" i="25"/>
  <c r="BL49" i="25"/>
  <c r="BA50" i="25"/>
  <c r="BB50" i="25"/>
  <c r="BC50" i="25"/>
  <c r="BD50" i="25"/>
  <c r="BE50" i="25"/>
  <c r="BF50" i="25"/>
  <c r="BG50" i="25"/>
  <c r="BH50" i="25"/>
  <c r="BI50" i="25"/>
  <c r="BJ50" i="25"/>
  <c r="BK50" i="25"/>
  <c r="BL50" i="25"/>
  <c r="BA51" i="25"/>
  <c r="BB51" i="25"/>
  <c r="BC51" i="25"/>
  <c r="BD51" i="25"/>
  <c r="BE51" i="25"/>
  <c r="BF51" i="25"/>
  <c r="BG51" i="25"/>
  <c r="BH51" i="25"/>
  <c r="BI51" i="25"/>
  <c r="BJ51" i="25"/>
  <c r="BK51" i="25"/>
  <c r="BL51" i="25"/>
  <c r="BA52" i="25"/>
  <c r="BB52" i="25"/>
  <c r="BC52" i="25"/>
  <c r="BD52" i="25"/>
  <c r="BE52" i="25"/>
  <c r="BF52" i="25"/>
  <c r="BG52" i="25"/>
  <c r="BH52" i="25"/>
  <c r="BI52" i="25"/>
  <c r="BJ52" i="25"/>
  <c r="BK52" i="25"/>
  <c r="BL52" i="25"/>
  <c r="BA53" i="25"/>
  <c r="BB53" i="25"/>
  <c r="BC53" i="25"/>
  <c r="BD53" i="25"/>
  <c r="BE53" i="25"/>
  <c r="BF53" i="25"/>
  <c r="BG53" i="25"/>
  <c r="BH53" i="25"/>
  <c r="BI53" i="25"/>
  <c r="BJ53" i="25"/>
  <c r="BK53" i="25"/>
  <c r="BL53" i="25"/>
  <c r="BA54" i="25"/>
  <c r="BB54" i="25"/>
  <c r="BC54" i="25"/>
  <c r="BD54" i="25"/>
  <c r="BE54" i="25"/>
  <c r="BF54" i="25"/>
  <c r="BG54" i="25"/>
  <c r="BH54" i="25"/>
  <c r="BI54" i="25"/>
  <c r="BJ54" i="25"/>
  <c r="BK54" i="25"/>
  <c r="BL54" i="25"/>
  <c r="BA55" i="25"/>
  <c r="BB55" i="25"/>
  <c r="BC55" i="25"/>
  <c r="BD55" i="25"/>
  <c r="BE55" i="25"/>
  <c r="BF55" i="25"/>
  <c r="BG55" i="25"/>
  <c r="BH55" i="25"/>
  <c r="BI55" i="25"/>
  <c r="BJ55" i="25"/>
  <c r="BK55" i="25"/>
  <c r="BL55" i="25"/>
  <c r="BA56" i="25"/>
  <c r="BB56" i="25"/>
  <c r="BC56" i="25"/>
  <c r="BD56" i="25"/>
  <c r="BE56" i="25"/>
  <c r="BF56" i="25"/>
  <c r="BG56" i="25"/>
  <c r="BH56" i="25"/>
  <c r="BI56" i="25"/>
  <c r="BJ56" i="25"/>
  <c r="BK56" i="25"/>
  <c r="BL56" i="25"/>
  <c r="BA57" i="25"/>
  <c r="BB57" i="25"/>
  <c r="BC57" i="25"/>
  <c r="BD57" i="25"/>
  <c r="BE57" i="25"/>
  <c r="BF57" i="25"/>
  <c r="BG57" i="25"/>
  <c r="BH57" i="25"/>
  <c r="BI57" i="25"/>
  <c r="BJ57" i="25"/>
  <c r="BK57" i="25"/>
  <c r="BL57" i="25"/>
  <c r="BA58" i="25"/>
  <c r="BB58" i="25"/>
  <c r="BC58" i="25"/>
  <c r="BD58" i="25"/>
  <c r="BE58" i="25"/>
  <c r="BF58" i="25"/>
  <c r="BG58" i="25"/>
  <c r="BH58" i="25"/>
  <c r="BI58" i="25"/>
  <c r="BJ58" i="25"/>
  <c r="BK58" i="25"/>
  <c r="BL58" i="25"/>
  <c r="BA59" i="25"/>
  <c r="BB59" i="25"/>
  <c r="BC59" i="25"/>
  <c r="BD59" i="25"/>
  <c r="BE59" i="25"/>
  <c r="BF59" i="25"/>
  <c r="BG59" i="25"/>
  <c r="BH59" i="25"/>
  <c r="BI59" i="25"/>
  <c r="BJ59" i="25"/>
  <c r="BK59" i="25"/>
  <c r="BL59" i="25"/>
  <c r="BA60" i="25"/>
  <c r="BB60" i="25"/>
  <c r="BC60" i="25"/>
  <c r="BD60" i="25"/>
  <c r="BE60" i="25"/>
  <c r="BF60" i="25"/>
  <c r="BG60" i="25"/>
  <c r="BH60" i="25"/>
  <c r="BI60" i="25"/>
  <c r="BJ60" i="25"/>
  <c r="BK60" i="25"/>
  <c r="BL60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A63" i="25"/>
  <c r="BB63" i="25"/>
  <c r="BC63" i="25"/>
  <c r="BD63" i="25"/>
  <c r="BE63" i="25"/>
  <c r="BF63" i="25"/>
  <c r="BG63" i="25"/>
  <c r="BH63" i="25"/>
  <c r="BI63" i="25"/>
  <c r="BJ63" i="25"/>
  <c r="BK63" i="25"/>
  <c r="BL63" i="25"/>
  <c r="BA64" i="25"/>
  <c r="BB64" i="25"/>
  <c r="BC64" i="25"/>
  <c r="BD64" i="25"/>
  <c r="BE64" i="25"/>
  <c r="BF64" i="25"/>
  <c r="BG64" i="25"/>
  <c r="BH64" i="25"/>
  <c r="BI64" i="25"/>
  <c r="BJ64" i="25"/>
  <c r="BK64" i="25"/>
  <c r="BL64" i="25"/>
  <c r="BA65" i="25"/>
  <c r="BB65" i="25"/>
  <c r="BC65" i="25"/>
  <c r="BD65" i="25"/>
  <c r="BE65" i="25"/>
  <c r="BF65" i="25"/>
  <c r="BG65" i="25"/>
  <c r="BH65" i="25"/>
  <c r="BI65" i="25"/>
  <c r="BJ65" i="25"/>
  <c r="BK65" i="25"/>
  <c r="BL65" i="25"/>
  <c r="BA66" i="25"/>
  <c r="BB66" i="25"/>
  <c r="BC66" i="25"/>
  <c r="BD66" i="25"/>
  <c r="BE66" i="25"/>
  <c r="BF66" i="25"/>
  <c r="BG66" i="25"/>
  <c r="BH66" i="25"/>
  <c r="BI66" i="25"/>
  <c r="BJ66" i="25"/>
  <c r="BK66" i="25"/>
  <c r="BL66" i="25"/>
  <c r="BA67" i="25"/>
  <c r="BB67" i="25"/>
  <c r="BC67" i="25"/>
  <c r="BD67" i="25"/>
  <c r="BE67" i="25"/>
  <c r="BF67" i="25"/>
  <c r="BG67" i="25"/>
  <c r="BH67" i="25"/>
  <c r="BI67" i="25"/>
  <c r="BJ67" i="25"/>
  <c r="BK67" i="25"/>
  <c r="BL67" i="25"/>
  <c r="BA68" i="25"/>
  <c r="BB68" i="25"/>
  <c r="BC68" i="25"/>
  <c r="BD68" i="25"/>
  <c r="BE68" i="25"/>
  <c r="BF68" i="25"/>
  <c r="BG68" i="25"/>
  <c r="BH68" i="25"/>
  <c r="BI68" i="25"/>
  <c r="BJ68" i="25"/>
  <c r="BK68" i="25"/>
  <c r="BL68" i="25"/>
  <c r="BA69" i="25"/>
  <c r="BB69" i="25"/>
  <c r="BC69" i="25"/>
  <c r="BD69" i="25"/>
  <c r="BE69" i="25"/>
  <c r="BF69" i="25"/>
  <c r="BG69" i="25"/>
  <c r="BH69" i="25"/>
  <c r="BI69" i="25"/>
  <c r="BJ69" i="25"/>
  <c r="BK69" i="25"/>
  <c r="BL69" i="25"/>
  <c r="BA70" i="25"/>
  <c r="BB70" i="25"/>
  <c r="BC70" i="25"/>
  <c r="BD70" i="25"/>
  <c r="BE70" i="25"/>
  <c r="BF70" i="25"/>
  <c r="BG70" i="25"/>
  <c r="BH70" i="25"/>
  <c r="BI70" i="25"/>
  <c r="BJ70" i="25"/>
  <c r="BK70" i="25"/>
  <c r="BL70" i="25"/>
  <c r="BA71" i="25"/>
  <c r="BB71" i="25"/>
  <c r="BC71" i="25"/>
  <c r="BD71" i="25"/>
  <c r="BE71" i="25"/>
  <c r="BF71" i="25"/>
  <c r="BG71" i="25"/>
  <c r="BH71" i="25"/>
  <c r="BI71" i="25"/>
  <c r="BJ71" i="25"/>
  <c r="BK71" i="25"/>
  <c r="BL71" i="25"/>
  <c r="BA72" i="25"/>
  <c r="BB72" i="25"/>
  <c r="BC72" i="25"/>
  <c r="BD72" i="25"/>
  <c r="BE72" i="25"/>
  <c r="BF72" i="25"/>
  <c r="BG72" i="25"/>
  <c r="BH72" i="25"/>
  <c r="BI72" i="25"/>
  <c r="BJ72" i="25"/>
  <c r="BK72" i="25"/>
  <c r="BL72" i="25"/>
  <c r="BA73" i="25"/>
  <c r="BB73" i="25"/>
  <c r="BC73" i="25"/>
  <c r="BD73" i="25"/>
  <c r="BE73" i="25"/>
  <c r="BF73" i="25"/>
  <c r="BG73" i="25"/>
  <c r="BH73" i="25"/>
  <c r="BI73" i="25"/>
  <c r="BJ73" i="25"/>
  <c r="BK73" i="25"/>
  <c r="BL73" i="25"/>
  <c r="BA74" i="25"/>
  <c r="BB74" i="25"/>
  <c r="BC74" i="25"/>
  <c r="BD74" i="25"/>
  <c r="BE74" i="25"/>
  <c r="BF74" i="25"/>
  <c r="BG74" i="25"/>
  <c r="BH74" i="25"/>
  <c r="BI74" i="25"/>
  <c r="BJ74" i="25"/>
  <c r="BK74" i="25"/>
  <c r="BL74" i="25"/>
  <c r="BA75" i="25"/>
  <c r="BB75" i="25"/>
  <c r="BC75" i="25"/>
  <c r="BD75" i="25"/>
  <c r="BE75" i="25"/>
  <c r="BF75" i="25"/>
  <c r="BG75" i="25"/>
  <c r="BH75" i="25"/>
  <c r="BI75" i="25"/>
  <c r="BJ75" i="25"/>
  <c r="BK75" i="25"/>
  <c r="BL75" i="25"/>
  <c r="BA76" i="25"/>
  <c r="BB76" i="25"/>
  <c r="BC76" i="25"/>
  <c r="BD76" i="25"/>
  <c r="BE76" i="25"/>
  <c r="BF76" i="25"/>
  <c r="BG76" i="25"/>
  <c r="BH76" i="25"/>
  <c r="BI76" i="25"/>
  <c r="BJ76" i="25"/>
  <c r="BK76" i="25"/>
  <c r="BL76" i="25"/>
  <c r="BA77" i="25"/>
  <c r="BB77" i="25"/>
  <c r="BC77" i="25"/>
  <c r="BD77" i="25"/>
  <c r="BE77" i="25"/>
  <c r="BF77" i="25"/>
  <c r="BG77" i="25"/>
  <c r="BH77" i="25"/>
  <c r="BI77" i="25"/>
  <c r="BJ77" i="25"/>
  <c r="BK77" i="25"/>
  <c r="BL77" i="25"/>
  <c r="BA78" i="25"/>
  <c r="BB78" i="25"/>
  <c r="BC78" i="25"/>
  <c r="BD78" i="25"/>
  <c r="BE78" i="25"/>
  <c r="BF78" i="25"/>
  <c r="BG78" i="25"/>
  <c r="BH78" i="25"/>
  <c r="BI78" i="25"/>
  <c r="BJ78" i="25"/>
  <c r="BK78" i="25"/>
  <c r="BL78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A92" i="25"/>
  <c r="BB92" i="25"/>
  <c r="BC92" i="25"/>
  <c r="BD92" i="25"/>
  <c r="BE92" i="25"/>
  <c r="BF92" i="25"/>
  <c r="BG92" i="25"/>
  <c r="BH92" i="25"/>
  <c r="BI92" i="25"/>
  <c r="BJ92" i="25"/>
  <c r="BK92" i="25"/>
  <c r="BL92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AV2" i="37"/>
  <c r="AW2" i="37"/>
  <c r="AX2" i="37"/>
  <c r="AY2" i="37"/>
  <c r="AZ2" i="37"/>
  <c r="BA2" i="37"/>
  <c r="BB2" i="37"/>
  <c r="BC2" i="37"/>
  <c r="BD2" i="37"/>
  <c r="BE2" i="37"/>
  <c r="BF2" i="37"/>
  <c r="AV3" i="37"/>
  <c r="AW3" i="37"/>
  <c r="AX3" i="37"/>
  <c r="AY3" i="37"/>
  <c r="AZ3" i="37"/>
  <c r="BA3" i="37"/>
  <c r="BB3" i="37"/>
  <c r="BC3" i="37"/>
  <c r="BD3" i="37"/>
  <c r="BE3" i="37"/>
  <c r="BF3" i="37"/>
  <c r="AV4" i="37"/>
  <c r="AW4" i="37"/>
  <c r="AX4" i="37"/>
  <c r="AY4" i="37"/>
  <c r="AZ4" i="37"/>
  <c r="BA4" i="37"/>
  <c r="BB4" i="37"/>
  <c r="BC4" i="37"/>
  <c r="BD4" i="37"/>
  <c r="BE4" i="37"/>
  <c r="BF4" i="37"/>
  <c r="AV5" i="37"/>
  <c r="AW5" i="37"/>
  <c r="AX5" i="37"/>
  <c r="AY5" i="37"/>
  <c r="AZ5" i="37"/>
  <c r="BA5" i="37"/>
  <c r="BB5" i="37"/>
  <c r="BC5" i="37"/>
  <c r="BD5" i="37"/>
  <c r="BE5" i="37"/>
  <c r="BF5" i="37"/>
  <c r="AV6" i="37"/>
  <c r="AW6" i="37"/>
  <c r="AX6" i="37"/>
  <c r="AY6" i="37"/>
  <c r="AZ6" i="37"/>
  <c r="BA6" i="37"/>
  <c r="BB6" i="37"/>
  <c r="BC6" i="37"/>
  <c r="BD6" i="37"/>
  <c r="BE6" i="37"/>
  <c r="BF6" i="37"/>
  <c r="AV7" i="37"/>
  <c r="AW7" i="37"/>
  <c r="AX7" i="37"/>
  <c r="AY7" i="37"/>
  <c r="AZ7" i="37"/>
  <c r="BA7" i="37"/>
  <c r="BB7" i="37"/>
  <c r="BC7" i="37"/>
  <c r="BD7" i="37"/>
  <c r="BE7" i="37"/>
  <c r="BF7" i="37"/>
  <c r="AV8" i="37"/>
  <c r="AW8" i="37"/>
  <c r="AX8" i="37"/>
  <c r="AY8" i="37"/>
  <c r="AZ8" i="37"/>
  <c r="BA8" i="37"/>
  <c r="BB8" i="37"/>
  <c r="BC8" i="37"/>
  <c r="BD8" i="37"/>
  <c r="BE8" i="37"/>
  <c r="BF8" i="37"/>
  <c r="AV9" i="37"/>
  <c r="AW9" i="37"/>
  <c r="AX9" i="37"/>
  <c r="AY9" i="37"/>
  <c r="AZ9" i="37"/>
  <c r="BA9" i="37"/>
  <c r="BB9" i="37"/>
  <c r="BC9" i="37"/>
  <c r="BD9" i="37"/>
  <c r="BE9" i="37"/>
  <c r="BF9" i="37"/>
  <c r="AV10" i="37"/>
  <c r="AW10" i="37"/>
  <c r="AX10" i="37"/>
  <c r="AY10" i="37"/>
  <c r="AZ10" i="37"/>
  <c r="BA10" i="37"/>
  <c r="BB10" i="37"/>
  <c r="BC10" i="37"/>
  <c r="BD10" i="37"/>
  <c r="BE10" i="37"/>
  <c r="BF10" i="37"/>
  <c r="AV11" i="37"/>
  <c r="AW11" i="37"/>
  <c r="AX11" i="37"/>
  <c r="AY11" i="37"/>
  <c r="AZ11" i="37"/>
  <c r="BA11" i="37"/>
  <c r="BB11" i="37"/>
  <c r="BC11" i="37"/>
  <c r="BD11" i="37"/>
  <c r="BE11" i="37"/>
  <c r="BF11" i="37"/>
  <c r="AV12" i="37"/>
  <c r="AW12" i="37"/>
  <c r="AX12" i="37"/>
  <c r="AY12" i="37"/>
  <c r="AZ12" i="37"/>
  <c r="BA12" i="37"/>
  <c r="BB12" i="37"/>
  <c r="BC12" i="37"/>
  <c r="BD12" i="37"/>
  <c r="BE12" i="37"/>
  <c r="BF12" i="37"/>
  <c r="AV13" i="37"/>
  <c r="AW13" i="37"/>
  <c r="AX13" i="37"/>
  <c r="AY13" i="37"/>
  <c r="AZ13" i="37"/>
  <c r="BA13" i="37"/>
  <c r="BB13" i="37"/>
  <c r="BC13" i="37"/>
  <c r="BD13" i="37"/>
  <c r="BE13" i="37"/>
  <c r="BF13" i="37"/>
  <c r="AV14" i="37"/>
  <c r="AW14" i="37"/>
  <c r="AX14" i="37"/>
  <c r="AY14" i="37"/>
  <c r="AZ14" i="37"/>
  <c r="BA14" i="37"/>
  <c r="BB14" i="37"/>
  <c r="BC14" i="37"/>
  <c r="BD14" i="37"/>
  <c r="BE14" i="37"/>
  <c r="BF14" i="37"/>
  <c r="AV15" i="37"/>
  <c r="AW15" i="37"/>
  <c r="AX15" i="37"/>
  <c r="AY15" i="37"/>
  <c r="AZ15" i="37"/>
  <c r="BA15" i="37"/>
  <c r="BB15" i="37"/>
  <c r="BC15" i="37"/>
  <c r="BD15" i="37"/>
  <c r="BE15" i="37"/>
  <c r="BF15" i="37"/>
  <c r="AV16" i="37"/>
  <c r="AW16" i="37"/>
  <c r="AX16" i="37"/>
  <c r="AY16" i="37"/>
  <c r="AZ16" i="37"/>
  <c r="BA16" i="37"/>
  <c r="BB16" i="37"/>
  <c r="BC16" i="37"/>
  <c r="BD16" i="37"/>
  <c r="BE16" i="37"/>
  <c r="BF16" i="37"/>
  <c r="AV17" i="37"/>
  <c r="AW17" i="37"/>
  <c r="AX17" i="37"/>
  <c r="AY17" i="37"/>
  <c r="AZ17" i="37"/>
  <c r="BA17" i="37"/>
  <c r="BB17" i="37"/>
  <c r="BC17" i="37"/>
  <c r="BD17" i="37"/>
  <c r="BE17" i="37"/>
  <c r="BF17" i="37"/>
  <c r="AV18" i="37"/>
  <c r="AW18" i="37"/>
  <c r="AX18" i="37"/>
  <c r="AY18" i="37"/>
  <c r="AZ18" i="37"/>
  <c r="BA18" i="37"/>
  <c r="BB18" i="37"/>
  <c r="BC18" i="37"/>
  <c r="BD18" i="37"/>
  <c r="BE18" i="37"/>
  <c r="BF18" i="37"/>
  <c r="AV19" i="37"/>
  <c r="AW19" i="37"/>
  <c r="AX19" i="37"/>
  <c r="AY19" i="37"/>
  <c r="AZ19" i="37"/>
  <c r="BA19" i="37"/>
  <c r="BB19" i="37"/>
  <c r="BC19" i="37"/>
  <c r="BD19" i="37"/>
  <c r="BE19" i="37"/>
  <c r="BF19" i="37"/>
  <c r="AV20" i="37"/>
  <c r="AW20" i="37"/>
  <c r="AX20" i="37"/>
  <c r="AY20" i="37"/>
  <c r="AZ20" i="37"/>
  <c r="BA20" i="37"/>
  <c r="BB20" i="37"/>
  <c r="BC20" i="37"/>
  <c r="BD20" i="37"/>
  <c r="BE20" i="37"/>
  <c r="BF20" i="37"/>
  <c r="AV21" i="37"/>
  <c r="AW21" i="37"/>
  <c r="AX21" i="37"/>
  <c r="AY21" i="37"/>
  <c r="AZ21" i="37"/>
  <c r="BA21" i="37"/>
  <c r="BB21" i="37"/>
  <c r="BC21" i="37"/>
  <c r="BD21" i="37"/>
  <c r="BE21" i="37"/>
  <c r="BF21" i="37"/>
  <c r="AV22" i="37"/>
  <c r="AW22" i="37"/>
  <c r="AX22" i="37"/>
  <c r="AY22" i="37"/>
  <c r="AZ22" i="37"/>
  <c r="BA22" i="37"/>
  <c r="BB22" i="37"/>
  <c r="BC22" i="37"/>
  <c r="BD22" i="37"/>
  <c r="BE22" i="37"/>
  <c r="BF22" i="37"/>
  <c r="AV23" i="37"/>
  <c r="AW23" i="37"/>
  <c r="AX23" i="37"/>
  <c r="AY23" i="37"/>
  <c r="AZ23" i="37"/>
  <c r="BA23" i="37"/>
  <c r="BB23" i="37"/>
  <c r="BC23" i="37"/>
  <c r="BD23" i="37"/>
  <c r="BE23" i="37"/>
  <c r="BF23" i="37"/>
  <c r="AV24" i="37"/>
  <c r="AW24" i="37"/>
  <c r="AX24" i="37"/>
  <c r="AY24" i="37"/>
  <c r="AZ24" i="37"/>
  <c r="BA24" i="37"/>
  <c r="BB24" i="37"/>
  <c r="BC24" i="37"/>
  <c r="BD24" i="37"/>
  <c r="BE24" i="37"/>
  <c r="BF24" i="37"/>
  <c r="AV25" i="37"/>
  <c r="AW25" i="37"/>
  <c r="AX25" i="37"/>
  <c r="AY25" i="37"/>
  <c r="AZ25" i="37"/>
  <c r="BA25" i="37"/>
  <c r="BB25" i="37"/>
  <c r="BC25" i="37"/>
  <c r="BD25" i="37"/>
  <c r="BE25" i="37"/>
  <c r="BF25" i="37"/>
  <c r="AV26" i="37"/>
  <c r="AW26" i="37"/>
  <c r="AX26" i="37"/>
  <c r="AY26" i="37"/>
  <c r="AZ26" i="37"/>
  <c r="BA26" i="37"/>
  <c r="BB26" i="37"/>
  <c r="BC26" i="37"/>
  <c r="BD26" i="37"/>
  <c r="BE26" i="37"/>
  <c r="BF26" i="37"/>
  <c r="AV27" i="37"/>
  <c r="AW27" i="37"/>
  <c r="AX27" i="37"/>
  <c r="AY27" i="37"/>
  <c r="AZ27" i="37"/>
  <c r="BA27" i="37"/>
  <c r="BB27" i="37"/>
  <c r="BC27" i="37"/>
  <c r="BD27" i="37"/>
  <c r="BE27" i="37"/>
  <c r="BF27" i="37"/>
  <c r="AV28" i="37"/>
  <c r="AW28" i="37"/>
  <c r="AX28" i="37"/>
  <c r="AY28" i="37"/>
  <c r="AZ28" i="37"/>
  <c r="BA28" i="37"/>
  <c r="BB28" i="37"/>
  <c r="BC28" i="37"/>
  <c r="BD28" i="37"/>
  <c r="BE28" i="37"/>
  <c r="BF28" i="37"/>
  <c r="AV29" i="37"/>
  <c r="AW29" i="37"/>
  <c r="AX29" i="37"/>
  <c r="AY29" i="37"/>
  <c r="AZ29" i="37"/>
  <c r="BA29" i="37"/>
  <c r="BB29" i="37"/>
  <c r="BC29" i="37"/>
  <c r="BD29" i="37"/>
  <c r="BE29" i="37"/>
  <c r="BF29" i="37"/>
  <c r="AV30" i="37"/>
  <c r="AW30" i="37"/>
  <c r="AX30" i="37"/>
  <c r="AY30" i="37"/>
  <c r="AZ30" i="37"/>
  <c r="BA30" i="37"/>
  <c r="BB30" i="37"/>
  <c r="BC30" i="37"/>
  <c r="BD30" i="37"/>
  <c r="BE30" i="37"/>
  <c r="BF30" i="37"/>
  <c r="AV31" i="37"/>
  <c r="AW31" i="37"/>
  <c r="AX31" i="37"/>
  <c r="AY31" i="37"/>
  <c r="AZ31" i="37"/>
  <c r="BA31" i="37"/>
  <c r="BB31" i="37"/>
  <c r="BC31" i="37"/>
  <c r="BD31" i="37"/>
  <c r="BE31" i="37"/>
  <c r="BF31" i="37"/>
  <c r="AV32" i="37"/>
  <c r="AW32" i="37"/>
  <c r="AX32" i="37"/>
  <c r="AY32" i="37"/>
  <c r="AZ32" i="37"/>
  <c r="BA32" i="37"/>
  <c r="BB32" i="37"/>
  <c r="BC32" i="37"/>
  <c r="BD32" i="37"/>
  <c r="BE32" i="37"/>
  <c r="BF32" i="37"/>
  <c r="AV33" i="37"/>
  <c r="AW33" i="37"/>
  <c r="AX33" i="37"/>
  <c r="AY33" i="37"/>
  <c r="AZ33" i="37"/>
  <c r="BA33" i="37"/>
  <c r="BB33" i="37"/>
  <c r="BC33" i="37"/>
  <c r="BD33" i="37"/>
  <c r="BE33" i="37"/>
  <c r="BF33" i="37"/>
  <c r="AV34" i="37"/>
  <c r="AW34" i="37"/>
  <c r="AX34" i="37"/>
  <c r="AY34" i="37"/>
  <c r="AZ34" i="37"/>
  <c r="BA34" i="37"/>
  <c r="BB34" i="37"/>
  <c r="BC34" i="37"/>
  <c r="BD34" i="37"/>
  <c r="BE34" i="37"/>
  <c r="BF34" i="37"/>
  <c r="AV35" i="37"/>
  <c r="AW35" i="37"/>
  <c r="AX35" i="37"/>
  <c r="AY35" i="37"/>
  <c r="AZ35" i="37"/>
  <c r="BA35" i="37"/>
  <c r="BB35" i="37"/>
  <c r="BC35" i="37"/>
  <c r="BD35" i="37"/>
  <c r="BE35" i="37"/>
  <c r="BF35" i="37"/>
  <c r="AV36" i="37"/>
  <c r="AW36" i="37"/>
  <c r="AX36" i="37"/>
  <c r="AY36" i="37"/>
  <c r="AZ36" i="37"/>
  <c r="BA36" i="37"/>
  <c r="BB36" i="37"/>
  <c r="BC36" i="37"/>
  <c r="BD36" i="37"/>
  <c r="BE36" i="37"/>
  <c r="BF36" i="37"/>
  <c r="AV37" i="37"/>
  <c r="AW37" i="37"/>
  <c r="AX37" i="37"/>
  <c r="AY37" i="37"/>
  <c r="AZ37" i="37"/>
  <c r="BA37" i="37"/>
  <c r="BB37" i="37"/>
  <c r="BC37" i="37"/>
  <c r="BD37" i="37"/>
  <c r="BE37" i="37"/>
  <c r="BF37" i="37"/>
  <c r="AV38" i="37"/>
  <c r="AW38" i="37"/>
  <c r="AX38" i="37"/>
  <c r="AY38" i="37"/>
  <c r="AZ38" i="37"/>
  <c r="BA38" i="37"/>
  <c r="BB38" i="37"/>
  <c r="BC38" i="37"/>
  <c r="BD38" i="37"/>
  <c r="BE38" i="37"/>
  <c r="BF38" i="37"/>
  <c r="AV39" i="37"/>
  <c r="AW39" i="37"/>
  <c r="AX39" i="37"/>
  <c r="AY39" i="37"/>
  <c r="AZ39" i="37"/>
  <c r="BA39" i="37"/>
  <c r="BB39" i="37"/>
  <c r="BC39" i="37"/>
  <c r="BD39" i="37"/>
  <c r="BE39" i="37"/>
  <c r="BF39" i="37"/>
  <c r="AV40" i="37"/>
  <c r="AW40" i="37"/>
  <c r="AX40" i="37"/>
  <c r="AY40" i="37"/>
  <c r="AZ40" i="37"/>
  <c r="BA40" i="37"/>
  <c r="BB40" i="37"/>
  <c r="BC40" i="37"/>
  <c r="BD40" i="37"/>
  <c r="BE40" i="37"/>
  <c r="BF40" i="37"/>
  <c r="AV41" i="37"/>
  <c r="AW41" i="37"/>
  <c r="AX41" i="37"/>
  <c r="AY41" i="37"/>
  <c r="AZ41" i="37"/>
  <c r="BA41" i="37"/>
  <c r="BB41" i="37"/>
  <c r="BC41" i="37"/>
  <c r="BD41" i="37"/>
  <c r="BE41" i="37"/>
  <c r="BF41" i="37"/>
  <c r="AV42" i="37"/>
  <c r="AW42" i="37"/>
  <c r="AX42" i="37"/>
  <c r="AY42" i="37"/>
  <c r="AZ42" i="37"/>
  <c r="BA42" i="37"/>
  <c r="BB42" i="37"/>
  <c r="BC42" i="37"/>
  <c r="BD42" i="37"/>
  <c r="BE42" i="37"/>
  <c r="BF42" i="37"/>
  <c r="AV43" i="37"/>
  <c r="AW43" i="37"/>
  <c r="AX43" i="37"/>
  <c r="AY43" i="37"/>
  <c r="AZ43" i="37"/>
  <c r="BA43" i="37"/>
  <c r="BB43" i="37"/>
  <c r="BC43" i="37"/>
  <c r="BD43" i="37"/>
  <c r="BE43" i="37"/>
  <c r="BF43" i="37"/>
  <c r="AV44" i="37"/>
  <c r="AW44" i="37"/>
  <c r="AX44" i="37"/>
  <c r="AY44" i="37"/>
  <c r="AZ44" i="37"/>
  <c r="BA44" i="37"/>
  <c r="BB44" i="37"/>
  <c r="BC44" i="37"/>
  <c r="BD44" i="37"/>
  <c r="BE44" i="37"/>
  <c r="BF44" i="37"/>
  <c r="AV45" i="37"/>
  <c r="AW45" i="37"/>
  <c r="AX45" i="37"/>
  <c r="AY45" i="37"/>
  <c r="AZ45" i="37"/>
  <c r="BA45" i="37"/>
  <c r="BB45" i="37"/>
  <c r="BC45" i="37"/>
  <c r="BD45" i="37"/>
  <c r="BE45" i="37"/>
  <c r="BF45" i="37"/>
  <c r="AV46" i="37"/>
  <c r="AW46" i="37"/>
  <c r="AX46" i="37"/>
  <c r="AY46" i="37"/>
  <c r="AZ46" i="37"/>
  <c r="BA46" i="37"/>
  <c r="BB46" i="37"/>
  <c r="BC46" i="37"/>
  <c r="BD46" i="37"/>
  <c r="BE46" i="37"/>
  <c r="BF46" i="37"/>
  <c r="AV47" i="37"/>
  <c r="AW47" i="37"/>
  <c r="AX47" i="37"/>
  <c r="AY47" i="37"/>
  <c r="AZ47" i="37"/>
  <c r="BA47" i="37"/>
  <c r="BB47" i="37"/>
  <c r="BC47" i="37"/>
  <c r="BD47" i="37"/>
  <c r="BE47" i="37"/>
  <c r="BF47" i="37"/>
  <c r="AV48" i="37"/>
  <c r="AW48" i="37"/>
  <c r="AX48" i="37"/>
  <c r="AY48" i="37"/>
  <c r="AZ48" i="37"/>
  <c r="BA48" i="37"/>
  <c r="BB48" i="37"/>
  <c r="BC48" i="37"/>
  <c r="BD48" i="37"/>
  <c r="BE48" i="37"/>
  <c r="BF48" i="37"/>
  <c r="AV49" i="37"/>
  <c r="AW49" i="37"/>
  <c r="AX49" i="37"/>
  <c r="AY49" i="37"/>
  <c r="AZ49" i="37"/>
  <c r="BA49" i="37"/>
  <c r="BB49" i="37"/>
  <c r="BC49" i="37"/>
  <c r="BD49" i="37"/>
  <c r="BE49" i="37"/>
  <c r="BF49" i="37"/>
  <c r="AV50" i="37"/>
  <c r="AW50" i="37"/>
  <c r="AX50" i="37"/>
  <c r="AY50" i="37"/>
  <c r="AZ50" i="37"/>
  <c r="BA50" i="37"/>
  <c r="BB50" i="37"/>
  <c r="BC50" i="37"/>
  <c r="BD50" i="37"/>
  <c r="BE50" i="37"/>
  <c r="BF50" i="37"/>
  <c r="AV51" i="37"/>
  <c r="AW51" i="37"/>
  <c r="AX51" i="37"/>
  <c r="AY51" i="37"/>
  <c r="AZ51" i="37"/>
  <c r="BA51" i="37"/>
  <c r="BB51" i="37"/>
  <c r="BC51" i="37"/>
  <c r="BD51" i="37"/>
  <c r="BE51" i="37"/>
  <c r="BF51" i="37"/>
  <c r="AV52" i="37"/>
  <c r="AW52" i="37"/>
  <c r="AX52" i="37"/>
  <c r="AY52" i="37"/>
  <c r="AZ52" i="37"/>
  <c r="BA52" i="37"/>
  <c r="BB52" i="37"/>
  <c r="BC52" i="37"/>
  <c r="BD52" i="37"/>
  <c r="BE52" i="37"/>
  <c r="BF52" i="37"/>
  <c r="AV53" i="37"/>
  <c r="AW53" i="37"/>
  <c r="AX53" i="37"/>
  <c r="AY53" i="37"/>
  <c r="AZ53" i="37"/>
  <c r="BA53" i="37"/>
  <c r="BB53" i="37"/>
  <c r="BC53" i="37"/>
  <c r="BD53" i="37"/>
  <c r="BE53" i="37"/>
  <c r="BF53" i="37"/>
  <c r="AV54" i="37"/>
  <c r="AW54" i="37"/>
  <c r="AX54" i="37"/>
  <c r="AY54" i="37"/>
  <c r="AZ54" i="37"/>
  <c r="BA54" i="37"/>
  <c r="BB54" i="37"/>
  <c r="BC54" i="37"/>
  <c r="BD54" i="37"/>
  <c r="BE54" i="37"/>
  <c r="BF54" i="37"/>
  <c r="AV55" i="37"/>
  <c r="AW55" i="37"/>
  <c r="AX55" i="37"/>
  <c r="AY55" i="37"/>
  <c r="AZ55" i="37"/>
  <c r="BA55" i="37"/>
  <c r="BB55" i="37"/>
  <c r="BC55" i="37"/>
  <c r="BD55" i="37"/>
  <c r="BE55" i="37"/>
  <c r="BF55" i="37"/>
  <c r="AV56" i="37"/>
  <c r="AW56" i="37"/>
  <c r="AX56" i="37"/>
  <c r="AY56" i="37"/>
  <c r="AZ56" i="37"/>
  <c r="BA56" i="37"/>
  <c r="BB56" i="37"/>
  <c r="BC56" i="37"/>
  <c r="BD56" i="37"/>
  <c r="BE56" i="37"/>
  <c r="BF56" i="37"/>
  <c r="AV57" i="37"/>
  <c r="AW57" i="37"/>
  <c r="AX57" i="37"/>
  <c r="AY57" i="37"/>
  <c r="AZ57" i="37"/>
  <c r="BA57" i="37"/>
  <c r="BB57" i="37"/>
  <c r="BC57" i="37"/>
  <c r="BD57" i="37"/>
  <c r="BE57" i="37"/>
  <c r="BF57" i="37"/>
  <c r="AV58" i="37"/>
  <c r="AW58" i="37"/>
  <c r="AX58" i="37"/>
  <c r="AY58" i="37"/>
  <c r="AZ58" i="37"/>
  <c r="BA58" i="37"/>
  <c r="BB58" i="37"/>
  <c r="BC58" i="37"/>
  <c r="BD58" i="37"/>
  <c r="BE58" i="37"/>
  <c r="BF58" i="37"/>
  <c r="AV59" i="37"/>
  <c r="AW59" i="37"/>
  <c r="AX59" i="37"/>
  <c r="AY59" i="37"/>
  <c r="AZ59" i="37"/>
  <c r="BA59" i="37"/>
  <c r="BB59" i="37"/>
  <c r="BC59" i="37"/>
  <c r="BD59" i="37"/>
  <c r="BE59" i="37"/>
  <c r="BF59" i="37"/>
  <c r="AV60" i="37"/>
  <c r="AW60" i="37"/>
  <c r="AX60" i="37"/>
  <c r="AY60" i="37"/>
  <c r="AZ60" i="37"/>
  <c r="BA60" i="37"/>
  <c r="BB60" i="37"/>
  <c r="BC60" i="37"/>
  <c r="BD60" i="37"/>
  <c r="BE60" i="37"/>
  <c r="BF60" i="37"/>
  <c r="AV61" i="37"/>
  <c r="AW61" i="37"/>
  <c r="AX61" i="37"/>
  <c r="AY61" i="37"/>
  <c r="AZ61" i="37"/>
  <c r="BA61" i="37"/>
  <c r="BB61" i="37"/>
  <c r="BC61" i="37"/>
  <c r="BD61" i="37"/>
  <c r="BE61" i="37"/>
  <c r="BF61" i="37"/>
  <c r="AV62" i="37"/>
  <c r="AW62" i="37"/>
  <c r="AX62" i="37"/>
  <c r="AY62" i="37"/>
  <c r="AZ62" i="37"/>
  <c r="BA62" i="37"/>
  <c r="BB62" i="37"/>
  <c r="BC62" i="37"/>
  <c r="BD62" i="37"/>
  <c r="BE62" i="37"/>
  <c r="BF62" i="37"/>
  <c r="AV63" i="37"/>
  <c r="AW63" i="37"/>
  <c r="AX63" i="37"/>
  <c r="AY63" i="37"/>
  <c r="AZ63" i="37"/>
  <c r="BA63" i="37"/>
  <c r="BB63" i="37"/>
  <c r="BC63" i="37"/>
  <c r="BD63" i="37"/>
  <c r="BE63" i="37"/>
  <c r="BF63" i="37"/>
  <c r="AV64" i="37"/>
  <c r="AW64" i="37"/>
  <c r="AX64" i="37"/>
  <c r="AY64" i="37"/>
  <c r="AZ64" i="37"/>
  <c r="BA64" i="37"/>
  <c r="BB64" i="37"/>
  <c r="BC64" i="37"/>
  <c r="BD64" i="37"/>
  <c r="BE64" i="37"/>
  <c r="BF64" i="37"/>
  <c r="AV65" i="37"/>
  <c r="AW65" i="37"/>
  <c r="AX65" i="37"/>
  <c r="AY65" i="37"/>
  <c r="AZ65" i="37"/>
  <c r="BA65" i="37"/>
  <c r="BB65" i="37"/>
  <c r="BC65" i="37"/>
  <c r="BD65" i="37"/>
  <c r="BE65" i="37"/>
  <c r="BF65" i="37"/>
  <c r="AV66" i="37"/>
  <c r="AW66" i="37"/>
  <c r="AX66" i="37"/>
  <c r="AY66" i="37"/>
  <c r="AZ66" i="37"/>
  <c r="BA66" i="37"/>
  <c r="BB66" i="37"/>
  <c r="BC66" i="37"/>
  <c r="BD66" i="37"/>
  <c r="BE66" i="37"/>
  <c r="BF66" i="37"/>
  <c r="AV67" i="37"/>
  <c r="AW67" i="37"/>
  <c r="AX67" i="37"/>
  <c r="AY67" i="37"/>
  <c r="AZ67" i="37"/>
  <c r="BA67" i="37"/>
  <c r="BB67" i="37"/>
  <c r="BC67" i="37"/>
  <c r="BD67" i="37"/>
  <c r="BE67" i="37"/>
  <c r="BF67" i="37"/>
  <c r="AV68" i="37"/>
  <c r="AW68" i="37"/>
  <c r="AX68" i="37"/>
  <c r="AY68" i="37"/>
  <c r="AZ68" i="37"/>
  <c r="BA68" i="37"/>
  <c r="BB68" i="37"/>
  <c r="BC68" i="37"/>
  <c r="BD68" i="37"/>
  <c r="BE68" i="37"/>
  <c r="BF68" i="37"/>
  <c r="AV69" i="37"/>
  <c r="AW69" i="37"/>
  <c r="AX69" i="37"/>
  <c r="AY69" i="37"/>
  <c r="AZ69" i="37"/>
  <c r="BA69" i="37"/>
  <c r="BB69" i="37"/>
  <c r="BC69" i="37"/>
  <c r="BD69" i="37"/>
  <c r="BE69" i="37"/>
  <c r="BF69" i="37"/>
  <c r="AV70" i="37"/>
  <c r="AW70" i="37"/>
  <c r="AX70" i="37"/>
  <c r="AY70" i="37"/>
  <c r="AZ70" i="37"/>
  <c r="BA70" i="37"/>
  <c r="BB70" i="37"/>
  <c r="BC70" i="37"/>
  <c r="BD70" i="37"/>
  <c r="BE70" i="37"/>
  <c r="BF70" i="37"/>
  <c r="AV71" i="37"/>
  <c r="AW71" i="37"/>
  <c r="AX71" i="37"/>
  <c r="AY71" i="37"/>
  <c r="AZ71" i="37"/>
  <c r="BA71" i="37"/>
  <c r="BB71" i="37"/>
  <c r="BC71" i="37"/>
  <c r="BD71" i="37"/>
  <c r="BE71" i="37"/>
  <c r="BF71" i="37"/>
  <c r="AV72" i="37"/>
  <c r="AW72" i="37"/>
  <c r="AX72" i="37"/>
  <c r="AY72" i="37"/>
  <c r="AZ72" i="37"/>
  <c r="BA72" i="37"/>
  <c r="BB72" i="37"/>
  <c r="BC72" i="37"/>
  <c r="BD72" i="37"/>
  <c r="BE72" i="37"/>
  <c r="BF72" i="37"/>
  <c r="AV73" i="37"/>
  <c r="AW73" i="37"/>
  <c r="AX73" i="37"/>
  <c r="AY73" i="37"/>
  <c r="AZ73" i="37"/>
  <c r="BA73" i="37"/>
  <c r="BB73" i="37"/>
  <c r="BC73" i="37"/>
  <c r="BD73" i="37"/>
  <c r="BE73" i="37"/>
  <c r="BF73" i="37"/>
  <c r="AV74" i="37"/>
  <c r="AW74" i="37"/>
  <c r="AX74" i="37"/>
  <c r="AY74" i="37"/>
  <c r="AZ74" i="37"/>
  <c r="BA74" i="37"/>
  <c r="BB74" i="37"/>
  <c r="BC74" i="37"/>
  <c r="BD74" i="37"/>
  <c r="BE74" i="37"/>
  <c r="BF74" i="37"/>
  <c r="AV75" i="37"/>
  <c r="AW75" i="37"/>
  <c r="AX75" i="37"/>
  <c r="AY75" i="37"/>
  <c r="AZ75" i="37"/>
  <c r="BA75" i="37"/>
  <c r="BB75" i="37"/>
  <c r="BC75" i="37"/>
  <c r="BD75" i="37"/>
  <c r="BE75" i="37"/>
  <c r="BF75" i="37"/>
  <c r="AV76" i="37"/>
  <c r="AW76" i="37"/>
  <c r="AX76" i="37"/>
  <c r="AY76" i="37"/>
  <c r="AZ76" i="37"/>
  <c r="BA76" i="37"/>
  <c r="BB76" i="37"/>
  <c r="BC76" i="37"/>
  <c r="BD76" i="37"/>
  <c r="BE76" i="37"/>
  <c r="BF76" i="37"/>
  <c r="AV77" i="37"/>
  <c r="AW77" i="37"/>
  <c r="AX77" i="37"/>
  <c r="AY77" i="37"/>
  <c r="AZ77" i="37"/>
  <c r="BA77" i="37"/>
  <c r="BB77" i="37"/>
  <c r="BC77" i="37"/>
  <c r="BD77" i="37"/>
  <c r="BE77" i="37"/>
  <c r="BF77" i="37"/>
  <c r="AV78" i="37"/>
  <c r="AW78" i="37"/>
  <c r="AX78" i="37"/>
  <c r="AY78" i="37"/>
  <c r="AZ78" i="37"/>
  <c r="BA78" i="37"/>
  <c r="BB78" i="37"/>
  <c r="BC78" i="37"/>
  <c r="BD78" i="37"/>
  <c r="BE78" i="37"/>
  <c r="BF78" i="37"/>
  <c r="AV79" i="37"/>
  <c r="AW79" i="37"/>
  <c r="AX79" i="37"/>
  <c r="AY79" i="37"/>
  <c r="AZ79" i="37"/>
  <c r="BA79" i="37"/>
  <c r="BB79" i="37"/>
  <c r="BC79" i="37"/>
  <c r="BD79" i="37"/>
  <c r="BE79" i="37"/>
  <c r="BF79" i="37"/>
  <c r="AV80" i="37"/>
  <c r="AW80" i="37"/>
  <c r="AX80" i="37"/>
  <c r="AY80" i="37"/>
  <c r="AZ80" i="37"/>
  <c r="BA80" i="37"/>
  <c r="BB80" i="37"/>
  <c r="BC80" i="37"/>
  <c r="BD80" i="37"/>
  <c r="BE80" i="37"/>
  <c r="BF80" i="37"/>
  <c r="AV81" i="37"/>
  <c r="AW81" i="37"/>
  <c r="AX81" i="37"/>
  <c r="AY81" i="37"/>
  <c r="AZ81" i="37"/>
  <c r="BA81" i="37"/>
  <c r="BB81" i="37"/>
  <c r="BC81" i="37"/>
  <c r="BD81" i="37"/>
  <c r="BE81" i="37"/>
  <c r="BF81" i="37"/>
  <c r="AV82" i="37"/>
  <c r="AW82" i="37"/>
  <c r="AX82" i="37"/>
  <c r="AY82" i="37"/>
  <c r="AZ82" i="37"/>
  <c r="BA82" i="37"/>
  <c r="BB82" i="37"/>
  <c r="BC82" i="37"/>
  <c r="BD82" i="37"/>
  <c r="BE82" i="37"/>
  <c r="BF82" i="37"/>
  <c r="AV83" i="37"/>
  <c r="AW83" i="37"/>
  <c r="AX83" i="37"/>
  <c r="AY83" i="37"/>
  <c r="AZ83" i="37"/>
  <c r="BA83" i="37"/>
  <c r="BB83" i="37"/>
  <c r="BC83" i="37"/>
  <c r="BD83" i="37"/>
  <c r="BE83" i="37"/>
  <c r="BF83" i="37"/>
  <c r="AV84" i="37"/>
  <c r="AW84" i="37"/>
  <c r="AX84" i="37"/>
  <c r="AY84" i="37"/>
  <c r="AZ84" i="37"/>
  <c r="BA84" i="37"/>
  <c r="BB84" i="37"/>
  <c r="BC84" i="37"/>
  <c r="BD84" i="37"/>
  <c r="BE84" i="37"/>
  <c r="BF84" i="37"/>
  <c r="AV85" i="37"/>
  <c r="AW85" i="37"/>
  <c r="AX85" i="37"/>
  <c r="AY85" i="37"/>
  <c r="AZ85" i="37"/>
  <c r="BA85" i="37"/>
  <c r="BB85" i="37"/>
  <c r="BC85" i="37"/>
  <c r="BD85" i="37"/>
  <c r="BE85" i="37"/>
  <c r="BF85" i="37"/>
  <c r="AV86" i="37"/>
  <c r="AW86" i="37"/>
  <c r="AX86" i="37"/>
  <c r="AY86" i="37"/>
  <c r="AZ86" i="37"/>
  <c r="BA86" i="37"/>
  <c r="BB86" i="37"/>
  <c r="BC86" i="37"/>
  <c r="BD86" i="37"/>
  <c r="BE86" i="37"/>
  <c r="BF86" i="37"/>
  <c r="AV87" i="37"/>
  <c r="AW87" i="37"/>
  <c r="AX87" i="37"/>
  <c r="AY87" i="37"/>
  <c r="AZ87" i="37"/>
  <c r="BA87" i="37"/>
  <c r="BB87" i="37"/>
  <c r="BC87" i="37"/>
  <c r="BD87" i="37"/>
  <c r="BE87" i="37"/>
  <c r="BF87" i="37"/>
  <c r="AV88" i="37"/>
  <c r="AW88" i="37"/>
  <c r="AX88" i="37"/>
  <c r="AY88" i="37"/>
  <c r="AZ88" i="37"/>
  <c r="BA88" i="37"/>
  <c r="BB88" i="37"/>
  <c r="BC88" i="37"/>
  <c r="BD88" i="37"/>
  <c r="BE88" i="37"/>
  <c r="BF88" i="37"/>
  <c r="AV89" i="37"/>
  <c r="AW89" i="37"/>
  <c r="AX89" i="37"/>
  <c r="AY89" i="37"/>
  <c r="AZ89" i="37"/>
  <c r="BA89" i="37"/>
  <c r="BB89" i="37"/>
  <c r="BC89" i="37"/>
  <c r="BD89" i="37"/>
  <c r="BE89" i="37"/>
  <c r="BF89" i="37"/>
  <c r="AV90" i="37"/>
  <c r="AW90" i="37"/>
  <c r="AX90" i="37"/>
  <c r="AY90" i="37"/>
  <c r="AZ90" i="37"/>
  <c r="BA90" i="37"/>
  <c r="BB90" i="37"/>
  <c r="BC90" i="37"/>
  <c r="BD90" i="37"/>
  <c r="BE90" i="37"/>
  <c r="BF90" i="37"/>
  <c r="AV91" i="37"/>
  <c r="AW91" i="37"/>
  <c r="AX91" i="37"/>
  <c r="AY91" i="37"/>
  <c r="AZ91" i="37"/>
  <c r="BA91" i="37"/>
  <c r="BB91" i="37"/>
  <c r="BC91" i="37"/>
  <c r="BD91" i="37"/>
  <c r="BE91" i="37"/>
  <c r="BF91" i="37"/>
  <c r="AV92" i="37"/>
  <c r="AW92" i="37"/>
  <c r="AX92" i="37"/>
  <c r="AY92" i="37"/>
  <c r="AZ92" i="37"/>
  <c r="BA92" i="37"/>
  <c r="BB92" i="37"/>
  <c r="BC92" i="37"/>
  <c r="BD92" i="37"/>
  <c r="BE92" i="37"/>
  <c r="BF92" i="37"/>
  <c r="AV93" i="37"/>
  <c r="AW93" i="37"/>
  <c r="AX93" i="37"/>
  <c r="AY93" i="37"/>
  <c r="AZ93" i="37"/>
  <c r="BA93" i="37"/>
  <c r="BB93" i="37"/>
  <c r="BC93" i="37"/>
  <c r="BD93" i="37"/>
  <c r="BE93" i="37"/>
  <c r="BF93" i="37"/>
  <c r="AV94" i="37"/>
  <c r="AW94" i="37"/>
  <c r="AX94" i="37"/>
  <c r="AY94" i="37"/>
  <c r="AZ94" i="37"/>
  <c r="BA94" i="37"/>
  <c r="BB94" i="37"/>
  <c r="BC94" i="37"/>
  <c r="BD94" i="37"/>
  <c r="BE94" i="37"/>
  <c r="BF94" i="37"/>
  <c r="AV95" i="37"/>
  <c r="AW95" i="37"/>
  <c r="AX95" i="37"/>
  <c r="AY95" i="37"/>
  <c r="AZ95" i="37"/>
  <c r="BA95" i="37"/>
  <c r="BB95" i="37"/>
  <c r="BC95" i="37"/>
  <c r="BD95" i="37"/>
  <c r="BE95" i="37"/>
  <c r="BF95" i="37"/>
  <c r="AV96" i="37"/>
  <c r="AW96" i="37"/>
  <c r="AX96" i="37"/>
  <c r="AY96" i="37"/>
  <c r="AZ96" i="37"/>
  <c r="BA96" i="37"/>
  <c r="BB96" i="37"/>
  <c r="BC96" i="37"/>
  <c r="BD96" i="37"/>
  <c r="BE96" i="37"/>
  <c r="BF96" i="37"/>
  <c r="AV97" i="37"/>
  <c r="AW97" i="37"/>
  <c r="AX97" i="37"/>
  <c r="AY97" i="37"/>
  <c r="AZ97" i="37"/>
  <c r="BA97" i="37"/>
  <c r="BB97" i="37"/>
  <c r="BC97" i="37"/>
  <c r="BD97" i="37"/>
  <c r="BE97" i="37"/>
  <c r="BF97" i="37"/>
  <c r="AV98" i="37"/>
  <c r="AW98" i="37"/>
  <c r="AX98" i="37"/>
  <c r="AY98" i="37"/>
  <c r="AZ98" i="37"/>
  <c r="BA98" i="37"/>
  <c r="BB98" i="37"/>
  <c r="BC98" i="37"/>
  <c r="BD98" i="37"/>
  <c r="BE98" i="37"/>
  <c r="BF98" i="37"/>
  <c r="AV99" i="37"/>
  <c r="AW99" i="37"/>
  <c r="AX99" i="37"/>
  <c r="AY99" i="37"/>
  <c r="AZ99" i="37"/>
  <c r="BA99" i="37"/>
  <c r="BB99" i="37"/>
  <c r="BC99" i="37"/>
  <c r="BD99" i="37"/>
  <c r="BE99" i="37"/>
  <c r="BF99" i="37"/>
  <c r="AV100" i="37"/>
  <c r="AW100" i="37"/>
  <c r="AX100" i="37"/>
  <c r="AY100" i="37"/>
  <c r="AZ100" i="37"/>
  <c r="BA100" i="37"/>
  <c r="BB100" i="37"/>
  <c r="BC100" i="37"/>
  <c r="BD100" i="37"/>
  <c r="BE100" i="37"/>
  <c r="BF100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AV109" i="37"/>
  <c r="AW109" i="37"/>
  <c r="AX109" i="37"/>
  <c r="AY109" i="37"/>
  <c r="AZ109" i="37"/>
  <c r="BA109" i="37"/>
  <c r="BB109" i="37"/>
  <c r="BC109" i="37"/>
  <c r="BD109" i="37"/>
  <c r="BE109" i="37"/>
  <c r="BF109" i="37"/>
  <c r="AV110" i="37"/>
  <c r="AW110" i="37"/>
  <c r="AX110" i="37"/>
  <c r="AY110" i="37"/>
  <c r="AZ110" i="37"/>
  <c r="BA110" i="37"/>
  <c r="BB110" i="37"/>
  <c r="BC110" i="37"/>
  <c r="BD110" i="37"/>
  <c r="BE110" i="37"/>
  <c r="BF110" i="37"/>
  <c r="AV111" i="37"/>
  <c r="AW111" i="37"/>
  <c r="AX111" i="37"/>
  <c r="AY111" i="37"/>
  <c r="AZ111" i="37"/>
  <c r="BA111" i="37"/>
  <c r="BB111" i="37"/>
  <c r="BC111" i="37"/>
  <c r="BD111" i="37"/>
  <c r="BE111" i="37"/>
  <c r="BF111" i="37"/>
  <c r="AV112" i="37"/>
  <c r="AW112" i="37"/>
  <c r="AX112" i="37"/>
  <c r="AY112" i="37"/>
  <c r="AZ112" i="37"/>
  <c r="BA112" i="37"/>
  <c r="BB112" i="37"/>
  <c r="BC112" i="37"/>
  <c r="BD112" i="37"/>
  <c r="BE112" i="37"/>
  <c r="BF112" i="37"/>
  <c r="AV113" i="37"/>
  <c r="AW113" i="37"/>
  <c r="AX113" i="37"/>
  <c r="AY113" i="37"/>
  <c r="AZ113" i="37"/>
  <c r="BA113" i="37"/>
  <c r="BB113" i="37"/>
  <c r="BC113" i="37"/>
  <c r="BD113" i="37"/>
  <c r="BE113" i="37"/>
  <c r="BF113" i="37"/>
  <c r="AV114" i="37"/>
  <c r="AW114" i="37"/>
  <c r="AX114" i="37"/>
  <c r="AY114" i="37"/>
  <c r="AZ114" i="37"/>
  <c r="BA114" i="37"/>
  <c r="BB114" i="37"/>
  <c r="BC114" i="37"/>
  <c r="BD114" i="37"/>
  <c r="BE114" i="37"/>
  <c r="BF114" i="37"/>
  <c r="AV115" i="37"/>
  <c r="AW115" i="37"/>
  <c r="AX115" i="37"/>
  <c r="AY115" i="37"/>
  <c r="AZ115" i="37"/>
  <c r="BA115" i="37"/>
  <c r="BB115" i="37"/>
  <c r="BC115" i="37"/>
  <c r="BD115" i="37"/>
  <c r="BE115" i="37"/>
  <c r="BF115" i="37"/>
  <c r="AV116" i="37"/>
  <c r="AW116" i="37"/>
  <c r="AX116" i="37"/>
  <c r="AY116" i="37"/>
  <c r="AZ116" i="37"/>
  <c r="BA116" i="37"/>
  <c r="BB116" i="37"/>
  <c r="BC116" i="37"/>
  <c r="BD116" i="37"/>
  <c r="BE116" i="37"/>
  <c r="BF116" i="37"/>
  <c r="AV117" i="37"/>
  <c r="AW117" i="37"/>
  <c r="AX117" i="37"/>
  <c r="AY117" i="37"/>
  <c r="AZ117" i="37"/>
  <c r="BA117" i="37"/>
  <c r="BB117" i="37"/>
  <c r="BC117" i="37"/>
  <c r="BD117" i="37"/>
  <c r="BE117" i="37"/>
  <c r="BF117" i="37"/>
  <c r="AV118" i="37"/>
  <c r="AW118" i="37"/>
  <c r="AX118" i="37"/>
  <c r="AY118" i="37"/>
  <c r="AZ118" i="37"/>
  <c r="BA118" i="37"/>
  <c r="BB118" i="37"/>
  <c r="BC118" i="37"/>
  <c r="BD118" i="37"/>
  <c r="BE118" i="37"/>
  <c r="BF118" i="37"/>
  <c r="AV119" i="37"/>
  <c r="AW119" i="37"/>
  <c r="AX119" i="37"/>
  <c r="AY119" i="37"/>
  <c r="AZ119" i="37"/>
  <c r="BA119" i="37"/>
  <c r="BB119" i="37"/>
  <c r="BC119" i="37"/>
  <c r="BD119" i="37"/>
  <c r="BE119" i="37"/>
  <c r="BF119" i="37"/>
  <c r="AV120" i="37"/>
  <c r="AW120" i="37"/>
  <c r="AX120" i="37"/>
  <c r="AY120" i="37"/>
  <c r="AZ120" i="37"/>
  <c r="BA120" i="37"/>
  <c r="BB120" i="37"/>
  <c r="BC120" i="37"/>
  <c r="BD120" i="37"/>
  <c r="BE120" i="37"/>
  <c r="BF120" i="37"/>
  <c r="AV121" i="37"/>
  <c r="AW121" i="37"/>
  <c r="AX121" i="37"/>
  <c r="AY121" i="37"/>
  <c r="AZ121" i="37"/>
  <c r="BA121" i="37"/>
  <c r="BB121" i="37"/>
  <c r="BC121" i="37"/>
  <c r="BD121" i="37"/>
  <c r="BE121" i="37"/>
  <c r="BF121" i="37"/>
  <c r="AV122" i="37"/>
  <c r="AW122" i="37"/>
  <c r="AX122" i="37"/>
  <c r="AY122" i="37"/>
  <c r="AZ122" i="37"/>
  <c r="BA122" i="37"/>
  <c r="BB122" i="37"/>
  <c r="BC122" i="37"/>
  <c r="BD122" i="37"/>
  <c r="BE122" i="37"/>
  <c r="BF122" i="37"/>
  <c r="AV123" i="37"/>
  <c r="AW123" i="37"/>
  <c r="AX123" i="37"/>
  <c r="AY123" i="37"/>
  <c r="AZ123" i="37"/>
  <c r="BA123" i="37"/>
  <c r="BB123" i="37"/>
  <c r="BC123" i="37"/>
  <c r="BD123" i="37"/>
  <c r="BE123" i="37"/>
  <c r="BF123" i="37"/>
  <c r="AV124" i="37"/>
  <c r="AW124" i="37"/>
  <c r="AX124" i="37"/>
  <c r="AY124" i="37"/>
  <c r="AZ124" i="37"/>
  <c r="BA124" i="37"/>
  <c r="BB124" i="37"/>
  <c r="BC124" i="37"/>
  <c r="BD124" i="37"/>
  <c r="BE124" i="37"/>
  <c r="BF124" i="37"/>
  <c r="AV125" i="37"/>
  <c r="AW125" i="37"/>
  <c r="AX125" i="37"/>
  <c r="AY125" i="37"/>
  <c r="AZ125" i="37"/>
  <c r="BA125" i="37"/>
  <c r="BB125" i="37"/>
  <c r="BC125" i="37"/>
  <c r="BD125" i="37"/>
  <c r="BE125" i="37"/>
  <c r="BF125" i="37"/>
  <c r="AV126" i="37"/>
  <c r="AW126" i="37"/>
  <c r="AX126" i="37"/>
  <c r="AY126" i="37"/>
  <c r="AZ126" i="37"/>
  <c r="BA126" i="37"/>
  <c r="BB126" i="37"/>
  <c r="BC126" i="37"/>
  <c r="BD126" i="37"/>
  <c r="BE126" i="37"/>
  <c r="BF126" i="37"/>
  <c r="AV127" i="37"/>
  <c r="AW127" i="37"/>
  <c r="AX127" i="37"/>
  <c r="AY127" i="37"/>
  <c r="AZ127" i="37"/>
  <c r="BA127" i="37"/>
  <c r="BB127" i="37"/>
  <c r="BC127" i="37"/>
  <c r="BD127" i="37"/>
  <c r="BE127" i="37"/>
  <c r="BF127" i="37"/>
  <c r="AV128" i="37"/>
  <c r="AW128" i="37"/>
  <c r="AX128" i="37"/>
  <c r="AY128" i="37"/>
  <c r="AZ128" i="37"/>
  <c r="BA128" i="37"/>
  <c r="BB128" i="37"/>
  <c r="BC128" i="37"/>
  <c r="BD128" i="37"/>
  <c r="BE128" i="37"/>
  <c r="BF128" i="37"/>
  <c r="AV129" i="37"/>
  <c r="AW129" i="37"/>
  <c r="AX129" i="37"/>
  <c r="AY129" i="37"/>
  <c r="AZ129" i="37"/>
  <c r="BA129" i="37"/>
  <c r="BB129" i="37"/>
  <c r="BC129" i="37"/>
  <c r="BD129" i="37"/>
  <c r="BE129" i="37"/>
  <c r="BF129" i="37"/>
  <c r="AV130" i="37"/>
  <c r="AW130" i="37"/>
  <c r="AX130" i="37"/>
  <c r="AY130" i="37"/>
  <c r="AZ130" i="37"/>
  <c r="BA130" i="37"/>
  <c r="BB130" i="37"/>
  <c r="BC130" i="37"/>
  <c r="BD130" i="37"/>
  <c r="BE130" i="37"/>
  <c r="BF130" i="37"/>
  <c r="AV131" i="37"/>
  <c r="AW131" i="37"/>
  <c r="AX131" i="37"/>
  <c r="AY131" i="37"/>
  <c r="AZ131" i="37"/>
  <c r="BA131" i="37"/>
  <c r="BB131" i="37"/>
  <c r="BC131" i="37"/>
  <c r="BD131" i="37"/>
  <c r="BE131" i="37"/>
  <c r="BF131" i="37"/>
  <c r="AV132" i="37"/>
  <c r="AW132" i="37"/>
  <c r="AX132" i="37"/>
  <c r="AY132" i="37"/>
  <c r="AZ132" i="37"/>
  <c r="BA132" i="37"/>
  <c r="BB132" i="37"/>
  <c r="BC132" i="37"/>
  <c r="BD132" i="37"/>
  <c r="BE132" i="37"/>
  <c r="BF132" i="37"/>
  <c r="AV133" i="37"/>
  <c r="AW133" i="37"/>
  <c r="AX133" i="37"/>
  <c r="AY133" i="37"/>
  <c r="AZ133" i="37"/>
  <c r="BA133" i="37"/>
  <c r="BB133" i="37"/>
  <c r="BC133" i="37"/>
  <c r="BD133" i="37"/>
  <c r="BE133" i="37"/>
  <c r="BF133" i="37"/>
  <c r="AV134" i="37"/>
  <c r="AW134" i="37"/>
  <c r="AX134" i="37"/>
  <c r="AY134" i="37"/>
  <c r="AZ134" i="37"/>
  <c r="BA134" i="37"/>
  <c r="BB134" i="37"/>
  <c r="BC134" i="37"/>
  <c r="BD134" i="37"/>
  <c r="BE134" i="37"/>
  <c r="BF134" i="37"/>
  <c r="AV135" i="37"/>
  <c r="AW135" i="37"/>
  <c r="AX135" i="37"/>
  <c r="AY135" i="37"/>
  <c r="AZ135" i="37"/>
  <c r="BA135" i="37"/>
  <c r="BB135" i="37"/>
  <c r="BC135" i="37"/>
  <c r="BD135" i="37"/>
  <c r="BE135" i="37"/>
  <c r="BF135" i="37"/>
  <c r="AV136" i="37"/>
  <c r="AW136" i="37"/>
  <c r="AX136" i="37"/>
  <c r="AY136" i="37"/>
  <c r="AZ136" i="37"/>
  <c r="BA136" i="37"/>
  <c r="BB136" i="37"/>
  <c r="BC136" i="37"/>
  <c r="BD136" i="37"/>
  <c r="BE136" i="37"/>
  <c r="BF136" i="37"/>
  <c r="AV137" i="37"/>
  <c r="AW137" i="37"/>
  <c r="AX137" i="37"/>
  <c r="AY137" i="37"/>
  <c r="AZ137" i="37"/>
  <c r="BA137" i="37"/>
  <c r="BB137" i="37"/>
  <c r="BC137" i="37"/>
  <c r="BD137" i="37"/>
  <c r="BE137" i="37"/>
  <c r="BF137" i="37"/>
  <c r="AV138" i="37"/>
  <c r="AW138" i="37"/>
  <c r="AX138" i="37"/>
  <c r="AY138" i="37"/>
  <c r="AZ138" i="37"/>
  <c r="BA138" i="37"/>
  <c r="BB138" i="37"/>
  <c r="BC138" i="37"/>
  <c r="BD138" i="37"/>
  <c r="BE138" i="37"/>
  <c r="BF138" i="37"/>
  <c r="AV139" i="37"/>
  <c r="AW139" i="37"/>
  <c r="AX139" i="37"/>
  <c r="AY139" i="37"/>
  <c r="AZ139" i="37"/>
  <c r="BA139" i="37"/>
  <c r="BB139" i="37"/>
  <c r="BC139" i="37"/>
  <c r="BD139" i="37"/>
  <c r="BE139" i="37"/>
  <c r="BF139" i="37"/>
  <c r="AV140" i="37"/>
  <c r="AW140" i="37"/>
  <c r="AX140" i="37"/>
  <c r="AY140" i="37"/>
  <c r="AZ140" i="37"/>
  <c r="BA140" i="37"/>
  <c r="BB140" i="37"/>
  <c r="BC140" i="37"/>
  <c r="BD140" i="37"/>
  <c r="BE140" i="37"/>
  <c r="BF140" i="37"/>
  <c r="AV141" i="37"/>
  <c r="AW141" i="37"/>
  <c r="AX141" i="37"/>
  <c r="AY141" i="37"/>
  <c r="AZ141" i="37"/>
  <c r="BA141" i="37"/>
  <c r="BB141" i="37"/>
  <c r="BC141" i="37"/>
  <c r="BD141" i="37"/>
  <c r="BE141" i="37"/>
  <c r="BF141" i="37"/>
  <c r="AV142" i="37"/>
  <c r="AW142" i="37"/>
  <c r="AX142" i="37"/>
  <c r="AY142" i="37"/>
  <c r="AZ142" i="37"/>
  <c r="BA142" i="37"/>
  <c r="BB142" i="37"/>
  <c r="BC142" i="37"/>
  <c r="BD142" i="37"/>
  <c r="BE142" i="37"/>
  <c r="BF142" i="37"/>
  <c r="AV143" i="37"/>
  <c r="AW143" i="37"/>
  <c r="AX143" i="37"/>
  <c r="AY143" i="37"/>
  <c r="AZ143" i="37"/>
  <c r="BA143" i="37"/>
  <c r="BB143" i="37"/>
  <c r="BC143" i="37"/>
  <c r="BD143" i="37"/>
  <c r="BE143" i="37"/>
  <c r="BF143" i="37"/>
  <c r="AV144" i="37"/>
  <c r="AW144" i="37"/>
  <c r="AX144" i="37"/>
  <c r="AY144" i="37"/>
  <c r="AZ144" i="37"/>
  <c r="BA144" i="37"/>
  <c r="BB144" i="37"/>
  <c r="BC144" i="37"/>
  <c r="BD144" i="37"/>
  <c r="BE144" i="37"/>
  <c r="BF144" i="37"/>
  <c r="AV145" i="37"/>
  <c r="AW145" i="37"/>
  <c r="AX145" i="37"/>
  <c r="AY145" i="37"/>
  <c r="AZ145" i="37"/>
  <c r="BA145" i="37"/>
  <c r="BB145" i="37"/>
  <c r="BC145" i="37"/>
  <c r="BD145" i="37"/>
  <c r="BE145" i="37"/>
  <c r="BF145" i="37"/>
  <c r="AV146" i="37"/>
  <c r="AW146" i="37"/>
  <c r="AX146" i="37"/>
  <c r="AY146" i="37"/>
  <c r="AZ146" i="37"/>
  <c r="BA146" i="37"/>
  <c r="BB146" i="37"/>
  <c r="BC146" i="37"/>
  <c r="BD146" i="37"/>
  <c r="BE146" i="37"/>
  <c r="BF146" i="37"/>
  <c r="AV147" i="37"/>
  <c r="AW147" i="37"/>
  <c r="AX147" i="37"/>
  <c r="AY147" i="37"/>
  <c r="AZ147" i="37"/>
  <c r="BA147" i="37"/>
  <c r="BB147" i="37"/>
  <c r="BC147" i="37"/>
  <c r="BD147" i="37"/>
  <c r="BE147" i="37"/>
  <c r="BF147" i="37"/>
  <c r="AV148" i="37"/>
  <c r="AW148" i="37"/>
  <c r="AX148" i="37"/>
  <c r="AY148" i="37"/>
  <c r="AZ148" i="37"/>
  <c r="BA148" i="37"/>
  <c r="BB148" i="37"/>
  <c r="BC148" i="37"/>
  <c r="BD148" i="37"/>
  <c r="BE148" i="37"/>
  <c r="BF148" i="37"/>
  <c r="AV149" i="37"/>
  <c r="AW149" i="37"/>
  <c r="AX149" i="37"/>
  <c r="AY149" i="37"/>
  <c r="AZ149" i="37"/>
  <c r="BA149" i="37"/>
  <c r="BB149" i="37"/>
  <c r="BC149" i="37"/>
  <c r="BD149" i="37"/>
  <c r="BE149" i="37"/>
  <c r="BF149" i="37"/>
  <c r="D3" i="38"/>
  <c r="E3" i="38"/>
  <c r="F3" i="38"/>
  <c r="G3" i="38"/>
  <c r="H3" i="38"/>
  <c r="I3" i="38"/>
  <c r="J3" i="38"/>
  <c r="K3" i="38"/>
  <c r="L3" i="38"/>
  <c r="M3" i="38"/>
  <c r="N3" i="38"/>
  <c r="O3" i="38"/>
  <c r="P3" i="38"/>
  <c r="Q3" i="38"/>
  <c r="R3" i="38"/>
  <c r="S3" i="38"/>
  <c r="T3" i="38"/>
  <c r="U3" i="38"/>
  <c r="V3" i="38"/>
  <c r="W3" i="38"/>
  <c r="X3" i="38"/>
  <c r="Y3" i="38"/>
  <c r="D4" i="38"/>
  <c r="E4" i="38"/>
  <c r="F4" i="38"/>
  <c r="G4" i="38"/>
  <c r="H4" i="38"/>
  <c r="I4" i="38"/>
  <c r="J4" i="38"/>
  <c r="K4" i="38"/>
  <c r="L4" i="38"/>
  <c r="M4" i="38"/>
  <c r="N4" i="38"/>
  <c r="O4" i="38"/>
  <c r="P4" i="38"/>
  <c r="Q4" i="38"/>
  <c r="R4" i="38"/>
  <c r="S4" i="38"/>
  <c r="T4" i="38"/>
  <c r="U4" i="38"/>
  <c r="V4" i="38"/>
  <c r="W4" i="38"/>
  <c r="X4" i="38"/>
  <c r="Y4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Q5" i="38"/>
  <c r="R5" i="38"/>
  <c r="S5" i="38"/>
  <c r="T5" i="38"/>
  <c r="U5" i="38"/>
  <c r="V5" i="38"/>
  <c r="W5" i="38"/>
  <c r="X5" i="38"/>
  <c r="Y5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Q6" i="38"/>
  <c r="R6" i="38"/>
  <c r="S6" i="38"/>
  <c r="T6" i="38"/>
  <c r="U6" i="38"/>
  <c r="V6" i="38"/>
  <c r="W6" i="38"/>
  <c r="X6" i="38"/>
  <c r="Y6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Q7" i="38"/>
  <c r="R7" i="38"/>
  <c r="S7" i="38"/>
  <c r="T7" i="38"/>
  <c r="U7" i="38"/>
  <c r="V7" i="38"/>
  <c r="W7" i="38"/>
  <c r="X7" i="38"/>
  <c r="Y7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Q9" i="38"/>
  <c r="R9" i="38"/>
  <c r="S9" i="38"/>
  <c r="T9" i="38"/>
  <c r="U9" i="38"/>
  <c r="V9" i="38"/>
  <c r="W9" i="38"/>
  <c r="X9" i="38"/>
  <c r="Y9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Q10" i="38"/>
  <c r="R10" i="38"/>
  <c r="S10" i="38"/>
  <c r="T10" i="38"/>
  <c r="U10" i="38"/>
  <c r="V10" i="38"/>
  <c r="W10" i="38"/>
  <c r="X10" i="38"/>
  <c r="Y10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Q11" i="38"/>
  <c r="R11" i="38"/>
  <c r="S11" i="38"/>
  <c r="T11" i="38"/>
  <c r="U11" i="38"/>
  <c r="V11" i="38"/>
  <c r="W11" i="38"/>
  <c r="X11" i="38"/>
  <c r="Y11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Q12" i="38"/>
  <c r="R12" i="38"/>
  <c r="S12" i="38"/>
  <c r="T12" i="38"/>
  <c r="U12" i="38"/>
  <c r="V12" i="38"/>
  <c r="W12" i="38"/>
  <c r="X12" i="38"/>
  <c r="Y12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Q13" i="38"/>
  <c r="R13" i="38"/>
  <c r="S13" i="38"/>
  <c r="T13" i="38"/>
  <c r="U13" i="38"/>
  <c r="V13" i="38"/>
  <c r="W13" i="38"/>
  <c r="X13" i="38"/>
  <c r="Y13" i="38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D15" i="38"/>
  <c r="E15" i="38"/>
  <c r="F15" i="38"/>
  <c r="G15" i="38"/>
  <c r="H15" i="38"/>
  <c r="I15" i="38"/>
  <c r="J15" i="38"/>
  <c r="K15" i="38"/>
  <c r="L15" i="38"/>
  <c r="M15" i="38"/>
  <c r="N15" i="38"/>
  <c r="O15" i="38"/>
  <c r="P15" i="38"/>
  <c r="Q15" i="38"/>
  <c r="R15" i="38"/>
  <c r="S15" i="38"/>
  <c r="T15" i="38"/>
  <c r="U15" i="38"/>
  <c r="V15" i="38"/>
  <c r="W15" i="38"/>
  <c r="X15" i="38"/>
  <c r="Y15" i="38"/>
  <c r="D16" i="38"/>
  <c r="E16" i="38"/>
  <c r="F16" i="38"/>
  <c r="G16" i="38"/>
  <c r="H16" i="38"/>
  <c r="I16" i="38"/>
  <c r="J16" i="38"/>
  <c r="K16" i="38"/>
  <c r="L16" i="38"/>
  <c r="M16" i="38"/>
  <c r="N16" i="38"/>
  <c r="O16" i="38"/>
  <c r="P16" i="38"/>
  <c r="Q16" i="38"/>
  <c r="R16" i="38"/>
  <c r="S16" i="38"/>
  <c r="T16" i="38"/>
  <c r="U16" i="38"/>
  <c r="V16" i="38"/>
  <c r="W16" i="38"/>
  <c r="X16" i="38"/>
  <c r="Y16" i="38"/>
  <c r="D17" i="38"/>
  <c r="E17" i="38"/>
  <c r="F17" i="38"/>
  <c r="G17" i="38"/>
  <c r="H17" i="38"/>
  <c r="I17" i="38"/>
  <c r="J17" i="38"/>
  <c r="K17" i="38"/>
  <c r="L17" i="38"/>
  <c r="M17" i="38"/>
  <c r="N17" i="38"/>
  <c r="O17" i="38"/>
  <c r="P17" i="38"/>
  <c r="Q17" i="38"/>
  <c r="R17" i="38"/>
  <c r="S17" i="38"/>
  <c r="T17" i="38"/>
  <c r="U17" i="38"/>
  <c r="V17" i="38"/>
  <c r="W17" i="38"/>
  <c r="X17" i="38"/>
  <c r="Y17" i="38"/>
  <c r="D18" i="38"/>
  <c r="E18" i="38"/>
  <c r="F18" i="38"/>
  <c r="G18" i="38"/>
  <c r="H18" i="38"/>
  <c r="I18" i="38"/>
  <c r="J18" i="38"/>
  <c r="K18" i="38"/>
  <c r="L18" i="38"/>
  <c r="M18" i="38"/>
  <c r="N18" i="38"/>
  <c r="O18" i="38"/>
  <c r="P18" i="38"/>
  <c r="Q18" i="38"/>
  <c r="R18" i="38"/>
  <c r="S18" i="38"/>
  <c r="T18" i="38"/>
  <c r="U18" i="38"/>
  <c r="V18" i="38"/>
  <c r="W18" i="38"/>
  <c r="X18" i="38"/>
  <c r="Y18" i="38"/>
  <c r="D19" i="38"/>
  <c r="E19" i="38"/>
  <c r="F19" i="38"/>
  <c r="G19" i="38"/>
  <c r="H19" i="38"/>
  <c r="I19" i="38"/>
  <c r="J19" i="38"/>
  <c r="K19" i="38"/>
  <c r="L19" i="38"/>
  <c r="M19" i="38"/>
  <c r="N19" i="38"/>
  <c r="O19" i="38"/>
  <c r="P19" i="38"/>
  <c r="Q19" i="38"/>
  <c r="R19" i="38"/>
  <c r="S19" i="38"/>
  <c r="T19" i="38"/>
  <c r="U19" i="38"/>
  <c r="V19" i="38"/>
  <c r="W19" i="38"/>
  <c r="X19" i="38"/>
  <c r="Y19" i="38"/>
  <c r="D20" i="38"/>
  <c r="E20" i="38"/>
  <c r="F20" i="38"/>
  <c r="G20" i="38"/>
  <c r="H20" i="38"/>
  <c r="I20" i="38"/>
  <c r="J20" i="38"/>
  <c r="K20" i="38"/>
  <c r="L20" i="38"/>
  <c r="M20" i="38"/>
  <c r="N20" i="38"/>
  <c r="O20" i="38"/>
  <c r="P20" i="38"/>
  <c r="Q20" i="38"/>
  <c r="R20" i="38"/>
  <c r="S20" i="38"/>
  <c r="T20" i="38"/>
  <c r="U20" i="38"/>
  <c r="V20" i="38"/>
  <c r="W20" i="38"/>
  <c r="X20" i="38"/>
  <c r="Y20" i="38"/>
  <c r="D21" i="38"/>
  <c r="E21" i="38"/>
  <c r="F21" i="38"/>
  <c r="G21" i="38"/>
  <c r="H21" i="38"/>
  <c r="I21" i="38"/>
  <c r="J21" i="38"/>
  <c r="K21" i="38"/>
  <c r="L21" i="38"/>
  <c r="M21" i="38"/>
  <c r="N21" i="38"/>
  <c r="O21" i="38"/>
  <c r="P21" i="38"/>
  <c r="Q21" i="38"/>
  <c r="R21" i="38"/>
  <c r="S21" i="38"/>
  <c r="T21" i="38"/>
  <c r="U21" i="38"/>
  <c r="V21" i="38"/>
  <c r="W21" i="38"/>
  <c r="X21" i="38"/>
  <c r="Y21" i="38"/>
  <c r="D22" i="38"/>
  <c r="E22" i="38"/>
  <c r="F22" i="38"/>
  <c r="G22" i="38"/>
  <c r="H22" i="38"/>
  <c r="I22" i="38"/>
  <c r="J22" i="38"/>
  <c r="K22" i="38"/>
  <c r="L22" i="38"/>
  <c r="M22" i="38"/>
  <c r="N22" i="38"/>
  <c r="O22" i="38"/>
  <c r="P22" i="38"/>
  <c r="Q22" i="38"/>
  <c r="R22" i="38"/>
  <c r="S22" i="38"/>
  <c r="T22" i="38"/>
  <c r="U22" i="38"/>
  <c r="V22" i="38"/>
  <c r="W22" i="38"/>
  <c r="X22" i="38"/>
  <c r="Y22" i="38"/>
  <c r="D23" i="38"/>
  <c r="E23" i="38"/>
  <c r="F23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T23" i="38"/>
  <c r="U23" i="38"/>
  <c r="V23" i="38"/>
  <c r="W23" i="38"/>
  <c r="X23" i="38"/>
  <c r="Y23" i="38"/>
  <c r="D24" i="38"/>
  <c r="E24" i="38"/>
  <c r="F24" i="38"/>
  <c r="G24" i="38"/>
  <c r="H24" i="38"/>
  <c r="I24" i="38"/>
  <c r="J24" i="38"/>
  <c r="K24" i="38"/>
  <c r="L24" i="38"/>
  <c r="M24" i="38"/>
  <c r="N24" i="38"/>
  <c r="O24" i="38"/>
  <c r="P24" i="38"/>
  <c r="Q24" i="38"/>
  <c r="R24" i="38"/>
  <c r="S24" i="38"/>
  <c r="T24" i="38"/>
  <c r="U24" i="38"/>
  <c r="V24" i="38"/>
  <c r="W24" i="38"/>
  <c r="X24" i="38"/>
  <c r="Y24" i="38"/>
  <c r="D25" i="38"/>
  <c r="E25" i="38"/>
  <c r="F25" i="38"/>
  <c r="G25" i="38"/>
  <c r="H25" i="38"/>
  <c r="I25" i="38"/>
  <c r="J25" i="38"/>
  <c r="K25" i="38"/>
  <c r="L25" i="38"/>
  <c r="M25" i="38"/>
  <c r="N25" i="38"/>
  <c r="O25" i="38"/>
  <c r="P25" i="38"/>
  <c r="Q25" i="38"/>
  <c r="R25" i="38"/>
  <c r="S25" i="38"/>
  <c r="T25" i="38"/>
  <c r="U25" i="38"/>
  <c r="V25" i="38"/>
  <c r="W25" i="38"/>
  <c r="X25" i="38"/>
  <c r="Y25" i="38"/>
  <c r="D26" i="38"/>
  <c r="E26" i="38"/>
  <c r="F26" i="38"/>
  <c r="G26" i="38"/>
  <c r="H26" i="38"/>
  <c r="I26" i="38"/>
  <c r="J26" i="38"/>
  <c r="K26" i="38"/>
  <c r="L26" i="38"/>
  <c r="M26" i="38"/>
  <c r="N26" i="38"/>
  <c r="O26" i="38"/>
  <c r="P26" i="38"/>
  <c r="Q26" i="38"/>
  <c r="R26" i="38"/>
  <c r="S26" i="38"/>
  <c r="T26" i="38"/>
  <c r="U26" i="38"/>
  <c r="V26" i="38"/>
  <c r="W26" i="38"/>
  <c r="X26" i="38"/>
  <c r="Y26" i="38"/>
  <c r="D27" i="38"/>
  <c r="E27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T27" i="38"/>
  <c r="U27" i="38"/>
  <c r="V27" i="38"/>
  <c r="W27" i="38"/>
  <c r="X27" i="38"/>
  <c r="Y27" i="38"/>
  <c r="D28" i="38"/>
  <c r="E28" i="38"/>
  <c r="F28" i="38"/>
  <c r="G28" i="38"/>
  <c r="H28" i="38"/>
  <c r="I28" i="38"/>
  <c r="J28" i="38"/>
  <c r="K28" i="38"/>
  <c r="L28" i="38"/>
  <c r="M28" i="38"/>
  <c r="N28" i="38"/>
  <c r="O28" i="38"/>
  <c r="P28" i="38"/>
  <c r="Q28" i="38"/>
  <c r="R28" i="38"/>
  <c r="S28" i="38"/>
  <c r="T28" i="38"/>
  <c r="U28" i="38"/>
  <c r="V28" i="38"/>
  <c r="W28" i="38"/>
  <c r="X28" i="38"/>
  <c r="Y28" i="38"/>
  <c r="D29" i="38"/>
  <c r="E29" i="38"/>
  <c r="F29" i="38"/>
  <c r="G29" i="38"/>
  <c r="H29" i="38"/>
  <c r="I29" i="38"/>
  <c r="J29" i="38"/>
  <c r="K29" i="38"/>
  <c r="L29" i="38"/>
  <c r="M29" i="38"/>
  <c r="N29" i="38"/>
  <c r="O29" i="38"/>
  <c r="P29" i="38"/>
  <c r="Q29" i="38"/>
  <c r="R29" i="38"/>
  <c r="S29" i="38"/>
  <c r="T29" i="38"/>
  <c r="U29" i="38"/>
  <c r="V29" i="38"/>
  <c r="W29" i="38"/>
  <c r="X29" i="38"/>
  <c r="Y29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D31" i="38"/>
  <c r="E31" i="38"/>
  <c r="F31" i="38"/>
  <c r="G31" i="38"/>
  <c r="H31" i="38"/>
  <c r="I31" i="38"/>
  <c r="J31" i="38"/>
  <c r="K31" i="38"/>
  <c r="L31" i="38"/>
  <c r="M31" i="38"/>
  <c r="N31" i="38"/>
  <c r="O31" i="38"/>
  <c r="P31" i="38"/>
  <c r="Q31" i="38"/>
  <c r="R31" i="38"/>
  <c r="S31" i="38"/>
  <c r="T31" i="38"/>
  <c r="U31" i="38"/>
  <c r="V31" i="38"/>
  <c r="W31" i="38"/>
  <c r="X31" i="38"/>
  <c r="Y31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D35" i="38"/>
  <c r="E35" i="38"/>
  <c r="F35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D37" i="38"/>
  <c r="E37" i="38"/>
  <c r="F37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S37" i="38"/>
  <c r="T37" i="38"/>
  <c r="U37" i="38"/>
  <c r="V37" i="38"/>
  <c r="W37" i="38"/>
  <c r="X37" i="38"/>
  <c r="Y37" i="38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D39" i="38"/>
  <c r="E39" i="38"/>
  <c r="F39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S39" i="38"/>
  <c r="T39" i="38"/>
  <c r="U39" i="38"/>
  <c r="V39" i="38"/>
  <c r="W39" i="38"/>
  <c r="X39" i="38"/>
  <c r="Y39" i="38"/>
  <c r="D40" i="38"/>
  <c r="E40" i="38"/>
  <c r="F40" i="38"/>
  <c r="G40" i="38"/>
  <c r="H40" i="38"/>
  <c r="I40" i="38"/>
  <c r="J40" i="38"/>
  <c r="K40" i="38"/>
  <c r="L40" i="38"/>
  <c r="M40" i="38"/>
  <c r="N40" i="38"/>
  <c r="O40" i="38"/>
  <c r="P40" i="38"/>
  <c r="Q40" i="38"/>
  <c r="R40" i="38"/>
  <c r="S40" i="38"/>
  <c r="T40" i="38"/>
  <c r="U40" i="38"/>
  <c r="V40" i="38"/>
  <c r="W40" i="38"/>
  <c r="X40" i="38"/>
  <c r="Y40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V41" i="38"/>
  <c r="W41" i="38"/>
  <c r="X41" i="38"/>
  <c r="Y41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T42" i="38"/>
  <c r="U42" i="38"/>
  <c r="V42" i="38"/>
  <c r="W42" i="38"/>
  <c r="X42" i="38"/>
  <c r="Y42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V43" i="38"/>
  <c r="W43" i="38"/>
  <c r="X43" i="38"/>
  <c r="Y43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P47" i="38"/>
  <c r="Q47" i="38"/>
  <c r="R47" i="38"/>
  <c r="S47" i="38"/>
  <c r="T47" i="38"/>
  <c r="U47" i="38"/>
  <c r="V47" i="38"/>
  <c r="W47" i="38"/>
  <c r="X47" i="38"/>
  <c r="Y47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P48" i="38"/>
  <c r="Q48" i="38"/>
  <c r="R48" i="38"/>
  <c r="S48" i="38"/>
  <c r="T48" i="38"/>
  <c r="U48" i="38"/>
  <c r="V48" i="38"/>
  <c r="W48" i="38"/>
  <c r="X48" i="38"/>
  <c r="Y48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P49" i="38"/>
  <c r="Q49" i="38"/>
  <c r="R49" i="38"/>
  <c r="S49" i="38"/>
  <c r="T49" i="38"/>
  <c r="U49" i="38"/>
  <c r="V49" i="38"/>
  <c r="W49" i="38"/>
  <c r="X49" i="38"/>
  <c r="Y49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P50" i="38"/>
  <c r="Q50" i="38"/>
  <c r="R50" i="38"/>
  <c r="S50" i="38"/>
  <c r="T50" i="38"/>
  <c r="U50" i="38"/>
  <c r="V50" i="38"/>
  <c r="W50" i="38"/>
  <c r="X50" i="38"/>
  <c r="Y50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P52" i="38"/>
  <c r="Q52" i="38"/>
  <c r="R52" i="38"/>
  <c r="S52" i="38"/>
  <c r="T52" i="38"/>
  <c r="U52" i="38"/>
  <c r="V52" i="38"/>
  <c r="W52" i="38"/>
  <c r="X52" i="38"/>
  <c r="Y52" i="38"/>
  <c r="D53" i="38"/>
  <c r="E53" i="38"/>
  <c r="F53" i="38"/>
  <c r="G53" i="38"/>
  <c r="H53" i="38"/>
  <c r="I53" i="38"/>
  <c r="J53" i="38"/>
  <c r="K53" i="38"/>
  <c r="L53" i="38"/>
  <c r="M53" i="38"/>
  <c r="N53" i="38"/>
  <c r="O53" i="38"/>
  <c r="P53" i="38"/>
  <c r="Q53" i="38"/>
  <c r="R53" i="38"/>
  <c r="S53" i="38"/>
  <c r="T53" i="38"/>
  <c r="U53" i="38"/>
  <c r="V53" i="38"/>
  <c r="W53" i="38"/>
  <c r="X53" i="38"/>
  <c r="Y53" i="38"/>
  <c r="D54" i="38"/>
  <c r="E54" i="38"/>
  <c r="F54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T54" i="38"/>
  <c r="U54" i="38"/>
  <c r="V54" i="38"/>
  <c r="W54" i="38"/>
  <c r="X54" i="38"/>
  <c r="Y54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P55" i="38"/>
  <c r="Q55" i="38"/>
  <c r="R55" i="38"/>
  <c r="S55" i="38"/>
  <c r="T55" i="38"/>
  <c r="U55" i="38"/>
  <c r="V55" i="38"/>
  <c r="W55" i="38"/>
  <c r="X55" i="38"/>
  <c r="Y55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P57" i="38"/>
  <c r="Q57" i="38"/>
  <c r="R57" i="38"/>
  <c r="S57" i="38"/>
  <c r="T57" i="38"/>
  <c r="U57" i="38"/>
  <c r="V57" i="38"/>
  <c r="W57" i="38"/>
  <c r="X57" i="38"/>
  <c r="Y57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P58" i="38"/>
  <c r="Q58" i="38"/>
  <c r="R58" i="38"/>
  <c r="S58" i="38"/>
  <c r="T58" i="38"/>
  <c r="U58" i="38"/>
  <c r="V58" i="38"/>
  <c r="W58" i="38"/>
  <c r="X58" i="38"/>
  <c r="Y58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P59" i="38"/>
  <c r="Q59" i="38"/>
  <c r="R59" i="38"/>
  <c r="S59" i="38"/>
  <c r="T59" i="38"/>
  <c r="U59" i="38"/>
  <c r="V59" i="38"/>
  <c r="W59" i="38"/>
  <c r="X59" i="38"/>
  <c r="Y59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P60" i="38"/>
  <c r="Q60" i="38"/>
  <c r="R60" i="38"/>
  <c r="S60" i="38"/>
  <c r="T60" i="38"/>
  <c r="U60" i="38"/>
  <c r="V60" i="38"/>
  <c r="W60" i="38"/>
  <c r="X60" i="38"/>
  <c r="Y60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P61" i="38"/>
  <c r="Q61" i="38"/>
  <c r="R61" i="38"/>
  <c r="S61" i="38"/>
  <c r="T61" i="38"/>
  <c r="U61" i="38"/>
  <c r="V61" i="38"/>
  <c r="W61" i="38"/>
  <c r="X61" i="38"/>
  <c r="Y61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P62" i="38"/>
  <c r="Q62" i="38"/>
  <c r="R62" i="38"/>
  <c r="S62" i="38"/>
  <c r="T62" i="38"/>
  <c r="U62" i="38"/>
  <c r="V62" i="38"/>
  <c r="W62" i="38"/>
  <c r="X62" i="38"/>
  <c r="Y62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P63" i="38"/>
  <c r="Q63" i="38"/>
  <c r="R63" i="38"/>
  <c r="S63" i="38"/>
  <c r="T63" i="38"/>
  <c r="U63" i="38"/>
  <c r="V63" i="38"/>
  <c r="W63" i="38"/>
  <c r="X63" i="38"/>
  <c r="Y63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P64" i="38"/>
  <c r="Q64" i="38"/>
  <c r="R64" i="38"/>
  <c r="S64" i="38"/>
  <c r="T64" i="38"/>
  <c r="U64" i="38"/>
  <c r="V64" i="38"/>
  <c r="W64" i="38"/>
  <c r="X64" i="38"/>
  <c r="Y64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P65" i="38"/>
  <c r="Q65" i="38"/>
  <c r="R65" i="38"/>
  <c r="S65" i="38"/>
  <c r="T65" i="38"/>
  <c r="U65" i="38"/>
  <c r="V65" i="38"/>
  <c r="W65" i="38"/>
  <c r="X65" i="38"/>
  <c r="Y65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P66" i="38"/>
  <c r="Q66" i="38"/>
  <c r="R66" i="38"/>
  <c r="S66" i="38"/>
  <c r="T66" i="38"/>
  <c r="U66" i="38"/>
  <c r="V66" i="38"/>
  <c r="W66" i="38"/>
  <c r="X66" i="38"/>
  <c r="Y66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Y67" i="38"/>
  <c r="D68" i="38"/>
  <c r="E68" i="38"/>
  <c r="F68" i="38"/>
  <c r="G68" i="38"/>
  <c r="H68" i="38"/>
  <c r="I68" i="38"/>
  <c r="J68" i="38"/>
  <c r="K68" i="38"/>
  <c r="L68" i="38"/>
  <c r="M68" i="38"/>
  <c r="N68" i="38"/>
  <c r="O68" i="38"/>
  <c r="P68" i="38"/>
  <c r="Q68" i="38"/>
  <c r="R68" i="38"/>
  <c r="S68" i="38"/>
  <c r="T68" i="38"/>
  <c r="U68" i="38"/>
  <c r="V68" i="38"/>
  <c r="W68" i="38"/>
  <c r="X68" i="38"/>
  <c r="Y68" i="38"/>
  <c r="D69" i="38"/>
  <c r="E69" i="38"/>
  <c r="F69" i="38"/>
  <c r="G69" i="38"/>
  <c r="H69" i="38"/>
  <c r="I69" i="38"/>
  <c r="J69" i="38"/>
  <c r="K69" i="38"/>
  <c r="L69" i="38"/>
  <c r="M69" i="38"/>
  <c r="N69" i="38"/>
  <c r="O69" i="38"/>
  <c r="P69" i="38"/>
  <c r="Q69" i="38"/>
  <c r="R69" i="38"/>
  <c r="S69" i="38"/>
  <c r="T69" i="38"/>
  <c r="U69" i="38"/>
  <c r="V69" i="38"/>
  <c r="W69" i="38"/>
  <c r="X69" i="38"/>
  <c r="Y69" i="38"/>
  <c r="D70" i="38"/>
  <c r="E70" i="38"/>
  <c r="F70" i="38"/>
  <c r="G70" i="38"/>
  <c r="H70" i="38"/>
  <c r="I70" i="38"/>
  <c r="J70" i="38"/>
  <c r="K70" i="38"/>
  <c r="L70" i="38"/>
  <c r="M70" i="38"/>
  <c r="N70" i="38"/>
  <c r="O70" i="38"/>
  <c r="P70" i="38"/>
  <c r="Q70" i="38"/>
  <c r="R70" i="38"/>
  <c r="S70" i="38"/>
  <c r="T70" i="38"/>
  <c r="U70" i="38"/>
  <c r="V70" i="38"/>
  <c r="W70" i="38"/>
  <c r="X70" i="38"/>
  <c r="Y70" i="38"/>
  <c r="D71" i="38"/>
  <c r="E71" i="38"/>
  <c r="F71" i="38"/>
  <c r="G71" i="38"/>
  <c r="H71" i="38"/>
  <c r="I71" i="38"/>
  <c r="J71" i="38"/>
  <c r="K71" i="38"/>
  <c r="L71" i="38"/>
  <c r="M71" i="38"/>
  <c r="N71" i="38"/>
  <c r="O71" i="38"/>
  <c r="P71" i="38"/>
  <c r="Q71" i="38"/>
  <c r="R71" i="38"/>
  <c r="S71" i="38"/>
  <c r="T71" i="38"/>
  <c r="U71" i="38"/>
  <c r="V71" i="38"/>
  <c r="W71" i="38"/>
  <c r="X71" i="38"/>
  <c r="Y71" i="38"/>
  <c r="D72" i="38"/>
  <c r="E72" i="38"/>
  <c r="F72" i="38"/>
  <c r="G72" i="38"/>
  <c r="H72" i="38"/>
  <c r="I72" i="38"/>
  <c r="J72" i="38"/>
  <c r="K72" i="38"/>
  <c r="L72" i="38"/>
  <c r="M72" i="38"/>
  <c r="N72" i="38"/>
  <c r="O72" i="38"/>
  <c r="P72" i="38"/>
  <c r="Q72" i="38"/>
  <c r="R72" i="38"/>
  <c r="S72" i="38"/>
  <c r="T72" i="38"/>
  <c r="U72" i="38"/>
  <c r="V72" i="38"/>
  <c r="W72" i="38"/>
  <c r="X72" i="38"/>
  <c r="Y72" i="38"/>
  <c r="D73" i="38"/>
  <c r="E73" i="38"/>
  <c r="F73" i="38"/>
  <c r="G73" i="38"/>
  <c r="H73" i="38"/>
  <c r="I73" i="38"/>
  <c r="J73" i="38"/>
  <c r="K73" i="38"/>
  <c r="L73" i="38"/>
  <c r="M73" i="38"/>
  <c r="N73" i="38"/>
  <c r="O73" i="38"/>
  <c r="P73" i="38"/>
  <c r="Q73" i="38"/>
  <c r="R73" i="38"/>
  <c r="S73" i="38"/>
  <c r="T73" i="38"/>
  <c r="U73" i="38"/>
  <c r="V73" i="38"/>
  <c r="W73" i="38"/>
  <c r="X73" i="38"/>
  <c r="Y73" i="38"/>
  <c r="D74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Y74" i="38"/>
  <c r="D75" i="38"/>
  <c r="E75" i="38"/>
  <c r="F75" i="38"/>
  <c r="G75" i="38"/>
  <c r="H75" i="38"/>
  <c r="I75" i="38"/>
  <c r="J75" i="38"/>
  <c r="K75" i="38"/>
  <c r="L75" i="38"/>
  <c r="M75" i="38"/>
  <c r="N75" i="38"/>
  <c r="O75" i="38"/>
  <c r="P75" i="38"/>
  <c r="Q75" i="38"/>
  <c r="R75" i="38"/>
  <c r="S75" i="38"/>
  <c r="T75" i="38"/>
  <c r="U75" i="38"/>
  <c r="V75" i="38"/>
  <c r="W75" i="38"/>
  <c r="X75" i="38"/>
  <c r="Y75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T76" i="38"/>
  <c r="U76" i="38"/>
  <c r="V76" i="38"/>
  <c r="W76" i="38"/>
  <c r="X76" i="38"/>
  <c r="Y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T77" i="38"/>
  <c r="U77" i="38"/>
  <c r="V77" i="38"/>
  <c r="W77" i="38"/>
  <c r="X77" i="38"/>
  <c r="Y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T78" i="38"/>
  <c r="U78" i="38"/>
  <c r="V78" i="38"/>
  <c r="W78" i="38"/>
  <c r="X78" i="38"/>
  <c r="Y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T79" i="38"/>
  <c r="U79" i="38"/>
  <c r="V79" i="38"/>
  <c r="W79" i="38"/>
  <c r="X79" i="38"/>
  <c r="Y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T80" i="38"/>
  <c r="U80" i="38"/>
  <c r="V80" i="38"/>
  <c r="W80" i="38"/>
  <c r="X80" i="38"/>
  <c r="Y80" i="38"/>
  <c r="D81" i="38"/>
  <c r="E81" i="38"/>
  <c r="F81" i="38"/>
  <c r="G81" i="38"/>
  <c r="H81" i="38"/>
  <c r="I81" i="38"/>
  <c r="J81" i="38"/>
  <c r="K81" i="38"/>
  <c r="L81" i="38"/>
  <c r="M81" i="38"/>
  <c r="N81" i="38"/>
  <c r="O81" i="38"/>
  <c r="P81" i="38"/>
  <c r="Q81" i="38"/>
  <c r="R81" i="38"/>
  <c r="S81" i="38"/>
  <c r="T81" i="38"/>
  <c r="U81" i="38"/>
  <c r="V81" i="38"/>
  <c r="W81" i="38"/>
  <c r="X81" i="38"/>
  <c r="Y81" i="38"/>
  <c r="D82" i="38"/>
  <c r="E82" i="38"/>
  <c r="F82" i="38"/>
  <c r="G82" i="38"/>
  <c r="H82" i="38"/>
  <c r="I82" i="38"/>
  <c r="J82" i="38"/>
  <c r="K82" i="38"/>
  <c r="L82" i="38"/>
  <c r="M82" i="38"/>
  <c r="N82" i="38"/>
  <c r="O82" i="38"/>
  <c r="P82" i="38"/>
  <c r="Q82" i="38"/>
  <c r="R82" i="38"/>
  <c r="S82" i="38"/>
  <c r="T82" i="38"/>
  <c r="U82" i="38"/>
  <c r="V82" i="38"/>
  <c r="W82" i="38"/>
  <c r="X82" i="38"/>
  <c r="Y82" i="38"/>
  <c r="D83" i="38"/>
  <c r="E83" i="38"/>
  <c r="F83" i="38"/>
  <c r="G83" i="38"/>
  <c r="H83" i="38"/>
  <c r="I83" i="38"/>
  <c r="J83" i="38"/>
  <c r="K83" i="38"/>
  <c r="L83" i="38"/>
  <c r="M83" i="38"/>
  <c r="N83" i="38"/>
  <c r="O83" i="38"/>
  <c r="P83" i="38"/>
  <c r="Q83" i="38"/>
  <c r="R83" i="38"/>
  <c r="S83" i="38"/>
  <c r="T83" i="38"/>
  <c r="U83" i="38"/>
  <c r="V83" i="38"/>
  <c r="W83" i="38"/>
  <c r="X83" i="38"/>
  <c r="Y83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T84" i="38"/>
  <c r="U84" i="38"/>
  <c r="V84" i="38"/>
  <c r="W84" i="38"/>
  <c r="X84" i="38"/>
  <c r="Y84" i="38"/>
  <c r="D85" i="38"/>
  <c r="E85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R85" i="38"/>
  <c r="S85" i="38"/>
  <c r="T85" i="38"/>
  <c r="U85" i="38"/>
  <c r="V85" i="38"/>
  <c r="W85" i="38"/>
  <c r="X85" i="38"/>
  <c r="Y85" i="38"/>
  <c r="D86" i="38"/>
  <c r="E86" i="38"/>
  <c r="F86" i="38"/>
  <c r="G86" i="38"/>
  <c r="H86" i="38"/>
  <c r="I86" i="38"/>
  <c r="J86" i="38"/>
  <c r="K86" i="38"/>
  <c r="L86" i="38"/>
  <c r="M86" i="38"/>
  <c r="N86" i="38"/>
  <c r="O86" i="38"/>
  <c r="P86" i="38"/>
  <c r="Q86" i="38"/>
  <c r="R86" i="38"/>
  <c r="S86" i="38"/>
  <c r="T86" i="38"/>
  <c r="U86" i="38"/>
  <c r="V86" i="38"/>
  <c r="W86" i="38"/>
  <c r="X86" i="38"/>
  <c r="Y86" i="38"/>
  <c r="D87" i="38"/>
  <c r="E87" i="38"/>
  <c r="F87" i="38"/>
  <c r="G87" i="38"/>
  <c r="H87" i="38"/>
  <c r="I87" i="38"/>
  <c r="J87" i="38"/>
  <c r="K87" i="38"/>
  <c r="L87" i="38"/>
  <c r="M87" i="38"/>
  <c r="N87" i="38"/>
  <c r="O87" i="38"/>
  <c r="P87" i="38"/>
  <c r="Q87" i="38"/>
  <c r="R87" i="38"/>
  <c r="S87" i="38"/>
  <c r="T87" i="38"/>
  <c r="U87" i="38"/>
  <c r="V87" i="38"/>
  <c r="W87" i="38"/>
  <c r="X87" i="38"/>
  <c r="Y87" i="38"/>
  <c r="D88" i="38"/>
  <c r="E88" i="38"/>
  <c r="F88" i="38"/>
  <c r="G88" i="38"/>
  <c r="H88" i="38"/>
  <c r="I88" i="38"/>
  <c r="J88" i="38"/>
  <c r="K88" i="38"/>
  <c r="L88" i="38"/>
  <c r="M88" i="38"/>
  <c r="N88" i="38"/>
  <c r="O88" i="38"/>
  <c r="P88" i="38"/>
  <c r="Q88" i="38"/>
  <c r="R88" i="38"/>
  <c r="S88" i="38"/>
  <c r="T88" i="38"/>
  <c r="U88" i="38"/>
  <c r="V88" i="38"/>
  <c r="W88" i="38"/>
  <c r="X88" i="38"/>
  <c r="Y88" i="38"/>
  <c r="D89" i="38"/>
  <c r="E89" i="38"/>
  <c r="F89" i="38"/>
  <c r="G89" i="38"/>
  <c r="H89" i="38"/>
  <c r="I89" i="38"/>
  <c r="J89" i="38"/>
  <c r="K89" i="38"/>
  <c r="L89" i="38"/>
  <c r="M89" i="38"/>
  <c r="N89" i="38"/>
  <c r="O89" i="38"/>
  <c r="P89" i="38"/>
  <c r="Q89" i="38"/>
  <c r="R89" i="38"/>
  <c r="S89" i="38"/>
  <c r="T89" i="38"/>
  <c r="U89" i="38"/>
  <c r="V89" i="38"/>
  <c r="W89" i="38"/>
  <c r="X89" i="38"/>
  <c r="Y89" i="38"/>
  <c r="D90" i="38"/>
  <c r="E90" i="38"/>
  <c r="F90" i="38"/>
  <c r="G90" i="38"/>
  <c r="H90" i="38"/>
  <c r="I90" i="38"/>
  <c r="J90" i="38"/>
  <c r="K90" i="38"/>
  <c r="L90" i="38"/>
  <c r="M90" i="38"/>
  <c r="N90" i="38"/>
  <c r="O90" i="38"/>
  <c r="P90" i="38"/>
  <c r="Q90" i="38"/>
  <c r="R90" i="38"/>
  <c r="S90" i="38"/>
  <c r="T90" i="38"/>
  <c r="U90" i="38"/>
  <c r="V90" i="38"/>
  <c r="W90" i="38"/>
  <c r="X90" i="38"/>
  <c r="Y90" i="38"/>
  <c r="D91" i="38"/>
  <c r="E91" i="38"/>
  <c r="F91" i="38"/>
  <c r="G91" i="38"/>
  <c r="H91" i="38"/>
  <c r="I91" i="38"/>
  <c r="J91" i="38"/>
  <c r="K91" i="38"/>
  <c r="L91" i="38"/>
  <c r="M91" i="38"/>
  <c r="N91" i="38"/>
  <c r="O91" i="38"/>
  <c r="P91" i="38"/>
  <c r="Q91" i="38"/>
  <c r="R91" i="38"/>
  <c r="S91" i="38"/>
  <c r="T91" i="38"/>
  <c r="U91" i="38"/>
  <c r="V91" i="38"/>
  <c r="W91" i="38"/>
  <c r="X91" i="38"/>
  <c r="Y91" i="38"/>
  <c r="D92" i="38"/>
  <c r="E92" i="38"/>
  <c r="F92" i="38"/>
  <c r="G92" i="38"/>
  <c r="H92" i="38"/>
  <c r="I92" i="38"/>
  <c r="J92" i="38"/>
  <c r="K92" i="38"/>
  <c r="L92" i="38"/>
  <c r="M92" i="38"/>
  <c r="N92" i="38"/>
  <c r="O92" i="38"/>
  <c r="P92" i="38"/>
  <c r="Q92" i="38"/>
  <c r="R92" i="38"/>
  <c r="S92" i="38"/>
  <c r="T92" i="38"/>
  <c r="U92" i="38"/>
  <c r="V92" i="38"/>
  <c r="W92" i="38"/>
  <c r="X92" i="38"/>
  <c r="Y92" i="38"/>
  <c r="D93" i="38"/>
  <c r="E93" i="38"/>
  <c r="F93" i="38"/>
  <c r="G93" i="38"/>
  <c r="H93" i="38"/>
  <c r="I93" i="38"/>
  <c r="J93" i="38"/>
  <c r="K93" i="38"/>
  <c r="L93" i="38"/>
  <c r="M93" i="38"/>
  <c r="N93" i="38"/>
  <c r="O93" i="38"/>
  <c r="P93" i="38"/>
  <c r="Q93" i="38"/>
  <c r="R93" i="38"/>
  <c r="S93" i="38"/>
  <c r="T93" i="38"/>
  <c r="U93" i="38"/>
  <c r="V93" i="38"/>
  <c r="W93" i="38"/>
  <c r="X93" i="38"/>
  <c r="Y93" i="38"/>
  <c r="D94" i="38"/>
  <c r="E94" i="38"/>
  <c r="F94" i="38"/>
  <c r="G94" i="38"/>
  <c r="H94" i="38"/>
  <c r="I94" i="38"/>
  <c r="J94" i="38"/>
  <c r="K94" i="38"/>
  <c r="L94" i="38"/>
  <c r="M94" i="38"/>
  <c r="N94" i="38"/>
  <c r="O94" i="38"/>
  <c r="P94" i="38"/>
  <c r="Q94" i="38"/>
  <c r="R94" i="38"/>
  <c r="S94" i="38"/>
  <c r="T94" i="38"/>
  <c r="U94" i="38"/>
  <c r="V94" i="38"/>
  <c r="W94" i="38"/>
  <c r="X94" i="38"/>
  <c r="Y94" i="38"/>
  <c r="D95" i="38"/>
  <c r="E95" i="38"/>
  <c r="F95" i="38"/>
  <c r="G95" i="38"/>
  <c r="H95" i="38"/>
  <c r="I95" i="38"/>
  <c r="J95" i="38"/>
  <c r="K95" i="38"/>
  <c r="L95" i="38"/>
  <c r="M95" i="38"/>
  <c r="N95" i="38"/>
  <c r="O95" i="38"/>
  <c r="P95" i="38"/>
  <c r="Q95" i="38"/>
  <c r="R95" i="38"/>
  <c r="S95" i="38"/>
  <c r="T95" i="38"/>
  <c r="U95" i="38"/>
  <c r="V95" i="38"/>
  <c r="W95" i="38"/>
  <c r="X95" i="38"/>
  <c r="Y95" i="38"/>
  <c r="D96" i="38"/>
  <c r="E96" i="38"/>
  <c r="F96" i="38"/>
  <c r="G96" i="38"/>
  <c r="H96" i="38"/>
  <c r="I96" i="38"/>
  <c r="J96" i="38"/>
  <c r="K96" i="38"/>
  <c r="L96" i="38"/>
  <c r="M96" i="38"/>
  <c r="N96" i="38"/>
  <c r="O96" i="38"/>
  <c r="P96" i="38"/>
  <c r="Q96" i="38"/>
  <c r="R96" i="38"/>
  <c r="S96" i="38"/>
  <c r="T96" i="38"/>
  <c r="U96" i="38"/>
  <c r="V96" i="38"/>
  <c r="W96" i="38"/>
  <c r="X96" i="38"/>
  <c r="Y96" i="38"/>
  <c r="D97" i="38"/>
  <c r="E97" i="38"/>
  <c r="F97" i="38"/>
  <c r="G97" i="38"/>
  <c r="H97" i="38"/>
  <c r="I97" i="38"/>
  <c r="J97" i="38"/>
  <c r="K97" i="38"/>
  <c r="L97" i="38"/>
  <c r="M97" i="38"/>
  <c r="N97" i="38"/>
  <c r="O97" i="38"/>
  <c r="P97" i="38"/>
  <c r="Q97" i="38"/>
  <c r="R97" i="38"/>
  <c r="S97" i="38"/>
  <c r="T97" i="38"/>
  <c r="U97" i="38"/>
  <c r="V97" i="38"/>
  <c r="W97" i="38"/>
  <c r="X97" i="38"/>
  <c r="Y97" i="38"/>
  <c r="D98" i="38"/>
  <c r="E98" i="38"/>
  <c r="F98" i="38"/>
  <c r="G98" i="38"/>
  <c r="H98" i="38"/>
  <c r="I98" i="38"/>
  <c r="J98" i="38"/>
  <c r="K98" i="38"/>
  <c r="L98" i="38"/>
  <c r="M98" i="38"/>
  <c r="N98" i="38"/>
  <c r="O98" i="38"/>
  <c r="P98" i="38"/>
  <c r="Q98" i="38"/>
  <c r="R98" i="38"/>
  <c r="S98" i="38"/>
  <c r="T98" i="38"/>
  <c r="U98" i="38"/>
  <c r="V98" i="38"/>
  <c r="W98" i="38"/>
  <c r="X98" i="38"/>
  <c r="Y98" i="38"/>
  <c r="D99" i="38"/>
  <c r="E99" i="38"/>
  <c r="F99" i="38"/>
  <c r="G99" i="38"/>
  <c r="H99" i="38"/>
  <c r="I99" i="38"/>
  <c r="J99" i="38"/>
  <c r="K99" i="38"/>
  <c r="L99" i="38"/>
  <c r="M99" i="38"/>
  <c r="N99" i="38"/>
  <c r="O99" i="38"/>
  <c r="P99" i="38"/>
  <c r="Q99" i="38"/>
  <c r="R99" i="38"/>
  <c r="S99" i="38"/>
  <c r="T99" i="38"/>
  <c r="U99" i="38"/>
  <c r="V99" i="38"/>
  <c r="W99" i="38"/>
  <c r="X99" i="38"/>
  <c r="Y99" i="38"/>
  <c r="D100" i="38"/>
  <c r="E100" i="38"/>
  <c r="F100" i="38"/>
  <c r="G100" i="38"/>
  <c r="H100" i="38"/>
  <c r="I100" i="38"/>
  <c r="J100" i="38"/>
  <c r="K100" i="38"/>
  <c r="L100" i="38"/>
  <c r="M100" i="38"/>
  <c r="N100" i="38"/>
  <c r="O100" i="38"/>
  <c r="P100" i="38"/>
  <c r="Q100" i="38"/>
  <c r="R100" i="38"/>
  <c r="S100" i="38"/>
  <c r="T100" i="38"/>
  <c r="U100" i="38"/>
  <c r="V100" i="38"/>
  <c r="W100" i="38"/>
  <c r="X100" i="38"/>
  <c r="Y100" i="38"/>
  <c r="D101" i="38"/>
  <c r="E101" i="38"/>
  <c r="F101" i="38"/>
  <c r="G101" i="38"/>
  <c r="H101" i="38"/>
  <c r="I101" i="38"/>
  <c r="J101" i="38"/>
  <c r="K101" i="38"/>
  <c r="L101" i="38"/>
  <c r="M101" i="38"/>
  <c r="N101" i="38"/>
  <c r="O101" i="38"/>
  <c r="P101" i="38"/>
  <c r="Q101" i="38"/>
  <c r="R101" i="38"/>
  <c r="S101" i="38"/>
  <c r="T101" i="38"/>
  <c r="U101" i="38"/>
  <c r="V101" i="38"/>
  <c r="W101" i="38"/>
  <c r="X101" i="38"/>
  <c r="Y101" i="38"/>
  <c r="D102" i="38"/>
  <c r="E102" i="38"/>
  <c r="F102" i="38"/>
  <c r="G102" i="38"/>
  <c r="H102" i="38"/>
  <c r="I102" i="38"/>
  <c r="J102" i="38"/>
  <c r="K102" i="38"/>
  <c r="L102" i="38"/>
  <c r="M102" i="38"/>
  <c r="N102" i="38"/>
  <c r="O102" i="38"/>
  <c r="P102" i="38"/>
  <c r="Q102" i="38"/>
  <c r="R102" i="38"/>
  <c r="S102" i="38"/>
  <c r="T102" i="38"/>
  <c r="U102" i="38"/>
  <c r="V102" i="38"/>
  <c r="W102" i="38"/>
  <c r="X102" i="38"/>
  <c r="Y102" i="38"/>
  <c r="D103" i="38"/>
  <c r="E103" i="38"/>
  <c r="F103" i="38"/>
  <c r="G103" i="38"/>
  <c r="H103" i="38"/>
  <c r="I103" i="38"/>
  <c r="J103" i="38"/>
  <c r="K103" i="38"/>
  <c r="L103" i="38"/>
  <c r="M103" i="38"/>
  <c r="N103" i="38"/>
  <c r="O103" i="38"/>
  <c r="P103" i="38"/>
  <c r="Q103" i="38"/>
  <c r="R103" i="38"/>
  <c r="S103" i="38"/>
  <c r="T103" i="38"/>
  <c r="U103" i="38"/>
  <c r="V103" i="38"/>
  <c r="W103" i="38"/>
  <c r="X103" i="38"/>
  <c r="Y103" i="38"/>
  <c r="D104" i="38"/>
  <c r="E104" i="38"/>
  <c r="F104" i="38"/>
  <c r="G104" i="38"/>
  <c r="H104" i="38"/>
  <c r="I104" i="38"/>
  <c r="J104" i="38"/>
  <c r="K104" i="38"/>
  <c r="L104" i="38"/>
  <c r="M104" i="38"/>
  <c r="N104" i="38"/>
  <c r="O104" i="38"/>
  <c r="P104" i="38"/>
  <c r="Q104" i="38"/>
  <c r="R104" i="38"/>
  <c r="S104" i="38"/>
  <c r="T104" i="38"/>
  <c r="U104" i="38"/>
  <c r="V104" i="38"/>
  <c r="W104" i="38"/>
  <c r="X104" i="38"/>
  <c r="Y104" i="38"/>
  <c r="D105" i="38"/>
  <c r="E105" i="38"/>
  <c r="F105" i="38"/>
  <c r="G105" i="38"/>
  <c r="H105" i="38"/>
  <c r="I105" i="38"/>
  <c r="J105" i="38"/>
  <c r="K105" i="38"/>
  <c r="L105" i="38"/>
  <c r="M105" i="38"/>
  <c r="N105" i="38"/>
  <c r="O105" i="38"/>
  <c r="P105" i="38"/>
  <c r="Q105" i="38"/>
  <c r="R105" i="38"/>
  <c r="S105" i="38"/>
  <c r="T105" i="38"/>
  <c r="U105" i="38"/>
  <c r="V105" i="38"/>
  <c r="W105" i="38"/>
  <c r="X105" i="38"/>
  <c r="Y105" i="38"/>
  <c r="D106" i="38"/>
  <c r="E106" i="38"/>
  <c r="F106" i="38"/>
  <c r="G106" i="38"/>
  <c r="H106" i="38"/>
  <c r="I106" i="38"/>
  <c r="J106" i="38"/>
  <c r="K106" i="38"/>
  <c r="L106" i="38"/>
  <c r="M106" i="38"/>
  <c r="N106" i="38"/>
  <c r="O106" i="38"/>
  <c r="P106" i="38"/>
  <c r="Q106" i="38"/>
  <c r="R106" i="38"/>
  <c r="S106" i="38"/>
  <c r="T106" i="38"/>
  <c r="U106" i="38"/>
  <c r="V106" i="38"/>
  <c r="W106" i="38"/>
  <c r="X106" i="38"/>
  <c r="Y106" i="38"/>
  <c r="D107" i="38"/>
  <c r="E107" i="38"/>
  <c r="F107" i="38"/>
  <c r="G107" i="38"/>
  <c r="H107" i="38"/>
  <c r="I107" i="38"/>
  <c r="J107" i="38"/>
  <c r="K107" i="38"/>
  <c r="L107" i="38"/>
  <c r="M107" i="38"/>
  <c r="N107" i="38"/>
  <c r="O107" i="38"/>
  <c r="P107" i="38"/>
  <c r="Q107" i="38"/>
  <c r="R107" i="38"/>
  <c r="S107" i="38"/>
  <c r="T107" i="38"/>
  <c r="U107" i="38"/>
  <c r="V107" i="38"/>
  <c r="W107" i="38"/>
  <c r="X107" i="38"/>
  <c r="Y107" i="38"/>
  <c r="D108" i="38"/>
  <c r="E108" i="38"/>
  <c r="F108" i="38"/>
  <c r="G108" i="38"/>
  <c r="H108" i="38"/>
  <c r="I108" i="38"/>
  <c r="J108" i="38"/>
  <c r="K108" i="38"/>
  <c r="L108" i="38"/>
  <c r="M108" i="38"/>
  <c r="N108" i="38"/>
  <c r="O108" i="38"/>
  <c r="P108" i="38"/>
  <c r="Q108" i="38"/>
  <c r="R108" i="38"/>
  <c r="S108" i="38"/>
  <c r="T108" i="38"/>
  <c r="U108" i="38"/>
  <c r="V108" i="38"/>
  <c r="W108" i="38"/>
  <c r="X108" i="38"/>
  <c r="Y108" i="38"/>
  <c r="D109" i="38"/>
  <c r="E109" i="38"/>
  <c r="F109" i="38"/>
  <c r="G109" i="38"/>
  <c r="H109" i="38"/>
  <c r="I109" i="38"/>
  <c r="J109" i="38"/>
  <c r="K109" i="38"/>
  <c r="L109" i="38"/>
  <c r="M109" i="38"/>
  <c r="N109" i="38"/>
  <c r="O109" i="38"/>
  <c r="P109" i="38"/>
  <c r="Q109" i="38"/>
  <c r="R109" i="38"/>
  <c r="S109" i="38"/>
  <c r="T109" i="38"/>
  <c r="U109" i="38"/>
  <c r="V109" i="38"/>
  <c r="W109" i="38"/>
  <c r="X109" i="38"/>
  <c r="Y109" i="38"/>
  <c r="D110" i="38"/>
  <c r="E110" i="38"/>
  <c r="F110" i="38"/>
  <c r="G110" i="38"/>
  <c r="H110" i="38"/>
  <c r="I110" i="38"/>
  <c r="J110" i="38"/>
  <c r="K110" i="38"/>
  <c r="L110" i="38"/>
  <c r="M110" i="38"/>
  <c r="N110" i="38"/>
  <c r="O110" i="38"/>
  <c r="P110" i="38"/>
  <c r="Q110" i="38"/>
  <c r="R110" i="38"/>
  <c r="S110" i="38"/>
  <c r="T110" i="38"/>
  <c r="U110" i="38"/>
  <c r="V110" i="38"/>
  <c r="W110" i="38"/>
  <c r="X110" i="38"/>
  <c r="Y110" i="38"/>
  <c r="D111" i="38"/>
  <c r="E111" i="38"/>
  <c r="F111" i="38"/>
  <c r="G111" i="38"/>
  <c r="H111" i="38"/>
  <c r="I111" i="38"/>
  <c r="J111" i="38"/>
  <c r="K111" i="38"/>
  <c r="L111" i="38"/>
  <c r="M111" i="38"/>
  <c r="N111" i="38"/>
  <c r="O111" i="38"/>
  <c r="P111" i="38"/>
  <c r="Q111" i="38"/>
  <c r="R111" i="38"/>
  <c r="S111" i="38"/>
  <c r="T111" i="38"/>
  <c r="U111" i="38"/>
  <c r="V111" i="38"/>
  <c r="W111" i="38"/>
  <c r="X111" i="38"/>
  <c r="Y111" i="38"/>
  <c r="D112" i="38"/>
  <c r="E112" i="38"/>
  <c r="F112" i="38"/>
  <c r="G112" i="38"/>
  <c r="H112" i="38"/>
  <c r="I112" i="38"/>
  <c r="J112" i="38"/>
  <c r="K112" i="38"/>
  <c r="L112" i="38"/>
  <c r="M112" i="38"/>
  <c r="N112" i="38"/>
  <c r="O112" i="38"/>
  <c r="P112" i="38"/>
  <c r="Q112" i="38"/>
  <c r="R112" i="38"/>
  <c r="S112" i="38"/>
  <c r="T112" i="38"/>
  <c r="U112" i="38"/>
  <c r="V112" i="38"/>
  <c r="W112" i="38"/>
  <c r="X112" i="38"/>
  <c r="Y112" i="38"/>
  <c r="D113" i="38"/>
  <c r="E113" i="38"/>
  <c r="F113" i="38"/>
  <c r="G113" i="38"/>
  <c r="H113" i="38"/>
  <c r="I113" i="38"/>
  <c r="J113" i="38"/>
  <c r="K113" i="38"/>
  <c r="L113" i="38"/>
  <c r="M113" i="38"/>
  <c r="N113" i="38"/>
  <c r="O113" i="38"/>
  <c r="P113" i="38"/>
  <c r="Q113" i="38"/>
  <c r="R113" i="38"/>
  <c r="S113" i="38"/>
  <c r="T113" i="38"/>
  <c r="U113" i="38"/>
  <c r="V113" i="38"/>
  <c r="W113" i="38"/>
  <c r="X113" i="38"/>
  <c r="Y113" i="38"/>
  <c r="D114" i="38"/>
  <c r="E114" i="38"/>
  <c r="F114" i="38"/>
  <c r="G114" i="38"/>
  <c r="H114" i="38"/>
  <c r="I114" i="38"/>
  <c r="J114" i="38"/>
  <c r="K114" i="38"/>
  <c r="L114" i="38"/>
  <c r="M114" i="38"/>
  <c r="N114" i="38"/>
  <c r="O114" i="38"/>
  <c r="P114" i="38"/>
  <c r="Q114" i="38"/>
  <c r="R114" i="38"/>
  <c r="S114" i="38"/>
  <c r="T114" i="38"/>
  <c r="U114" i="38"/>
  <c r="V114" i="38"/>
  <c r="W114" i="38"/>
  <c r="X114" i="38"/>
  <c r="Y114" i="38"/>
  <c r="D115" i="38"/>
  <c r="E115" i="38"/>
  <c r="F115" i="38"/>
  <c r="G115" i="38"/>
  <c r="H115" i="38"/>
  <c r="I115" i="38"/>
  <c r="J115" i="38"/>
  <c r="K115" i="38"/>
  <c r="L115" i="38"/>
  <c r="M115" i="38"/>
  <c r="N115" i="38"/>
  <c r="O115" i="38"/>
  <c r="P115" i="38"/>
  <c r="Q115" i="38"/>
  <c r="R115" i="38"/>
  <c r="S115" i="38"/>
  <c r="T115" i="38"/>
  <c r="U115" i="38"/>
  <c r="V115" i="38"/>
  <c r="W115" i="38"/>
  <c r="X115" i="38"/>
  <c r="Y115" i="38"/>
  <c r="D116" i="38"/>
  <c r="E116" i="38"/>
  <c r="F116" i="38"/>
  <c r="G116" i="38"/>
  <c r="H116" i="38"/>
  <c r="I116" i="38"/>
  <c r="J116" i="38"/>
  <c r="K116" i="38"/>
  <c r="L116" i="38"/>
  <c r="M116" i="38"/>
  <c r="N116" i="38"/>
  <c r="O116" i="38"/>
  <c r="P116" i="38"/>
  <c r="Q116" i="38"/>
  <c r="R116" i="38"/>
  <c r="S116" i="38"/>
  <c r="T116" i="38"/>
  <c r="U116" i="38"/>
  <c r="V116" i="38"/>
  <c r="W116" i="38"/>
  <c r="X116" i="38"/>
  <c r="Y116" i="38"/>
  <c r="D117" i="38"/>
  <c r="E117" i="38"/>
  <c r="F117" i="38"/>
  <c r="G117" i="38"/>
  <c r="H117" i="38"/>
  <c r="I117" i="38"/>
  <c r="J117" i="38"/>
  <c r="K117" i="38"/>
  <c r="L117" i="38"/>
  <c r="M117" i="38"/>
  <c r="N117" i="38"/>
  <c r="O117" i="38"/>
  <c r="P117" i="38"/>
  <c r="Q117" i="38"/>
  <c r="R117" i="38"/>
  <c r="S117" i="38"/>
  <c r="T117" i="38"/>
  <c r="U117" i="38"/>
  <c r="V117" i="38"/>
  <c r="W117" i="38"/>
  <c r="X117" i="38"/>
  <c r="Y117" i="38"/>
  <c r="D118" i="38"/>
  <c r="E118" i="38"/>
  <c r="F118" i="38"/>
  <c r="G118" i="38"/>
  <c r="H118" i="38"/>
  <c r="I118" i="38"/>
  <c r="J118" i="38"/>
  <c r="K118" i="38"/>
  <c r="L118" i="38"/>
  <c r="M118" i="38"/>
  <c r="N118" i="38"/>
  <c r="O118" i="38"/>
  <c r="P118" i="38"/>
  <c r="Q118" i="38"/>
  <c r="R118" i="38"/>
  <c r="S118" i="38"/>
  <c r="T118" i="38"/>
  <c r="U118" i="38"/>
  <c r="V118" i="38"/>
  <c r="W118" i="38"/>
  <c r="X118" i="38"/>
  <c r="Y118" i="38"/>
  <c r="D119" i="38"/>
  <c r="E119" i="38"/>
  <c r="F119" i="38"/>
  <c r="G119" i="38"/>
  <c r="H119" i="38"/>
  <c r="I119" i="38"/>
  <c r="J119" i="38"/>
  <c r="K119" i="38"/>
  <c r="L119" i="38"/>
  <c r="M119" i="38"/>
  <c r="N119" i="38"/>
  <c r="O119" i="38"/>
  <c r="P119" i="38"/>
  <c r="Q119" i="38"/>
  <c r="R119" i="38"/>
  <c r="S119" i="38"/>
  <c r="T119" i="38"/>
  <c r="U119" i="38"/>
  <c r="V119" i="38"/>
  <c r="W119" i="38"/>
  <c r="X119" i="38"/>
  <c r="Y119" i="38"/>
  <c r="D120" i="38"/>
  <c r="E120" i="38"/>
  <c r="F120" i="38"/>
  <c r="G120" i="38"/>
  <c r="H120" i="38"/>
  <c r="I120" i="38"/>
  <c r="J120" i="38"/>
  <c r="K120" i="38"/>
  <c r="L120" i="38"/>
  <c r="M120" i="38"/>
  <c r="N120" i="38"/>
  <c r="O120" i="38"/>
  <c r="P120" i="38"/>
  <c r="Q120" i="38"/>
  <c r="R120" i="38"/>
  <c r="S120" i="38"/>
  <c r="T120" i="38"/>
  <c r="U120" i="38"/>
  <c r="V120" i="38"/>
  <c r="W120" i="38"/>
  <c r="X120" i="38"/>
  <c r="Y120" i="38"/>
  <c r="D121" i="38"/>
  <c r="E121" i="38"/>
  <c r="F121" i="38"/>
  <c r="G121" i="38"/>
  <c r="H121" i="38"/>
  <c r="I121" i="38"/>
  <c r="J121" i="38"/>
  <c r="K121" i="38"/>
  <c r="L121" i="38"/>
  <c r="M121" i="38"/>
  <c r="N121" i="38"/>
  <c r="O121" i="38"/>
  <c r="P121" i="38"/>
  <c r="Q121" i="38"/>
  <c r="R121" i="38"/>
  <c r="S121" i="38"/>
  <c r="T121" i="38"/>
  <c r="U121" i="38"/>
  <c r="V121" i="38"/>
  <c r="W121" i="38"/>
  <c r="X121" i="38"/>
  <c r="Y121" i="38"/>
  <c r="D122" i="38"/>
  <c r="E122" i="38"/>
  <c r="F122" i="38"/>
  <c r="G122" i="38"/>
  <c r="H122" i="38"/>
  <c r="I122" i="38"/>
  <c r="J122" i="38"/>
  <c r="K122" i="38"/>
  <c r="L122" i="38"/>
  <c r="M122" i="38"/>
  <c r="N122" i="38"/>
  <c r="O122" i="38"/>
  <c r="P122" i="38"/>
  <c r="Q122" i="38"/>
  <c r="R122" i="38"/>
  <c r="S122" i="38"/>
  <c r="T122" i="38"/>
  <c r="U122" i="38"/>
  <c r="V122" i="38"/>
  <c r="W122" i="38"/>
  <c r="X122" i="38"/>
  <c r="Y122" i="38"/>
  <c r="D123" i="38"/>
  <c r="E123" i="38"/>
  <c r="F123" i="38"/>
  <c r="G123" i="38"/>
  <c r="H123" i="38"/>
  <c r="I123" i="38"/>
  <c r="J123" i="38"/>
  <c r="K123" i="38"/>
  <c r="L123" i="38"/>
  <c r="M123" i="38"/>
  <c r="N123" i="38"/>
  <c r="O123" i="38"/>
  <c r="P123" i="38"/>
  <c r="Q123" i="38"/>
  <c r="R123" i="38"/>
  <c r="S123" i="38"/>
  <c r="T123" i="38"/>
  <c r="U123" i="38"/>
  <c r="V123" i="38"/>
  <c r="W123" i="38"/>
  <c r="X123" i="38"/>
  <c r="Y123" i="38"/>
  <c r="D124" i="38"/>
  <c r="E124" i="38"/>
  <c r="F124" i="38"/>
  <c r="G124" i="38"/>
  <c r="H124" i="38"/>
  <c r="I124" i="38"/>
  <c r="J124" i="38"/>
  <c r="K124" i="38"/>
  <c r="L124" i="38"/>
  <c r="M124" i="38"/>
  <c r="N124" i="38"/>
  <c r="O124" i="38"/>
  <c r="P124" i="38"/>
  <c r="Q124" i="38"/>
  <c r="R124" i="38"/>
  <c r="S124" i="38"/>
  <c r="T124" i="38"/>
  <c r="U124" i="38"/>
  <c r="V124" i="38"/>
  <c r="W124" i="38"/>
  <c r="X124" i="38"/>
  <c r="Y124" i="38"/>
  <c r="D125" i="38"/>
  <c r="E125" i="38"/>
  <c r="F125" i="38"/>
  <c r="G125" i="38"/>
  <c r="H125" i="38"/>
  <c r="I125" i="38"/>
  <c r="J125" i="38"/>
  <c r="K125" i="38"/>
  <c r="L125" i="38"/>
  <c r="M125" i="38"/>
  <c r="N125" i="38"/>
  <c r="O125" i="38"/>
  <c r="P125" i="38"/>
  <c r="Q125" i="38"/>
  <c r="R125" i="38"/>
  <c r="S125" i="38"/>
  <c r="T125" i="38"/>
  <c r="U125" i="38"/>
  <c r="V125" i="38"/>
  <c r="W125" i="38"/>
  <c r="X125" i="38"/>
  <c r="Y125" i="38"/>
  <c r="D126" i="38"/>
  <c r="E126" i="38"/>
  <c r="F126" i="38"/>
  <c r="G126" i="38"/>
  <c r="H126" i="38"/>
  <c r="I126" i="38"/>
  <c r="J126" i="38"/>
  <c r="K126" i="38"/>
  <c r="L126" i="38"/>
  <c r="M126" i="38"/>
  <c r="N126" i="38"/>
  <c r="O126" i="38"/>
  <c r="P126" i="38"/>
  <c r="Q126" i="38"/>
  <c r="R126" i="38"/>
  <c r="S126" i="38"/>
  <c r="T126" i="38"/>
  <c r="U126" i="38"/>
  <c r="V126" i="38"/>
  <c r="W126" i="38"/>
  <c r="X126" i="38"/>
  <c r="Y126" i="38"/>
  <c r="D127" i="38"/>
  <c r="E127" i="38"/>
  <c r="F127" i="38"/>
  <c r="G127" i="38"/>
  <c r="H127" i="38"/>
  <c r="I127" i="38"/>
  <c r="J127" i="38"/>
  <c r="K127" i="38"/>
  <c r="L127" i="38"/>
  <c r="M127" i="38"/>
  <c r="N127" i="38"/>
  <c r="O127" i="38"/>
  <c r="P127" i="38"/>
  <c r="Q127" i="38"/>
  <c r="R127" i="38"/>
  <c r="S127" i="38"/>
  <c r="T127" i="38"/>
  <c r="U127" i="38"/>
  <c r="V127" i="38"/>
  <c r="W127" i="38"/>
  <c r="X127" i="38"/>
  <c r="Y127" i="38"/>
  <c r="D128" i="38"/>
  <c r="E128" i="38"/>
  <c r="F128" i="38"/>
  <c r="G128" i="38"/>
  <c r="H128" i="38"/>
  <c r="I128" i="38"/>
  <c r="J128" i="38"/>
  <c r="K128" i="38"/>
  <c r="L128" i="38"/>
  <c r="M128" i="38"/>
  <c r="N128" i="38"/>
  <c r="O128" i="38"/>
  <c r="P128" i="38"/>
  <c r="Q128" i="38"/>
  <c r="R128" i="38"/>
  <c r="S128" i="38"/>
  <c r="T128" i="38"/>
  <c r="U128" i="38"/>
  <c r="V128" i="38"/>
  <c r="W128" i="38"/>
  <c r="X128" i="38"/>
  <c r="Y128" i="38"/>
  <c r="D129" i="38"/>
  <c r="E129" i="38"/>
  <c r="F129" i="38"/>
  <c r="G129" i="38"/>
  <c r="H129" i="38"/>
  <c r="I129" i="38"/>
  <c r="J129" i="38"/>
  <c r="K129" i="38"/>
  <c r="L129" i="38"/>
  <c r="M129" i="38"/>
  <c r="N129" i="38"/>
  <c r="O129" i="38"/>
  <c r="P129" i="38"/>
  <c r="Q129" i="38"/>
  <c r="R129" i="38"/>
  <c r="S129" i="38"/>
  <c r="T129" i="38"/>
  <c r="U129" i="38"/>
  <c r="V129" i="38"/>
  <c r="W129" i="38"/>
  <c r="X129" i="38"/>
  <c r="Y129" i="38"/>
  <c r="D130" i="38"/>
  <c r="E130" i="38"/>
  <c r="F130" i="38"/>
  <c r="G130" i="38"/>
  <c r="H130" i="38"/>
  <c r="I130" i="38"/>
  <c r="J130" i="38"/>
  <c r="K130" i="38"/>
  <c r="L130" i="38"/>
  <c r="M130" i="38"/>
  <c r="N130" i="38"/>
  <c r="O130" i="38"/>
  <c r="P130" i="38"/>
  <c r="Q130" i="38"/>
  <c r="R130" i="38"/>
  <c r="S130" i="38"/>
  <c r="T130" i="38"/>
  <c r="U130" i="38"/>
  <c r="V130" i="38"/>
  <c r="W130" i="38"/>
  <c r="X130" i="38"/>
  <c r="Y130" i="38"/>
  <c r="D131" i="38"/>
  <c r="E131" i="38"/>
  <c r="F131" i="38"/>
  <c r="G131" i="38"/>
  <c r="H131" i="38"/>
  <c r="I131" i="38"/>
  <c r="J131" i="38"/>
  <c r="K131" i="38"/>
  <c r="L131" i="38"/>
  <c r="M131" i="38"/>
  <c r="N131" i="38"/>
  <c r="O131" i="38"/>
  <c r="P131" i="38"/>
  <c r="Q131" i="38"/>
  <c r="R131" i="38"/>
  <c r="S131" i="38"/>
  <c r="T131" i="38"/>
  <c r="U131" i="38"/>
  <c r="V131" i="38"/>
  <c r="W131" i="38"/>
  <c r="X131" i="38"/>
  <c r="Y131" i="38"/>
  <c r="D132" i="38"/>
  <c r="E132" i="38"/>
  <c r="F132" i="38"/>
  <c r="G132" i="38"/>
  <c r="H132" i="38"/>
  <c r="I132" i="38"/>
  <c r="J132" i="38"/>
  <c r="K132" i="38"/>
  <c r="L132" i="38"/>
  <c r="M132" i="38"/>
  <c r="N132" i="38"/>
  <c r="O132" i="38"/>
  <c r="P132" i="38"/>
  <c r="Q132" i="38"/>
  <c r="R132" i="38"/>
  <c r="S132" i="38"/>
  <c r="T132" i="38"/>
  <c r="U132" i="38"/>
  <c r="V132" i="38"/>
  <c r="W132" i="38"/>
  <c r="X132" i="38"/>
  <c r="Y132" i="38"/>
  <c r="D133" i="38"/>
  <c r="E133" i="38"/>
  <c r="F133" i="38"/>
  <c r="G133" i="38"/>
  <c r="H133" i="38"/>
  <c r="I133" i="38"/>
  <c r="J133" i="38"/>
  <c r="K133" i="38"/>
  <c r="L133" i="38"/>
  <c r="M133" i="38"/>
  <c r="N133" i="38"/>
  <c r="O133" i="38"/>
  <c r="P133" i="38"/>
  <c r="Q133" i="38"/>
  <c r="R133" i="38"/>
  <c r="S133" i="38"/>
  <c r="T133" i="38"/>
  <c r="U133" i="38"/>
  <c r="V133" i="38"/>
  <c r="W133" i="38"/>
  <c r="X133" i="38"/>
  <c r="Y133" i="38"/>
  <c r="D134" i="38"/>
  <c r="E134" i="38"/>
  <c r="F134" i="38"/>
  <c r="G134" i="38"/>
  <c r="H134" i="38"/>
  <c r="I134" i="38"/>
  <c r="J134" i="38"/>
  <c r="K134" i="38"/>
  <c r="L134" i="38"/>
  <c r="M134" i="38"/>
  <c r="N134" i="38"/>
  <c r="O134" i="38"/>
  <c r="P134" i="38"/>
  <c r="Q134" i="38"/>
  <c r="R134" i="38"/>
  <c r="S134" i="38"/>
  <c r="T134" i="38"/>
  <c r="U134" i="38"/>
  <c r="V134" i="38"/>
  <c r="W134" i="38"/>
  <c r="X134" i="38"/>
  <c r="Y134" i="38"/>
  <c r="D135" i="38"/>
  <c r="E135" i="38"/>
  <c r="F135" i="38"/>
  <c r="G135" i="38"/>
  <c r="H135" i="38"/>
  <c r="I135" i="38"/>
  <c r="J135" i="38"/>
  <c r="K135" i="38"/>
  <c r="L135" i="38"/>
  <c r="M135" i="38"/>
  <c r="N135" i="38"/>
  <c r="O135" i="38"/>
  <c r="P135" i="38"/>
  <c r="Q135" i="38"/>
  <c r="R135" i="38"/>
  <c r="S135" i="38"/>
  <c r="T135" i="38"/>
  <c r="U135" i="38"/>
  <c r="V135" i="38"/>
  <c r="W135" i="38"/>
  <c r="X135" i="38"/>
  <c r="Y135" i="38"/>
  <c r="D136" i="38"/>
  <c r="E136" i="38"/>
  <c r="F136" i="38"/>
  <c r="G136" i="38"/>
  <c r="H136" i="38"/>
  <c r="I136" i="38"/>
  <c r="J136" i="38"/>
  <c r="K136" i="38"/>
  <c r="L136" i="38"/>
  <c r="M136" i="38"/>
  <c r="N136" i="38"/>
  <c r="O136" i="38"/>
  <c r="P136" i="38"/>
  <c r="Q136" i="38"/>
  <c r="R136" i="38"/>
  <c r="S136" i="38"/>
  <c r="T136" i="38"/>
  <c r="U136" i="38"/>
  <c r="V136" i="38"/>
  <c r="W136" i="38"/>
  <c r="X136" i="38"/>
  <c r="Y136" i="38"/>
  <c r="D137" i="38"/>
  <c r="E137" i="38"/>
  <c r="F137" i="38"/>
  <c r="G137" i="38"/>
  <c r="H137" i="38"/>
  <c r="I137" i="38"/>
  <c r="J137" i="38"/>
  <c r="K137" i="38"/>
  <c r="L137" i="38"/>
  <c r="M137" i="38"/>
  <c r="N137" i="38"/>
  <c r="O137" i="38"/>
  <c r="P137" i="38"/>
  <c r="Q137" i="38"/>
  <c r="R137" i="38"/>
  <c r="S137" i="38"/>
  <c r="T137" i="38"/>
  <c r="U137" i="38"/>
  <c r="V137" i="38"/>
  <c r="W137" i="38"/>
  <c r="X137" i="38"/>
  <c r="Y137" i="38"/>
  <c r="D138" i="38"/>
  <c r="E138" i="38"/>
  <c r="F138" i="38"/>
  <c r="G138" i="38"/>
  <c r="H138" i="38"/>
  <c r="I138" i="38"/>
  <c r="J138" i="38"/>
  <c r="K138" i="38"/>
  <c r="L138" i="38"/>
  <c r="M138" i="38"/>
  <c r="N138" i="38"/>
  <c r="O138" i="38"/>
  <c r="P138" i="38"/>
  <c r="Q138" i="38"/>
  <c r="R138" i="38"/>
  <c r="S138" i="38"/>
  <c r="T138" i="38"/>
  <c r="U138" i="38"/>
  <c r="V138" i="38"/>
  <c r="W138" i="38"/>
  <c r="X138" i="38"/>
  <c r="Y138" i="38"/>
  <c r="D139" i="38"/>
  <c r="E139" i="38"/>
  <c r="F139" i="38"/>
  <c r="G139" i="38"/>
  <c r="H139" i="38"/>
  <c r="I139" i="38"/>
  <c r="J139" i="38"/>
  <c r="K139" i="38"/>
  <c r="L139" i="38"/>
  <c r="M139" i="38"/>
  <c r="N139" i="38"/>
  <c r="O139" i="38"/>
  <c r="P139" i="38"/>
  <c r="Q139" i="38"/>
  <c r="R139" i="38"/>
  <c r="S139" i="38"/>
  <c r="T139" i="38"/>
  <c r="U139" i="38"/>
  <c r="V139" i="38"/>
  <c r="W139" i="38"/>
  <c r="X139" i="38"/>
  <c r="Y139" i="38"/>
  <c r="D140" i="38"/>
  <c r="E140" i="38"/>
  <c r="F140" i="38"/>
  <c r="G140" i="38"/>
  <c r="H140" i="38"/>
  <c r="I140" i="38"/>
  <c r="J140" i="38"/>
  <c r="K140" i="38"/>
  <c r="L140" i="38"/>
  <c r="M140" i="38"/>
  <c r="N140" i="38"/>
  <c r="O140" i="38"/>
  <c r="P140" i="38"/>
  <c r="Q140" i="38"/>
  <c r="R140" i="38"/>
  <c r="S140" i="38"/>
  <c r="T140" i="38"/>
  <c r="U140" i="38"/>
  <c r="V140" i="38"/>
  <c r="W140" i="38"/>
  <c r="X140" i="38"/>
  <c r="Y140" i="38"/>
  <c r="D141" i="38"/>
  <c r="E141" i="38"/>
  <c r="F141" i="38"/>
  <c r="G141" i="38"/>
  <c r="H141" i="38"/>
  <c r="I141" i="38"/>
  <c r="J141" i="38"/>
  <c r="K141" i="38"/>
  <c r="L141" i="38"/>
  <c r="M141" i="38"/>
  <c r="N141" i="38"/>
  <c r="O141" i="38"/>
  <c r="P141" i="38"/>
  <c r="Q141" i="38"/>
  <c r="R141" i="38"/>
  <c r="S141" i="38"/>
  <c r="T141" i="38"/>
  <c r="U141" i="38"/>
  <c r="V141" i="38"/>
  <c r="W141" i="38"/>
  <c r="X141" i="38"/>
  <c r="Y141" i="38"/>
  <c r="D142" i="38"/>
  <c r="E142" i="38"/>
  <c r="F142" i="38"/>
  <c r="G142" i="38"/>
  <c r="H142" i="38"/>
  <c r="I142" i="38"/>
  <c r="J142" i="38"/>
  <c r="K142" i="38"/>
  <c r="L142" i="38"/>
  <c r="M142" i="38"/>
  <c r="N142" i="38"/>
  <c r="O142" i="38"/>
  <c r="P142" i="38"/>
  <c r="Q142" i="38"/>
  <c r="R142" i="38"/>
  <c r="S142" i="38"/>
  <c r="T142" i="38"/>
  <c r="U142" i="38"/>
  <c r="V142" i="38"/>
  <c r="W142" i="38"/>
  <c r="X142" i="38"/>
  <c r="Y142" i="38"/>
  <c r="D143" i="38"/>
  <c r="E143" i="38"/>
  <c r="F143" i="38"/>
  <c r="G143" i="38"/>
  <c r="H143" i="38"/>
  <c r="I143" i="38"/>
  <c r="J143" i="38"/>
  <c r="K143" i="38"/>
  <c r="L143" i="38"/>
  <c r="M143" i="38"/>
  <c r="N143" i="38"/>
  <c r="O143" i="38"/>
  <c r="P143" i="38"/>
  <c r="Q143" i="38"/>
  <c r="R143" i="38"/>
  <c r="S143" i="38"/>
  <c r="T143" i="38"/>
  <c r="U143" i="38"/>
  <c r="V143" i="38"/>
  <c r="W143" i="38"/>
  <c r="X143" i="38"/>
  <c r="Y143" i="38"/>
  <c r="D144" i="38"/>
  <c r="E144" i="38"/>
  <c r="F144" i="38"/>
  <c r="G144" i="38"/>
  <c r="H144" i="38"/>
  <c r="I144" i="38"/>
  <c r="J144" i="38"/>
  <c r="K144" i="38"/>
  <c r="L144" i="38"/>
  <c r="M144" i="38"/>
  <c r="N144" i="38"/>
  <c r="O144" i="38"/>
  <c r="P144" i="38"/>
  <c r="Q144" i="38"/>
  <c r="R144" i="38"/>
  <c r="S144" i="38"/>
  <c r="T144" i="38"/>
  <c r="U144" i="38"/>
  <c r="V144" i="38"/>
  <c r="W144" i="38"/>
  <c r="X144" i="38"/>
  <c r="Y144" i="38"/>
  <c r="D145" i="38"/>
  <c r="E145" i="38"/>
  <c r="F145" i="38"/>
  <c r="G145" i="38"/>
  <c r="H145" i="38"/>
  <c r="I145" i="38"/>
  <c r="J145" i="38"/>
  <c r="K145" i="38"/>
  <c r="L145" i="38"/>
  <c r="M145" i="38"/>
  <c r="N145" i="38"/>
  <c r="O145" i="38"/>
  <c r="P145" i="38"/>
  <c r="Q145" i="38"/>
  <c r="R145" i="38"/>
  <c r="S145" i="38"/>
  <c r="T145" i="38"/>
  <c r="U145" i="38"/>
  <c r="V145" i="38"/>
  <c r="W145" i="38"/>
  <c r="X145" i="38"/>
  <c r="Y145" i="38"/>
  <c r="D146" i="38"/>
  <c r="E146" i="38"/>
  <c r="F146" i="38"/>
  <c r="G146" i="38"/>
  <c r="H146" i="38"/>
  <c r="I146" i="38"/>
  <c r="J146" i="38"/>
  <c r="K146" i="38"/>
  <c r="L146" i="38"/>
  <c r="M146" i="38"/>
  <c r="N146" i="38"/>
  <c r="O146" i="38"/>
  <c r="P146" i="38"/>
  <c r="Q146" i="38"/>
  <c r="R146" i="38"/>
  <c r="S146" i="38"/>
  <c r="T146" i="38"/>
  <c r="U146" i="38"/>
  <c r="V146" i="38"/>
  <c r="W146" i="38"/>
  <c r="X146" i="38"/>
  <c r="Y146" i="38"/>
  <c r="D147" i="38"/>
  <c r="E147" i="38"/>
  <c r="F147" i="38"/>
  <c r="G147" i="38"/>
  <c r="H147" i="38"/>
  <c r="I147" i="38"/>
  <c r="J147" i="38"/>
  <c r="K147" i="38"/>
  <c r="L147" i="38"/>
  <c r="M147" i="38"/>
  <c r="N147" i="38"/>
  <c r="O147" i="38"/>
  <c r="P147" i="38"/>
  <c r="Q147" i="38"/>
  <c r="R147" i="38"/>
  <c r="S147" i="38"/>
  <c r="T147" i="38"/>
  <c r="U147" i="38"/>
  <c r="V147" i="38"/>
  <c r="W147" i="38"/>
  <c r="X147" i="38"/>
  <c r="Y147" i="38"/>
  <c r="D148" i="38"/>
  <c r="E148" i="38"/>
  <c r="F148" i="38"/>
  <c r="G148" i="38"/>
  <c r="H148" i="38"/>
  <c r="I148" i="38"/>
  <c r="J148" i="38"/>
  <c r="K148" i="38"/>
  <c r="L148" i="38"/>
  <c r="M148" i="38"/>
  <c r="N148" i="38"/>
  <c r="O148" i="38"/>
  <c r="P148" i="38"/>
  <c r="Q148" i="38"/>
  <c r="R148" i="38"/>
  <c r="S148" i="38"/>
  <c r="T148" i="38"/>
  <c r="U148" i="38"/>
  <c r="V148" i="38"/>
  <c r="W148" i="38"/>
  <c r="X148" i="38"/>
  <c r="Y148" i="38"/>
  <c r="D149" i="38"/>
  <c r="E149" i="38"/>
  <c r="F149" i="38"/>
  <c r="G149" i="38"/>
  <c r="H149" i="38"/>
  <c r="I149" i="38"/>
  <c r="J149" i="38"/>
  <c r="K149" i="38"/>
  <c r="L149" i="38"/>
  <c r="M149" i="38"/>
  <c r="N149" i="38"/>
  <c r="O149" i="38"/>
  <c r="P149" i="38"/>
  <c r="Q149" i="38"/>
  <c r="R149" i="38"/>
  <c r="S149" i="38"/>
  <c r="T149" i="38"/>
  <c r="U149" i="38"/>
  <c r="V149" i="38"/>
  <c r="W149" i="38"/>
  <c r="X149" i="38"/>
  <c r="Y149" i="38"/>
  <c r="D3" i="37"/>
  <c r="E3" i="37"/>
  <c r="F3" i="37"/>
  <c r="G3" i="37"/>
  <c r="H3" i="37"/>
  <c r="I3" i="37"/>
  <c r="J3" i="37"/>
  <c r="K3" i="37"/>
  <c r="L3" i="37"/>
  <c r="M3" i="37"/>
  <c r="N3" i="37"/>
  <c r="O3" i="37"/>
  <c r="P3" i="37"/>
  <c r="Q3" i="37"/>
  <c r="R3" i="37"/>
  <c r="S3" i="37"/>
  <c r="T3" i="37"/>
  <c r="U3" i="37"/>
  <c r="V3" i="37"/>
  <c r="W3" i="37"/>
  <c r="X3" i="37"/>
  <c r="Y3" i="37"/>
  <c r="D4" i="37"/>
  <c r="E4" i="37"/>
  <c r="F4" i="37"/>
  <c r="G4" i="37"/>
  <c r="H4" i="37"/>
  <c r="I4" i="37"/>
  <c r="J4" i="37"/>
  <c r="K4" i="37"/>
  <c r="L4" i="37"/>
  <c r="M4" i="37"/>
  <c r="N4" i="37"/>
  <c r="O4" i="37"/>
  <c r="P4" i="37"/>
  <c r="Q4" i="37"/>
  <c r="R4" i="37"/>
  <c r="S4" i="37"/>
  <c r="T4" i="37"/>
  <c r="U4" i="37"/>
  <c r="V4" i="37"/>
  <c r="W4" i="37"/>
  <c r="X4" i="37"/>
  <c r="Y4" i="37"/>
  <c r="D5" i="37"/>
  <c r="E5" i="37"/>
  <c r="F5" i="37"/>
  <c r="G5" i="37"/>
  <c r="H5" i="37"/>
  <c r="I5" i="37"/>
  <c r="J5" i="37"/>
  <c r="K5" i="37"/>
  <c r="L5" i="37"/>
  <c r="M5" i="37"/>
  <c r="N5" i="37"/>
  <c r="O5" i="37"/>
  <c r="P5" i="37"/>
  <c r="Q5" i="37"/>
  <c r="R5" i="37"/>
  <c r="S5" i="37"/>
  <c r="T5" i="37"/>
  <c r="U5" i="37"/>
  <c r="V5" i="37"/>
  <c r="W5" i="37"/>
  <c r="X5" i="37"/>
  <c r="Y5" i="37"/>
  <c r="D6" i="37"/>
  <c r="E6" i="37"/>
  <c r="F6" i="37"/>
  <c r="G6" i="37"/>
  <c r="H6" i="37"/>
  <c r="I6" i="37"/>
  <c r="J6" i="37"/>
  <c r="K6" i="37"/>
  <c r="L6" i="37"/>
  <c r="M6" i="37"/>
  <c r="N6" i="37"/>
  <c r="O6" i="37"/>
  <c r="P6" i="37"/>
  <c r="Q6" i="37"/>
  <c r="R6" i="37"/>
  <c r="S6" i="37"/>
  <c r="T6" i="37"/>
  <c r="U6" i="37"/>
  <c r="V6" i="37"/>
  <c r="W6" i="37"/>
  <c r="X6" i="37"/>
  <c r="Y6" i="37"/>
  <c r="D7" i="37"/>
  <c r="E7" i="37"/>
  <c r="F7" i="37"/>
  <c r="G7" i="37"/>
  <c r="H7" i="37"/>
  <c r="I7" i="37"/>
  <c r="J7" i="37"/>
  <c r="K7" i="37"/>
  <c r="L7" i="37"/>
  <c r="M7" i="37"/>
  <c r="N7" i="37"/>
  <c r="O7" i="37"/>
  <c r="P7" i="37"/>
  <c r="Q7" i="37"/>
  <c r="R7" i="37"/>
  <c r="S7" i="37"/>
  <c r="T7" i="37"/>
  <c r="U7" i="37"/>
  <c r="V7" i="37"/>
  <c r="W7" i="37"/>
  <c r="X7" i="37"/>
  <c r="Y7" i="37"/>
  <c r="D8" i="37"/>
  <c r="E8" i="37"/>
  <c r="F8" i="37"/>
  <c r="G8" i="37"/>
  <c r="H8" i="37"/>
  <c r="I8" i="37"/>
  <c r="J8" i="37"/>
  <c r="K8" i="37"/>
  <c r="L8" i="37"/>
  <c r="M8" i="37"/>
  <c r="N8" i="37"/>
  <c r="O8" i="37"/>
  <c r="P8" i="37"/>
  <c r="Q8" i="37"/>
  <c r="R8" i="37"/>
  <c r="S8" i="37"/>
  <c r="T8" i="37"/>
  <c r="U8" i="37"/>
  <c r="V8" i="37"/>
  <c r="W8" i="37"/>
  <c r="X8" i="37"/>
  <c r="Y8" i="37"/>
  <c r="D9" i="37"/>
  <c r="E9" i="37"/>
  <c r="F9" i="37"/>
  <c r="G9" i="37"/>
  <c r="H9" i="37"/>
  <c r="I9" i="37"/>
  <c r="J9" i="37"/>
  <c r="K9" i="37"/>
  <c r="L9" i="37"/>
  <c r="M9" i="37"/>
  <c r="N9" i="37"/>
  <c r="O9" i="37"/>
  <c r="P9" i="37"/>
  <c r="Q9" i="37"/>
  <c r="R9" i="37"/>
  <c r="S9" i="37"/>
  <c r="T9" i="37"/>
  <c r="U9" i="37"/>
  <c r="V9" i="37"/>
  <c r="W9" i="37"/>
  <c r="X9" i="37"/>
  <c r="Y9" i="37"/>
  <c r="D10" i="37"/>
  <c r="E10" i="37"/>
  <c r="F10" i="3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U10" i="37"/>
  <c r="V10" i="37"/>
  <c r="W10" i="37"/>
  <c r="X10" i="37"/>
  <c r="Y10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U11" i="37"/>
  <c r="V11" i="37"/>
  <c r="W11" i="37"/>
  <c r="X11" i="37"/>
  <c r="Y11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X12" i="37"/>
  <c r="Y12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Q14" i="37"/>
  <c r="R14" i="37"/>
  <c r="S14" i="37"/>
  <c r="T14" i="37"/>
  <c r="U14" i="37"/>
  <c r="V14" i="37"/>
  <c r="W14" i="37"/>
  <c r="X14" i="37"/>
  <c r="Y14" i="37"/>
  <c r="D15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W15" i="37"/>
  <c r="X15" i="37"/>
  <c r="Y15" i="37"/>
  <c r="D16" i="37"/>
  <c r="E16" i="37"/>
  <c r="F16" i="37"/>
  <c r="G16" i="37"/>
  <c r="H16" i="37"/>
  <c r="I16" i="37"/>
  <c r="J16" i="37"/>
  <c r="K16" i="37"/>
  <c r="L16" i="37"/>
  <c r="M16" i="37"/>
  <c r="N16" i="37"/>
  <c r="O16" i="37"/>
  <c r="P16" i="37"/>
  <c r="Q16" i="37"/>
  <c r="R16" i="37"/>
  <c r="S16" i="37"/>
  <c r="T16" i="37"/>
  <c r="U16" i="37"/>
  <c r="V16" i="37"/>
  <c r="W16" i="37"/>
  <c r="X16" i="37"/>
  <c r="Y16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D22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X22" i="37"/>
  <c r="Y22" i="37"/>
  <c r="D23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X23" i="37"/>
  <c r="Y23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D38" i="37"/>
  <c r="E38" i="37"/>
  <c r="F38" i="37"/>
  <c r="G38" i="37"/>
  <c r="H38" i="37"/>
  <c r="I38" i="37"/>
  <c r="J38" i="37"/>
  <c r="K38" i="37"/>
  <c r="L38" i="37"/>
  <c r="M38" i="37"/>
  <c r="N38" i="37"/>
  <c r="O38" i="37"/>
  <c r="P38" i="37"/>
  <c r="Q38" i="37"/>
  <c r="R38" i="37"/>
  <c r="S38" i="37"/>
  <c r="T38" i="37"/>
  <c r="U38" i="37"/>
  <c r="V38" i="37"/>
  <c r="W38" i="37"/>
  <c r="X38" i="37"/>
  <c r="Y38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Y41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Q42" i="37"/>
  <c r="R42" i="37"/>
  <c r="S42" i="37"/>
  <c r="T42" i="37"/>
  <c r="U42" i="37"/>
  <c r="V42" i="37"/>
  <c r="W42" i="37"/>
  <c r="X42" i="37"/>
  <c r="Y42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R46" i="37"/>
  <c r="S46" i="37"/>
  <c r="T46" i="37"/>
  <c r="U46" i="37"/>
  <c r="V46" i="37"/>
  <c r="W46" i="37"/>
  <c r="X46" i="37"/>
  <c r="Y46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P49" i="37"/>
  <c r="Q49" i="37"/>
  <c r="R49" i="37"/>
  <c r="S49" i="37"/>
  <c r="T49" i="37"/>
  <c r="U49" i="37"/>
  <c r="V49" i="37"/>
  <c r="W49" i="37"/>
  <c r="X49" i="37"/>
  <c r="Y49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P50" i="37"/>
  <c r="Q50" i="37"/>
  <c r="R50" i="37"/>
  <c r="S50" i="37"/>
  <c r="T50" i="37"/>
  <c r="U50" i="37"/>
  <c r="V50" i="37"/>
  <c r="W50" i="37"/>
  <c r="X50" i="37"/>
  <c r="Y50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D54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P58" i="37"/>
  <c r="Q58" i="37"/>
  <c r="R58" i="37"/>
  <c r="S58" i="37"/>
  <c r="T58" i="37"/>
  <c r="U58" i="37"/>
  <c r="V58" i="37"/>
  <c r="W58" i="37"/>
  <c r="X58" i="37"/>
  <c r="Y58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Y59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P60" i="37"/>
  <c r="Q60" i="37"/>
  <c r="R60" i="37"/>
  <c r="S60" i="37"/>
  <c r="T60" i="37"/>
  <c r="U60" i="37"/>
  <c r="V60" i="37"/>
  <c r="W60" i="37"/>
  <c r="X60" i="37"/>
  <c r="Y60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P61" i="37"/>
  <c r="Q61" i="37"/>
  <c r="R61" i="37"/>
  <c r="S61" i="37"/>
  <c r="T61" i="37"/>
  <c r="U61" i="37"/>
  <c r="V61" i="37"/>
  <c r="W61" i="37"/>
  <c r="X61" i="37"/>
  <c r="Y61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P62" i="37"/>
  <c r="Q62" i="37"/>
  <c r="R62" i="37"/>
  <c r="S62" i="37"/>
  <c r="T62" i="37"/>
  <c r="U62" i="37"/>
  <c r="V62" i="37"/>
  <c r="W62" i="37"/>
  <c r="X62" i="37"/>
  <c r="Y62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P63" i="37"/>
  <c r="Q63" i="37"/>
  <c r="R63" i="37"/>
  <c r="S63" i="37"/>
  <c r="T63" i="37"/>
  <c r="U63" i="37"/>
  <c r="V63" i="37"/>
  <c r="W63" i="37"/>
  <c r="X63" i="37"/>
  <c r="Y63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P64" i="37"/>
  <c r="Q64" i="37"/>
  <c r="R64" i="37"/>
  <c r="S64" i="37"/>
  <c r="T64" i="37"/>
  <c r="U64" i="37"/>
  <c r="V64" i="37"/>
  <c r="W64" i="37"/>
  <c r="X64" i="37"/>
  <c r="Y64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P65" i="37"/>
  <c r="Q65" i="37"/>
  <c r="R65" i="37"/>
  <c r="S65" i="37"/>
  <c r="T65" i="37"/>
  <c r="U65" i="37"/>
  <c r="V65" i="37"/>
  <c r="W65" i="37"/>
  <c r="X65" i="37"/>
  <c r="Y65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Y66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P67" i="37"/>
  <c r="Q67" i="37"/>
  <c r="R67" i="37"/>
  <c r="S67" i="37"/>
  <c r="T67" i="37"/>
  <c r="U67" i="37"/>
  <c r="V67" i="37"/>
  <c r="W67" i="37"/>
  <c r="X67" i="37"/>
  <c r="Y67" i="37"/>
  <c r="D68" i="37"/>
  <c r="E68" i="37"/>
  <c r="F68" i="37"/>
  <c r="G68" i="37"/>
  <c r="H68" i="37"/>
  <c r="I68" i="37"/>
  <c r="J68" i="37"/>
  <c r="K68" i="37"/>
  <c r="L68" i="37"/>
  <c r="M68" i="37"/>
  <c r="N68" i="37"/>
  <c r="O68" i="37"/>
  <c r="P68" i="37"/>
  <c r="Q68" i="37"/>
  <c r="R68" i="37"/>
  <c r="S68" i="37"/>
  <c r="T68" i="37"/>
  <c r="U68" i="37"/>
  <c r="V68" i="37"/>
  <c r="W68" i="37"/>
  <c r="X68" i="37"/>
  <c r="Y68" i="37"/>
  <c r="D69" i="37"/>
  <c r="E69" i="37"/>
  <c r="F69" i="37"/>
  <c r="G69" i="37"/>
  <c r="H69" i="37"/>
  <c r="I69" i="37"/>
  <c r="J69" i="37"/>
  <c r="K69" i="37"/>
  <c r="L69" i="37"/>
  <c r="M69" i="37"/>
  <c r="N69" i="37"/>
  <c r="O69" i="37"/>
  <c r="P69" i="37"/>
  <c r="Q69" i="37"/>
  <c r="R69" i="37"/>
  <c r="S69" i="37"/>
  <c r="T69" i="37"/>
  <c r="U69" i="37"/>
  <c r="V69" i="37"/>
  <c r="W69" i="37"/>
  <c r="X69" i="37"/>
  <c r="Y69" i="37"/>
  <c r="D70" i="37"/>
  <c r="E70" i="37"/>
  <c r="F70" i="37"/>
  <c r="G70" i="37"/>
  <c r="H70" i="37"/>
  <c r="I70" i="37"/>
  <c r="J70" i="37"/>
  <c r="K70" i="37"/>
  <c r="L70" i="37"/>
  <c r="M70" i="37"/>
  <c r="N70" i="37"/>
  <c r="O70" i="37"/>
  <c r="P70" i="37"/>
  <c r="Q70" i="37"/>
  <c r="R70" i="37"/>
  <c r="S70" i="37"/>
  <c r="T70" i="37"/>
  <c r="U70" i="37"/>
  <c r="V70" i="37"/>
  <c r="W70" i="37"/>
  <c r="X70" i="37"/>
  <c r="Y70" i="37"/>
  <c r="D71" i="37"/>
  <c r="E71" i="37"/>
  <c r="F71" i="37"/>
  <c r="G71" i="37"/>
  <c r="H71" i="37"/>
  <c r="I71" i="37"/>
  <c r="J71" i="37"/>
  <c r="K71" i="37"/>
  <c r="L71" i="37"/>
  <c r="M71" i="37"/>
  <c r="N71" i="37"/>
  <c r="O71" i="37"/>
  <c r="P71" i="37"/>
  <c r="Q71" i="37"/>
  <c r="R71" i="37"/>
  <c r="S71" i="37"/>
  <c r="T71" i="37"/>
  <c r="U71" i="37"/>
  <c r="V71" i="37"/>
  <c r="W71" i="37"/>
  <c r="X71" i="37"/>
  <c r="Y71" i="37"/>
  <c r="D72" i="37"/>
  <c r="E72" i="37"/>
  <c r="F72" i="37"/>
  <c r="G72" i="37"/>
  <c r="H72" i="37"/>
  <c r="I72" i="37"/>
  <c r="J72" i="37"/>
  <c r="K72" i="37"/>
  <c r="L72" i="37"/>
  <c r="M72" i="37"/>
  <c r="N72" i="37"/>
  <c r="O72" i="37"/>
  <c r="P72" i="37"/>
  <c r="Q72" i="37"/>
  <c r="R72" i="37"/>
  <c r="S72" i="37"/>
  <c r="T72" i="37"/>
  <c r="U72" i="37"/>
  <c r="V72" i="37"/>
  <c r="W72" i="37"/>
  <c r="X72" i="37"/>
  <c r="Y72" i="37"/>
  <c r="D73" i="37"/>
  <c r="E73" i="37"/>
  <c r="F73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Y73" i="37"/>
  <c r="D74" i="37"/>
  <c r="E74" i="37"/>
  <c r="F74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Y74" i="37"/>
  <c r="D75" i="37"/>
  <c r="E75" i="37"/>
  <c r="F75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Y75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Y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Y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T78" i="37"/>
  <c r="U78" i="37"/>
  <c r="V78" i="37"/>
  <c r="W78" i="37"/>
  <c r="X78" i="37"/>
  <c r="Y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V79" i="37"/>
  <c r="W79" i="37"/>
  <c r="X79" i="37"/>
  <c r="Y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T80" i="37"/>
  <c r="U80" i="37"/>
  <c r="V80" i="37"/>
  <c r="W80" i="37"/>
  <c r="X80" i="37"/>
  <c r="Y80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T81" i="37"/>
  <c r="U81" i="37"/>
  <c r="V81" i="37"/>
  <c r="W81" i="37"/>
  <c r="X81" i="37"/>
  <c r="Y81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R82" i="37"/>
  <c r="S82" i="37"/>
  <c r="T82" i="37"/>
  <c r="U82" i="37"/>
  <c r="V82" i="37"/>
  <c r="W82" i="37"/>
  <c r="X82" i="37"/>
  <c r="Y82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R83" i="37"/>
  <c r="S83" i="37"/>
  <c r="T83" i="37"/>
  <c r="U83" i="37"/>
  <c r="V83" i="37"/>
  <c r="W83" i="37"/>
  <c r="X83" i="37"/>
  <c r="Y83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T84" i="37"/>
  <c r="U84" i="37"/>
  <c r="V84" i="37"/>
  <c r="W84" i="37"/>
  <c r="X84" i="37"/>
  <c r="Y84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T85" i="37"/>
  <c r="U85" i="37"/>
  <c r="V85" i="37"/>
  <c r="W85" i="37"/>
  <c r="X85" i="37"/>
  <c r="Y85" i="37"/>
  <c r="D86" i="37"/>
  <c r="E86" i="37"/>
  <c r="F86" i="37"/>
  <c r="G86" i="37"/>
  <c r="H86" i="37"/>
  <c r="I86" i="37"/>
  <c r="J86" i="37"/>
  <c r="K86" i="37"/>
  <c r="L86" i="37"/>
  <c r="M86" i="37"/>
  <c r="N86" i="37"/>
  <c r="O86" i="37"/>
  <c r="P86" i="37"/>
  <c r="Q86" i="37"/>
  <c r="R86" i="37"/>
  <c r="S86" i="37"/>
  <c r="T86" i="37"/>
  <c r="U86" i="37"/>
  <c r="V86" i="37"/>
  <c r="W86" i="37"/>
  <c r="X86" i="37"/>
  <c r="Y86" i="37"/>
  <c r="D87" i="37"/>
  <c r="E87" i="37"/>
  <c r="F87" i="37"/>
  <c r="G87" i="37"/>
  <c r="H87" i="37"/>
  <c r="I87" i="37"/>
  <c r="J87" i="37"/>
  <c r="K87" i="37"/>
  <c r="L87" i="37"/>
  <c r="M87" i="37"/>
  <c r="N87" i="37"/>
  <c r="O87" i="37"/>
  <c r="P87" i="37"/>
  <c r="Q87" i="37"/>
  <c r="R87" i="37"/>
  <c r="S87" i="37"/>
  <c r="T87" i="37"/>
  <c r="U87" i="37"/>
  <c r="V87" i="37"/>
  <c r="W87" i="37"/>
  <c r="X87" i="37"/>
  <c r="Y87" i="37"/>
  <c r="D88" i="37"/>
  <c r="E88" i="37"/>
  <c r="F88" i="37"/>
  <c r="G88" i="37"/>
  <c r="H88" i="37"/>
  <c r="I88" i="37"/>
  <c r="J88" i="37"/>
  <c r="K88" i="37"/>
  <c r="L88" i="37"/>
  <c r="M88" i="37"/>
  <c r="N88" i="37"/>
  <c r="O88" i="37"/>
  <c r="P88" i="37"/>
  <c r="Q88" i="37"/>
  <c r="R88" i="37"/>
  <c r="S88" i="37"/>
  <c r="T88" i="37"/>
  <c r="U88" i="37"/>
  <c r="V88" i="37"/>
  <c r="W88" i="37"/>
  <c r="X88" i="37"/>
  <c r="Y88" i="37"/>
  <c r="D89" i="37"/>
  <c r="E89" i="37"/>
  <c r="F89" i="37"/>
  <c r="G89" i="37"/>
  <c r="H89" i="37"/>
  <c r="I89" i="37"/>
  <c r="J89" i="37"/>
  <c r="K89" i="37"/>
  <c r="L89" i="37"/>
  <c r="M89" i="37"/>
  <c r="N89" i="37"/>
  <c r="O89" i="37"/>
  <c r="P89" i="37"/>
  <c r="Q89" i="37"/>
  <c r="R89" i="37"/>
  <c r="S89" i="37"/>
  <c r="T89" i="37"/>
  <c r="U89" i="37"/>
  <c r="V89" i="37"/>
  <c r="W89" i="37"/>
  <c r="X89" i="37"/>
  <c r="Y89" i="37"/>
  <c r="D90" i="37"/>
  <c r="E90" i="37"/>
  <c r="F90" i="37"/>
  <c r="G90" i="37"/>
  <c r="H90" i="37"/>
  <c r="I90" i="37"/>
  <c r="J90" i="37"/>
  <c r="K90" i="37"/>
  <c r="L90" i="37"/>
  <c r="M90" i="37"/>
  <c r="N90" i="37"/>
  <c r="O90" i="37"/>
  <c r="P90" i="37"/>
  <c r="Q90" i="37"/>
  <c r="R90" i="37"/>
  <c r="S90" i="37"/>
  <c r="T90" i="37"/>
  <c r="U90" i="37"/>
  <c r="V90" i="37"/>
  <c r="W90" i="37"/>
  <c r="X90" i="37"/>
  <c r="Y90" i="37"/>
  <c r="D91" i="37"/>
  <c r="E91" i="37"/>
  <c r="F91" i="37"/>
  <c r="G91" i="37"/>
  <c r="H91" i="37"/>
  <c r="I91" i="37"/>
  <c r="J91" i="37"/>
  <c r="K91" i="37"/>
  <c r="L91" i="37"/>
  <c r="M91" i="37"/>
  <c r="N91" i="37"/>
  <c r="O91" i="37"/>
  <c r="P91" i="37"/>
  <c r="Q91" i="37"/>
  <c r="R91" i="37"/>
  <c r="S91" i="37"/>
  <c r="T91" i="37"/>
  <c r="U91" i="37"/>
  <c r="V91" i="37"/>
  <c r="W91" i="37"/>
  <c r="X91" i="37"/>
  <c r="Y91" i="37"/>
  <c r="D92" i="37"/>
  <c r="E92" i="37"/>
  <c r="F92" i="37"/>
  <c r="G92" i="37"/>
  <c r="H92" i="37"/>
  <c r="I92" i="37"/>
  <c r="J92" i="37"/>
  <c r="K92" i="37"/>
  <c r="L92" i="37"/>
  <c r="M92" i="37"/>
  <c r="N92" i="37"/>
  <c r="O92" i="37"/>
  <c r="P92" i="37"/>
  <c r="Q92" i="37"/>
  <c r="R92" i="37"/>
  <c r="S92" i="37"/>
  <c r="T92" i="37"/>
  <c r="U92" i="37"/>
  <c r="V92" i="37"/>
  <c r="W92" i="37"/>
  <c r="X92" i="37"/>
  <c r="Y92" i="37"/>
  <c r="D93" i="37"/>
  <c r="E93" i="37"/>
  <c r="F93" i="37"/>
  <c r="G93" i="37"/>
  <c r="H93" i="37"/>
  <c r="I93" i="37"/>
  <c r="J93" i="37"/>
  <c r="K93" i="37"/>
  <c r="L93" i="37"/>
  <c r="M93" i="37"/>
  <c r="N93" i="37"/>
  <c r="O93" i="37"/>
  <c r="P93" i="37"/>
  <c r="Q93" i="37"/>
  <c r="R93" i="37"/>
  <c r="S93" i="37"/>
  <c r="T93" i="37"/>
  <c r="U93" i="37"/>
  <c r="V93" i="37"/>
  <c r="W93" i="37"/>
  <c r="X93" i="37"/>
  <c r="Y93" i="37"/>
  <c r="D94" i="37"/>
  <c r="E94" i="37"/>
  <c r="F94" i="37"/>
  <c r="G94" i="37"/>
  <c r="H94" i="37"/>
  <c r="I94" i="37"/>
  <c r="J94" i="37"/>
  <c r="K94" i="37"/>
  <c r="L94" i="37"/>
  <c r="M94" i="37"/>
  <c r="N94" i="37"/>
  <c r="O94" i="37"/>
  <c r="P94" i="37"/>
  <c r="Q94" i="37"/>
  <c r="R94" i="37"/>
  <c r="S94" i="37"/>
  <c r="T94" i="37"/>
  <c r="U94" i="37"/>
  <c r="V94" i="37"/>
  <c r="W94" i="37"/>
  <c r="X94" i="37"/>
  <c r="Y94" i="37"/>
  <c r="D95" i="37"/>
  <c r="E95" i="37"/>
  <c r="F95" i="37"/>
  <c r="G95" i="37"/>
  <c r="H95" i="37"/>
  <c r="I95" i="37"/>
  <c r="J95" i="37"/>
  <c r="K95" i="37"/>
  <c r="L95" i="37"/>
  <c r="M95" i="37"/>
  <c r="N95" i="37"/>
  <c r="O95" i="37"/>
  <c r="P95" i="37"/>
  <c r="Q95" i="37"/>
  <c r="R95" i="37"/>
  <c r="S95" i="37"/>
  <c r="T95" i="37"/>
  <c r="U95" i="37"/>
  <c r="V95" i="37"/>
  <c r="W95" i="37"/>
  <c r="X95" i="37"/>
  <c r="Y95" i="37"/>
  <c r="D96" i="37"/>
  <c r="E96" i="37"/>
  <c r="F96" i="37"/>
  <c r="G96" i="37"/>
  <c r="H96" i="37"/>
  <c r="I96" i="37"/>
  <c r="J96" i="37"/>
  <c r="K96" i="37"/>
  <c r="L96" i="37"/>
  <c r="M96" i="37"/>
  <c r="N96" i="37"/>
  <c r="O96" i="37"/>
  <c r="P96" i="37"/>
  <c r="Q96" i="37"/>
  <c r="R96" i="37"/>
  <c r="S96" i="37"/>
  <c r="T96" i="37"/>
  <c r="U96" i="37"/>
  <c r="V96" i="37"/>
  <c r="W96" i="37"/>
  <c r="X96" i="37"/>
  <c r="Y96" i="37"/>
  <c r="D97" i="37"/>
  <c r="E97" i="37"/>
  <c r="F97" i="37"/>
  <c r="G97" i="37"/>
  <c r="H97" i="37"/>
  <c r="I97" i="37"/>
  <c r="J97" i="37"/>
  <c r="K97" i="37"/>
  <c r="L97" i="37"/>
  <c r="M97" i="37"/>
  <c r="N97" i="37"/>
  <c r="O97" i="37"/>
  <c r="P97" i="37"/>
  <c r="Q97" i="37"/>
  <c r="R97" i="37"/>
  <c r="S97" i="37"/>
  <c r="T97" i="37"/>
  <c r="U97" i="37"/>
  <c r="V97" i="37"/>
  <c r="W97" i="37"/>
  <c r="X97" i="37"/>
  <c r="Y97" i="37"/>
  <c r="D98" i="37"/>
  <c r="E98" i="37"/>
  <c r="F98" i="37"/>
  <c r="G98" i="37"/>
  <c r="H98" i="37"/>
  <c r="I98" i="37"/>
  <c r="J98" i="37"/>
  <c r="K98" i="37"/>
  <c r="L98" i="37"/>
  <c r="M98" i="37"/>
  <c r="N98" i="37"/>
  <c r="O98" i="37"/>
  <c r="P98" i="37"/>
  <c r="Q98" i="37"/>
  <c r="R98" i="37"/>
  <c r="S98" i="37"/>
  <c r="T98" i="37"/>
  <c r="U98" i="37"/>
  <c r="V98" i="37"/>
  <c r="W98" i="37"/>
  <c r="X98" i="37"/>
  <c r="Y98" i="37"/>
  <c r="D99" i="37"/>
  <c r="E99" i="37"/>
  <c r="F99" i="37"/>
  <c r="G99" i="37"/>
  <c r="H99" i="37"/>
  <c r="I99" i="37"/>
  <c r="J99" i="37"/>
  <c r="K99" i="37"/>
  <c r="L99" i="37"/>
  <c r="M99" i="37"/>
  <c r="N99" i="37"/>
  <c r="O99" i="37"/>
  <c r="P99" i="37"/>
  <c r="Q99" i="37"/>
  <c r="R99" i="37"/>
  <c r="S99" i="37"/>
  <c r="T99" i="37"/>
  <c r="U99" i="37"/>
  <c r="V99" i="37"/>
  <c r="W99" i="37"/>
  <c r="X99" i="37"/>
  <c r="Y99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D101" i="37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Y101" i="37"/>
  <c r="D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D103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D104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D105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D106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D107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D108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D109" i="37"/>
  <c r="E109" i="37"/>
  <c r="F109" i="37"/>
  <c r="G109" i="37"/>
  <c r="H109" i="37"/>
  <c r="I109" i="37"/>
  <c r="J109" i="37"/>
  <c r="K109" i="37"/>
  <c r="L109" i="37"/>
  <c r="M109" i="37"/>
  <c r="N109" i="37"/>
  <c r="O109" i="37"/>
  <c r="P109" i="37"/>
  <c r="Q109" i="37"/>
  <c r="R109" i="37"/>
  <c r="S109" i="37"/>
  <c r="T109" i="37"/>
  <c r="U109" i="37"/>
  <c r="V109" i="37"/>
  <c r="W109" i="37"/>
  <c r="X109" i="37"/>
  <c r="Y109" i="37"/>
  <c r="D110" i="37"/>
  <c r="E110" i="37"/>
  <c r="F110" i="37"/>
  <c r="G110" i="37"/>
  <c r="H110" i="37"/>
  <c r="I110" i="37"/>
  <c r="J110" i="37"/>
  <c r="K110" i="37"/>
  <c r="L110" i="37"/>
  <c r="M110" i="37"/>
  <c r="N110" i="37"/>
  <c r="O110" i="37"/>
  <c r="P110" i="37"/>
  <c r="Q110" i="37"/>
  <c r="R110" i="37"/>
  <c r="S110" i="37"/>
  <c r="T110" i="37"/>
  <c r="U110" i="37"/>
  <c r="V110" i="37"/>
  <c r="W110" i="37"/>
  <c r="X110" i="37"/>
  <c r="Y110" i="37"/>
  <c r="D111" i="37"/>
  <c r="E111" i="37"/>
  <c r="F111" i="37"/>
  <c r="G111" i="37"/>
  <c r="H111" i="37"/>
  <c r="I111" i="37"/>
  <c r="J111" i="37"/>
  <c r="K111" i="37"/>
  <c r="L111" i="37"/>
  <c r="M111" i="37"/>
  <c r="N111" i="37"/>
  <c r="O111" i="37"/>
  <c r="P111" i="37"/>
  <c r="Q111" i="37"/>
  <c r="R111" i="37"/>
  <c r="S111" i="37"/>
  <c r="T111" i="37"/>
  <c r="U111" i="37"/>
  <c r="V111" i="37"/>
  <c r="W111" i="37"/>
  <c r="X111" i="37"/>
  <c r="Y111" i="37"/>
  <c r="D112" i="37"/>
  <c r="E112" i="37"/>
  <c r="F112" i="37"/>
  <c r="G112" i="37"/>
  <c r="H112" i="37"/>
  <c r="I112" i="37"/>
  <c r="J112" i="37"/>
  <c r="K112" i="37"/>
  <c r="L112" i="37"/>
  <c r="M112" i="37"/>
  <c r="N112" i="37"/>
  <c r="O112" i="37"/>
  <c r="P112" i="37"/>
  <c r="Q112" i="37"/>
  <c r="R112" i="37"/>
  <c r="S112" i="37"/>
  <c r="T112" i="37"/>
  <c r="U112" i="37"/>
  <c r="V112" i="37"/>
  <c r="W112" i="37"/>
  <c r="X112" i="37"/>
  <c r="Y112" i="37"/>
  <c r="D113" i="37"/>
  <c r="E113" i="37"/>
  <c r="F113" i="37"/>
  <c r="G113" i="37"/>
  <c r="H113" i="37"/>
  <c r="I113" i="37"/>
  <c r="J113" i="37"/>
  <c r="K113" i="37"/>
  <c r="L113" i="37"/>
  <c r="M113" i="37"/>
  <c r="N113" i="37"/>
  <c r="O113" i="37"/>
  <c r="P113" i="37"/>
  <c r="Q113" i="37"/>
  <c r="R113" i="37"/>
  <c r="S113" i="37"/>
  <c r="T113" i="37"/>
  <c r="U113" i="37"/>
  <c r="V113" i="37"/>
  <c r="W113" i="37"/>
  <c r="X113" i="37"/>
  <c r="Y113" i="37"/>
  <c r="D114" i="37"/>
  <c r="E114" i="37"/>
  <c r="F114" i="37"/>
  <c r="G114" i="37"/>
  <c r="H114" i="37"/>
  <c r="I114" i="37"/>
  <c r="J114" i="37"/>
  <c r="K114" i="37"/>
  <c r="L114" i="37"/>
  <c r="M114" i="37"/>
  <c r="N114" i="37"/>
  <c r="O114" i="37"/>
  <c r="P114" i="37"/>
  <c r="Q114" i="37"/>
  <c r="R114" i="37"/>
  <c r="S114" i="37"/>
  <c r="T114" i="37"/>
  <c r="U114" i="37"/>
  <c r="V114" i="37"/>
  <c r="W114" i="37"/>
  <c r="X114" i="37"/>
  <c r="Y114" i="37"/>
  <c r="D115" i="37"/>
  <c r="E115" i="37"/>
  <c r="F115" i="37"/>
  <c r="G115" i="37"/>
  <c r="H115" i="37"/>
  <c r="I115" i="37"/>
  <c r="J115" i="37"/>
  <c r="K115" i="37"/>
  <c r="L115" i="37"/>
  <c r="M115" i="37"/>
  <c r="N115" i="37"/>
  <c r="O115" i="37"/>
  <c r="P115" i="37"/>
  <c r="Q115" i="37"/>
  <c r="R115" i="37"/>
  <c r="S115" i="37"/>
  <c r="T115" i="37"/>
  <c r="U115" i="37"/>
  <c r="V115" i="37"/>
  <c r="W115" i="37"/>
  <c r="X115" i="37"/>
  <c r="Y115" i="37"/>
  <c r="D116" i="37"/>
  <c r="E116" i="37"/>
  <c r="F116" i="37"/>
  <c r="G116" i="37"/>
  <c r="H116" i="37"/>
  <c r="I116" i="37"/>
  <c r="J116" i="37"/>
  <c r="K116" i="37"/>
  <c r="L116" i="37"/>
  <c r="M116" i="37"/>
  <c r="N116" i="37"/>
  <c r="O116" i="37"/>
  <c r="P116" i="37"/>
  <c r="Q116" i="37"/>
  <c r="R116" i="37"/>
  <c r="S116" i="37"/>
  <c r="T116" i="37"/>
  <c r="U116" i="37"/>
  <c r="V116" i="37"/>
  <c r="W116" i="37"/>
  <c r="X116" i="37"/>
  <c r="Y116" i="37"/>
  <c r="D117" i="37"/>
  <c r="E117" i="37"/>
  <c r="F117" i="37"/>
  <c r="G117" i="37"/>
  <c r="H117" i="37"/>
  <c r="I117" i="37"/>
  <c r="J117" i="37"/>
  <c r="K117" i="37"/>
  <c r="L117" i="37"/>
  <c r="M117" i="37"/>
  <c r="N117" i="37"/>
  <c r="O117" i="37"/>
  <c r="P117" i="37"/>
  <c r="Q117" i="37"/>
  <c r="R117" i="37"/>
  <c r="S117" i="37"/>
  <c r="T117" i="37"/>
  <c r="U117" i="37"/>
  <c r="V117" i="37"/>
  <c r="W117" i="37"/>
  <c r="X117" i="37"/>
  <c r="Y117" i="37"/>
  <c r="D118" i="37"/>
  <c r="E118" i="37"/>
  <c r="F118" i="37"/>
  <c r="G118" i="37"/>
  <c r="H118" i="37"/>
  <c r="I118" i="37"/>
  <c r="J118" i="37"/>
  <c r="K118" i="37"/>
  <c r="L118" i="37"/>
  <c r="M118" i="37"/>
  <c r="N118" i="37"/>
  <c r="O118" i="37"/>
  <c r="P118" i="37"/>
  <c r="Q118" i="37"/>
  <c r="R118" i="37"/>
  <c r="S118" i="37"/>
  <c r="T118" i="37"/>
  <c r="U118" i="37"/>
  <c r="V118" i="37"/>
  <c r="W118" i="37"/>
  <c r="X118" i="37"/>
  <c r="Y118" i="37"/>
  <c r="D119" i="37"/>
  <c r="E119" i="37"/>
  <c r="F119" i="37"/>
  <c r="G119" i="37"/>
  <c r="H119" i="37"/>
  <c r="I119" i="37"/>
  <c r="J119" i="37"/>
  <c r="K119" i="37"/>
  <c r="L119" i="37"/>
  <c r="M119" i="37"/>
  <c r="N119" i="37"/>
  <c r="O119" i="37"/>
  <c r="P119" i="37"/>
  <c r="Q119" i="37"/>
  <c r="R119" i="37"/>
  <c r="S119" i="37"/>
  <c r="T119" i="37"/>
  <c r="U119" i="37"/>
  <c r="V119" i="37"/>
  <c r="W119" i="37"/>
  <c r="X119" i="37"/>
  <c r="Y119" i="37"/>
  <c r="D120" i="37"/>
  <c r="E120" i="37"/>
  <c r="F120" i="37"/>
  <c r="G120" i="37"/>
  <c r="H120" i="37"/>
  <c r="I120" i="37"/>
  <c r="J120" i="37"/>
  <c r="K120" i="37"/>
  <c r="L120" i="37"/>
  <c r="M120" i="37"/>
  <c r="N120" i="37"/>
  <c r="O120" i="37"/>
  <c r="P120" i="37"/>
  <c r="Q120" i="37"/>
  <c r="R120" i="37"/>
  <c r="S120" i="37"/>
  <c r="T120" i="37"/>
  <c r="U120" i="37"/>
  <c r="V120" i="37"/>
  <c r="W120" i="37"/>
  <c r="X120" i="37"/>
  <c r="Y120" i="37"/>
  <c r="D121" i="37"/>
  <c r="E121" i="37"/>
  <c r="F121" i="37"/>
  <c r="G121" i="37"/>
  <c r="H121" i="37"/>
  <c r="I121" i="37"/>
  <c r="J121" i="37"/>
  <c r="K121" i="37"/>
  <c r="L121" i="37"/>
  <c r="M121" i="37"/>
  <c r="N121" i="37"/>
  <c r="O121" i="37"/>
  <c r="P121" i="37"/>
  <c r="Q121" i="37"/>
  <c r="R121" i="37"/>
  <c r="S121" i="37"/>
  <c r="T121" i="37"/>
  <c r="U121" i="37"/>
  <c r="V121" i="37"/>
  <c r="W121" i="37"/>
  <c r="X121" i="37"/>
  <c r="Y121" i="37"/>
  <c r="D122" i="37"/>
  <c r="E122" i="37"/>
  <c r="F122" i="37"/>
  <c r="G122" i="37"/>
  <c r="H122" i="37"/>
  <c r="I122" i="37"/>
  <c r="J122" i="37"/>
  <c r="K122" i="37"/>
  <c r="L122" i="37"/>
  <c r="M122" i="37"/>
  <c r="N122" i="37"/>
  <c r="O122" i="37"/>
  <c r="P122" i="37"/>
  <c r="Q122" i="37"/>
  <c r="R122" i="37"/>
  <c r="S122" i="37"/>
  <c r="T122" i="37"/>
  <c r="U122" i="37"/>
  <c r="V122" i="37"/>
  <c r="W122" i="37"/>
  <c r="X122" i="37"/>
  <c r="Y122" i="37"/>
  <c r="D123" i="37"/>
  <c r="E123" i="37"/>
  <c r="F123" i="37"/>
  <c r="G123" i="37"/>
  <c r="H123" i="37"/>
  <c r="I123" i="37"/>
  <c r="J123" i="37"/>
  <c r="K123" i="37"/>
  <c r="L123" i="37"/>
  <c r="M123" i="37"/>
  <c r="N123" i="37"/>
  <c r="O123" i="37"/>
  <c r="P123" i="37"/>
  <c r="Q123" i="37"/>
  <c r="R123" i="37"/>
  <c r="S123" i="37"/>
  <c r="T123" i="37"/>
  <c r="U123" i="37"/>
  <c r="V123" i="37"/>
  <c r="W123" i="37"/>
  <c r="X123" i="37"/>
  <c r="Y123" i="37"/>
  <c r="D124" i="37"/>
  <c r="E124" i="37"/>
  <c r="F124" i="37"/>
  <c r="G124" i="37"/>
  <c r="H124" i="37"/>
  <c r="I124" i="37"/>
  <c r="J124" i="37"/>
  <c r="K124" i="37"/>
  <c r="L124" i="37"/>
  <c r="M124" i="37"/>
  <c r="N124" i="37"/>
  <c r="O124" i="37"/>
  <c r="P124" i="37"/>
  <c r="Q124" i="37"/>
  <c r="R124" i="37"/>
  <c r="S124" i="37"/>
  <c r="T124" i="37"/>
  <c r="U124" i="37"/>
  <c r="V124" i="37"/>
  <c r="W124" i="37"/>
  <c r="X124" i="37"/>
  <c r="Y124" i="37"/>
  <c r="D125" i="37"/>
  <c r="E125" i="37"/>
  <c r="F125" i="37"/>
  <c r="G125" i="37"/>
  <c r="H125" i="37"/>
  <c r="I125" i="37"/>
  <c r="J125" i="37"/>
  <c r="K125" i="37"/>
  <c r="L125" i="37"/>
  <c r="M125" i="37"/>
  <c r="N125" i="37"/>
  <c r="O125" i="37"/>
  <c r="P125" i="37"/>
  <c r="Q125" i="37"/>
  <c r="R125" i="37"/>
  <c r="S125" i="37"/>
  <c r="T125" i="37"/>
  <c r="U125" i="37"/>
  <c r="V125" i="37"/>
  <c r="W125" i="37"/>
  <c r="X125" i="37"/>
  <c r="Y125" i="37"/>
  <c r="D126" i="37"/>
  <c r="E126" i="37"/>
  <c r="F126" i="37"/>
  <c r="G126" i="37"/>
  <c r="H126" i="37"/>
  <c r="I126" i="37"/>
  <c r="J126" i="37"/>
  <c r="K126" i="37"/>
  <c r="L126" i="37"/>
  <c r="M126" i="37"/>
  <c r="N126" i="37"/>
  <c r="O126" i="37"/>
  <c r="P126" i="37"/>
  <c r="Q126" i="37"/>
  <c r="R126" i="37"/>
  <c r="S126" i="37"/>
  <c r="T126" i="37"/>
  <c r="U126" i="37"/>
  <c r="V126" i="37"/>
  <c r="W126" i="37"/>
  <c r="X126" i="37"/>
  <c r="Y126" i="37"/>
  <c r="D127" i="37"/>
  <c r="E127" i="37"/>
  <c r="F127" i="37"/>
  <c r="G127" i="37"/>
  <c r="H127" i="37"/>
  <c r="I127" i="37"/>
  <c r="J127" i="37"/>
  <c r="K127" i="37"/>
  <c r="L127" i="37"/>
  <c r="M127" i="37"/>
  <c r="N127" i="37"/>
  <c r="O127" i="37"/>
  <c r="P127" i="37"/>
  <c r="Q127" i="37"/>
  <c r="R127" i="37"/>
  <c r="S127" i="37"/>
  <c r="T127" i="37"/>
  <c r="U127" i="37"/>
  <c r="V127" i="37"/>
  <c r="W127" i="37"/>
  <c r="X127" i="37"/>
  <c r="Y127" i="37"/>
  <c r="D128" i="37"/>
  <c r="E128" i="37"/>
  <c r="F128" i="37"/>
  <c r="G128" i="37"/>
  <c r="H128" i="37"/>
  <c r="I128" i="37"/>
  <c r="J128" i="37"/>
  <c r="K128" i="37"/>
  <c r="L128" i="37"/>
  <c r="M128" i="37"/>
  <c r="N128" i="37"/>
  <c r="O128" i="37"/>
  <c r="P128" i="37"/>
  <c r="Q128" i="37"/>
  <c r="R128" i="37"/>
  <c r="S128" i="37"/>
  <c r="T128" i="37"/>
  <c r="U128" i="37"/>
  <c r="V128" i="37"/>
  <c r="W128" i="37"/>
  <c r="X128" i="37"/>
  <c r="Y128" i="37"/>
  <c r="D129" i="37"/>
  <c r="E129" i="37"/>
  <c r="F129" i="37"/>
  <c r="G129" i="37"/>
  <c r="H129" i="37"/>
  <c r="I129" i="37"/>
  <c r="J129" i="37"/>
  <c r="K129" i="37"/>
  <c r="L129" i="37"/>
  <c r="M129" i="37"/>
  <c r="N129" i="37"/>
  <c r="O129" i="37"/>
  <c r="P129" i="37"/>
  <c r="Q129" i="37"/>
  <c r="R129" i="37"/>
  <c r="S129" i="37"/>
  <c r="T129" i="37"/>
  <c r="U129" i="37"/>
  <c r="V129" i="37"/>
  <c r="W129" i="37"/>
  <c r="X129" i="37"/>
  <c r="Y129" i="37"/>
  <c r="D130" i="37"/>
  <c r="E130" i="37"/>
  <c r="F130" i="37"/>
  <c r="G130" i="37"/>
  <c r="H130" i="37"/>
  <c r="I130" i="37"/>
  <c r="J130" i="37"/>
  <c r="K130" i="37"/>
  <c r="L130" i="37"/>
  <c r="M130" i="37"/>
  <c r="N130" i="37"/>
  <c r="O130" i="37"/>
  <c r="P130" i="37"/>
  <c r="Q130" i="37"/>
  <c r="R130" i="37"/>
  <c r="S130" i="37"/>
  <c r="T130" i="37"/>
  <c r="U130" i="37"/>
  <c r="V130" i="37"/>
  <c r="W130" i="37"/>
  <c r="X130" i="37"/>
  <c r="Y130" i="37"/>
  <c r="D131" i="37"/>
  <c r="E131" i="37"/>
  <c r="F131" i="37"/>
  <c r="G131" i="37"/>
  <c r="H131" i="37"/>
  <c r="I131" i="37"/>
  <c r="J131" i="37"/>
  <c r="K131" i="37"/>
  <c r="L131" i="37"/>
  <c r="M131" i="37"/>
  <c r="N131" i="37"/>
  <c r="O131" i="37"/>
  <c r="P131" i="37"/>
  <c r="Q131" i="37"/>
  <c r="R131" i="37"/>
  <c r="S131" i="37"/>
  <c r="T131" i="37"/>
  <c r="U131" i="37"/>
  <c r="V131" i="37"/>
  <c r="W131" i="37"/>
  <c r="X131" i="37"/>
  <c r="Y131" i="37"/>
  <c r="D132" i="37"/>
  <c r="E132" i="37"/>
  <c r="F132" i="37"/>
  <c r="G132" i="37"/>
  <c r="H132" i="37"/>
  <c r="I132" i="37"/>
  <c r="J132" i="37"/>
  <c r="K132" i="37"/>
  <c r="L132" i="37"/>
  <c r="M132" i="37"/>
  <c r="N132" i="37"/>
  <c r="O132" i="37"/>
  <c r="P132" i="37"/>
  <c r="Q132" i="37"/>
  <c r="R132" i="37"/>
  <c r="S132" i="37"/>
  <c r="T132" i="37"/>
  <c r="U132" i="37"/>
  <c r="V132" i="37"/>
  <c r="W132" i="37"/>
  <c r="X132" i="37"/>
  <c r="Y132" i="37"/>
  <c r="D133" i="37"/>
  <c r="E133" i="37"/>
  <c r="F133" i="37"/>
  <c r="G133" i="37"/>
  <c r="H133" i="37"/>
  <c r="I133" i="37"/>
  <c r="J133" i="37"/>
  <c r="K133" i="37"/>
  <c r="L133" i="37"/>
  <c r="M133" i="37"/>
  <c r="N133" i="37"/>
  <c r="O133" i="37"/>
  <c r="P133" i="37"/>
  <c r="Q133" i="37"/>
  <c r="R133" i="37"/>
  <c r="S133" i="37"/>
  <c r="T133" i="37"/>
  <c r="U133" i="37"/>
  <c r="V133" i="37"/>
  <c r="W133" i="37"/>
  <c r="X133" i="37"/>
  <c r="Y133" i="37"/>
  <c r="D134" i="37"/>
  <c r="E134" i="37"/>
  <c r="F134" i="37"/>
  <c r="G134" i="37"/>
  <c r="H134" i="37"/>
  <c r="I134" i="37"/>
  <c r="J134" i="37"/>
  <c r="K134" i="37"/>
  <c r="L134" i="37"/>
  <c r="M134" i="37"/>
  <c r="N134" i="37"/>
  <c r="O134" i="37"/>
  <c r="P134" i="37"/>
  <c r="Q134" i="37"/>
  <c r="R134" i="37"/>
  <c r="S134" i="37"/>
  <c r="T134" i="37"/>
  <c r="U134" i="37"/>
  <c r="V134" i="37"/>
  <c r="W134" i="37"/>
  <c r="X134" i="37"/>
  <c r="Y134" i="37"/>
  <c r="D135" i="37"/>
  <c r="E135" i="37"/>
  <c r="F135" i="37"/>
  <c r="G135" i="37"/>
  <c r="H135" i="37"/>
  <c r="I135" i="37"/>
  <c r="J135" i="37"/>
  <c r="K135" i="37"/>
  <c r="L135" i="37"/>
  <c r="M135" i="37"/>
  <c r="N135" i="37"/>
  <c r="O135" i="37"/>
  <c r="P135" i="37"/>
  <c r="Q135" i="37"/>
  <c r="R135" i="37"/>
  <c r="S135" i="37"/>
  <c r="T135" i="37"/>
  <c r="U135" i="37"/>
  <c r="V135" i="37"/>
  <c r="W135" i="37"/>
  <c r="X135" i="37"/>
  <c r="Y135" i="37"/>
  <c r="D136" i="37"/>
  <c r="E136" i="37"/>
  <c r="F136" i="37"/>
  <c r="G136" i="37"/>
  <c r="H136" i="37"/>
  <c r="I136" i="37"/>
  <c r="J136" i="37"/>
  <c r="K136" i="37"/>
  <c r="L136" i="37"/>
  <c r="M136" i="37"/>
  <c r="N136" i="37"/>
  <c r="O136" i="37"/>
  <c r="P136" i="37"/>
  <c r="Q136" i="37"/>
  <c r="R136" i="37"/>
  <c r="S136" i="37"/>
  <c r="T136" i="37"/>
  <c r="U136" i="37"/>
  <c r="V136" i="37"/>
  <c r="W136" i="37"/>
  <c r="X136" i="37"/>
  <c r="Y136" i="37"/>
  <c r="D137" i="37"/>
  <c r="E137" i="37"/>
  <c r="F137" i="37"/>
  <c r="G137" i="37"/>
  <c r="H137" i="37"/>
  <c r="I137" i="37"/>
  <c r="J137" i="37"/>
  <c r="K137" i="37"/>
  <c r="L137" i="37"/>
  <c r="M137" i="37"/>
  <c r="N137" i="37"/>
  <c r="O137" i="37"/>
  <c r="P137" i="37"/>
  <c r="Q137" i="37"/>
  <c r="R137" i="37"/>
  <c r="S137" i="37"/>
  <c r="T137" i="37"/>
  <c r="U137" i="37"/>
  <c r="V137" i="37"/>
  <c r="W137" i="37"/>
  <c r="X137" i="37"/>
  <c r="Y137" i="37"/>
  <c r="D138" i="37"/>
  <c r="E138" i="37"/>
  <c r="F138" i="37"/>
  <c r="G138" i="37"/>
  <c r="H138" i="37"/>
  <c r="I138" i="37"/>
  <c r="J138" i="37"/>
  <c r="K138" i="37"/>
  <c r="L138" i="37"/>
  <c r="M138" i="37"/>
  <c r="N138" i="37"/>
  <c r="O138" i="37"/>
  <c r="P138" i="37"/>
  <c r="Q138" i="37"/>
  <c r="R138" i="37"/>
  <c r="S138" i="37"/>
  <c r="T138" i="37"/>
  <c r="U138" i="37"/>
  <c r="V138" i="37"/>
  <c r="W138" i="37"/>
  <c r="X138" i="37"/>
  <c r="Y138" i="37"/>
  <c r="D139" i="37"/>
  <c r="E139" i="37"/>
  <c r="F139" i="37"/>
  <c r="G139" i="37"/>
  <c r="H139" i="37"/>
  <c r="I139" i="37"/>
  <c r="J139" i="37"/>
  <c r="K139" i="37"/>
  <c r="L139" i="37"/>
  <c r="M139" i="37"/>
  <c r="N139" i="37"/>
  <c r="O139" i="37"/>
  <c r="P139" i="37"/>
  <c r="Q139" i="37"/>
  <c r="R139" i="37"/>
  <c r="S139" i="37"/>
  <c r="T139" i="37"/>
  <c r="U139" i="37"/>
  <c r="V139" i="37"/>
  <c r="W139" i="37"/>
  <c r="X139" i="37"/>
  <c r="Y139" i="37"/>
  <c r="D140" i="37"/>
  <c r="E140" i="37"/>
  <c r="F140" i="37"/>
  <c r="G140" i="37"/>
  <c r="H140" i="37"/>
  <c r="I140" i="37"/>
  <c r="J140" i="37"/>
  <c r="K140" i="37"/>
  <c r="L140" i="37"/>
  <c r="M140" i="37"/>
  <c r="N140" i="37"/>
  <c r="O140" i="37"/>
  <c r="P140" i="37"/>
  <c r="Q140" i="37"/>
  <c r="R140" i="37"/>
  <c r="S140" i="37"/>
  <c r="T140" i="37"/>
  <c r="U140" i="37"/>
  <c r="V140" i="37"/>
  <c r="W140" i="37"/>
  <c r="X140" i="37"/>
  <c r="Y140" i="37"/>
  <c r="D141" i="37"/>
  <c r="E141" i="37"/>
  <c r="F141" i="37"/>
  <c r="G141" i="37"/>
  <c r="H141" i="37"/>
  <c r="I141" i="37"/>
  <c r="J141" i="37"/>
  <c r="K141" i="37"/>
  <c r="L141" i="37"/>
  <c r="M141" i="37"/>
  <c r="N141" i="37"/>
  <c r="O141" i="37"/>
  <c r="P141" i="37"/>
  <c r="Q141" i="37"/>
  <c r="R141" i="37"/>
  <c r="S141" i="37"/>
  <c r="T141" i="37"/>
  <c r="U141" i="37"/>
  <c r="V141" i="37"/>
  <c r="W141" i="37"/>
  <c r="X141" i="37"/>
  <c r="Y141" i="37"/>
  <c r="D142" i="37"/>
  <c r="E142" i="37"/>
  <c r="F142" i="37"/>
  <c r="G142" i="37"/>
  <c r="H142" i="37"/>
  <c r="I142" i="37"/>
  <c r="J142" i="37"/>
  <c r="K142" i="37"/>
  <c r="L142" i="37"/>
  <c r="M142" i="37"/>
  <c r="N142" i="37"/>
  <c r="O142" i="37"/>
  <c r="P142" i="37"/>
  <c r="Q142" i="37"/>
  <c r="R142" i="37"/>
  <c r="S142" i="37"/>
  <c r="T142" i="37"/>
  <c r="U142" i="37"/>
  <c r="V142" i="37"/>
  <c r="W142" i="37"/>
  <c r="X142" i="37"/>
  <c r="Y142" i="37"/>
  <c r="D143" i="37"/>
  <c r="E143" i="37"/>
  <c r="F143" i="37"/>
  <c r="G143" i="37"/>
  <c r="H143" i="37"/>
  <c r="I143" i="37"/>
  <c r="J143" i="37"/>
  <c r="K143" i="37"/>
  <c r="L143" i="37"/>
  <c r="M143" i="37"/>
  <c r="N143" i="37"/>
  <c r="O143" i="37"/>
  <c r="P143" i="37"/>
  <c r="Q143" i="37"/>
  <c r="R143" i="37"/>
  <c r="S143" i="37"/>
  <c r="T143" i="37"/>
  <c r="U143" i="37"/>
  <c r="V143" i="37"/>
  <c r="W143" i="37"/>
  <c r="X143" i="37"/>
  <c r="Y143" i="37"/>
  <c r="D144" i="37"/>
  <c r="E144" i="37"/>
  <c r="F144" i="37"/>
  <c r="G144" i="37"/>
  <c r="H144" i="37"/>
  <c r="I144" i="37"/>
  <c r="J144" i="37"/>
  <c r="K144" i="37"/>
  <c r="L144" i="37"/>
  <c r="M144" i="37"/>
  <c r="N144" i="37"/>
  <c r="O144" i="37"/>
  <c r="P144" i="37"/>
  <c r="Q144" i="37"/>
  <c r="R144" i="37"/>
  <c r="S144" i="37"/>
  <c r="T144" i="37"/>
  <c r="U144" i="37"/>
  <c r="V144" i="37"/>
  <c r="W144" i="37"/>
  <c r="X144" i="37"/>
  <c r="Y144" i="37"/>
  <c r="D145" i="37"/>
  <c r="E145" i="37"/>
  <c r="F145" i="37"/>
  <c r="G145" i="37"/>
  <c r="H145" i="37"/>
  <c r="I145" i="37"/>
  <c r="J145" i="37"/>
  <c r="K145" i="37"/>
  <c r="L145" i="37"/>
  <c r="M145" i="37"/>
  <c r="N145" i="37"/>
  <c r="O145" i="37"/>
  <c r="P145" i="37"/>
  <c r="Q145" i="37"/>
  <c r="R145" i="37"/>
  <c r="S145" i="37"/>
  <c r="T145" i="37"/>
  <c r="U145" i="37"/>
  <c r="V145" i="37"/>
  <c r="W145" i="37"/>
  <c r="X145" i="37"/>
  <c r="Y145" i="37"/>
  <c r="D146" i="37"/>
  <c r="E146" i="37"/>
  <c r="F146" i="37"/>
  <c r="G146" i="37"/>
  <c r="H146" i="37"/>
  <c r="I146" i="37"/>
  <c r="J146" i="37"/>
  <c r="K146" i="37"/>
  <c r="L146" i="37"/>
  <c r="M146" i="37"/>
  <c r="N146" i="37"/>
  <c r="O146" i="37"/>
  <c r="P146" i="37"/>
  <c r="Q146" i="37"/>
  <c r="R146" i="37"/>
  <c r="S146" i="37"/>
  <c r="T146" i="37"/>
  <c r="U146" i="37"/>
  <c r="V146" i="37"/>
  <c r="W146" i="37"/>
  <c r="X146" i="37"/>
  <c r="Y146" i="37"/>
  <c r="D147" i="37"/>
  <c r="E147" i="37"/>
  <c r="F147" i="37"/>
  <c r="G147" i="37"/>
  <c r="H147" i="37"/>
  <c r="I147" i="37"/>
  <c r="J147" i="37"/>
  <c r="K147" i="37"/>
  <c r="L147" i="37"/>
  <c r="M147" i="37"/>
  <c r="N147" i="37"/>
  <c r="O147" i="37"/>
  <c r="P147" i="37"/>
  <c r="Q147" i="37"/>
  <c r="R147" i="37"/>
  <c r="S147" i="37"/>
  <c r="T147" i="37"/>
  <c r="U147" i="37"/>
  <c r="V147" i="37"/>
  <c r="W147" i="37"/>
  <c r="X147" i="37"/>
  <c r="Y147" i="37"/>
  <c r="D148" i="37"/>
  <c r="E148" i="37"/>
  <c r="F148" i="37"/>
  <c r="G148" i="37"/>
  <c r="H148" i="37"/>
  <c r="I148" i="37"/>
  <c r="J148" i="37"/>
  <c r="K148" i="37"/>
  <c r="L148" i="37"/>
  <c r="M148" i="37"/>
  <c r="N148" i="37"/>
  <c r="O148" i="37"/>
  <c r="P148" i="37"/>
  <c r="Q148" i="37"/>
  <c r="R148" i="37"/>
  <c r="S148" i="37"/>
  <c r="T148" i="37"/>
  <c r="U148" i="37"/>
  <c r="V148" i="37"/>
  <c r="W148" i="37"/>
  <c r="X148" i="37"/>
  <c r="Y148" i="37"/>
  <c r="D149" i="37"/>
  <c r="E149" i="37"/>
  <c r="F149" i="37"/>
  <c r="G149" i="37"/>
  <c r="H149" i="37"/>
  <c r="I149" i="37"/>
  <c r="J149" i="37"/>
  <c r="K149" i="37"/>
  <c r="L149" i="37"/>
  <c r="M149" i="37"/>
  <c r="N149" i="37"/>
  <c r="O149" i="37"/>
  <c r="P149" i="37"/>
  <c r="Q149" i="37"/>
  <c r="R149" i="37"/>
  <c r="S149" i="37"/>
  <c r="T149" i="37"/>
  <c r="U149" i="37"/>
  <c r="V149" i="37"/>
  <c r="W149" i="37"/>
  <c r="X149" i="37"/>
  <c r="Y149" i="37"/>
  <c r="P2" i="38"/>
  <c r="Q2" i="38"/>
  <c r="R2" i="38"/>
  <c r="S2" i="38"/>
  <c r="T2" i="38"/>
  <c r="U2" i="38"/>
  <c r="V2" i="38"/>
  <c r="W2" i="38"/>
  <c r="X2" i="38"/>
  <c r="Y2" i="38"/>
  <c r="P2" i="37"/>
  <c r="Q2" i="37"/>
  <c r="R2" i="37"/>
  <c r="S2" i="37"/>
  <c r="T2" i="37"/>
  <c r="U2" i="37"/>
  <c r="V2" i="37"/>
  <c r="W2" i="37"/>
  <c r="X2" i="37"/>
  <c r="Y2" i="37"/>
  <c r="O2" i="38"/>
  <c r="O2" i="37"/>
  <c r="E2" i="38"/>
  <c r="F2" i="38"/>
  <c r="G2" i="38"/>
  <c r="H2" i="38"/>
  <c r="I2" i="38"/>
  <c r="J2" i="38"/>
  <c r="K2" i="38"/>
  <c r="L2" i="38"/>
  <c r="M2" i="38"/>
  <c r="N2" i="38"/>
  <c r="E2" i="37"/>
  <c r="F2" i="37"/>
  <c r="G2" i="37"/>
  <c r="H2" i="37"/>
  <c r="I2" i="37"/>
  <c r="J2" i="37"/>
  <c r="K2" i="37"/>
  <c r="L2" i="37"/>
  <c r="M2" i="37"/>
  <c r="N2" i="37"/>
  <c r="D2" i="38"/>
  <c r="D2" i="37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Y3" i="25"/>
  <c r="Z3" i="25"/>
  <c r="AA3" i="25"/>
  <c r="AB3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Y4" i="25"/>
  <c r="Z4" i="25"/>
  <c r="AA4" i="25"/>
  <c r="AB4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Z5" i="25"/>
  <c r="AA5" i="25"/>
  <c r="AB5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E92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R2" i="1"/>
  <c r="S2" i="1"/>
  <c r="T2" i="1"/>
  <c r="U2" i="1"/>
  <c r="V2" i="1"/>
  <c r="W2" i="1"/>
  <c r="X2" i="1"/>
  <c r="Y2" i="1"/>
  <c r="Z2" i="1"/>
  <c r="AA2" i="1"/>
  <c r="AB2" i="1"/>
  <c r="R2" i="25"/>
  <c r="S2" i="25"/>
  <c r="T2" i="25"/>
  <c r="U2" i="25"/>
  <c r="V2" i="25"/>
  <c r="W2" i="25"/>
  <c r="X2" i="25"/>
  <c r="Y2" i="25"/>
  <c r="Z2" i="25"/>
  <c r="AA2" i="25"/>
  <c r="AB2" i="25"/>
  <c r="Q2" i="1"/>
  <c r="Q2" i="25"/>
  <c r="F2" i="1"/>
  <c r="G2" i="1"/>
  <c r="H2" i="1"/>
  <c r="I2" i="1"/>
  <c r="J2" i="1"/>
  <c r="K2" i="1"/>
  <c r="L2" i="1"/>
  <c r="M2" i="1"/>
  <c r="N2" i="1"/>
  <c r="O2" i="1"/>
  <c r="P2" i="1"/>
  <c r="F2" i="25"/>
  <c r="G2" i="25"/>
  <c r="H2" i="25"/>
  <c r="I2" i="25"/>
  <c r="J2" i="25"/>
  <c r="K2" i="25"/>
  <c r="L2" i="25"/>
  <c r="M2" i="25"/>
  <c r="N2" i="25"/>
  <c r="O2" i="25"/>
  <c r="P2" i="25"/>
  <c r="E2" i="1"/>
  <c r="E2" i="25"/>
  <c r="R150" i="38"/>
  <c r="Y150" i="38"/>
  <c r="X150" i="38"/>
  <c r="W150" i="38"/>
  <c r="V150" i="38"/>
  <c r="U150" i="38"/>
  <c r="T150" i="38"/>
  <c r="S150" i="38"/>
  <c r="Q150" i="38"/>
  <c r="P150" i="38"/>
  <c r="O150" i="38"/>
  <c r="Q102" i="1"/>
  <c r="R102" i="1"/>
  <c r="S102" i="1"/>
  <c r="T102" i="1"/>
  <c r="U102" i="1"/>
  <c r="V102" i="1"/>
  <c r="W102" i="1"/>
  <c r="X102" i="1"/>
  <c r="Y102" i="1"/>
  <c r="Z102" i="1"/>
  <c r="AA102" i="1"/>
  <c r="AB102" i="1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D39" i="59" l="1"/>
  <c r="AD32" i="59"/>
  <c r="AD23" i="59"/>
  <c r="AK65" i="59"/>
  <c r="AM5" i="59"/>
  <c r="AM59" i="59"/>
  <c r="AJ59" i="59"/>
  <c r="AM9" i="59"/>
  <c r="AM8" i="59"/>
  <c r="AD63" i="59"/>
  <c r="AM3" i="59"/>
  <c r="AH37" i="59"/>
  <c r="AE69" i="59"/>
  <c r="AI33" i="59"/>
  <c r="AF36" i="59"/>
  <c r="AM39" i="59"/>
  <c r="AB39" i="59"/>
  <c r="AM17" i="59"/>
  <c r="AH45" i="59"/>
  <c r="AE14" i="59"/>
  <c r="AH14" i="59"/>
  <c r="AC14" i="59"/>
  <c r="AK25" i="59"/>
  <c r="AL13" i="59"/>
  <c r="AG24" i="59"/>
  <c r="AG26" i="59"/>
  <c r="AH40" i="59"/>
  <c r="AJ50" i="59"/>
  <c r="AD2" i="59"/>
  <c r="AM27" i="59"/>
  <c r="AC46" i="59"/>
  <c r="AF46" i="59"/>
  <c r="AC47" i="59"/>
  <c r="AB54" i="59"/>
  <c r="AD22" i="59"/>
  <c r="AE22" i="59"/>
  <c r="AF61" i="59"/>
  <c r="AL51" i="59"/>
  <c r="AB42" i="59"/>
  <c r="AD64" i="59"/>
  <c r="AD60" i="59"/>
  <c r="AM23" i="59"/>
  <c r="AB23" i="59"/>
  <c r="AG65" i="59"/>
  <c r="AJ5" i="59"/>
  <c r="AC7" i="59"/>
  <c r="AC32" i="59"/>
  <c r="AM32" i="59"/>
  <c r="AL59" i="59"/>
  <c r="AF29" i="59"/>
  <c r="AB29" i="59"/>
  <c r="AE8" i="59"/>
  <c r="AK63" i="59"/>
  <c r="AL67" i="59"/>
  <c r="AL37" i="59"/>
  <c r="AJ35" i="59"/>
  <c r="AG66" i="59"/>
  <c r="AK21" i="59"/>
  <c r="AJ62" i="59"/>
  <c r="AE57" i="59"/>
  <c r="AD33" i="59"/>
  <c r="AH39" i="59"/>
  <c r="AG45" i="59"/>
  <c r="AB45" i="59"/>
  <c r="AF14" i="59"/>
  <c r="AB26" i="59"/>
  <c r="AD34" i="59"/>
  <c r="AM7" i="59"/>
  <c r="AE32" i="59"/>
  <c r="AD29" i="59"/>
  <c r="AJ8" i="59"/>
  <c r="AG63" i="59"/>
  <c r="AH3" i="59"/>
  <c r="AK49" i="59"/>
  <c r="AG37" i="59"/>
  <c r="AC37" i="59"/>
  <c r="AH69" i="59"/>
  <c r="AD66" i="59"/>
  <c r="AH21" i="59"/>
  <c r="AJ21" i="59"/>
  <c r="AL48" i="59"/>
  <c r="AH19" i="59"/>
  <c r="AF17" i="59"/>
  <c r="AC15" i="59"/>
  <c r="AK13" i="59"/>
  <c r="AB18" i="59"/>
  <c r="AL26" i="59"/>
  <c r="AB53" i="59"/>
  <c r="AG40" i="59"/>
  <c r="AF47" i="59"/>
  <c r="AB60" i="59"/>
  <c r="AL52" i="59"/>
  <c r="AC65" i="59"/>
  <c r="AF5" i="59"/>
  <c r="AK7" i="59"/>
  <c r="AL10" i="59"/>
  <c r="AC10" i="59"/>
  <c r="AE29" i="59"/>
  <c r="AB8" i="59"/>
  <c r="AC63" i="59"/>
  <c r="AH49" i="59"/>
  <c r="AG67" i="59"/>
  <c r="AH67" i="59"/>
  <c r="AH35" i="59"/>
  <c r="AF4" i="59"/>
  <c r="AK48" i="59"/>
  <c r="AD31" i="59"/>
  <c r="AK56" i="59"/>
  <c r="AB56" i="59"/>
  <c r="AG16" i="59"/>
  <c r="AE36" i="59"/>
  <c r="AJ24" i="59"/>
  <c r="AK55" i="59"/>
  <c r="AF54" i="59"/>
  <c r="AD61" i="59"/>
  <c r="AL11" i="59"/>
  <c r="AC52" i="59"/>
  <c r="AL43" i="59"/>
  <c r="AJ7" i="59"/>
  <c r="AH59" i="59"/>
  <c r="AJ3" i="59"/>
  <c r="AE67" i="59"/>
  <c r="AI16" i="59"/>
  <c r="AL68" i="59"/>
  <c r="AF68" i="59"/>
  <c r="AK28" i="59"/>
  <c r="AE59" i="59"/>
  <c r="AE49" i="59"/>
  <c r="AD37" i="59"/>
  <c r="AF21" i="59"/>
  <c r="AL31" i="59"/>
  <c r="AJ6" i="59"/>
  <c r="AJ28" i="59"/>
  <c r="AC42" i="59"/>
  <c r="AI64" i="59"/>
  <c r="AK70" i="59"/>
  <c r="AL30" i="59"/>
  <c r="AH58" i="59"/>
  <c r="AL65" i="59"/>
  <c r="AI65" i="59"/>
  <c r="AH7" i="59"/>
  <c r="AH63" i="59"/>
  <c r="AD4" i="59"/>
  <c r="AH66" i="59"/>
  <c r="AC21" i="59"/>
  <c r="AG71" i="59"/>
  <c r="AK36" i="59"/>
  <c r="AL24" i="59"/>
  <c r="AI27" i="59"/>
  <c r="AJ30" i="59"/>
  <c r="AH52" i="59"/>
  <c r="AG5" i="59"/>
  <c r="AC3" i="59"/>
  <c r="AC71" i="59"/>
  <c r="AJ19" i="59"/>
  <c r="AG51" i="59"/>
  <c r="AC60" i="59"/>
  <c r="AC58" i="59"/>
  <c r="AG35" i="59"/>
  <c r="AB35" i="59"/>
  <c r="AG4" i="59"/>
  <c r="AH12" i="59"/>
  <c r="AC44" i="59"/>
  <c r="AE21" i="59"/>
  <c r="AB48" i="59"/>
  <c r="AD38" i="59"/>
  <c r="AK16" i="59"/>
  <c r="AC68" i="59"/>
  <c r="AF70" i="59"/>
  <c r="AI23" i="59"/>
  <c r="AF58" i="59"/>
  <c r="AD10" i="59"/>
  <c r="AG59" i="59"/>
  <c r="AI9" i="59"/>
  <c r="AB69" i="59"/>
  <c r="AL66" i="59"/>
  <c r="AE64" i="59"/>
  <c r="AB63" i="59"/>
  <c r="AM66" i="59"/>
  <c r="AM69" i="59"/>
  <c r="AI67" i="59"/>
  <c r="AM64" i="59"/>
  <c r="AJ57" i="59"/>
  <c r="AC33" i="59"/>
  <c r="AB36" i="59"/>
  <c r="AI17" i="59"/>
  <c r="AH17" i="59"/>
  <c r="AG17" i="59"/>
  <c r="AI45" i="59"/>
  <c r="AD14" i="59"/>
  <c r="AI15" i="59"/>
  <c r="AE13" i="59"/>
  <c r="AI13" i="59"/>
  <c r="AD18" i="59"/>
  <c r="AC18" i="59"/>
  <c r="AE24" i="59"/>
  <c r="AK26" i="59"/>
  <c r="AE26" i="59"/>
  <c r="AH53" i="59"/>
  <c r="AI53" i="59"/>
  <c r="AF40" i="59"/>
  <c r="AL50" i="59"/>
  <c r="AL55" i="59"/>
  <c r="AI2" i="59"/>
  <c r="AC27" i="59"/>
  <c r="AL28" i="59"/>
  <c r="AM28" i="59"/>
  <c r="AJ51" i="59"/>
  <c r="AG42" i="59"/>
  <c r="AJ11" i="59"/>
  <c r="AB11" i="59"/>
  <c r="AH30" i="59"/>
  <c r="AC41" i="59"/>
  <c r="AL34" i="59"/>
  <c r="AG34" i="59"/>
  <c r="AG23" i="59"/>
  <c r="AJ4" i="59"/>
  <c r="AE54" i="59"/>
  <c r="AF52" i="59"/>
  <c r="AK43" i="59"/>
  <c r="AD7" i="59"/>
  <c r="AG19" i="59"/>
  <c r="AB37" i="59"/>
  <c r="AC35" i="59"/>
  <c r="AB21" i="59"/>
  <c r="AG21" i="59"/>
  <c r="AB12" i="59"/>
  <c r="AI19" i="59"/>
  <c r="AB62" i="59"/>
  <c r="AD62" i="59"/>
  <c r="AM62" i="59"/>
  <c r="AL38" i="59"/>
  <c r="AJ16" i="59"/>
  <c r="AG15" i="59"/>
  <c r="AI61" i="59"/>
  <c r="AE52" i="59"/>
  <c r="AI41" i="59"/>
  <c r="AB43" i="59"/>
  <c r="AB59" i="59"/>
  <c r="AG3" i="59"/>
  <c r="AC49" i="59"/>
  <c r="AI49" i="59"/>
  <c r="AL35" i="59"/>
  <c r="AM21" i="59"/>
  <c r="AB4" i="59"/>
  <c r="AE31" i="59"/>
  <c r="AJ31" i="59"/>
  <c r="AB19" i="59"/>
  <c r="AE62" i="59"/>
  <c r="AM6" i="59"/>
  <c r="AJ15" i="59"/>
  <c r="AI25" i="59"/>
  <c r="AB32" i="59"/>
  <c r="AM4" i="59"/>
  <c r="AC12" i="59"/>
  <c r="AM48" i="59"/>
  <c r="AF44" i="59"/>
  <c r="AL6" i="59"/>
  <c r="AD6" i="59"/>
  <c r="AG6" i="59"/>
  <c r="AH38" i="59"/>
  <c r="AL56" i="59"/>
  <c r="AM56" i="59"/>
  <c r="AD36" i="59"/>
  <c r="AH57" i="59"/>
  <c r="AG39" i="59"/>
  <c r="AE45" i="59"/>
  <c r="AK45" i="59"/>
  <c r="AH13" i="59"/>
  <c r="AC26" i="59"/>
  <c r="AK53" i="59"/>
  <c r="AE46" i="59"/>
  <c r="AL22" i="59"/>
  <c r="AB34" i="59"/>
  <c r="AF35" i="59"/>
  <c r="AI35" i="59"/>
  <c r="AD21" i="59"/>
  <c r="AG12" i="59"/>
  <c r="AK6" i="59"/>
  <c r="AH56" i="59"/>
  <c r="AF16" i="59"/>
  <c r="AC16" i="59"/>
  <c r="AD57" i="59"/>
  <c r="AG33" i="59"/>
  <c r="AB33" i="59"/>
  <c r="AJ36" i="59"/>
  <c r="AC39" i="59"/>
  <c r="AG68" i="59"/>
  <c r="AB15" i="59"/>
  <c r="AF15" i="59"/>
  <c r="AM25" i="59"/>
  <c r="AJ25" i="59"/>
  <c r="AG18" i="59"/>
  <c r="AE18" i="59"/>
  <c r="AF53" i="59"/>
  <c r="AF50" i="59"/>
  <c r="AL2" i="59"/>
  <c r="AI22" i="59"/>
  <c r="AB61" i="59"/>
  <c r="AE70" i="59"/>
  <c r="AF60" i="59"/>
  <c r="AJ10" i="59"/>
  <c r="AD59" i="59"/>
  <c r="AD9" i="59"/>
  <c r="AJ49" i="59"/>
  <c r="AD35" i="59"/>
  <c r="AM71" i="59"/>
  <c r="AE33" i="59"/>
  <c r="AK14" i="59"/>
  <c r="AE40" i="59"/>
  <c r="AE2" i="59"/>
  <c r="AD27" i="59"/>
  <c r="AK27" i="59"/>
  <c r="AD46" i="59"/>
  <c r="AH47" i="59"/>
  <c r="AI28" i="59"/>
  <c r="AM22" i="59"/>
  <c r="AM51" i="59"/>
  <c r="AI51" i="59"/>
  <c r="AL42" i="59"/>
  <c r="AK30" i="59"/>
  <c r="AG60" i="59"/>
  <c r="AB52" i="59"/>
  <c r="AK57" i="59"/>
  <c r="AJ68" i="59"/>
  <c r="AJ45" i="59"/>
  <c r="AM15" i="59"/>
  <c r="AM53" i="59"/>
  <c r="AI50" i="59"/>
  <c r="AM50" i="59"/>
  <c r="AF55" i="59"/>
  <c r="AG47" i="59"/>
  <c r="AH28" i="59"/>
  <c r="AC61" i="59"/>
  <c r="AM42" i="59"/>
  <c r="AF11" i="59"/>
  <c r="AM60" i="59"/>
  <c r="AG52" i="59"/>
  <c r="AJ34" i="59"/>
  <c r="AM34" i="59"/>
  <c r="AE43" i="59"/>
  <c r="AC9" i="59"/>
  <c r="AL8" i="59"/>
  <c r="AI63" i="59"/>
  <c r="AB67" i="59"/>
  <c r="AE66" i="59"/>
  <c r="AK4" i="59"/>
  <c r="AK12" i="59"/>
  <c r="AH44" i="59"/>
  <c r="AI38" i="59"/>
  <c r="AM38" i="59"/>
  <c r="AB16" i="59"/>
  <c r="AH36" i="59"/>
  <c r="AK39" i="59"/>
  <c r="AI68" i="59"/>
  <c r="AK15" i="59"/>
  <c r="AB13" i="59"/>
  <c r="AF26" i="59"/>
  <c r="AJ53" i="59"/>
  <c r="AD40" i="59"/>
  <c r="AE50" i="59"/>
  <c r="AD55" i="59"/>
  <c r="AH46" i="59"/>
  <c r="AE47" i="59"/>
  <c r="AM61" i="59"/>
  <c r="AH51" i="59"/>
  <c r="AE42" i="59"/>
  <c r="AC64" i="59"/>
  <c r="AF64" i="59"/>
  <c r="AE11" i="59"/>
  <c r="AL70" i="59"/>
  <c r="AD52" i="59"/>
  <c r="AE34" i="59"/>
  <c r="AM43" i="59"/>
  <c r="AI5" i="59"/>
  <c r="AH5" i="59"/>
  <c r="AB7" i="59"/>
  <c r="AK10" i="59"/>
  <c r="AM12" i="59"/>
  <c r="AF31" i="59"/>
  <c r="AF71" i="59"/>
  <c r="AE38" i="59"/>
  <c r="AM33" i="59"/>
  <c r="AM36" i="59"/>
  <c r="AI39" i="59"/>
  <c r="AD68" i="59"/>
  <c r="AF45" i="59"/>
  <c r="AI14" i="59"/>
  <c r="AG25" i="59"/>
  <c r="AM13" i="59"/>
  <c r="AB24" i="59"/>
  <c r="AL53" i="59"/>
  <c r="AC40" i="59"/>
  <c r="AG50" i="59"/>
  <c r="AC55" i="59"/>
  <c r="AK2" i="59"/>
  <c r="AC2" i="59"/>
  <c r="AF2" i="59"/>
  <c r="AL27" i="59"/>
  <c r="AB46" i="59"/>
  <c r="AM46" i="59"/>
  <c r="AB28" i="59"/>
  <c r="AF28" i="59"/>
  <c r="AK54" i="59"/>
  <c r="AB22" i="59"/>
  <c r="AL61" i="59"/>
  <c r="AL64" i="59"/>
  <c r="AD11" i="59"/>
  <c r="AG11" i="59"/>
  <c r="AI70" i="59"/>
  <c r="AC34" i="59"/>
  <c r="AC43" i="59"/>
  <c r="AH23" i="59"/>
  <c r="AK23" i="59"/>
  <c r="AJ65" i="59"/>
  <c r="AL5" i="59"/>
  <c r="AL32" i="59"/>
  <c r="AK59" i="59"/>
  <c r="AI59" i="59"/>
  <c r="AK29" i="59"/>
  <c r="AF9" i="59"/>
  <c r="AI8" i="59"/>
  <c r="AE3" i="59"/>
  <c r="AI3" i="59"/>
  <c r="AI37" i="59"/>
  <c r="AJ69" i="59"/>
  <c r="AK35" i="59"/>
  <c r="AC66" i="59"/>
  <c r="AL4" i="59"/>
  <c r="AL12" i="59"/>
  <c r="AE48" i="59"/>
  <c r="AL44" i="59"/>
  <c r="AJ71" i="59"/>
  <c r="AC6" i="59"/>
  <c r="AE56" i="59"/>
  <c r="AL33" i="59"/>
  <c r="AC36" i="59"/>
  <c r="AG14" i="59"/>
  <c r="AH15" i="59"/>
  <c r="AJ13" i="59"/>
  <c r="AL18" i="59"/>
  <c r="AK18" i="59"/>
  <c r="AM24" i="59"/>
  <c r="AM26" i="59"/>
  <c r="AB40" i="59"/>
  <c r="AJ2" i="59"/>
  <c r="AL46" i="59"/>
  <c r="AD47" i="59"/>
  <c r="AI47" i="59"/>
  <c r="AD28" i="59"/>
  <c r="AH54" i="59"/>
  <c r="AK64" i="59"/>
  <c r="AB64" i="59"/>
  <c r="AG70" i="59"/>
  <c r="AG30" i="59"/>
  <c r="AI60" i="59"/>
  <c r="AI43" i="59"/>
  <c r="AK58" i="59"/>
  <c r="AF65" i="59"/>
  <c r="AB65" i="59"/>
  <c r="AE5" i="59"/>
  <c r="AD5" i="59"/>
  <c r="AE7" i="59"/>
  <c r="AK32" i="59"/>
  <c r="AI10" i="59"/>
  <c r="AI29" i="59"/>
  <c r="AG9" i="59"/>
  <c r="AB3" i="59"/>
  <c r="AG69" i="59"/>
  <c r="AI21" i="59"/>
  <c r="AI4" i="59"/>
  <c r="AJ48" i="59"/>
  <c r="AK44" i="59"/>
  <c r="AE44" i="59"/>
  <c r="AK31" i="59"/>
  <c r="AH71" i="59"/>
  <c r="AB71" i="59"/>
  <c r="AK62" i="59"/>
  <c r="AB6" i="59"/>
  <c r="AL58" i="59"/>
  <c r="AM58" i="59"/>
  <c r="AE65" i="59"/>
  <c r="AI7" i="59"/>
  <c r="AF7" i="59"/>
  <c r="AJ32" i="59"/>
  <c r="AG32" i="59"/>
  <c r="AH10" i="59"/>
  <c r="AF59" i="59"/>
  <c r="AM29" i="59"/>
  <c r="AH8" i="59"/>
  <c r="AK8" i="59"/>
  <c r="AL3" i="59"/>
  <c r="AE37" i="59"/>
  <c r="AK37" i="59"/>
  <c r="AD69" i="59"/>
  <c r="AF69" i="59"/>
  <c r="AK66" i="59"/>
  <c r="AE4" i="59"/>
  <c r="AF12" i="59"/>
  <c r="AI12" i="59"/>
  <c r="AH48" i="59"/>
  <c r="AM31" i="59"/>
  <c r="AI31" i="59"/>
  <c r="AE71" i="59"/>
  <c r="AF19" i="59"/>
  <c r="AI62" i="59"/>
  <c r="AE6" i="59"/>
  <c r="AI56" i="59"/>
  <c r="AM16" i="59"/>
  <c r="AF57" i="59"/>
  <c r="AB57" i="59"/>
  <c r="AF33" i="59"/>
  <c r="AJ33" i="59"/>
  <c r="AE39" i="59"/>
  <c r="AK17" i="59"/>
  <c r="AB68" i="59"/>
  <c r="AH68" i="59"/>
  <c r="AJ14" i="59"/>
  <c r="AL15" i="59"/>
  <c r="AE15" i="59"/>
  <c r="AD25" i="59"/>
  <c r="AC25" i="59"/>
  <c r="AD13" i="59"/>
  <c r="AF13" i="59"/>
  <c r="AH18" i="59"/>
  <c r="AH24" i="59"/>
  <c r="AJ26" i="59"/>
  <c r="AG53" i="59"/>
  <c r="AK50" i="59"/>
  <c r="AG55" i="59"/>
  <c r="AH2" i="59"/>
  <c r="AF27" i="59"/>
  <c r="AJ27" i="59"/>
  <c r="AJ46" i="59"/>
  <c r="AE28" i="59"/>
  <c r="AI54" i="59"/>
  <c r="AM54" i="59"/>
  <c r="AK22" i="59"/>
  <c r="AF22" i="59"/>
  <c r="AK61" i="59"/>
  <c r="AJ61" i="59"/>
  <c r="AC51" i="59"/>
  <c r="AB51" i="59"/>
  <c r="AJ64" i="59"/>
  <c r="AI11" i="59"/>
  <c r="AM11" i="59"/>
  <c r="AC70" i="59"/>
  <c r="AD70" i="59"/>
  <c r="AM70" i="59"/>
  <c r="AB30" i="59"/>
  <c r="AM30" i="59"/>
  <c r="AK60" i="59"/>
  <c r="AJ52" i="59"/>
  <c r="AM41" i="59"/>
  <c r="AJ41" i="59"/>
  <c r="AK34" i="59"/>
  <c r="AG43" i="59"/>
  <c r="AF23" i="59"/>
  <c r="AC23" i="59"/>
  <c r="AI58" i="59"/>
  <c r="AJ58" i="59"/>
  <c r="AE58" i="59"/>
  <c r="AM65" i="59"/>
  <c r="AK5" i="59"/>
  <c r="AL7" i="59"/>
  <c r="AF32" i="59"/>
  <c r="AG10" i="59"/>
  <c r="AM10" i="59"/>
  <c r="AL29" i="59"/>
  <c r="AC29" i="59"/>
  <c r="AL9" i="59"/>
  <c r="AE9" i="59"/>
  <c r="AC8" i="59"/>
  <c r="AE63" i="59"/>
  <c r="AJ63" i="59"/>
  <c r="AD3" i="59"/>
  <c r="AD67" i="59"/>
  <c r="AC69" i="59"/>
  <c r="AI69" i="59"/>
  <c r="AE35" i="59"/>
  <c r="AB66" i="59"/>
  <c r="AF66" i="59"/>
  <c r="AE12" i="59"/>
  <c r="AG48" i="59"/>
  <c r="AL71" i="59"/>
  <c r="AD71" i="59"/>
  <c r="AI71" i="59"/>
  <c r="AD19" i="59"/>
  <c r="AF62" i="59"/>
  <c r="AK38" i="59"/>
  <c r="AF38" i="59"/>
  <c r="AJ56" i="59"/>
  <c r="AD16" i="59"/>
  <c r="AE16" i="59"/>
  <c r="V150" i="37"/>
  <c r="W150" i="37"/>
  <c r="R150" i="37"/>
  <c r="S150" i="37"/>
  <c r="T150" i="37"/>
  <c r="CB149" i="37"/>
  <c r="CA149" i="37"/>
  <c r="BZ149" i="37"/>
  <c r="BY149" i="37"/>
  <c r="BX149" i="37"/>
  <c r="BW149" i="37"/>
  <c r="BV149" i="37"/>
  <c r="BU149" i="37"/>
  <c r="BT149" i="37"/>
  <c r="BS149" i="37"/>
  <c r="BR149" i="37"/>
  <c r="BQ149" i="37"/>
  <c r="BP149" i="37"/>
  <c r="BO149" i="37"/>
  <c r="BN149" i="37"/>
  <c r="BM149" i="37"/>
  <c r="BL149" i="37"/>
  <c r="BK149" i="37"/>
  <c r="BJ149" i="37"/>
  <c r="BI149" i="37"/>
  <c r="BH149" i="37"/>
  <c r="BG149" i="37"/>
  <c r="CB148" i="37"/>
  <c r="CA148" i="37"/>
  <c r="BZ148" i="37"/>
  <c r="BY148" i="37"/>
  <c r="BX148" i="37"/>
  <c r="BW148" i="37"/>
  <c r="BV148" i="37"/>
  <c r="BU148" i="37"/>
  <c r="BT148" i="37"/>
  <c r="BS148" i="37"/>
  <c r="BR148" i="37"/>
  <c r="BQ148" i="37"/>
  <c r="BP148" i="37"/>
  <c r="BO148" i="37"/>
  <c r="BN148" i="37"/>
  <c r="BM148" i="37"/>
  <c r="BL148" i="37"/>
  <c r="BK148" i="37"/>
  <c r="BJ148" i="37"/>
  <c r="BI148" i="37"/>
  <c r="BH148" i="37"/>
  <c r="BG148" i="37"/>
  <c r="CB147" i="37"/>
  <c r="CA147" i="37"/>
  <c r="BZ147" i="37"/>
  <c r="BY147" i="37"/>
  <c r="BX147" i="37"/>
  <c r="BW147" i="37"/>
  <c r="BV147" i="37"/>
  <c r="BU147" i="37"/>
  <c r="BT147" i="37"/>
  <c r="BS147" i="37"/>
  <c r="BR147" i="37"/>
  <c r="BQ147" i="37"/>
  <c r="BP147" i="37"/>
  <c r="BO147" i="37"/>
  <c r="BN147" i="37"/>
  <c r="BM147" i="37"/>
  <c r="BL147" i="37"/>
  <c r="BK147" i="37"/>
  <c r="BJ147" i="37"/>
  <c r="BI147" i="37"/>
  <c r="BH147" i="37"/>
  <c r="BG147" i="37"/>
  <c r="CB146" i="37"/>
  <c r="CA146" i="37"/>
  <c r="BZ146" i="37"/>
  <c r="BY146" i="37"/>
  <c r="BX146" i="37"/>
  <c r="BW146" i="37"/>
  <c r="BV146" i="37"/>
  <c r="BU146" i="37"/>
  <c r="BT146" i="37"/>
  <c r="BS146" i="37"/>
  <c r="BR146" i="37"/>
  <c r="BQ146" i="37"/>
  <c r="BP146" i="37"/>
  <c r="BO146" i="37"/>
  <c r="BN146" i="37"/>
  <c r="BM146" i="37"/>
  <c r="BL146" i="37"/>
  <c r="BK146" i="37"/>
  <c r="BJ146" i="37"/>
  <c r="BI146" i="37"/>
  <c r="BH146" i="37"/>
  <c r="BG146" i="37"/>
  <c r="CB145" i="37"/>
  <c r="CA145" i="37"/>
  <c r="BZ145" i="37"/>
  <c r="BY145" i="37"/>
  <c r="BX145" i="37"/>
  <c r="BW145" i="37"/>
  <c r="BV145" i="37"/>
  <c r="BU145" i="37"/>
  <c r="BT145" i="37"/>
  <c r="BS145" i="37"/>
  <c r="BR145" i="37"/>
  <c r="BQ145" i="37"/>
  <c r="BP145" i="37"/>
  <c r="BO145" i="37"/>
  <c r="BN145" i="37"/>
  <c r="BM145" i="37"/>
  <c r="BL145" i="37"/>
  <c r="BK145" i="37"/>
  <c r="BJ145" i="37"/>
  <c r="BI145" i="37"/>
  <c r="BH145" i="37"/>
  <c r="BG145" i="37"/>
  <c r="CB144" i="37"/>
  <c r="CA144" i="37"/>
  <c r="BZ144" i="37"/>
  <c r="BY144" i="37"/>
  <c r="BX144" i="37"/>
  <c r="BW144" i="37"/>
  <c r="BV144" i="37"/>
  <c r="BU144" i="37"/>
  <c r="BT144" i="37"/>
  <c r="BS144" i="37"/>
  <c r="BR144" i="37"/>
  <c r="BQ144" i="37"/>
  <c r="BP144" i="37"/>
  <c r="BO144" i="37"/>
  <c r="BN144" i="37"/>
  <c r="BM144" i="37"/>
  <c r="BL144" i="37"/>
  <c r="BK144" i="37"/>
  <c r="BJ144" i="37"/>
  <c r="BI144" i="37"/>
  <c r="BH144" i="37"/>
  <c r="BG144" i="37"/>
  <c r="CB143" i="37"/>
  <c r="CA143" i="37"/>
  <c r="BZ143" i="37"/>
  <c r="BY143" i="37"/>
  <c r="BX143" i="37"/>
  <c r="BW143" i="37"/>
  <c r="BV143" i="37"/>
  <c r="BU143" i="37"/>
  <c r="BT143" i="37"/>
  <c r="BS143" i="37"/>
  <c r="BR143" i="37"/>
  <c r="BQ143" i="37"/>
  <c r="BP143" i="37"/>
  <c r="BO143" i="37"/>
  <c r="BN143" i="37"/>
  <c r="BM143" i="37"/>
  <c r="BL143" i="37"/>
  <c r="BK143" i="37"/>
  <c r="BJ143" i="37"/>
  <c r="BI143" i="37"/>
  <c r="BH143" i="37"/>
  <c r="BG143" i="37"/>
  <c r="CB142" i="37"/>
  <c r="CA142" i="37"/>
  <c r="BZ142" i="37"/>
  <c r="BY142" i="37"/>
  <c r="BX142" i="37"/>
  <c r="BW142" i="37"/>
  <c r="BV142" i="37"/>
  <c r="BU142" i="37"/>
  <c r="BT142" i="37"/>
  <c r="BS142" i="37"/>
  <c r="BR142" i="37"/>
  <c r="BQ142" i="37"/>
  <c r="BP142" i="37"/>
  <c r="BO142" i="37"/>
  <c r="BN142" i="37"/>
  <c r="BM142" i="37"/>
  <c r="BL142" i="37"/>
  <c r="BK142" i="37"/>
  <c r="BJ142" i="37"/>
  <c r="BI142" i="37"/>
  <c r="BH142" i="37"/>
  <c r="BG142" i="37"/>
  <c r="CB141" i="37"/>
  <c r="CA141" i="37"/>
  <c r="BZ141" i="37"/>
  <c r="BY141" i="37"/>
  <c r="BX141" i="37"/>
  <c r="BW141" i="37"/>
  <c r="BV141" i="37"/>
  <c r="BU141" i="37"/>
  <c r="BT141" i="37"/>
  <c r="BS141" i="37"/>
  <c r="BR141" i="37"/>
  <c r="BQ141" i="37"/>
  <c r="BP141" i="37"/>
  <c r="BO141" i="37"/>
  <c r="BN141" i="37"/>
  <c r="BM141" i="37"/>
  <c r="BL141" i="37"/>
  <c r="BK141" i="37"/>
  <c r="BJ141" i="37"/>
  <c r="BI141" i="37"/>
  <c r="BH141" i="37"/>
  <c r="BG141" i="37"/>
  <c r="CB140" i="37"/>
  <c r="CA140" i="37"/>
  <c r="BZ140" i="37"/>
  <c r="BY140" i="37"/>
  <c r="BX140" i="37"/>
  <c r="BW140" i="37"/>
  <c r="BV140" i="37"/>
  <c r="BU140" i="37"/>
  <c r="BT140" i="37"/>
  <c r="BS140" i="37"/>
  <c r="BR140" i="37"/>
  <c r="BQ140" i="37"/>
  <c r="BP140" i="37"/>
  <c r="BO140" i="37"/>
  <c r="BN140" i="37"/>
  <c r="BM140" i="37"/>
  <c r="BL140" i="37"/>
  <c r="BK140" i="37"/>
  <c r="BJ140" i="37"/>
  <c r="BI140" i="37"/>
  <c r="BH140" i="37"/>
  <c r="BG140" i="37"/>
  <c r="CB139" i="37"/>
  <c r="CA139" i="37"/>
  <c r="BZ139" i="37"/>
  <c r="BY139" i="37"/>
  <c r="BX139" i="37"/>
  <c r="BW139" i="37"/>
  <c r="BV139" i="37"/>
  <c r="BU139" i="37"/>
  <c r="BT139" i="37"/>
  <c r="BS139" i="37"/>
  <c r="BR139" i="37"/>
  <c r="BQ139" i="37"/>
  <c r="BP139" i="37"/>
  <c r="BO139" i="37"/>
  <c r="BN139" i="37"/>
  <c r="BM139" i="37"/>
  <c r="BL139" i="37"/>
  <c r="BK139" i="37"/>
  <c r="BJ139" i="37"/>
  <c r="BI139" i="37"/>
  <c r="BH139" i="37"/>
  <c r="BG139" i="37"/>
  <c r="CB138" i="37"/>
  <c r="CA138" i="37"/>
  <c r="BZ138" i="37"/>
  <c r="BY138" i="37"/>
  <c r="BX138" i="37"/>
  <c r="BW138" i="37"/>
  <c r="BV138" i="37"/>
  <c r="BU138" i="37"/>
  <c r="BT138" i="37"/>
  <c r="BS138" i="37"/>
  <c r="BR138" i="37"/>
  <c r="BQ138" i="37"/>
  <c r="BP138" i="37"/>
  <c r="BO138" i="37"/>
  <c r="BN138" i="37"/>
  <c r="BM138" i="37"/>
  <c r="BL138" i="37"/>
  <c r="BK138" i="37"/>
  <c r="BJ138" i="37"/>
  <c r="BI138" i="37"/>
  <c r="BH138" i="37"/>
  <c r="BG138" i="37"/>
  <c r="CB137" i="37"/>
  <c r="CA137" i="37"/>
  <c r="BZ137" i="37"/>
  <c r="BY137" i="37"/>
  <c r="BX137" i="37"/>
  <c r="BW137" i="37"/>
  <c r="BV137" i="37"/>
  <c r="BU137" i="37"/>
  <c r="BT137" i="37"/>
  <c r="BS137" i="37"/>
  <c r="BR137" i="37"/>
  <c r="BQ137" i="37"/>
  <c r="BP137" i="37"/>
  <c r="BO137" i="37"/>
  <c r="BN137" i="37"/>
  <c r="BM137" i="37"/>
  <c r="BL137" i="37"/>
  <c r="BK137" i="37"/>
  <c r="BJ137" i="37"/>
  <c r="BI137" i="37"/>
  <c r="BH137" i="37"/>
  <c r="BG137" i="37"/>
  <c r="CB136" i="37"/>
  <c r="CA136" i="37"/>
  <c r="BZ136" i="37"/>
  <c r="BY136" i="37"/>
  <c r="BX136" i="37"/>
  <c r="BW136" i="37"/>
  <c r="BV136" i="37"/>
  <c r="BU136" i="37"/>
  <c r="BT136" i="37"/>
  <c r="BS136" i="37"/>
  <c r="BR136" i="37"/>
  <c r="BQ136" i="37"/>
  <c r="BP136" i="37"/>
  <c r="BO136" i="37"/>
  <c r="BN136" i="37"/>
  <c r="BM136" i="37"/>
  <c r="BL136" i="37"/>
  <c r="BK136" i="37"/>
  <c r="BJ136" i="37"/>
  <c r="BI136" i="37"/>
  <c r="BH136" i="37"/>
  <c r="BG136" i="37"/>
  <c r="CB135" i="37"/>
  <c r="CA135" i="37"/>
  <c r="BZ135" i="37"/>
  <c r="BY135" i="37"/>
  <c r="BX135" i="37"/>
  <c r="BW135" i="37"/>
  <c r="BV135" i="37"/>
  <c r="BU135" i="37"/>
  <c r="BT135" i="37"/>
  <c r="BS135" i="37"/>
  <c r="BR135" i="37"/>
  <c r="BQ135" i="37"/>
  <c r="BP135" i="37"/>
  <c r="BO135" i="37"/>
  <c r="BN135" i="37"/>
  <c r="BM135" i="37"/>
  <c r="BL135" i="37"/>
  <c r="BK135" i="37"/>
  <c r="BJ135" i="37"/>
  <c r="BI135" i="37"/>
  <c r="BH135" i="37"/>
  <c r="BG135" i="37"/>
  <c r="CB134" i="37"/>
  <c r="CA134" i="37"/>
  <c r="BZ134" i="37"/>
  <c r="BY134" i="37"/>
  <c r="BX134" i="37"/>
  <c r="BW134" i="37"/>
  <c r="BV134" i="37"/>
  <c r="BU134" i="37"/>
  <c r="BT134" i="37"/>
  <c r="BS134" i="37"/>
  <c r="BR134" i="37"/>
  <c r="BQ134" i="37"/>
  <c r="BP134" i="37"/>
  <c r="BO134" i="37"/>
  <c r="BN134" i="37"/>
  <c r="BM134" i="37"/>
  <c r="BL134" i="37"/>
  <c r="BK134" i="37"/>
  <c r="BJ134" i="37"/>
  <c r="BI134" i="37"/>
  <c r="BH134" i="37"/>
  <c r="BG134" i="37"/>
  <c r="CB133" i="37"/>
  <c r="CA133" i="37"/>
  <c r="BZ133" i="37"/>
  <c r="BY133" i="37"/>
  <c r="BX133" i="37"/>
  <c r="BW133" i="37"/>
  <c r="BV133" i="37"/>
  <c r="BU133" i="37"/>
  <c r="BT133" i="37"/>
  <c r="BS133" i="37"/>
  <c r="BR133" i="37"/>
  <c r="BQ133" i="37"/>
  <c r="BP133" i="37"/>
  <c r="BO133" i="37"/>
  <c r="BN133" i="37"/>
  <c r="BM133" i="37"/>
  <c r="BL133" i="37"/>
  <c r="BK133" i="37"/>
  <c r="BJ133" i="37"/>
  <c r="BI133" i="37"/>
  <c r="BH133" i="37"/>
  <c r="BG133" i="37"/>
  <c r="CB132" i="37"/>
  <c r="CA132" i="37"/>
  <c r="BZ132" i="37"/>
  <c r="BY132" i="37"/>
  <c r="BX132" i="37"/>
  <c r="BW132" i="37"/>
  <c r="BV132" i="37"/>
  <c r="BU132" i="37"/>
  <c r="BT132" i="37"/>
  <c r="BS132" i="37"/>
  <c r="BR132" i="37"/>
  <c r="BQ132" i="37"/>
  <c r="BP132" i="37"/>
  <c r="BO132" i="37"/>
  <c r="BN132" i="37"/>
  <c r="BM132" i="37"/>
  <c r="BL132" i="37"/>
  <c r="BK132" i="37"/>
  <c r="BJ132" i="37"/>
  <c r="BI132" i="37"/>
  <c r="BH132" i="37"/>
  <c r="BG132" i="37"/>
  <c r="CB131" i="37"/>
  <c r="CA131" i="37"/>
  <c r="BZ131" i="37"/>
  <c r="BY131" i="37"/>
  <c r="BX131" i="37"/>
  <c r="BW131" i="37"/>
  <c r="BV131" i="37"/>
  <c r="BU131" i="37"/>
  <c r="BT131" i="37"/>
  <c r="BS131" i="37"/>
  <c r="BR131" i="37"/>
  <c r="BQ131" i="37"/>
  <c r="BP131" i="37"/>
  <c r="BO131" i="37"/>
  <c r="BN131" i="37"/>
  <c r="BM131" i="37"/>
  <c r="BL131" i="37"/>
  <c r="BK131" i="37"/>
  <c r="BJ131" i="37"/>
  <c r="BI131" i="37"/>
  <c r="BH131" i="37"/>
  <c r="BG131" i="37"/>
  <c r="CB130" i="37"/>
  <c r="CA130" i="37"/>
  <c r="BZ130" i="37"/>
  <c r="BY130" i="37"/>
  <c r="BX130" i="37"/>
  <c r="BW130" i="37"/>
  <c r="BV130" i="37"/>
  <c r="BU130" i="37"/>
  <c r="BT130" i="37"/>
  <c r="BS130" i="37"/>
  <c r="BR130" i="37"/>
  <c r="BQ130" i="37"/>
  <c r="BP130" i="37"/>
  <c r="BO130" i="37"/>
  <c r="BN130" i="37"/>
  <c r="BM130" i="37"/>
  <c r="BL130" i="37"/>
  <c r="BK130" i="37"/>
  <c r="BJ130" i="37"/>
  <c r="BI130" i="37"/>
  <c r="BH130" i="37"/>
  <c r="BG130" i="37"/>
  <c r="CB129" i="37"/>
  <c r="CA129" i="37"/>
  <c r="BZ129" i="37"/>
  <c r="BY129" i="37"/>
  <c r="BX129" i="37"/>
  <c r="BW129" i="37"/>
  <c r="BV129" i="37"/>
  <c r="BU129" i="37"/>
  <c r="BT129" i="37"/>
  <c r="BS129" i="37"/>
  <c r="BR129" i="37"/>
  <c r="BQ129" i="37"/>
  <c r="BP129" i="37"/>
  <c r="BO129" i="37"/>
  <c r="BN129" i="37"/>
  <c r="BM129" i="37"/>
  <c r="BL129" i="37"/>
  <c r="BK129" i="37"/>
  <c r="BJ129" i="37"/>
  <c r="BI129" i="37"/>
  <c r="BH129" i="37"/>
  <c r="BG129" i="37"/>
  <c r="CB128" i="37"/>
  <c r="CA128" i="37"/>
  <c r="BZ128" i="37"/>
  <c r="BY128" i="37"/>
  <c r="BX128" i="37"/>
  <c r="BW128" i="37"/>
  <c r="BV128" i="37"/>
  <c r="BU128" i="37"/>
  <c r="BT128" i="37"/>
  <c r="BS128" i="37"/>
  <c r="BR128" i="37"/>
  <c r="BQ128" i="37"/>
  <c r="BP128" i="37"/>
  <c r="BO128" i="37"/>
  <c r="BN128" i="37"/>
  <c r="BM128" i="37"/>
  <c r="BL128" i="37"/>
  <c r="BK128" i="37"/>
  <c r="BJ128" i="37"/>
  <c r="BI128" i="37"/>
  <c r="BH128" i="37"/>
  <c r="BG128" i="37"/>
  <c r="CB127" i="37"/>
  <c r="CA127" i="37"/>
  <c r="BZ127" i="37"/>
  <c r="BY127" i="37"/>
  <c r="BX127" i="37"/>
  <c r="BW127" i="37"/>
  <c r="BV127" i="37"/>
  <c r="BU127" i="37"/>
  <c r="BT127" i="37"/>
  <c r="BS127" i="37"/>
  <c r="BR127" i="37"/>
  <c r="BQ127" i="37"/>
  <c r="BP127" i="37"/>
  <c r="BO127" i="37"/>
  <c r="BN127" i="37"/>
  <c r="BM127" i="37"/>
  <c r="BL127" i="37"/>
  <c r="BK127" i="37"/>
  <c r="BJ127" i="37"/>
  <c r="BI127" i="37"/>
  <c r="BH127" i="37"/>
  <c r="BG127" i="37"/>
  <c r="CB126" i="37"/>
  <c r="CA126" i="37"/>
  <c r="BZ126" i="37"/>
  <c r="BY126" i="37"/>
  <c r="BX126" i="37"/>
  <c r="BW126" i="37"/>
  <c r="BV126" i="37"/>
  <c r="BU126" i="37"/>
  <c r="BT126" i="37"/>
  <c r="BS126" i="37"/>
  <c r="BR126" i="37"/>
  <c r="BQ126" i="37"/>
  <c r="BP126" i="37"/>
  <c r="BO126" i="37"/>
  <c r="BN126" i="37"/>
  <c r="BM126" i="37"/>
  <c r="BL126" i="37"/>
  <c r="BK126" i="37"/>
  <c r="BJ126" i="37"/>
  <c r="BI126" i="37"/>
  <c r="BH126" i="37"/>
  <c r="BG126" i="37"/>
  <c r="CB125" i="37"/>
  <c r="CA125" i="37"/>
  <c r="BZ125" i="37"/>
  <c r="BY125" i="37"/>
  <c r="BX125" i="37"/>
  <c r="BW125" i="37"/>
  <c r="BV125" i="37"/>
  <c r="BU125" i="37"/>
  <c r="BT125" i="37"/>
  <c r="BS125" i="37"/>
  <c r="BR125" i="37"/>
  <c r="BQ125" i="37"/>
  <c r="BP125" i="37"/>
  <c r="BO125" i="37"/>
  <c r="BN125" i="37"/>
  <c r="BM125" i="37"/>
  <c r="BL125" i="37"/>
  <c r="BK125" i="37"/>
  <c r="BJ125" i="37"/>
  <c r="BI125" i="37"/>
  <c r="BH125" i="37"/>
  <c r="BG125" i="37"/>
  <c r="CB124" i="37"/>
  <c r="CA124" i="37"/>
  <c r="BZ124" i="37"/>
  <c r="BY124" i="37"/>
  <c r="BX124" i="37"/>
  <c r="BW124" i="37"/>
  <c r="BV124" i="37"/>
  <c r="BU124" i="37"/>
  <c r="BT124" i="37"/>
  <c r="BS124" i="37"/>
  <c r="BR124" i="37"/>
  <c r="BQ124" i="37"/>
  <c r="BP124" i="37"/>
  <c r="BO124" i="37"/>
  <c r="BN124" i="37"/>
  <c r="BM124" i="37"/>
  <c r="BL124" i="37"/>
  <c r="BK124" i="37"/>
  <c r="BJ124" i="37"/>
  <c r="BI124" i="37"/>
  <c r="BH124" i="37"/>
  <c r="BG124" i="37"/>
  <c r="CB123" i="37"/>
  <c r="CA123" i="37"/>
  <c r="BZ123" i="37"/>
  <c r="BY123" i="37"/>
  <c r="BX123" i="37"/>
  <c r="BW123" i="37"/>
  <c r="BV123" i="37"/>
  <c r="BU123" i="37"/>
  <c r="BT123" i="37"/>
  <c r="BS123" i="37"/>
  <c r="BR123" i="37"/>
  <c r="BQ123" i="37"/>
  <c r="BP123" i="37"/>
  <c r="BO123" i="37"/>
  <c r="BN123" i="37"/>
  <c r="BM123" i="37"/>
  <c r="BL123" i="37"/>
  <c r="BK123" i="37"/>
  <c r="BJ123" i="37"/>
  <c r="BI123" i="37"/>
  <c r="BH123" i="37"/>
  <c r="BG123" i="37"/>
  <c r="CB122" i="37"/>
  <c r="CA122" i="37"/>
  <c r="BZ122" i="37"/>
  <c r="BY122" i="37"/>
  <c r="BX122" i="37"/>
  <c r="BW122" i="37"/>
  <c r="BV122" i="37"/>
  <c r="BU122" i="37"/>
  <c r="BT122" i="37"/>
  <c r="BS122" i="37"/>
  <c r="BR122" i="37"/>
  <c r="BQ122" i="37"/>
  <c r="BP122" i="37"/>
  <c r="BO122" i="37"/>
  <c r="BN122" i="37"/>
  <c r="BM122" i="37"/>
  <c r="BL122" i="37"/>
  <c r="BK122" i="37"/>
  <c r="BJ122" i="37"/>
  <c r="BI122" i="37"/>
  <c r="BH122" i="37"/>
  <c r="BG122" i="37"/>
  <c r="CB121" i="37"/>
  <c r="CA121" i="37"/>
  <c r="BZ121" i="37"/>
  <c r="BY121" i="37"/>
  <c r="BX121" i="37"/>
  <c r="BW121" i="37"/>
  <c r="BV121" i="37"/>
  <c r="BU121" i="37"/>
  <c r="BT121" i="37"/>
  <c r="BS121" i="37"/>
  <c r="BR121" i="37"/>
  <c r="BQ121" i="37"/>
  <c r="BP121" i="37"/>
  <c r="BO121" i="37"/>
  <c r="BN121" i="37"/>
  <c r="BM121" i="37"/>
  <c r="BL121" i="37"/>
  <c r="BK121" i="37"/>
  <c r="BJ121" i="37"/>
  <c r="BI121" i="37"/>
  <c r="BH121" i="37"/>
  <c r="BG121" i="37"/>
  <c r="CB120" i="37"/>
  <c r="CA120" i="37"/>
  <c r="BZ120" i="37"/>
  <c r="BY120" i="37"/>
  <c r="BX120" i="37"/>
  <c r="BW120" i="37"/>
  <c r="BV120" i="37"/>
  <c r="BU120" i="37"/>
  <c r="BT120" i="37"/>
  <c r="BS120" i="37"/>
  <c r="BR120" i="37"/>
  <c r="BQ120" i="37"/>
  <c r="BP120" i="37"/>
  <c r="BO120" i="37"/>
  <c r="BN120" i="37"/>
  <c r="BM120" i="37"/>
  <c r="BL120" i="37"/>
  <c r="BK120" i="37"/>
  <c r="BJ120" i="37"/>
  <c r="BI120" i="37"/>
  <c r="BH120" i="37"/>
  <c r="BG120" i="37"/>
  <c r="CB119" i="37"/>
  <c r="CA119" i="37"/>
  <c r="BZ119" i="37"/>
  <c r="BY119" i="37"/>
  <c r="BX119" i="37"/>
  <c r="BW119" i="37"/>
  <c r="BV119" i="37"/>
  <c r="BU119" i="37"/>
  <c r="BT119" i="37"/>
  <c r="BS119" i="37"/>
  <c r="BR119" i="37"/>
  <c r="BQ119" i="37"/>
  <c r="BP119" i="37"/>
  <c r="BO119" i="37"/>
  <c r="BN119" i="37"/>
  <c r="BM119" i="37"/>
  <c r="BL119" i="37"/>
  <c r="BK119" i="37"/>
  <c r="BJ119" i="37"/>
  <c r="BI119" i="37"/>
  <c r="BH119" i="37"/>
  <c r="BG119" i="37"/>
  <c r="CB118" i="37"/>
  <c r="CA118" i="37"/>
  <c r="BZ118" i="37"/>
  <c r="BY118" i="37"/>
  <c r="BX118" i="37"/>
  <c r="BW118" i="37"/>
  <c r="BV118" i="37"/>
  <c r="BU118" i="37"/>
  <c r="BT118" i="37"/>
  <c r="BS118" i="37"/>
  <c r="BR118" i="37"/>
  <c r="BQ118" i="37"/>
  <c r="BP118" i="37"/>
  <c r="BO118" i="37"/>
  <c r="BN118" i="37"/>
  <c r="BM118" i="37"/>
  <c r="BL118" i="37"/>
  <c r="BK118" i="37"/>
  <c r="BJ118" i="37"/>
  <c r="BI118" i="37"/>
  <c r="BH118" i="37"/>
  <c r="BG118" i="37"/>
  <c r="CB117" i="37"/>
  <c r="CA117" i="37"/>
  <c r="BZ117" i="37"/>
  <c r="BY117" i="37"/>
  <c r="BX117" i="37"/>
  <c r="BW117" i="37"/>
  <c r="BV117" i="37"/>
  <c r="BU117" i="37"/>
  <c r="BT117" i="37"/>
  <c r="BS117" i="37"/>
  <c r="BR117" i="37"/>
  <c r="BQ117" i="37"/>
  <c r="BP117" i="37"/>
  <c r="BO117" i="37"/>
  <c r="BN117" i="37"/>
  <c r="BM117" i="37"/>
  <c r="BL117" i="37"/>
  <c r="BK117" i="37"/>
  <c r="BJ117" i="37"/>
  <c r="BI117" i="37"/>
  <c r="BH117" i="37"/>
  <c r="BG117" i="37"/>
  <c r="CB116" i="37"/>
  <c r="CA116" i="37"/>
  <c r="BZ116" i="37"/>
  <c r="BY116" i="37"/>
  <c r="BX116" i="37"/>
  <c r="BW116" i="37"/>
  <c r="BV116" i="37"/>
  <c r="BU116" i="37"/>
  <c r="BT116" i="37"/>
  <c r="BS116" i="37"/>
  <c r="BR116" i="37"/>
  <c r="BQ116" i="37"/>
  <c r="BP116" i="37"/>
  <c r="BO116" i="37"/>
  <c r="BN116" i="37"/>
  <c r="BM116" i="37"/>
  <c r="BL116" i="37"/>
  <c r="BK116" i="37"/>
  <c r="BJ116" i="37"/>
  <c r="BI116" i="37"/>
  <c r="BH116" i="37"/>
  <c r="BG116" i="37"/>
  <c r="CB115" i="37"/>
  <c r="CA115" i="37"/>
  <c r="BZ115" i="37"/>
  <c r="BY115" i="37"/>
  <c r="BX115" i="37"/>
  <c r="BW115" i="37"/>
  <c r="BV115" i="37"/>
  <c r="BU115" i="37"/>
  <c r="BT115" i="37"/>
  <c r="BS115" i="37"/>
  <c r="BR115" i="37"/>
  <c r="BQ115" i="37"/>
  <c r="BP115" i="37"/>
  <c r="BO115" i="37"/>
  <c r="BN115" i="37"/>
  <c r="BM115" i="37"/>
  <c r="BL115" i="37"/>
  <c r="BK115" i="37"/>
  <c r="BJ115" i="37"/>
  <c r="BI115" i="37"/>
  <c r="BH115" i="37"/>
  <c r="BG115" i="37"/>
  <c r="CB114" i="37"/>
  <c r="CA114" i="37"/>
  <c r="BZ114" i="37"/>
  <c r="BY114" i="37"/>
  <c r="BX114" i="37"/>
  <c r="BW114" i="37"/>
  <c r="BV114" i="37"/>
  <c r="BU114" i="37"/>
  <c r="BT114" i="37"/>
  <c r="BS114" i="37"/>
  <c r="BR114" i="37"/>
  <c r="BQ114" i="37"/>
  <c r="BP114" i="37"/>
  <c r="BO114" i="37"/>
  <c r="BN114" i="37"/>
  <c r="BM114" i="37"/>
  <c r="BL114" i="37"/>
  <c r="BK114" i="37"/>
  <c r="BJ114" i="37"/>
  <c r="BI114" i="37"/>
  <c r="BH114" i="37"/>
  <c r="BG114" i="37"/>
  <c r="CB113" i="37"/>
  <c r="CA113" i="37"/>
  <c r="BZ113" i="37"/>
  <c r="BY113" i="37"/>
  <c r="BX113" i="37"/>
  <c r="BW113" i="37"/>
  <c r="BV113" i="37"/>
  <c r="BU113" i="37"/>
  <c r="BT113" i="37"/>
  <c r="BS113" i="37"/>
  <c r="BR113" i="37"/>
  <c r="BQ113" i="37"/>
  <c r="BP113" i="37"/>
  <c r="BO113" i="37"/>
  <c r="BN113" i="37"/>
  <c r="BM113" i="37"/>
  <c r="BL113" i="37"/>
  <c r="BK113" i="37"/>
  <c r="BJ113" i="37"/>
  <c r="BI113" i="37"/>
  <c r="BH113" i="37"/>
  <c r="BG113" i="37"/>
  <c r="CB112" i="37"/>
  <c r="CA112" i="37"/>
  <c r="BZ112" i="37"/>
  <c r="BY112" i="37"/>
  <c r="BX112" i="37"/>
  <c r="BW112" i="37"/>
  <c r="BV112" i="37"/>
  <c r="BU112" i="37"/>
  <c r="BT112" i="37"/>
  <c r="BS112" i="37"/>
  <c r="BR112" i="37"/>
  <c r="BQ112" i="37"/>
  <c r="BP112" i="37"/>
  <c r="BO112" i="37"/>
  <c r="BN112" i="37"/>
  <c r="BM112" i="37"/>
  <c r="BL112" i="37"/>
  <c r="BK112" i="37"/>
  <c r="BJ112" i="37"/>
  <c r="BI112" i="37"/>
  <c r="BH112" i="37"/>
  <c r="BG112" i="37"/>
  <c r="CB111" i="37"/>
  <c r="CA111" i="37"/>
  <c r="BZ111" i="37"/>
  <c r="BY111" i="37"/>
  <c r="BX111" i="37"/>
  <c r="BW111" i="37"/>
  <c r="BV111" i="37"/>
  <c r="BU111" i="37"/>
  <c r="BT111" i="37"/>
  <c r="BS111" i="37"/>
  <c r="BR111" i="37"/>
  <c r="BQ111" i="37"/>
  <c r="BP111" i="37"/>
  <c r="BO111" i="37"/>
  <c r="BN111" i="37"/>
  <c r="BM111" i="37"/>
  <c r="BL111" i="37"/>
  <c r="BK111" i="37"/>
  <c r="BJ111" i="37"/>
  <c r="BI111" i="37"/>
  <c r="BH111" i="37"/>
  <c r="BG111" i="37"/>
  <c r="CB110" i="37"/>
  <c r="CA110" i="37"/>
  <c r="BZ110" i="37"/>
  <c r="BY110" i="37"/>
  <c r="BX110" i="37"/>
  <c r="BW110" i="37"/>
  <c r="BV110" i="37"/>
  <c r="BU110" i="37"/>
  <c r="BT110" i="37"/>
  <c r="BS110" i="37"/>
  <c r="BR110" i="37"/>
  <c r="BQ110" i="37"/>
  <c r="BP110" i="37"/>
  <c r="BO110" i="37"/>
  <c r="BN110" i="37"/>
  <c r="BM110" i="37"/>
  <c r="BL110" i="37"/>
  <c r="BK110" i="37"/>
  <c r="BJ110" i="37"/>
  <c r="BI110" i="37"/>
  <c r="BH110" i="37"/>
  <c r="BG110" i="37"/>
  <c r="CB109" i="37"/>
  <c r="CA109" i="37"/>
  <c r="BZ109" i="37"/>
  <c r="BY109" i="37"/>
  <c r="BX109" i="37"/>
  <c r="BW109" i="37"/>
  <c r="BV109" i="37"/>
  <c r="BU109" i="37"/>
  <c r="BT109" i="37"/>
  <c r="BS109" i="37"/>
  <c r="BR109" i="37"/>
  <c r="BQ109" i="37"/>
  <c r="BP109" i="37"/>
  <c r="BO109" i="37"/>
  <c r="BN109" i="37"/>
  <c r="BM109" i="37"/>
  <c r="BL109" i="37"/>
  <c r="BK109" i="37"/>
  <c r="BJ109" i="37"/>
  <c r="BI109" i="37"/>
  <c r="BH109" i="37"/>
  <c r="BG109" i="37"/>
  <c r="CB108" i="37"/>
  <c r="CA108" i="37"/>
  <c r="BZ108" i="37"/>
  <c r="BY108" i="37"/>
  <c r="BX108" i="37"/>
  <c r="BW108" i="37"/>
  <c r="BV108" i="37"/>
  <c r="BU108" i="37"/>
  <c r="BT108" i="37"/>
  <c r="BS108" i="37"/>
  <c r="BR108" i="37"/>
  <c r="BQ108" i="37"/>
  <c r="BP108" i="37"/>
  <c r="BO108" i="37"/>
  <c r="BN108" i="37"/>
  <c r="BM108" i="37"/>
  <c r="BL108" i="37"/>
  <c r="BK108" i="37"/>
  <c r="BJ108" i="37"/>
  <c r="BI108" i="37"/>
  <c r="BH108" i="37"/>
  <c r="BG108" i="37"/>
  <c r="CB107" i="37"/>
  <c r="CA107" i="37"/>
  <c r="BZ107" i="37"/>
  <c r="BY107" i="37"/>
  <c r="BX107" i="37"/>
  <c r="BW107" i="37"/>
  <c r="BV107" i="37"/>
  <c r="BU107" i="37"/>
  <c r="BT107" i="37"/>
  <c r="BS107" i="37"/>
  <c r="BR107" i="37"/>
  <c r="BQ107" i="37"/>
  <c r="BP107" i="37"/>
  <c r="BO107" i="37"/>
  <c r="BN107" i="37"/>
  <c r="BM107" i="37"/>
  <c r="BL107" i="37"/>
  <c r="BK107" i="37"/>
  <c r="BJ107" i="37"/>
  <c r="BI107" i="37"/>
  <c r="BH107" i="37"/>
  <c r="BG107" i="37"/>
  <c r="CB106" i="37"/>
  <c r="CA106" i="37"/>
  <c r="BZ106" i="37"/>
  <c r="BY106" i="37"/>
  <c r="BX106" i="37"/>
  <c r="BW106" i="37"/>
  <c r="BV106" i="37"/>
  <c r="BU106" i="37"/>
  <c r="BT106" i="37"/>
  <c r="BS106" i="37"/>
  <c r="BR106" i="37"/>
  <c r="BQ106" i="37"/>
  <c r="BP106" i="37"/>
  <c r="BO106" i="37"/>
  <c r="BN106" i="37"/>
  <c r="BM106" i="37"/>
  <c r="BL106" i="37"/>
  <c r="BK106" i="37"/>
  <c r="BJ106" i="37"/>
  <c r="BI106" i="37"/>
  <c r="BH106" i="37"/>
  <c r="BG106" i="37"/>
  <c r="CB105" i="37"/>
  <c r="CA105" i="37"/>
  <c r="BZ105" i="37"/>
  <c r="BY105" i="37"/>
  <c r="BX105" i="37"/>
  <c r="BW105" i="37"/>
  <c r="BV105" i="37"/>
  <c r="BU105" i="37"/>
  <c r="BT105" i="37"/>
  <c r="BS105" i="37"/>
  <c r="BR105" i="37"/>
  <c r="BQ105" i="37"/>
  <c r="BP105" i="37"/>
  <c r="BO105" i="37"/>
  <c r="BN105" i="37"/>
  <c r="BM105" i="37"/>
  <c r="BL105" i="37"/>
  <c r="BK105" i="37"/>
  <c r="BJ105" i="37"/>
  <c r="BI105" i="37"/>
  <c r="BH105" i="37"/>
  <c r="BG105" i="37"/>
  <c r="CB104" i="37"/>
  <c r="CA104" i="37"/>
  <c r="BZ104" i="37"/>
  <c r="BY104" i="37"/>
  <c r="BX104" i="37"/>
  <c r="BW104" i="37"/>
  <c r="BV104" i="37"/>
  <c r="BU104" i="37"/>
  <c r="BT104" i="37"/>
  <c r="BS104" i="37"/>
  <c r="BR104" i="37"/>
  <c r="BQ104" i="37"/>
  <c r="BP104" i="37"/>
  <c r="BO104" i="37"/>
  <c r="BN104" i="37"/>
  <c r="BM104" i="37"/>
  <c r="BL104" i="37"/>
  <c r="BK104" i="37"/>
  <c r="BJ104" i="37"/>
  <c r="BI104" i="37"/>
  <c r="BH104" i="37"/>
  <c r="BG104" i="37"/>
  <c r="CB103" i="37"/>
  <c r="CA103" i="37"/>
  <c r="BZ103" i="37"/>
  <c r="BY103" i="37"/>
  <c r="BX103" i="37"/>
  <c r="BW103" i="37"/>
  <c r="BV103" i="37"/>
  <c r="BU103" i="37"/>
  <c r="BT103" i="37"/>
  <c r="BS103" i="37"/>
  <c r="BR103" i="37"/>
  <c r="BQ103" i="37"/>
  <c r="BP103" i="37"/>
  <c r="BO103" i="37"/>
  <c r="BN103" i="37"/>
  <c r="BM103" i="37"/>
  <c r="BL103" i="37"/>
  <c r="BK103" i="37"/>
  <c r="BJ103" i="37"/>
  <c r="BI103" i="37"/>
  <c r="BH103" i="37"/>
  <c r="BG103" i="37"/>
  <c r="CB102" i="37"/>
  <c r="CA102" i="37"/>
  <c r="BZ102" i="37"/>
  <c r="BY102" i="37"/>
  <c r="BX102" i="37"/>
  <c r="BW102" i="37"/>
  <c r="BV102" i="37"/>
  <c r="BU102" i="37"/>
  <c r="BT102" i="37"/>
  <c r="BS102" i="37"/>
  <c r="BR102" i="37"/>
  <c r="BQ102" i="37"/>
  <c r="BP102" i="37"/>
  <c r="BO102" i="37"/>
  <c r="BN102" i="37"/>
  <c r="BM102" i="37"/>
  <c r="BL102" i="37"/>
  <c r="BK102" i="37"/>
  <c r="BJ102" i="37"/>
  <c r="BI102" i="37"/>
  <c r="BH102" i="37"/>
  <c r="BG102" i="37"/>
  <c r="CB101" i="37"/>
  <c r="CA101" i="37"/>
  <c r="BZ101" i="37"/>
  <c r="BY101" i="37"/>
  <c r="BX101" i="37"/>
  <c r="BW101" i="37"/>
  <c r="BV101" i="37"/>
  <c r="BU101" i="37"/>
  <c r="BT101" i="37"/>
  <c r="BS101" i="37"/>
  <c r="BR101" i="37"/>
  <c r="BQ101" i="37"/>
  <c r="BP101" i="37"/>
  <c r="BO101" i="37"/>
  <c r="BN101" i="37"/>
  <c r="BM101" i="37"/>
  <c r="BL101" i="37"/>
  <c r="BK101" i="37"/>
  <c r="BJ101" i="37"/>
  <c r="BI101" i="37"/>
  <c r="BH101" i="37"/>
  <c r="BG101" i="37"/>
  <c r="CB100" i="37"/>
  <c r="CA100" i="37"/>
  <c r="BZ100" i="37"/>
  <c r="BY100" i="37"/>
  <c r="BX100" i="37"/>
  <c r="BW100" i="37"/>
  <c r="BV100" i="37"/>
  <c r="BU100" i="37"/>
  <c r="BT100" i="37"/>
  <c r="BS100" i="37"/>
  <c r="BR100" i="37"/>
  <c r="BQ100" i="37"/>
  <c r="BP100" i="37"/>
  <c r="BO100" i="37"/>
  <c r="BN100" i="37"/>
  <c r="BM100" i="37"/>
  <c r="BL100" i="37"/>
  <c r="BK100" i="37"/>
  <c r="BJ100" i="37"/>
  <c r="BI100" i="37"/>
  <c r="BH100" i="37"/>
  <c r="BG100" i="37"/>
  <c r="CB99" i="37"/>
  <c r="CA99" i="37"/>
  <c r="BZ99" i="37"/>
  <c r="BY99" i="37"/>
  <c r="BX99" i="37"/>
  <c r="BW99" i="37"/>
  <c r="BV99" i="37"/>
  <c r="BU99" i="37"/>
  <c r="BT99" i="37"/>
  <c r="BS99" i="37"/>
  <c r="BR99" i="37"/>
  <c r="BQ99" i="37"/>
  <c r="BP99" i="37"/>
  <c r="BO99" i="37"/>
  <c r="BN99" i="37"/>
  <c r="BM99" i="37"/>
  <c r="BL99" i="37"/>
  <c r="BK99" i="37"/>
  <c r="BJ99" i="37"/>
  <c r="BI99" i="37"/>
  <c r="BH99" i="37"/>
  <c r="BG99" i="37"/>
  <c r="CB98" i="37"/>
  <c r="CA98" i="37"/>
  <c r="BZ98" i="37"/>
  <c r="BY98" i="37"/>
  <c r="BX98" i="37"/>
  <c r="BW98" i="37"/>
  <c r="BV98" i="37"/>
  <c r="BU98" i="37"/>
  <c r="BT98" i="37"/>
  <c r="BS98" i="37"/>
  <c r="BR98" i="37"/>
  <c r="BQ98" i="37"/>
  <c r="BP98" i="37"/>
  <c r="BO98" i="37"/>
  <c r="BN98" i="37"/>
  <c r="BM98" i="37"/>
  <c r="BL98" i="37"/>
  <c r="BK98" i="37"/>
  <c r="BJ98" i="37"/>
  <c r="BI98" i="37"/>
  <c r="BH98" i="37"/>
  <c r="BG98" i="37"/>
  <c r="CB97" i="37"/>
  <c r="CA97" i="37"/>
  <c r="BZ97" i="37"/>
  <c r="BY97" i="37"/>
  <c r="BX97" i="37"/>
  <c r="BW97" i="37"/>
  <c r="BV97" i="37"/>
  <c r="BU97" i="37"/>
  <c r="BT97" i="37"/>
  <c r="BS97" i="37"/>
  <c r="BR97" i="37"/>
  <c r="BQ97" i="37"/>
  <c r="BP97" i="37"/>
  <c r="BO97" i="37"/>
  <c r="BN97" i="37"/>
  <c r="BM97" i="37"/>
  <c r="BL97" i="37"/>
  <c r="BK97" i="37"/>
  <c r="BJ97" i="37"/>
  <c r="BI97" i="37"/>
  <c r="BH97" i="37"/>
  <c r="BG97" i="37"/>
  <c r="CB96" i="37"/>
  <c r="CA96" i="37"/>
  <c r="BZ96" i="37"/>
  <c r="BY96" i="37"/>
  <c r="BX96" i="37"/>
  <c r="BW96" i="37"/>
  <c r="BV96" i="37"/>
  <c r="BU96" i="37"/>
  <c r="BT96" i="37"/>
  <c r="BS96" i="37"/>
  <c r="BR96" i="37"/>
  <c r="BQ96" i="37"/>
  <c r="BP96" i="37"/>
  <c r="BO96" i="37"/>
  <c r="BN96" i="37"/>
  <c r="BM96" i="37"/>
  <c r="BL96" i="37"/>
  <c r="BK96" i="37"/>
  <c r="BJ96" i="37"/>
  <c r="BI96" i="37"/>
  <c r="BH96" i="37"/>
  <c r="BG96" i="37"/>
  <c r="CB95" i="37"/>
  <c r="CA95" i="37"/>
  <c r="BZ95" i="37"/>
  <c r="BY95" i="37"/>
  <c r="BX95" i="37"/>
  <c r="BW95" i="37"/>
  <c r="BV95" i="37"/>
  <c r="BU95" i="37"/>
  <c r="BT95" i="37"/>
  <c r="BS95" i="37"/>
  <c r="BR95" i="37"/>
  <c r="BQ95" i="37"/>
  <c r="BP95" i="37"/>
  <c r="BO95" i="37"/>
  <c r="BN95" i="37"/>
  <c r="BM95" i="37"/>
  <c r="BL95" i="37"/>
  <c r="BK95" i="37"/>
  <c r="BJ95" i="37"/>
  <c r="BI95" i="37"/>
  <c r="BH95" i="37"/>
  <c r="BG95" i="37"/>
  <c r="CB94" i="37"/>
  <c r="CA94" i="37"/>
  <c r="BZ94" i="37"/>
  <c r="BY94" i="37"/>
  <c r="BX94" i="37"/>
  <c r="BW94" i="37"/>
  <c r="BV94" i="37"/>
  <c r="BU94" i="37"/>
  <c r="BT94" i="37"/>
  <c r="BS94" i="37"/>
  <c r="BR94" i="37"/>
  <c r="BQ94" i="37"/>
  <c r="BP94" i="37"/>
  <c r="BO94" i="37"/>
  <c r="BN94" i="37"/>
  <c r="BM94" i="37"/>
  <c r="BL94" i="37"/>
  <c r="BK94" i="37"/>
  <c r="BJ94" i="37"/>
  <c r="BI94" i="37"/>
  <c r="BH94" i="37"/>
  <c r="BG94" i="37"/>
  <c r="CB93" i="37"/>
  <c r="CA93" i="37"/>
  <c r="BZ93" i="37"/>
  <c r="BY93" i="37"/>
  <c r="BX93" i="37"/>
  <c r="BW93" i="37"/>
  <c r="BV93" i="37"/>
  <c r="BU93" i="37"/>
  <c r="BT93" i="37"/>
  <c r="BS93" i="37"/>
  <c r="BR93" i="37"/>
  <c r="BQ93" i="37"/>
  <c r="BP93" i="37"/>
  <c r="BO93" i="37"/>
  <c r="BN93" i="37"/>
  <c r="BM93" i="37"/>
  <c r="BL93" i="37"/>
  <c r="BK93" i="37"/>
  <c r="BJ93" i="37"/>
  <c r="BI93" i="37"/>
  <c r="BH93" i="37"/>
  <c r="BG93" i="37"/>
  <c r="CB92" i="37"/>
  <c r="CA92" i="37"/>
  <c r="BZ92" i="37"/>
  <c r="BY92" i="37"/>
  <c r="BX92" i="37"/>
  <c r="BW92" i="37"/>
  <c r="BV92" i="37"/>
  <c r="BU92" i="37"/>
  <c r="BT92" i="37"/>
  <c r="BS92" i="37"/>
  <c r="BR92" i="37"/>
  <c r="BQ92" i="37"/>
  <c r="BP92" i="37"/>
  <c r="BO92" i="37"/>
  <c r="BN92" i="37"/>
  <c r="BM92" i="37"/>
  <c r="BL92" i="37"/>
  <c r="BK92" i="37"/>
  <c r="BJ92" i="37"/>
  <c r="BI92" i="37"/>
  <c r="BH92" i="37"/>
  <c r="BG92" i="37"/>
  <c r="CB91" i="37"/>
  <c r="CA91" i="37"/>
  <c r="BZ91" i="37"/>
  <c r="BY91" i="37"/>
  <c r="BX91" i="37"/>
  <c r="BW91" i="37"/>
  <c r="BV91" i="37"/>
  <c r="BU91" i="37"/>
  <c r="BT91" i="37"/>
  <c r="BS91" i="37"/>
  <c r="BR91" i="37"/>
  <c r="BQ91" i="37"/>
  <c r="BP91" i="37"/>
  <c r="BO91" i="37"/>
  <c r="BN91" i="37"/>
  <c r="BM91" i="37"/>
  <c r="BL91" i="37"/>
  <c r="BK91" i="37"/>
  <c r="BJ91" i="37"/>
  <c r="BI91" i="37"/>
  <c r="BH91" i="37"/>
  <c r="BG91" i="37"/>
  <c r="CB90" i="37"/>
  <c r="CA90" i="37"/>
  <c r="BZ90" i="37"/>
  <c r="BY90" i="37"/>
  <c r="BX90" i="37"/>
  <c r="BW90" i="37"/>
  <c r="BV90" i="37"/>
  <c r="BU90" i="37"/>
  <c r="BT90" i="37"/>
  <c r="BS90" i="37"/>
  <c r="BR90" i="37"/>
  <c r="BQ90" i="37"/>
  <c r="BP90" i="37"/>
  <c r="BO90" i="37"/>
  <c r="BN90" i="37"/>
  <c r="BM90" i="37"/>
  <c r="BL90" i="37"/>
  <c r="BK90" i="37"/>
  <c r="BJ90" i="37"/>
  <c r="BI90" i="37"/>
  <c r="BH90" i="37"/>
  <c r="BG90" i="37"/>
  <c r="CB89" i="37"/>
  <c r="CA89" i="37"/>
  <c r="BZ89" i="37"/>
  <c r="BY89" i="37"/>
  <c r="BX89" i="37"/>
  <c r="BW89" i="37"/>
  <c r="BV89" i="37"/>
  <c r="BU89" i="37"/>
  <c r="BT89" i="37"/>
  <c r="BS89" i="37"/>
  <c r="BR89" i="37"/>
  <c r="BQ89" i="37"/>
  <c r="BP89" i="37"/>
  <c r="BO89" i="37"/>
  <c r="BN89" i="37"/>
  <c r="BM89" i="37"/>
  <c r="BL89" i="37"/>
  <c r="BK89" i="37"/>
  <c r="BJ89" i="37"/>
  <c r="BI89" i="37"/>
  <c r="BH89" i="37"/>
  <c r="BG89" i="37"/>
  <c r="CB88" i="37"/>
  <c r="CA88" i="37"/>
  <c r="BZ88" i="37"/>
  <c r="BY88" i="37"/>
  <c r="BX88" i="37"/>
  <c r="BW88" i="37"/>
  <c r="BV88" i="37"/>
  <c r="BU88" i="37"/>
  <c r="BT88" i="37"/>
  <c r="BS88" i="37"/>
  <c r="BR88" i="37"/>
  <c r="BQ88" i="37"/>
  <c r="BP88" i="37"/>
  <c r="BO88" i="37"/>
  <c r="BN88" i="37"/>
  <c r="BM88" i="37"/>
  <c r="BL88" i="37"/>
  <c r="BK88" i="37"/>
  <c r="BJ88" i="37"/>
  <c r="BI88" i="37"/>
  <c r="BH88" i="37"/>
  <c r="BG88" i="37"/>
  <c r="CB87" i="37"/>
  <c r="CA87" i="37"/>
  <c r="BZ87" i="37"/>
  <c r="BY87" i="37"/>
  <c r="BX87" i="37"/>
  <c r="BW87" i="37"/>
  <c r="BV87" i="37"/>
  <c r="BU87" i="37"/>
  <c r="BT87" i="37"/>
  <c r="BS87" i="37"/>
  <c r="BR87" i="37"/>
  <c r="BQ87" i="37"/>
  <c r="BP87" i="37"/>
  <c r="BO87" i="37"/>
  <c r="BN87" i="37"/>
  <c r="BM87" i="37"/>
  <c r="BL87" i="37"/>
  <c r="BK87" i="37"/>
  <c r="BJ87" i="37"/>
  <c r="BI87" i="37"/>
  <c r="BH87" i="37"/>
  <c r="BG87" i="37"/>
  <c r="CB86" i="37"/>
  <c r="CA86" i="37"/>
  <c r="BZ86" i="37"/>
  <c r="BY86" i="37"/>
  <c r="BX86" i="37"/>
  <c r="BW86" i="37"/>
  <c r="BV86" i="37"/>
  <c r="BU86" i="37"/>
  <c r="BT86" i="37"/>
  <c r="BS86" i="37"/>
  <c r="BR86" i="37"/>
  <c r="BQ86" i="37"/>
  <c r="BP86" i="37"/>
  <c r="BO86" i="37"/>
  <c r="BN86" i="37"/>
  <c r="BM86" i="37"/>
  <c r="BL86" i="37"/>
  <c r="BK86" i="37"/>
  <c r="BJ86" i="37"/>
  <c r="BI86" i="37"/>
  <c r="BH86" i="37"/>
  <c r="BG86" i="37"/>
  <c r="CB85" i="37"/>
  <c r="CA85" i="37"/>
  <c r="BZ85" i="37"/>
  <c r="BY85" i="37"/>
  <c r="BX85" i="37"/>
  <c r="BW85" i="37"/>
  <c r="BV85" i="37"/>
  <c r="BU85" i="37"/>
  <c r="BT85" i="37"/>
  <c r="BS85" i="37"/>
  <c r="BR85" i="37"/>
  <c r="BQ85" i="37"/>
  <c r="BP85" i="37"/>
  <c r="BO85" i="37"/>
  <c r="BN85" i="37"/>
  <c r="BM85" i="37"/>
  <c r="BL85" i="37"/>
  <c r="BK85" i="37"/>
  <c r="BJ85" i="37"/>
  <c r="BI85" i="37"/>
  <c r="BH85" i="37"/>
  <c r="BG85" i="37"/>
  <c r="CB84" i="37"/>
  <c r="CA84" i="37"/>
  <c r="BZ84" i="37"/>
  <c r="BY84" i="37"/>
  <c r="BX84" i="37"/>
  <c r="BW84" i="37"/>
  <c r="BV84" i="37"/>
  <c r="BU84" i="37"/>
  <c r="BT84" i="37"/>
  <c r="BS84" i="37"/>
  <c r="BR84" i="37"/>
  <c r="BQ84" i="37"/>
  <c r="BP84" i="37"/>
  <c r="BO84" i="37"/>
  <c r="BN84" i="37"/>
  <c r="BM84" i="37"/>
  <c r="BL84" i="37"/>
  <c r="BK84" i="37"/>
  <c r="BJ84" i="37"/>
  <c r="BI84" i="37"/>
  <c r="BH84" i="37"/>
  <c r="BG84" i="37"/>
  <c r="CB83" i="37"/>
  <c r="CA83" i="37"/>
  <c r="BZ83" i="37"/>
  <c r="BY83" i="37"/>
  <c r="BX83" i="37"/>
  <c r="BW83" i="37"/>
  <c r="BV83" i="37"/>
  <c r="BU83" i="37"/>
  <c r="BT83" i="37"/>
  <c r="BS83" i="37"/>
  <c r="BR83" i="37"/>
  <c r="BQ83" i="37"/>
  <c r="BP83" i="37"/>
  <c r="BO83" i="37"/>
  <c r="BN83" i="37"/>
  <c r="BM83" i="37"/>
  <c r="BL83" i="37"/>
  <c r="BK83" i="37"/>
  <c r="BJ83" i="37"/>
  <c r="BI83" i="37"/>
  <c r="BH83" i="37"/>
  <c r="BG83" i="37"/>
  <c r="CB82" i="37"/>
  <c r="CA82" i="37"/>
  <c r="BZ82" i="37"/>
  <c r="BY82" i="37"/>
  <c r="BX82" i="37"/>
  <c r="BW82" i="37"/>
  <c r="BV82" i="37"/>
  <c r="BU82" i="37"/>
  <c r="BT82" i="37"/>
  <c r="BS82" i="37"/>
  <c r="BR82" i="37"/>
  <c r="BQ82" i="37"/>
  <c r="BP82" i="37"/>
  <c r="BO82" i="37"/>
  <c r="BN82" i="37"/>
  <c r="BM82" i="37"/>
  <c r="BL82" i="37"/>
  <c r="BK82" i="37"/>
  <c r="BJ82" i="37"/>
  <c r="BI82" i="37"/>
  <c r="BH82" i="37"/>
  <c r="BG82" i="37"/>
  <c r="CB81" i="37"/>
  <c r="CA81" i="37"/>
  <c r="BZ81" i="37"/>
  <c r="BY81" i="37"/>
  <c r="BX81" i="37"/>
  <c r="BW81" i="37"/>
  <c r="BV81" i="37"/>
  <c r="BU81" i="37"/>
  <c r="BT81" i="37"/>
  <c r="BS81" i="37"/>
  <c r="BR81" i="37"/>
  <c r="BQ81" i="37"/>
  <c r="BP81" i="37"/>
  <c r="BO81" i="37"/>
  <c r="BN81" i="37"/>
  <c r="BM81" i="37"/>
  <c r="BL81" i="37"/>
  <c r="BK81" i="37"/>
  <c r="BJ81" i="37"/>
  <c r="BI81" i="37"/>
  <c r="BH81" i="37"/>
  <c r="BG81" i="37"/>
  <c r="CB80" i="37"/>
  <c r="CA80" i="37"/>
  <c r="BZ80" i="37"/>
  <c r="BY80" i="37"/>
  <c r="BX80" i="37"/>
  <c r="BW80" i="37"/>
  <c r="BV80" i="37"/>
  <c r="BU80" i="37"/>
  <c r="BT80" i="37"/>
  <c r="BS80" i="37"/>
  <c r="BR80" i="37"/>
  <c r="BQ80" i="37"/>
  <c r="BP80" i="37"/>
  <c r="BO80" i="37"/>
  <c r="BN80" i="37"/>
  <c r="BM80" i="37"/>
  <c r="BL80" i="37"/>
  <c r="BK80" i="37"/>
  <c r="BJ80" i="37"/>
  <c r="BI80" i="37"/>
  <c r="BH80" i="37"/>
  <c r="BG80" i="37"/>
  <c r="CB79" i="37"/>
  <c r="CA79" i="37"/>
  <c r="BZ79" i="37"/>
  <c r="BY79" i="37"/>
  <c r="BX79" i="37"/>
  <c r="BW79" i="37"/>
  <c r="BV79" i="37"/>
  <c r="BU79" i="37"/>
  <c r="BT79" i="37"/>
  <c r="BS79" i="37"/>
  <c r="BR79" i="37"/>
  <c r="BQ79" i="37"/>
  <c r="BP79" i="37"/>
  <c r="BO79" i="37"/>
  <c r="BN79" i="37"/>
  <c r="BM79" i="37"/>
  <c r="BL79" i="37"/>
  <c r="BK79" i="37"/>
  <c r="BJ79" i="37"/>
  <c r="BI79" i="37"/>
  <c r="BH79" i="37"/>
  <c r="BG79" i="37"/>
  <c r="CB78" i="37"/>
  <c r="CA78" i="37"/>
  <c r="BZ78" i="37"/>
  <c r="BY78" i="37"/>
  <c r="BX78" i="37"/>
  <c r="BW78" i="37"/>
  <c r="BV78" i="37"/>
  <c r="BU78" i="37"/>
  <c r="BT78" i="37"/>
  <c r="BS78" i="37"/>
  <c r="BR78" i="37"/>
  <c r="BQ78" i="37"/>
  <c r="BP78" i="37"/>
  <c r="BO78" i="37"/>
  <c r="BN78" i="37"/>
  <c r="BM78" i="37"/>
  <c r="BL78" i="37"/>
  <c r="BK78" i="37"/>
  <c r="BJ78" i="37"/>
  <c r="BI78" i="37"/>
  <c r="BH78" i="37"/>
  <c r="BG78" i="37"/>
  <c r="CB77" i="37"/>
  <c r="CA77" i="37"/>
  <c r="BZ77" i="37"/>
  <c r="BY77" i="37"/>
  <c r="BX77" i="37"/>
  <c r="BW77" i="37"/>
  <c r="BV77" i="37"/>
  <c r="BU77" i="37"/>
  <c r="BT77" i="37"/>
  <c r="BS77" i="37"/>
  <c r="BR77" i="37"/>
  <c r="BQ77" i="37"/>
  <c r="BP77" i="37"/>
  <c r="BO77" i="37"/>
  <c r="BN77" i="37"/>
  <c r="BM77" i="37"/>
  <c r="BL77" i="37"/>
  <c r="BK77" i="37"/>
  <c r="BJ77" i="37"/>
  <c r="BI77" i="37"/>
  <c r="BH77" i="37"/>
  <c r="BG77" i="37"/>
  <c r="CB76" i="37"/>
  <c r="CA76" i="37"/>
  <c r="BZ76" i="37"/>
  <c r="BY76" i="37"/>
  <c r="BX76" i="37"/>
  <c r="BW76" i="37"/>
  <c r="BV76" i="37"/>
  <c r="BU76" i="37"/>
  <c r="BT76" i="37"/>
  <c r="BS76" i="37"/>
  <c r="BR76" i="37"/>
  <c r="BQ76" i="37"/>
  <c r="BP76" i="37"/>
  <c r="BO76" i="37"/>
  <c r="BN76" i="37"/>
  <c r="BM76" i="37"/>
  <c r="BL76" i="37"/>
  <c r="BK76" i="37"/>
  <c r="BJ76" i="37"/>
  <c r="BI76" i="37"/>
  <c r="BH76" i="37"/>
  <c r="BG76" i="37"/>
  <c r="CB75" i="37"/>
  <c r="CA75" i="37"/>
  <c r="BZ75" i="37"/>
  <c r="BY75" i="37"/>
  <c r="BX75" i="37"/>
  <c r="BW75" i="37"/>
  <c r="BV75" i="37"/>
  <c r="BU75" i="37"/>
  <c r="BT75" i="37"/>
  <c r="BS75" i="37"/>
  <c r="BR75" i="37"/>
  <c r="BQ75" i="37"/>
  <c r="BP75" i="37"/>
  <c r="BO75" i="37"/>
  <c r="BN75" i="37"/>
  <c r="BM75" i="37"/>
  <c r="BL75" i="37"/>
  <c r="BK75" i="37"/>
  <c r="BJ75" i="37"/>
  <c r="BI75" i="37"/>
  <c r="BH75" i="37"/>
  <c r="BG75" i="37"/>
  <c r="CB74" i="37"/>
  <c r="CA74" i="37"/>
  <c r="BZ74" i="37"/>
  <c r="BY74" i="37"/>
  <c r="BX74" i="37"/>
  <c r="BW74" i="37"/>
  <c r="BV74" i="37"/>
  <c r="BU74" i="37"/>
  <c r="BT74" i="37"/>
  <c r="BS74" i="37"/>
  <c r="BR74" i="37"/>
  <c r="BQ74" i="37"/>
  <c r="BP74" i="37"/>
  <c r="BO74" i="37"/>
  <c r="BN74" i="37"/>
  <c r="BM74" i="37"/>
  <c r="BL74" i="37"/>
  <c r="BK74" i="37"/>
  <c r="BJ74" i="37"/>
  <c r="BI74" i="37"/>
  <c r="BH74" i="37"/>
  <c r="BG74" i="37"/>
  <c r="CB73" i="37"/>
  <c r="CA73" i="37"/>
  <c r="BZ73" i="37"/>
  <c r="BY73" i="37"/>
  <c r="BX73" i="37"/>
  <c r="BW73" i="37"/>
  <c r="BV73" i="37"/>
  <c r="BU73" i="37"/>
  <c r="BT73" i="37"/>
  <c r="BS73" i="37"/>
  <c r="BR73" i="37"/>
  <c r="BQ73" i="37"/>
  <c r="BP73" i="37"/>
  <c r="BO73" i="37"/>
  <c r="BN73" i="37"/>
  <c r="BM73" i="37"/>
  <c r="BL73" i="37"/>
  <c r="BK73" i="37"/>
  <c r="BJ73" i="37"/>
  <c r="BI73" i="37"/>
  <c r="BH73" i="37"/>
  <c r="BG73" i="37"/>
  <c r="CB72" i="37"/>
  <c r="CA72" i="37"/>
  <c r="BZ72" i="37"/>
  <c r="BY72" i="37"/>
  <c r="BX72" i="37"/>
  <c r="BW72" i="37"/>
  <c r="BV72" i="37"/>
  <c r="BU72" i="37"/>
  <c r="BT72" i="37"/>
  <c r="BS72" i="37"/>
  <c r="BR72" i="37"/>
  <c r="BQ72" i="37"/>
  <c r="BP72" i="37"/>
  <c r="BO72" i="37"/>
  <c r="BN72" i="37"/>
  <c r="BM72" i="37"/>
  <c r="BL72" i="37"/>
  <c r="BK72" i="37"/>
  <c r="BJ72" i="37"/>
  <c r="BI72" i="37"/>
  <c r="BH72" i="37"/>
  <c r="BG72" i="37"/>
  <c r="CB71" i="37"/>
  <c r="CA71" i="37"/>
  <c r="BZ71" i="37"/>
  <c r="BY71" i="37"/>
  <c r="BX71" i="37"/>
  <c r="BW71" i="37"/>
  <c r="BV71" i="37"/>
  <c r="BU71" i="37"/>
  <c r="BT71" i="37"/>
  <c r="BS71" i="37"/>
  <c r="BR71" i="37"/>
  <c r="BQ71" i="37"/>
  <c r="BP71" i="37"/>
  <c r="BO71" i="37"/>
  <c r="BN71" i="37"/>
  <c r="BM71" i="37"/>
  <c r="BL71" i="37"/>
  <c r="BK71" i="37"/>
  <c r="BJ71" i="37"/>
  <c r="BI71" i="37"/>
  <c r="BH71" i="37"/>
  <c r="BG71" i="37"/>
  <c r="CB70" i="37"/>
  <c r="CA70" i="37"/>
  <c r="BZ70" i="37"/>
  <c r="BY70" i="37"/>
  <c r="BX70" i="37"/>
  <c r="BW70" i="37"/>
  <c r="BV70" i="37"/>
  <c r="BU70" i="37"/>
  <c r="BT70" i="37"/>
  <c r="BS70" i="37"/>
  <c r="BR70" i="37"/>
  <c r="BQ70" i="37"/>
  <c r="BP70" i="37"/>
  <c r="BO70" i="37"/>
  <c r="BN70" i="37"/>
  <c r="BM70" i="37"/>
  <c r="BL70" i="37"/>
  <c r="BK70" i="37"/>
  <c r="BJ70" i="37"/>
  <c r="BI70" i="37"/>
  <c r="BH70" i="37"/>
  <c r="BG70" i="37"/>
  <c r="CB69" i="37"/>
  <c r="CA69" i="37"/>
  <c r="BZ69" i="37"/>
  <c r="BY69" i="37"/>
  <c r="BX69" i="37"/>
  <c r="BW69" i="37"/>
  <c r="BV69" i="37"/>
  <c r="BU69" i="37"/>
  <c r="BT69" i="37"/>
  <c r="BS69" i="37"/>
  <c r="BR69" i="37"/>
  <c r="BQ69" i="37"/>
  <c r="BP69" i="37"/>
  <c r="BO69" i="37"/>
  <c r="BN69" i="37"/>
  <c r="BM69" i="37"/>
  <c r="BL69" i="37"/>
  <c r="BK69" i="37"/>
  <c r="BJ69" i="37"/>
  <c r="BI69" i="37"/>
  <c r="BH69" i="37"/>
  <c r="BG69" i="37"/>
  <c r="CB68" i="37"/>
  <c r="CA68" i="37"/>
  <c r="BZ68" i="37"/>
  <c r="BY68" i="37"/>
  <c r="BX68" i="37"/>
  <c r="BW68" i="37"/>
  <c r="BV68" i="37"/>
  <c r="BU68" i="37"/>
  <c r="BT68" i="37"/>
  <c r="BS68" i="37"/>
  <c r="BR68" i="37"/>
  <c r="BQ68" i="37"/>
  <c r="BP68" i="37"/>
  <c r="BO68" i="37"/>
  <c r="BN68" i="37"/>
  <c r="BM68" i="37"/>
  <c r="BL68" i="37"/>
  <c r="BK68" i="37"/>
  <c r="BJ68" i="37"/>
  <c r="BI68" i="37"/>
  <c r="BH68" i="37"/>
  <c r="BG68" i="37"/>
  <c r="CB67" i="37"/>
  <c r="CA67" i="37"/>
  <c r="BZ67" i="37"/>
  <c r="BY67" i="37"/>
  <c r="BX67" i="37"/>
  <c r="BW67" i="37"/>
  <c r="BV67" i="37"/>
  <c r="BU67" i="37"/>
  <c r="BT67" i="37"/>
  <c r="BS67" i="37"/>
  <c r="BR67" i="37"/>
  <c r="BQ67" i="37"/>
  <c r="BP67" i="37"/>
  <c r="BO67" i="37"/>
  <c r="BN67" i="37"/>
  <c r="BM67" i="37"/>
  <c r="BL67" i="37"/>
  <c r="BK67" i="37"/>
  <c r="BJ67" i="37"/>
  <c r="BI67" i="37"/>
  <c r="BH67" i="37"/>
  <c r="BG67" i="37"/>
  <c r="CB66" i="37"/>
  <c r="CA66" i="37"/>
  <c r="BZ66" i="37"/>
  <c r="BY66" i="37"/>
  <c r="BX66" i="37"/>
  <c r="BW66" i="37"/>
  <c r="BV66" i="37"/>
  <c r="BU66" i="37"/>
  <c r="BT66" i="37"/>
  <c r="BS66" i="37"/>
  <c r="BR66" i="37"/>
  <c r="BQ66" i="37"/>
  <c r="BP66" i="37"/>
  <c r="BO66" i="37"/>
  <c r="BN66" i="37"/>
  <c r="BM66" i="37"/>
  <c r="BL66" i="37"/>
  <c r="BK66" i="37"/>
  <c r="BJ66" i="37"/>
  <c r="BI66" i="37"/>
  <c r="BH66" i="37"/>
  <c r="BG66" i="37"/>
  <c r="CB65" i="37"/>
  <c r="CA65" i="37"/>
  <c r="BZ65" i="37"/>
  <c r="BY65" i="37"/>
  <c r="BX65" i="37"/>
  <c r="BW65" i="37"/>
  <c r="BV65" i="37"/>
  <c r="BU65" i="37"/>
  <c r="BT65" i="37"/>
  <c r="BS65" i="37"/>
  <c r="BR65" i="37"/>
  <c r="BQ65" i="37"/>
  <c r="BP65" i="37"/>
  <c r="BO65" i="37"/>
  <c r="BN65" i="37"/>
  <c r="BM65" i="37"/>
  <c r="BL65" i="37"/>
  <c r="BK65" i="37"/>
  <c r="BJ65" i="37"/>
  <c r="BI65" i="37"/>
  <c r="BH65" i="37"/>
  <c r="BG65" i="37"/>
  <c r="CB64" i="37"/>
  <c r="CA64" i="37"/>
  <c r="BZ64" i="37"/>
  <c r="BY64" i="37"/>
  <c r="BX64" i="37"/>
  <c r="BW64" i="37"/>
  <c r="BV64" i="37"/>
  <c r="BU64" i="37"/>
  <c r="BT64" i="37"/>
  <c r="BS64" i="37"/>
  <c r="BR64" i="37"/>
  <c r="BQ64" i="37"/>
  <c r="BP64" i="37"/>
  <c r="BO64" i="37"/>
  <c r="BN64" i="37"/>
  <c r="BM64" i="37"/>
  <c r="BL64" i="37"/>
  <c r="BK64" i="37"/>
  <c r="BJ64" i="37"/>
  <c r="BI64" i="37"/>
  <c r="BH64" i="37"/>
  <c r="BG64" i="37"/>
  <c r="CB63" i="37"/>
  <c r="CA63" i="37"/>
  <c r="BZ63" i="37"/>
  <c r="BY63" i="37"/>
  <c r="BX63" i="37"/>
  <c r="BW63" i="37"/>
  <c r="BV63" i="37"/>
  <c r="BU63" i="37"/>
  <c r="BT63" i="37"/>
  <c r="BS63" i="37"/>
  <c r="BR63" i="37"/>
  <c r="BQ63" i="37"/>
  <c r="BP63" i="37"/>
  <c r="BO63" i="37"/>
  <c r="BN63" i="37"/>
  <c r="BM63" i="37"/>
  <c r="BL63" i="37"/>
  <c r="BK63" i="37"/>
  <c r="BJ63" i="37"/>
  <c r="BI63" i="37"/>
  <c r="BH63" i="37"/>
  <c r="BG63" i="37"/>
  <c r="CB62" i="37"/>
  <c r="CA62" i="37"/>
  <c r="BZ62" i="37"/>
  <c r="BY62" i="37"/>
  <c r="BX62" i="37"/>
  <c r="BW62" i="37"/>
  <c r="BV62" i="37"/>
  <c r="BU62" i="37"/>
  <c r="BT62" i="37"/>
  <c r="BS62" i="37"/>
  <c r="BR62" i="37"/>
  <c r="BQ62" i="37"/>
  <c r="BP62" i="37"/>
  <c r="BO62" i="37"/>
  <c r="BN62" i="37"/>
  <c r="BM62" i="37"/>
  <c r="BL62" i="37"/>
  <c r="BK62" i="37"/>
  <c r="BJ62" i="37"/>
  <c r="BI62" i="37"/>
  <c r="BH62" i="37"/>
  <c r="BG62" i="37"/>
  <c r="CB61" i="37"/>
  <c r="CA61" i="37"/>
  <c r="BZ61" i="37"/>
  <c r="BY61" i="37"/>
  <c r="BX61" i="37"/>
  <c r="BW61" i="37"/>
  <c r="BV61" i="37"/>
  <c r="BU61" i="37"/>
  <c r="BT61" i="37"/>
  <c r="BS61" i="37"/>
  <c r="BR61" i="37"/>
  <c r="BQ61" i="37"/>
  <c r="BP61" i="37"/>
  <c r="BO61" i="37"/>
  <c r="BN61" i="37"/>
  <c r="BM61" i="37"/>
  <c r="BL61" i="37"/>
  <c r="BK61" i="37"/>
  <c r="BJ61" i="37"/>
  <c r="BI61" i="37"/>
  <c r="BH61" i="37"/>
  <c r="BG61" i="37"/>
  <c r="CB60" i="37"/>
  <c r="CA60" i="37"/>
  <c r="BZ60" i="37"/>
  <c r="BY60" i="37"/>
  <c r="BX60" i="37"/>
  <c r="BW60" i="37"/>
  <c r="BV60" i="37"/>
  <c r="BU60" i="37"/>
  <c r="BT60" i="37"/>
  <c r="BS60" i="37"/>
  <c r="BR60" i="37"/>
  <c r="BQ60" i="37"/>
  <c r="BP60" i="37"/>
  <c r="BO60" i="37"/>
  <c r="BN60" i="37"/>
  <c r="BM60" i="37"/>
  <c r="BL60" i="37"/>
  <c r="BK60" i="37"/>
  <c r="BJ60" i="37"/>
  <c r="BI60" i="37"/>
  <c r="BH60" i="37"/>
  <c r="BG60" i="37"/>
  <c r="CB59" i="37"/>
  <c r="CA59" i="37"/>
  <c r="BZ59" i="37"/>
  <c r="BY59" i="37"/>
  <c r="BX59" i="37"/>
  <c r="BW59" i="37"/>
  <c r="BV59" i="37"/>
  <c r="BU59" i="37"/>
  <c r="BT59" i="37"/>
  <c r="BS59" i="37"/>
  <c r="BR59" i="37"/>
  <c r="BQ59" i="37"/>
  <c r="BP59" i="37"/>
  <c r="BO59" i="37"/>
  <c r="BN59" i="37"/>
  <c r="BM59" i="37"/>
  <c r="BL59" i="37"/>
  <c r="BK59" i="37"/>
  <c r="BJ59" i="37"/>
  <c r="BI59" i="37"/>
  <c r="BH59" i="37"/>
  <c r="BG59" i="37"/>
  <c r="CB58" i="37"/>
  <c r="CA58" i="37"/>
  <c r="BZ58" i="37"/>
  <c r="BY58" i="37"/>
  <c r="BX58" i="37"/>
  <c r="BW58" i="37"/>
  <c r="BV58" i="37"/>
  <c r="BU58" i="37"/>
  <c r="BT58" i="37"/>
  <c r="BS58" i="37"/>
  <c r="BR58" i="37"/>
  <c r="BQ58" i="37"/>
  <c r="BP58" i="37"/>
  <c r="BO58" i="37"/>
  <c r="BN58" i="37"/>
  <c r="BM58" i="37"/>
  <c r="BL58" i="37"/>
  <c r="BK58" i="37"/>
  <c r="BJ58" i="37"/>
  <c r="BI58" i="37"/>
  <c r="BH58" i="37"/>
  <c r="BG58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CB56" i="37"/>
  <c r="CA56" i="37"/>
  <c r="BZ56" i="37"/>
  <c r="BY56" i="37"/>
  <c r="BX56" i="37"/>
  <c r="BW56" i="37"/>
  <c r="BV56" i="37"/>
  <c r="BU56" i="37"/>
  <c r="BT56" i="37"/>
  <c r="BS56" i="37"/>
  <c r="BR56" i="37"/>
  <c r="BQ56" i="37"/>
  <c r="BP56" i="37"/>
  <c r="BO56" i="37"/>
  <c r="BN56" i="37"/>
  <c r="BM56" i="37"/>
  <c r="BL56" i="37"/>
  <c r="BK56" i="37"/>
  <c r="BJ56" i="37"/>
  <c r="BI56" i="37"/>
  <c r="BH56" i="37"/>
  <c r="BG56" i="37"/>
  <c r="CB55" i="37"/>
  <c r="CA55" i="37"/>
  <c r="BZ55" i="37"/>
  <c r="BY55" i="37"/>
  <c r="BX55" i="37"/>
  <c r="BW55" i="37"/>
  <c r="BV55" i="37"/>
  <c r="BU55" i="37"/>
  <c r="BT55" i="37"/>
  <c r="BS55" i="37"/>
  <c r="BR55" i="37"/>
  <c r="BQ55" i="37"/>
  <c r="BP55" i="37"/>
  <c r="BO55" i="37"/>
  <c r="BN55" i="37"/>
  <c r="BM55" i="37"/>
  <c r="BL55" i="37"/>
  <c r="BK55" i="37"/>
  <c r="BJ55" i="37"/>
  <c r="BI55" i="37"/>
  <c r="BH55" i="37"/>
  <c r="BG55" i="37"/>
  <c r="CB54" i="37"/>
  <c r="CA54" i="37"/>
  <c r="BZ54" i="37"/>
  <c r="BY54" i="37"/>
  <c r="BX54" i="37"/>
  <c r="BW54" i="37"/>
  <c r="BV54" i="37"/>
  <c r="BU54" i="37"/>
  <c r="BT54" i="37"/>
  <c r="BS54" i="37"/>
  <c r="BR54" i="37"/>
  <c r="BQ54" i="37"/>
  <c r="BP54" i="37"/>
  <c r="BO54" i="37"/>
  <c r="BN54" i="37"/>
  <c r="BM54" i="37"/>
  <c r="BL54" i="37"/>
  <c r="BK54" i="37"/>
  <c r="BJ54" i="37"/>
  <c r="BI54" i="37"/>
  <c r="BH54" i="37"/>
  <c r="BG54" i="37"/>
  <c r="CB53" i="37"/>
  <c r="CA53" i="37"/>
  <c r="BZ53" i="37"/>
  <c r="BY53" i="37"/>
  <c r="BX53" i="37"/>
  <c r="BW53" i="37"/>
  <c r="BV53" i="37"/>
  <c r="BU53" i="37"/>
  <c r="BT53" i="37"/>
  <c r="BS53" i="37"/>
  <c r="BR53" i="37"/>
  <c r="BQ53" i="37"/>
  <c r="BP53" i="37"/>
  <c r="BO53" i="37"/>
  <c r="BN53" i="37"/>
  <c r="BM53" i="37"/>
  <c r="BL53" i="37"/>
  <c r="BK53" i="37"/>
  <c r="BJ53" i="37"/>
  <c r="BI53" i="37"/>
  <c r="BH53" i="37"/>
  <c r="BG53" i="37"/>
  <c r="CB52" i="37"/>
  <c r="CA52" i="37"/>
  <c r="BZ52" i="37"/>
  <c r="BY52" i="37"/>
  <c r="BX52" i="37"/>
  <c r="BW52" i="37"/>
  <c r="BV52" i="37"/>
  <c r="BU52" i="37"/>
  <c r="BT52" i="37"/>
  <c r="BS52" i="37"/>
  <c r="BR52" i="37"/>
  <c r="BQ52" i="37"/>
  <c r="BP52" i="37"/>
  <c r="BO52" i="37"/>
  <c r="BN52" i="37"/>
  <c r="BM52" i="37"/>
  <c r="BL52" i="37"/>
  <c r="BK52" i="37"/>
  <c r="BJ52" i="37"/>
  <c r="BI52" i="37"/>
  <c r="BH52" i="37"/>
  <c r="BG52" i="37"/>
  <c r="CB51" i="37"/>
  <c r="CA51" i="37"/>
  <c r="BZ51" i="37"/>
  <c r="BY51" i="37"/>
  <c r="BX51" i="37"/>
  <c r="BW51" i="37"/>
  <c r="BV51" i="37"/>
  <c r="BU51" i="37"/>
  <c r="BT51" i="37"/>
  <c r="BS51" i="37"/>
  <c r="BR51" i="37"/>
  <c r="BQ51" i="37"/>
  <c r="BP51" i="37"/>
  <c r="BO51" i="37"/>
  <c r="BN51" i="37"/>
  <c r="BM51" i="37"/>
  <c r="BL51" i="37"/>
  <c r="BK51" i="37"/>
  <c r="BJ51" i="37"/>
  <c r="BI51" i="37"/>
  <c r="BH51" i="37"/>
  <c r="BG51" i="37"/>
  <c r="CB50" i="37"/>
  <c r="CA50" i="37"/>
  <c r="BZ50" i="37"/>
  <c r="BY50" i="37"/>
  <c r="BX50" i="37"/>
  <c r="BW50" i="37"/>
  <c r="BV50" i="37"/>
  <c r="BU50" i="37"/>
  <c r="BT50" i="37"/>
  <c r="BS50" i="37"/>
  <c r="BR50" i="37"/>
  <c r="BQ50" i="37"/>
  <c r="BP50" i="37"/>
  <c r="BO50" i="37"/>
  <c r="BN50" i="37"/>
  <c r="BM50" i="37"/>
  <c r="BL50" i="37"/>
  <c r="BK50" i="37"/>
  <c r="BJ50" i="37"/>
  <c r="BI50" i="37"/>
  <c r="BH50" i="37"/>
  <c r="BG50" i="37"/>
  <c r="CB49" i="37"/>
  <c r="CA49" i="37"/>
  <c r="BZ49" i="37"/>
  <c r="BY49" i="37"/>
  <c r="BX49" i="37"/>
  <c r="BW49" i="37"/>
  <c r="BV49" i="37"/>
  <c r="BU49" i="37"/>
  <c r="BT49" i="37"/>
  <c r="BS49" i="37"/>
  <c r="BR49" i="37"/>
  <c r="BQ49" i="37"/>
  <c r="BP49" i="37"/>
  <c r="BO49" i="37"/>
  <c r="BN49" i="37"/>
  <c r="BM49" i="37"/>
  <c r="BL49" i="37"/>
  <c r="BK49" i="37"/>
  <c r="BJ49" i="37"/>
  <c r="BI49" i="37"/>
  <c r="BH49" i="37"/>
  <c r="BG49" i="37"/>
  <c r="CB48" i="37"/>
  <c r="CA48" i="37"/>
  <c r="BZ48" i="37"/>
  <c r="BY48" i="37"/>
  <c r="BX48" i="37"/>
  <c r="BW48" i="37"/>
  <c r="BV48" i="37"/>
  <c r="BU48" i="37"/>
  <c r="BT48" i="37"/>
  <c r="BS48" i="37"/>
  <c r="BR48" i="37"/>
  <c r="BQ48" i="37"/>
  <c r="BP48" i="37"/>
  <c r="BO48" i="37"/>
  <c r="BN48" i="37"/>
  <c r="BM48" i="37"/>
  <c r="BL48" i="37"/>
  <c r="BK48" i="37"/>
  <c r="BJ48" i="37"/>
  <c r="BI48" i="37"/>
  <c r="BH48" i="37"/>
  <c r="BG48" i="37"/>
  <c r="CB47" i="37"/>
  <c r="CA47" i="37"/>
  <c r="BZ47" i="37"/>
  <c r="BY47" i="37"/>
  <c r="BX47" i="37"/>
  <c r="BW47" i="37"/>
  <c r="BV47" i="37"/>
  <c r="BU47" i="37"/>
  <c r="BT47" i="37"/>
  <c r="BS47" i="37"/>
  <c r="BR47" i="37"/>
  <c r="BQ47" i="37"/>
  <c r="BP47" i="37"/>
  <c r="BO47" i="37"/>
  <c r="BN47" i="37"/>
  <c r="BM47" i="37"/>
  <c r="BL47" i="37"/>
  <c r="BK47" i="37"/>
  <c r="BJ47" i="37"/>
  <c r="BI47" i="37"/>
  <c r="BH47" i="37"/>
  <c r="BG47" i="37"/>
  <c r="CB46" i="37"/>
  <c r="CA46" i="37"/>
  <c r="BZ46" i="37"/>
  <c r="BY46" i="37"/>
  <c r="BX46" i="37"/>
  <c r="BW46" i="37"/>
  <c r="BV46" i="37"/>
  <c r="BU46" i="37"/>
  <c r="BT46" i="37"/>
  <c r="BS46" i="37"/>
  <c r="BR46" i="37"/>
  <c r="BQ46" i="37"/>
  <c r="BP46" i="37"/>
  <c r="BO46" i="37"/>
  <c r="BN46" i="37"/>
  <c r="BM46" i="37"/>
  <c r="BL46" i="37"/>
  <c r="BK46" i="37"/>
  <c r="BJ46" i="37"/>
  <c r="BI46" i="37"/>
  <c r="BH46" i="37"/>
  <c r="BG46" i="37"/>
  <c r="CB45" i="37"/>
  <c r="CA45" i="37"/>
  <c r="BZ45" i="37"/>
  <c r="BY45" i="37"/>
  <c r="BX45" i="37"/>
  <c r="BW45" i="37"/>
  <c r="BV45" i="37"/>
  <c r="BU45" i="37"/>
  <c r="BT45" i="37"/>
  <c r="BS45" i="37"/>
  <c r="BR45" i="37"/>
  <c r="BQ45" i="37"/>
  <c r="BP45" i="37"/>
  <c r="BO45" i="37"/>
  <c r="BN45" i="37"/>
  <c r="BM45" i="37"/>
  <c r="BL45" i="37"/>
  <c r="BK45" i="37"/>
  <c r="BJ45" i="37"/>
  <c r="BI45" i="37"/>
  <c r="BH45" i="37"/>
  <c r="BG45" i="37"/>
  <c r="CB44" i="37"/>
  <c r="CA44" i="37"/>
  <c r="BZ44" i="37"/>
  <c r="BY44" i="37"/>
  <c r="BX44" i="37"/>
  <c r="BW44" i="37"/>
  <c r="BV44" i="37"/>
  <c r="BU44" i="37"/>
  <c r="BT44" i="37"/>
  <c r="BS44" i="37"/>
  <c r="BR44" i="37"/>
  <c r="BQ44" i="37"/>
  <c r="BP44" i="37"/>
  <c r="BO44" i="37"/>
  <c r="BN44" i="37"/>
  <c r="BM44" i="37"/>
  <c r="BL44" i="37"/>
  <c r="BK44" i="37"/>
  <c r="BJ44" i="37"/>
  <c r="BI44" i="37"/>
  <c r="BH44" i="37"/>
  <c r="BG44" i="37"/>
  <c r="CB43" i="37"/>
  <c r="CA43" i="37"/>
  <c r="BZ43" i="37"/>
  <c r="BY43" i="37"/>
  <c r="BX43" i="37"/>
  <c r="BW43" i="37"/>
  <c r="BV43" i="37"/>
  <c r="BU43" i="37"/>
  <c r="BT43" i="37"/>
  <c r="BS43" i="37"/>
  <c r="BR43" i="37"/>
  <c r="BQ43" i="37"/>
  <c r="BP43" i="37"/>
  <c r="BO43" i="37"/>
  <c r="BN43" i="37"/>
  <c r="BM43" i="37"/>
  <c r="BL43" i="37"/>
  <c r="BK43" i="37"/>
  <c r="BJ43" i="37"/>
  <c r="BI43" i="37"/>
  <c r="BH43" i="37"/>
  <c r="BG43" i="37"/>
  <c r="CB42" i="37"/>
  <c r="CA42" i="37"/>
  <c r="BZ42" i="37"/>
  <c r="BY42" i="37"/>
  <c r="BX42" i="37"/>
  <c r="BW42" i="37"/>
  <c r="BV42" i="37"/>
  <c r="BU42" i="37"/>
  <c r="BT42" i="37"/>
  <c r="BS42" i="37"/>
  <c r="BR42" i="37"/>
  <c r="BQ42" i="37"/>
  <c r="BP42" i="37"/>
  <c r="BO42" i="37"/>
  <c r="BN42" i="37"/>
  <c r="BM42" i="37"/>
  <c r="BL42" i="37"/>
  <c r="BK42" i="37"/>
  <c r="BJ42" i="37"/>
  <c r="BI42" i="37"/>
  <c r="BH42" i="37"/>
  <c r="BG42" i="37"/>
  <c r="CB41" i="37"/>
  <c r="CA41" i="37"/>
  <c r="BZ41" i="37"/>
  <c r="BY41" i="37"/>
  <c r="BX41" i="37"/>
  <c r="BW41" i="37"/>
  <c r="BV41" i="37"/>
  <c r="BU41" i="37"/>
  <c r="BT41" i="37"/>
  <c r="BS41" i="37"/>
  <c r="BR41" i="37"/>
  <c r="BQ41" i="37"/>
  <c r="BP41" i="37"/>
  <c r="BO41" i="37"/>
  <c r="BN41" i="37"/>
  <c r="BM41" i="37"/>
  <c r="BL41" i="37"/>
  <c r="BK41" i="37"/>
  <c r="BJ41" i="37"/>
  <c r="BI41" i="37"/>
  <c r="BH41" i="37"/>
  <c r="BG41" i="37"/>
  <c r="CB40" i="37"/>
  <c r="CA40" i="37"/>
  <c r="BZ40" i="37"/>
  <c r="BY40" i="37"/>
  <c r="BX40" i="37"/>
  <c r="BW40" i="37"/>
  <c r="BV40" i="37"/>
  <c r="BU40" i="37"/>
  <c r="BT40" i="37"/>
  <c r="BS40" i="37"/>
  <c r="BR40" i="37"/>
  <c r="BQ40" i="37"/>
  <c r="BP40" i="37"/>
  <c r="BO40" i="37"/>
  <c r="BN40" i="37"/>
  <c r="BM40" i="37"/>
  <c r="BL40" i="37"/>
  <c r="BK40" i="37"/>
  <c r="BJ40" i="37"/>
  <c r="BI40" i="37"/>
  <c r="BH40" i="37"/>
  <c r="BG40" i="37"/>
  <c r="CB39" i="37"/>
  <c r="CA39" i="37"/>
  <c r="BZ39" i="37"/>
  <c r="BY39" i="37"/>
  <c r="BX39" i="37"/>
  <c r="BW39" i="37"/>
  <c r="BV39" i="37"/>
  <c r="BU39" i="37"/>
  <c r="BT39" i="37"/>
  <c r="BS39" i="37"/>
  <c r="BR39" i="37"/>
  <c r="BQ39" i="37"/>
  <c r="BP39" i="37"/>
  <c r="BO39" i="37"/>
  <c r="BN39" i="37"/>
  <c r="BM39" i="37"/>
  <c r="BL39" i="37"/>
  <c r="BK39" i="37"/>
  <c r="BJ39" i="37"/>
  <c r="BI39" i="37"/>
  <c r="BH39" i="37"/>
  <c r="BG39" i="37"/>
  <c r="CB38" i="37"/>
  <c r="CA38" i="37"/>
  <c r="BZ38" i="37"/>
  <c r="BY38" i="37"/>
  <c r="BX38" i="37"/>
  <c r="BW38" i="37"/>
  <c r="BV38" i="37"/>
  <c r="BU38" i="37"/>
  <c r="BT38" i="37"/>
  <c r="BS38" i="37"/>
  <c r="BR38" i="37"/>
  <c r="BQ38" i="37"/>
  <c r="BP38" i="37"/>
  <c r="BO38" i="37"/>
  <c r="BN38" i="37"/>
  <c r="BM38" i="37"/>
  <c r="BL38" i="37"/>
  <c r="BK38" i="37"/>
  <c r="BJ38" i="37"/>
  <c r="BI38" i="37"/>
  <c r="BH38" i="37"/>
  <c r="BG38" i="37"/>
  <c r="CB37" i="37"/>
  <c r="CA37" i="37"/>
  <c r="BZ37" i="37"/>
  <c r="BY37" i="37"/>
  <c r="BX37" i="37"/>
  <c r="BW37" i="37"/>
  <c r="BV37" i="37"/>
  <c r="BU37" i="37"/>
  <c r="BT37" i="37"/>
  <c r="BS37" i="37"/>
  <c r="BR37" i="37"/>
  <c r="BQ37" i="37"/>
  <c r="BP37" i="37"/>
  <c r="BO37" i="37"/>
  <c r="BN37" i="37"/>
  <c r="BM37" i="37"/>
  <c r="BL37" i="37"/>
  <c r="BK37" i="37"/>
  <c r="BJ37" i="37"/>
  <c r="BI37" i="37"/>
  <c r="BH37" i="37"/>
  <c r="BG37" i="37"/>
  <c r="CB36" i="37"/>
  <c r="CA36" i="37"/>
  <c r="BZ36" i="37"/>
  <c r="BY36" i="37"/>
  <c r="BX36" i="37"/>
  <c r="BW36" i="37"/>
  <c r="BV36" i="37"/>
  <c r="BU36" i="37"/>
  <c r="BT36" i="37"/>
  <c r="BS36" i="37"/>
  <c r="BR36" i="37"/>
  <c r="BQ36" i="37"/>
  <c r="BP36" i="37"/>
  <c r="BO36" i="37"/>
  <c r="BN36" i="37"/>
  <c r="BM36" i="37"/>
  <c r="BL36" i="37"/>
  <c r="BK36" i="37"/>
  <c r="BJ36" i="37"/>
  <c r="BI36" i="37"/>
  <c r="BH36" i="37"/>
  <c r="BG36" i="37"/>
  <c r="CB35" i="37"/>
  <c r="CA35" i="37"/>
  <c r="BZ35" i="37"/>
  <c r="BY35" i="37"/>
  <c r="BX35" i="37"/>
  <c r="BW35" i="37"/>
  <c r="BV35" i="37"/>
  <c r="BU35" i="37"/>
  <c r="BT35" i="37"/>
  <c r="BS35" i="37"/>
  <c r="BR35" i="37"/>
  <c r="BQ35" i="37"/>
  <c r="BP35" i="37"/>
  <c r="BO35" i="37"/>
  <c r="BN35" i="37"/>
  <c r="BM35" i="37"/>
  <c r="BL35" i="37"/>
  <c r="BK35" i="37"/>
  <c r="BJ35" i="37"/>
  <c r="BI35" i="37"/>
  <c r="BH35" i="37"/>
  <c r="BG35" i="37"/>
  <c r="CB34" i="37"/>
  <c r="CA34" i="37"/>
  <c r="BZ34" i="37"/>
  <c r="BY34" i="37"/>
  <c r="BX34" i="37"/>
  <c r="BW34" i="37"/>
  <c r="BV34" i="37"/>
  <c r="BU34" i="37"/>
  <c r="BT34" i="37"/>
  <c r="BS34" i="37"/>
  <c r="BR34" i="37"/>
  <c r="BQ34" i="37"/>
  <c r="BP34" i="37"/>
  <c r="BO34" i="37"/>
  <c r="BN34" i="37"/>
  <c r="BM34" i="37"/>
  <c r="BL34" i="37"/>
  <c r="BK34" i="37"/>
  <c r="BJ34" i="37"/>
  <c r="BI34" i="37"/>
  <c r="BH34" i="37"/>
  <c r="BG34" i="37"/>
  <c r="CB33" i="37"/>
  <c r="CA33" i="37"/>
  <c r="BZ33" i="37"/>
  <c r="BY33" i="37"/>
  <c r="BX33" i="37"/>
  <c r="BW33" i="37"/>
  <c r="BV33" i="37"/>
  <c r="BU33" i="37"/>
  <c r="BT33" i="37"/>
  <c r="BS33" i="37"/>
  <c r="BR33" i="37"/>
  <c r="BQ33" i="37"/>
  <c r="BP33" i="37"/>
  <c r="BO33" i="37"/>
  <c r="BN33" i="37"/>
  <c r="BM33" i="37"/>
  <c r="BL33" i="37"/>
  <c r="BK33" i="37"/>
  <c r="BJ33" i="37"/>
  <c r="BI33" i="37"/>
  <c r="BH33" i="37"/>
  <c r="BG33" i="37"/>
  <c r="CB32" i="37"/>
  <c r="CA32" i="37"/>
  <c r="BZ32" i="37"/>
  <c r="BY32" i="37"/>
  <c r="BX32" i="37"/>
  <c r="BW32" i="37"/>
  <c r="BV32" i="37"/>
  <c r="BU32" i="37"/>
  <c r="BT32" i="37"/>
  <c r="BS32" i="37"/>
  <c r="BR32" i="37"/>
  <c r="BQ32" i="37"/>
  <c r="BP32" i="37"/>
  <c r="BO32" i="37"/>
  <c r="BN32" i="37"/>
  <c r="BM32" i="37"/>
  <c r="BL32" i="37"/>
  <c r="BK32" i="37"/>
  <c r="BJ32" i="37"/>
  <c r="BI32" i="37"/>
  <c r="BH32" i="37"/>
  <c r="BG32" i="37"/>
  <c r="CB31" i="37"/>
  <c r="CA31" i="37"/>
  <c r="BZ31" i="37"/>
  <c r="BY31" i="37"/>
  <c r="BX31" i="37"/>
  <c r="BW31" i="37"/>
  <c r="BV31" i="37"/>
  <c r="BU31" i="37"/>
  <c r="BT31" i="37"/>
  <c r="BS31" i="37"/>
  <c r="BR31" i="37"/>
  <c r="BQ31" i="37"/>
  <c r="BP31" i="37"/>
  <c r="BO31" i="37"/>
  <c r="BN31" i="37"/>
  <c r="BM31" i="37"/>
  <c r="BL31" i="37"/>
  <c r="BK31" i="37"/>
  <c r="BJ31" i="37"/>
  <c r="BI31" i="37"/>
  <c r="BH31" i="37"/>
  <c r="BG31" i="37"/>
  <c r="CB30" i="37"/>
  <c r="CA30" i="37"/>
  <c r="BZ30" i="37"/>
  <c r="BY30" i="37"/>
  <c r="BX30" i="37"/>
  <c r="BW30" i="37"/>
  <c r="BV30" i="37"/>
  <c r="BU30" i="37"/>
  <c r="BT30" i="37"/>
  <c r="BS30" i="37"/>
  <c r="BR30" i="37"/>
  <c r="BQ30" i="37"/>
  <c r="BP30" i="37"/>
  <c r="BO30" i="37"/>
  <c r="BN30" i="37"/>
  <c r="BM30" i="37"/>
  <c r="BL30" i="37"/>
  <c r="BK30" i="37"/>
  <c r="BJ30" i="37"/>
  <c r="BI30" i="37"/>
  <c r="BH30" i="37"/>
  <c r="BG30" i="37"/>
  <c r="CB29" i="37"/>
  <c r="CA29" i="37"/>
  <c r="BZ29" i="37"/>
  <c r="BY29" i="37"/>
  <c r="BX29" i="37"/>
  <c r="BW29" i="37"/>
  <c r="BV29" i="37"/>
  <c r="BU29" i="37"/>
  <c r="BT29" i="37"/>
  <c r="BS29" i="37"/>
  <c r="BR29" i="37"/>
  <c r="BQ29" i="37"/>
  <c r="BP29" i="37"/>
  <c r="BO29" i="37"/>
  <c r="BN29" i="37"/>
  <c r="BM29" i="37"/>
  <c r="BL29" i="37"/>
  <c r="BK29" i="37"/>
  <c r="BJ29" i="37"/>
  <c r="BI29" i="37"/>
  <c r="BH29" i="37"/>
  <c r="BG29" i="37"/>
  <c r="CB28" i="37"/>
  <c r="CA28" i="37"/>
  <c r="BZ28" i="37"/>
  <c r="BY28" i="37"/>
  <c r="BX28" i="37"/>
  <c r="BW28" i="37"/>
  <c r="BV28" i="37"/>
  <c r="BU28" i="37"/>
  <c r="BT28" i="37"/>
  <c r="BS28" i="37"/>
  <c r="BR28" i="37"/>
  <c r="BQ28" i="37"/>
  <c r="BP28" i="37"/>
  <c r="BO28" i="37"/>
  <c r="BN28" i="37"/>
  <c r="BM28" i="37"/>
  <c r="BL28" i="37"/>
  <c r="BK28" i="37"/>
  <c r="BJ28" i="37"/>
  <c r="BI28" i="37"/>
  <c r="BH28" i="37"/>
  <c r="BG28" i="37"/>
  <c r="CB27" i="37"/>
  <c r="CA27" i="37"/>
  <c r="BZ27" i="37"/>
  <c r="BY27" i="37"/>
  <c r="BX27" i="37"/>
  <c r="BW27" i="37"/>
  <c r="BV27" i="37"/>
  <c r="BU27" i="37"/>
  <c r="BT27" i="37"/>
  <c r="BS27" i="37"/>
  <c r="BR27" i="37"/>
  <c r="BQ27" i="37"/>
  <c r="BP27" i="37"/>
  <c r="BO27" i="37"/>
  <c r="BN27" i="37"/>
  <c r="BM27" i="37"/>
  <c r="BL27" i="37"/>
  <c r="BK27" i="37"/>
  <c r="BJ27" i="37"/>
  <c r="BI27" i="37"/>
  <c r="BH27" i="37"/>
  <c r="BG27" i="37"/>
  <c r="CB26" i="37"/>
  <c r="CA26" i="37"/>
  <c r="BZ26" i="37"/>
  <c r="BY26" i="37"/>
  <c r="BX26" i="37"/>
  <c r="BW26" i="37"/>
  <c r="BV26" i="37"/>
  <c r="BU26" i="37"/>
  <c r="BT26" i="37"/>
  <c r="BS26" i="37"/>
  <c r="BR26" i="37"/>
  <c r="BQ26" i="37"/>
  <c r="BP26" i="37"/>
  <c r="BO26" i="37"/>
  <c r="BN26" i="37"/>
  <c r="BM26" i="37"/>
  <c r="BL26" i="37"/>
  <c r="BK26" i="37"/>
  <c r="BJ26" i="37"/>
  <c r="BI26" i="37"/>
  <c r="BH26" i="37"/>
  <c r="BG26" i="37"/>
  <c r="CB25" i="37"/>
  <c r="CA25" i="37"/>
  <c r="BZ25" i="37"/>
  <c r="BY25" i="37"/>
  <c r="BX25" i="37"/>
  <c r="BW25" i="37"/>
  <c r="BV25" i="37"/>
  <c r="BU25" i="37"/>
  <c r="BT25" i="37"/>
  <c r="BS25" i="37"/>
  <c r="BR25" i="37"/>
  <c r="BQ25" i="37"/>
  <c r="BP25" i="37"/>
  <c r="BO25" i="37"/>
  <c r="BN25" i="37"/>
  <c r="BM25" i="37"/>
  <c r="BL25" i="37"/>
  <c r="BK25" i="37"/>
  <c r="BJ25" i="37"/>
  <c r="BI25" i="37"/>
  <c r="BH25" i="37"/>
  <c r="BG25" i="37"/>
  <c r="CB24" i="37"/>
  <c r="CA24" i="37"/>
  <c r="BZ24" i="37"/>
  <c r="BY24" i="37"/>
  <c r="BX24" i="37"/>
  <c r="BW24" i="37"/>
  <c r="BV24" i="37"/>
  <c r="BU24" i="37"/>
  <c r="BT24" i="37"/>
  <c r="BS24" i="37"/>
  <c r="BR24" i="37"/>
  <c r="BQ24" i="37"/>
  <c r="BP24" i="37"/>
  <c r="BO24" i="37"/>
  <c r="BN24" i="37"/>
  <c r="BM24" i="37"/>
  <c r="BL24" i="37"/>
  <c r="BK24" i="37"/>
  <c r="BJ24" i="37"/>
  <c r="BI24" i="37"/>
  <c r="BH24" i="37"/>
  <c r="BG24" i="37"/>
  <c r="CB23" i="37"/>
  <c r="CA23" i="37"/>
  <c r="BZ23" i="37"/>
  <c r="BY23" i="37"/>
  <c r="BX23" i="37"/>
  <c r="BW23" i="37"/>
  <c r="BV23" i="37"/>
  <c r="BU23" i="37"/>
  <c r="BT23" i="37"/>
  <c r="BS23" i="37"/>
  <c r="BR23" i="37"/>
  <c r="BQ23" i="37"/>
  <c r="BP23" i="37"/>
  <c r="BO23" i="37"/>
  <c r="BN23" i="37"/>
  <c r="BM23" i="37"/>
  <c r="BL23" i="37"/>
  <c r="BK23" i="37"/>
  <c r="BJ23" i="37"/>
  <c r="BI23" i="37"/>
  <c r="BH23" i="37"/>
  <c r="BG23" i="37"/>
  <c r="CB22" i="37"/>
  <c r="CA22" i="37"/>
  <c r="BZ22" i="37"/>
  <c r="BY22" i="37"/>
  <c r="BX22" i="37"/>
  <c r="BW22" i="37"/>
  <c r="BV22" i="37"/>
  <c r="BU22" i="37"/>
  <c r="BT22" i="37"/>
  <c r="BS22" i="37"/>
  <c r="BR22" i="37"/>
  <c r="BQ22" i="37"/>
  <c r="BP22" i="37"/>
  <c r="BO22" i="37"/>
  <c r="BN22" i="37"/>
  <c r="BM22" i="37"/>
  <c r="BL22" i="37"/>
  <c r="BK22" i="37"/>
  <c r="BJ22" i="37"/>
  <c r="BI22" i="37"/>
  <c r="BH22" i="37"/>
  <c r="BG22" i="37"/>
  <c r="CB21" i="37"/>
  <c r="CA21" i="37"/>
  <c r="BZ21" i="37"/>
  <c r="BY21" i="37"/>
  <c r="BX21" i="37"/>
  <c r="BW21" i="37"/>
  <c r="BV21" i="37"/>
  <c r="BU21" i="37"/>
  <c r="BT21" i="37"/>
  <c r="BS21" i="37"/>
  <c r="BR21" i="37"/>
  <c r="BQ21" i="37"/>
  <c r="BP21" i="37"/>
  <c r="BO21" i="37"/>
  <c r="BN21" i="37"/>
  <c r="BM21" i="37"/>
  <c r="BL21" i="37"/>
  <c r="BK21" i="37"/>
  <c r="BJ21" i="37"/>
  <c r="BI21" i="37"/>
  <c r="BH21" i="37"/>
  <c r="BG21" i="37"/>
  <c r="CB20" i="37"/>
  <c r="CA20" i="37"/>
  <c r="BZ20" i="37"/>
  <c r="BY20" i="37"/>
  <c r="BX20" i="37"/>
  <c r="BW20" i="37"/>
  <c r="BV20" i="37"/>
  <c r="BU20" i="37"/>
  <c r="BT20" i="37"/>
  <c r="BS20" i="37"/>
  <c r="BR20" i="37"/>
  <c r="BQ20" i="37"/>
  <c r="BP20" i="37"/>
  <c r="BO20" i="37"/>
  <c r="BN20" i="37"/>
  <c r="BM20" i="37"/>
  <c r="BL20" i="37"/>
  <c r="BK20" i="37"/>
  <c r="BJ20" i="37"/>
  <c r="BI20" i="37"/>
  <c r="BH20" i="37"/>
  <c r="BG20" i="37"/>
  <c r="CB19" i="37"/>
  <c r="CA19" i="37"/>
  <c r="BZ19" i="37"/>
  <c r="BY19" i="37"/>
  <c r="BX19" i="37"/>
  <c r="BW19" i="37"/>
  <c r="BV19" i="37"/>
  <c r="BU19" i="37"/>
  <c r="BT19" i="37"/>
  <c r="BS19" i="37"/>
  <c r="BR19" i="37"/>
  <c r="BQ19" i="37"/>
  <c r="BP19" i="37"/>
  <c r="BO19" i="37"/>
  <c r="BN19" i="37"/>
  <c r="BM19" i="37"/>
  <c r="BL19" i="37"/>
  <c r="BK19" i="37"/>
  <c r="BJ19" i="37"/>
  <c r="BI19" i="37"/>
  <c r="BH19" i="37"/>
  <c r="BG19" i="37"/>
  <c r="CB18" i="37"/>
  <c r="CA18" i="37"/>
  <c r="BZ18" i="37"/>
  <c r="BY18" i="37"/>
  <c r="BX18" i="37"/>
  <c r="BW18" i="37"/>
  <c r="BV18" i="37"/>
  <c r="BU18" i="37"/>
  <c r="BT18" i="37"/>
  <c r="BS18" i="37"/>
  <c r="BR18" i="37"/>
  <c r="BQ18" i="37"/>
  <c r="BP18" i="37"/>
  <c r="BO18" i="37"/>
  <c r="BN18" i="37"/>
  <c r="BM18" i="37"/>
  <c r="BL18" i="37"/>
  <c r="BK18" i="37"/>
  <c r="BJ18" i="37"/>
  <c r="BI18" i="37"/>
  <c r="BH18" i="37"/>
  <c r="BG18" i="37"/>
  <c r="CB17" i="37"/>
  <c r="CA17" i="37"/>
  <c r="BZ17" i="37"/>
  <c r="BY17" i="37"/>
  <c r="BX17" i="37"/>
  <c r="BW17" i="37"/>
  <c r="BV17" i="37"/>
  <c r="BU17" i="37"/>
  <c r="BT17" i="37"/>
  <c r="BS17" i="37"/>
  <c r="BR17" i="37"/>
  <c r="BQ17" i="37"/>
  <c r="BP17" i="37"/>
  <c r="BO17" i="37"/>
  <c r="BN17" i="37"/>
  <c r="BM17" i="37"/>
  <c r="BL17" i="37"/>
  <c r="BK17" i="37"/>
  <c r="BJ17" i="37"/>
  <c r="BI17" i="37"/>
  <c r="BH17" i="37"/>
  <c r="BG17" i="37"/>
  <c r="CB16" i="37"/>
  <c r="CA16" i="37"/>
  <c r="BZ16" i="37"/>
  <c r="BY16" i="37"/>
  <c r="BX16" i="37"/>
  <c r="BW16" i="37"/>
  <c r="BV16" i="37"/>
  <c r="BU16" i="37"/>
  <c r="BT16" i="37"/>
  <c r="BS16" i="37"/>
  <c r="BR16" i="37"/>
  <c r="BQ16" i="37"/>
  <c r="BP16" i="37"/>
  <c r="BO16" i="37"/>
  <c r="BN16" i="37"/>
  <c r="BM16" i="37"/>
  <c r="BL16" i="37"/>
  <c r="BK16" i="37"/>
  <c r="BJ16" i="37"/>
  <c r="BI16" i="37"/>
  <c r="BH16" i="37"/>
  <c r="BG16" i="37"/>
  <c r="CB15" i="37"/>
  <c r="CA15" i="37"/>
  <c r="BZ15" i="37"/>
  <c r="BY15" i="37"/>
  <c r="BX15" i="37"/>
  <c r="BW15" i="37"/>
  <c r="BV15" i="37"/>
  <c r="BU15" i="37"/>
  <c r="BT15" i="37"/>
  <c r="BS15" i="37"/>
  <c r="BR15" i="37"/>
  <c r="BQ15" i="37"/>
  <c r="BP15" i="37"/>
  <c r="BO15" i="37"/>
  <c r="BN15" i="37"/>
  <c r="BM15" i="37"/>
  <c r="BL15" i="37"/>
  <c r="BK15" i="37"/>
  <c r="BJ15" i="37"/>
  <c r="BI15" i="37"/>
  <c r="BH15" i="37"/>
  <c r="BG15" i="37"/>
  <c r="CB14" i="37"/>
  <c r="CA14" i="37"/>
  <c r="BZ14" i="37"/>
  <c r="BY14" i="37"/>
  <c r="BX14" i="37"/>
  <c r="BW14" i="37"/>
  <c r="BV14" i="37"/>
  <c r="BU14" i="37"/>
  <c r="BT14" i="37"/>
  <c r="BS14" i="37"/>
  <c r="BR14" i="37"/>
  <c r="BQ14" i="37"/>
  <c r="BP14" i="37"/>
  <c r="BO14" i="37"/>
  <c r="BN14" i="37"/>
  <c r="BM14" i="37"/>
  <c r="BL14" i="37"/>
  <c r="BK14" i="37"/>
  <c r="BJ14" i="37"/>
  <c r="BI14" i="37"/>
  <c r="BH14" i="37"/>
  <c r="BG14" i="37"/>
  <c r="CB13" i="37"/>
  <c r="CA13" i="37"/>
  <c r="BZ13" i="37"/>
  <c r="BY13" i="37"/>
  <c r="BX13" i="37"/>
  <c r="BW13" i="37"/>
  <c r="BV13" i="37"/>
  <c r="BU13" i="37"/>
  <c r="BT13" i="37"/>
  <c r="BS13" i="37"/>
  <c r="BR13" i="37"/>
  <c r="BQ13" i="37"/>
  <c r="BP13" i="37"/>
  <c r="BO13" i="37"/>
  <c r="BN13" i="37"/>
  <c r="BM13" i="37"/>
  <c r="BL13" i="37"/>
  <c r="BK13" i="37"/>
  <c r="BJ13" i="37"/>
  <c r="BI13" i="37"/>
  <c r="BH13" i="37"/>
  <c r="BG13" i="37"/>
  <c r="CB12" i="37"/>
  <c r="CA12" i="37"/>
  <c r="BZ12" i="37"/>
  <c r="BY12" i="37"/>
  <c r="BX12" i="37"/>
  <c r="BW12" i="37"/>
  <c r="BV12" i="37"/>
  <c r="BU12" i="37"/>
  <c r="BT12" i="37"/>
  <c r="BS12" i="37"/>
  <c r="BR12" i="37"/>
  <c r="BQ12" i="37"/>
  <c r="BP12" i="37"/>
  <c r="BO12" i="37"/>
  <c r="BN12" i="37"/>
  <c r="BM12" i="37"/>
  <c r="BL12" i="37"/>
  <c r="BK12" i="37"/>
  <c r="BJ12" i="37"/>
  <c r="BI12" i="37"/>
  <c r="BH12" i="37"/>
  <c r="BG12" i="37"/>
  <c r="CB11" i="37"/>
  <c r="CA11" i="37"/>
  <c r="BZ11" i="37"/>
  <c r="BY11" i="37"/>
  <c r="BX11" i="37"/>
  <c r="BW11" i="37"/>
  <c r="BV11" i="37"/>
  <c r="BU11" i="37"/>
  <c r="BT11" i="37"/>
  <c r="BS11" i="37"/>
  <c r="BR11" i="37"/>
  <c r="BQ11" i="37"/>
  <c r="BP11" i="37"/>
  <c r="BO11" i="37"/>
  <c r="BN11" i="37"/>
  <c r="BM11" i="37"/>
  <c r="BL11" i="37"/>
  <c r="BK11" i="37"/>
  <c r="BJ11" i="37"/>
  <c r="BI11" i="37"/>
  <c r="BH11" i="37"/>
  <c r="BG11" i="37"/>
  <c r="CB10" i="37"/>
  <c r="CA10" i="37"/>
  <c r="BZ10" i="37"/>
  <c r="BY10" i="37"/>
  <c r="BX10" i="37"/>
  <c r="BW10" i="37"/>
  <c r="BV10" i="37"/>
  <c r="BU10" i="37"/>
  <c r="BT10" i="37"/>
  <c r="BS10" i="37"/>
  <c r="BR10" i="37"/>
  <c r="BQ10" i="37"/>
  <c r="BP10" i="37"/>
  <c r="BO10" i="37"/>
  <c r="BN10" i="37"/>
  <c r="BM10" i="37"/>
  <c r="BL10" i="37"/>
  <c r="BK10" i="37"/>
  <c r="BJ10" i="37"/>
  <c r="BI10" i="37"/>
  <c r="BH10" i="37"/>
  <c r="BG10" i="37"/>
  <c r="CB9" i="37"/>
  <c r="CA9" i="37"/>
  <c r="BZ9" i="37"/>
  <c r="BY9" i="37"/>
  <c r="BX9" i="37"/>
  <c r="BW9" i="37"/>
  <c r="BV9" i="37"/>
  <c r="BU9" i="37"/>
  <c r="BT9" i="37"/>
  <c r="BS9" i="37"/>
  <c r="BR9" i="37"/>
  <c r="BQ9" i="37"/>
  <c r="BP9" i="37"/>
  <c r="BO9" i="37"/>
  <c r="BN9" i="37"/>
  <c r="BM9" i="37"/>
  <c r="BL9" i="37"/>
  <c r="BK9" i="37"/>
  <c r="BJ9" i="37"/>
  <c r="BI9" i="37"/>
  <c r="BH9" i="37"/>
  <c r="BG9" i="37"/>
  <c r="CB8" i="37"/>
  <c r="CA8" i="37"/>
  <c r="BZ8" i="37"/>
  <c r="BY8" i="37"/>
  <c r="BX8" i="37"/>
  <c r="BW8" i="37"/>
  <c r="BV8" i="37"/>
  <c r="BU8" i="37"/>
  <c r="BT8" i="37"/>
  <c r="BS8" i="37"/>
  <c r="BR8" i="37"/>
  <c r="BQ8" i="37"/>
  <c r="BP8" i="37"/>
  <c r="BO8" i="37"/>
  <c r="BN8" i="37"/>
  <c r="BM8" i="37"/>
  <c r="BL8" i="37"/>
  <c r="BK8" i="37"/>
  <c r="BJ8" i="37"/>
  <c r="BI8" i="37"/>
  <c r="BH8" i="37"/>
  <c r="BG8" i="37"/>
  <c r="CB7" i="37"/>
  <c r="CA7" i="37"/>
  <c r="BZ7" i="37"/>
  <c r="BY7" i="37"/>
  <c r="BX7" i="37"/>
  <c r="BW7" i="37"/>
  <c r="BV7" i="37"/>
  <c r="BU7" i="37"/>
  <c r="BT7" i="37"/>
  <c r="BS7" i="37"/>
  <c r="BR7" i="37"/>
  <c r="BQ7" i="37"/>
  <c r="BP7" i="37"/>
  <c r="BO7" i="37"/>
  <c r="BN7" i="37"/>
  <c r="BM7" i="37"/>
  <c r="BL7" i="37"/>
  <c r="BK7" i="37"/>
  <c r="BJ7" i="37"/>
  <c r="BI7" i="37"/>
  <c r="BH7" i="37"/>
  <c r="BG7" i="37"/>
  <c r="CB6" i="37"/>
  <c r="CA6" i="37"/>
  <c r="BZ6" i="37"/>
  <c r="BY6" i="37"/>
  <c r="BX6" i="37"/>
  <c r="BW6" i="37"/>
  <c r="BV6" i="37"/>
  <c r="BU6" i="37"/>
  <c r="BT6" i="37"/>
  <c r="BS6" i="37"/>
  <c r="BR6" i="37"/>
  <c r="BQ6" i="37"/>
  <c r="BP6" i="37"/>
  <c r="BO6" i="37"/>
  <c r="BN6" i="37"/>
  <c r="BM6" i="37"/>
  <c r="BL6" i="37"/>
  <c r="BK6" i="37"/>
  <c r="BJ6" i="37"/>
  <c r="BI6" i="37"/>
  <c r="BH6" i="37"/>
  <c r="BG6" i="37"/>
  <c r="CB5" i="37"/>
  <c r="CA5" i="37"/>
  <c r="BZ5" i="37"/>
  <c r="BY5" i="37"/>
  <c r="BX5" i="37"/>
  <c r="BW5" i="37"/>
  <c r="BV5" i="37"/>
  <c r="BU5" i="37"/>
  <c r="BT5" i="37"/>
  <c r="BS5" i="37"/>
  <c r="BR5" i="37"/>
  <c r="BQ5" i="37"/>
  <c r="BP5" i="37"/>
  <c r="BO5" i="37"/>
  <c r="BN5" i="37"/>
  <c r="BM5" i="37"/>
  <c r="BL5" i="37"/>
  <c r="BK5" i="37"/>
  <c r="BJ5" i="37"/>
  <c r="BI5" i="37"/>
  <c r="BH5" i="37"/>
  <c r="BG5" i="37"/>
  <c r="CB4" i="37"/>
  <c r="CA4" i="37"/>
  <c r="BZ4" i="37"/>
  <c r="BY4" i="37"/>
  <c r="BX4" i="37"/>
  <c r="BW4" i="37"/>
  <c r="BV4" i="37"/>
  <c r="BU4" i="37"/>
  <c r="BT4" i="37"/>
  <c r="BS4" i="37"/>
  <c r="BR4" i="37"/>
  <c r="BQ4" i="37"/>
  <c r="BP4" i="37"/>
  <c r="BO4" i="37"/>
  <c r="BN4" i="37"/>
  <c r="BM4" i="37"/>
  <c r="BL4" i="37"/>
  <c r="BK4" i="37"/>
  <c r="BJ4" i="37"/>
  <c r="BI4" i="37"/>
  <c r="BH4" i="37"/>
  <c r="BG4" i="37"/>
  <c r="CB3" i="37"/>
  <c r="CA3" i="37"/>
  <c r="BZ3" i="37"/>
  <c r="BY3" i="37"/>
  <c r="BX3" i="37"/>
  <c r="BW3" i="37"/>
  <c r="BV3" i="37"/>
  <c r="BU3" i="37"/>
  <c r="BT3" i="37"/>
  <c r="BS3" i="37"/>
  <c r="BR3" i="37"/>
  <c r="BQ3" i="37"/>
  <c r="BP3" i="37"/>
  <c r="BO3" i="37"/>
  <c r="BN3" i="37"/>
  <c r="BM3" i="37"/>
  <c r="BL3" i="37"/>
  <c r="BK3" i="37"/>
  <c r="BJ3" i="37"/>
  <c r="BI3" i="37"/>
  <c r="BH3" i="37"/>
  <c r="BG3" i="37"/>
  <c r="CB2" i="37"/>
  <c r="CA2" i="37"/>
  <c r="BZ2" i="37"/>
  <c r="BY2" i="37"/>
  <c r="BX2" i="37"/>
  <c r="BW2" i="37"/>
  <c r="BV2" i="37"/>
  <c r="BU2" i="37"/>
  <c r="BT2" i="37"/>
  <c r="BS2" i="37"/>
  <c r="BR2" i="37"/>
  <c r="BQ2" i="37"/>
  <c r="BP2" i="37"/>
  <c r="BO2" i="37"/>
  <c r="BN2" i="37"/>
  <c r="BM2" i="37"/>
  <c r="BL2" i="37"/>
  <c r="BK2" i="37"/>
  <c r="BJ2" i="37"/>
  <c r="BI2" i="37"/>
  <c r="BH2" i="37"/>
  <c r="BG2" i="37"/>
  <c r="CT104" i="25"/>
  <c r="CT103" i="25"/>
  <c r="Z3" i="37" l="1"/>
  <c r="AA3" i="37"/>
  <c r="AB3" i="37"/>
  <c r="AC3" i="37"/>
  <c r="AD3" i="37"/>
  <c r="AE3" i="37"/>
  <c r="AF3" i="37"/>
  <c r="AG3" i="37"/>
  <c r="AH3" i="37"/>
  <c r="AI3" i="37"/>
  <c r="AJ3" i="37"/>
  <c r="Z4" i="37"/>
  <c r="AA4" i="37"/>
  <c r="AB4" i="37"/>
  <c r="AC4" i="37"/>
  <c r="AD4" i="37"/>
  <c r="AE4" i="37"/>
  <c r="AF4" i="37"/>
  <c r="AG4" i="37"/>
  <c r="AH4" i="37"/>
  <c r="AI4" i="37"/>
  <c r="AJ4" i="37"/>
  <c r="Z5" i="37"/>
  <c r="AA5" i="37"/>
  <c r="AB5" i="37"/>
  <c r="AC5" i="37"/>
  <c r="AD5" i="37"/>
  <c r="AE5" i="37"/>
  <c r="AF5" i="37"/>
  <c r="AG5" i="37"/>
  <c r="AH5" i="37"/>
  <c r="AI5" i="37"/>
  <c r="AJ5" i="37"/>
  <c r="Z6" i="37"/>
  <c r="AA6" i="37"/>
  <c r="AB6" i="37"/>
  <c r="AC6" i="37"/>
  <c r="AD6" i="37"/>
  <c r="AE6" i="37"/>
  <c r="AF6" i="37"/>
  <c r="AG6" i="37"/>
  <c r="AH6" i="37"/>
  <c r="AI6" i="37"/>
  <c r="AJ6" i="37"/>
  <c r="Z7" i="37"/>
  <c r="AA7" i="37"/>
  <c r="AB7" i="37"/>
  <c r="AC7" i="37"/>
  <c r="AD7" i="37"/>
  <c r="AE7" i="37"/>
  <c r="AF7" i="37"/>
  <c r="AG7" i="37"/>
  <c r="AH7" i="37"/>
  <c r="AI7" i="37"/>
  <c r="AJ7" i="37"/>
  <c r="Z8" i="37"/>
  <c r="AA8" i="37"/>
  <c r="AB8" i="37"/>
  <c r="AC8" i="37"/>
  <c r="AD8" i="37"/>
  <c r="AE8" i="37"/>
  <c r="AF8" i="37"/>
  <c r="AG8" i="37"/>
  <c r="AH8" i="37"/>
  <c r="AI8" i="37"/>
  <c r="AJ8" i="37"/>
  <c r="Z9" i="37"/>
  <c r="AA9" i="37"/>
  <c r="AB9" i="37"/>
  <c r="AC9" i="37"/>
  <c r="AD9" i="37"/>
  <c r="AE9" i="37"/>
  <c r="AF9" i="37"/>
  <c r="AG9" i="37"/>
  <c r="AH9" i="37"/>
  <c r="AI9" i="37"/>
  <c r="AJ9" i="37"/>
  <c r="Z10" i="37"/>
  <c r="AA10" i="37"/>
  <c r="AB10" i="37"/>
  <c r="AC10" i="37"/>
  <c r="AD10" i="37"/>
  <c r="AE10" i="37"/>
  <c r="AF10" i="37"/>
  <c r="AG10" i="37"/>
  <c r="AH10" i="37"/>
  <c r="AI10" i="37"/>
  <c r="AJ10" i="37"/>
  <c r="Z11" i="37"/>
  <c r="AA11" i="37"/>
  <c r="AB11" i="37"/>
  <c r="AC11" i="37"/>
  <c r="AD11" i="37"/>
  <c r="AE11" i="37"/>
  <c r="AF11" i="37"/>
  <c r="AG11" i="37"/>
  <c r="AH11" i="37"/>
  <c r="AI11" i="37"/>
  <c r="AJ11" i="37"/>
  <c r="Z12" i="37"/>
  <c r="AA12" i="37"/>
  <c r="AB12" i="37"/>
  <c r="AC12" i="37"/>
  <c r="AD12" i="37"/>
  <c r="AE12" i="37"/>
  <c r="AF12" i="37"/>
  <c r="AG12" i="37"/>
  <c r="AH12" i="37"/>
  <c r="AI12" i="37"/>
  <c r="AJ12" i="37"/>
  <c r="Z13" i="37"/>
  <c r="AA13" i="37"/>
  <c r="AB13" i="37"/>
  <c r="AC13" i="37"/>
  <c r="AD13" i="37"/>
  <c r="AE13" i="37"/>
  <c r="AF13" i="37"/>
  <c r="AG13" i="37"/>
  <c r="AH13" i="37"/>
  <c r="AI13" i="37"/>
  <c r="AJ13" i="37"/>
  <c r="Z14" i="37"/>
  <c r="AA14" i="37"/>
  <c r="AB14" i="37"/>
  <c r="AC14" i="37"/>
  <c r="AD14" i="37"/>
  <c r="AE14" i="37"/>
  <c r="AF14" i="37"/>
  <c r="AG14" i="37"/>
  <c r="AH14" i="37"/>
  <c r="AI14" i="37"/>
  <c r="AJ14" i="37"/>
  <c r="Z15" i="37"/>
  <c r="AA15" i="37"/>
  <c r="AB15" i="37"/>
  <c r="AC15" i="37"/>
  <c r="AD15" i="37"/>
  <c r="AE15" i="37"/>
  <c r="AF15" i="37"/>
  <c r="AG15" i="37"/>
  <c r="AH15" i="37"/>
  <c r="AI15" i="37"/>
  <c r="AJ15" i="37"/>
  <c r="Z16" i="37"/>
  <c r="AA16" i="37"/>
  <c r="AB16" i="37"/>
  <c r="AC16" i="37"/>
  <c r="AD16" i="37"/>
  <c r="AE16" i="37"/>
  <c r="AF16" i="37"/>
  <c r="AG16" i="37"/>
  <c r="AH16" i="37"/>
  <c r="AI16" i="37"/>
  <c r="AJ16" i="37"/>
  <c r="Z17" i="37"/>
  <c r="AA17" i="37"/>
  <c r="AB17" i="37"/>
  <c r="AC17" i="37"/>
  <c r="AD17" i="37"/>
  <c r="AE17" i="37"/>
  <c r="AF17" i="37"/>
  <c r="AG17" i="37"/>
  <c r="AH17" i="37"/>
  <c r="AI17" i="37"/>
  <c r="AJ17" i="37"/>
  <c r="Z18" i="37"/>
  <c r="AA18" i="37"/>
  <c r="AB18" i="37"/>
  <c r="AC18" i="37"/>
  <c r="AD18" i="37"/>
  <c r="AE18" i="37"/>
  <c r="AF18" i="37"/>
  <c r="AG18" i="37"/>
  <c r="AH18" i="37"/>
  <c r="AI18" i="37"/>
  <c r="AJ18" i="37"/>
  <c r="Z19" i="37"/>
  <c r="AA19" i="37"/>
  <c r="AB19" i="37"/>
  <c r="AC19" i="37"/>
  <c r="AD19" i="37"/>
  <c r="AE19" i="37"/>
  <c r="AF19" i="37"/>
  <c r="AG19" i="37"/>
  <c r="AH19" i="37"/>
  <c r="AI19" i="37"/>
  <c r="AJ19" i="37"/>
  <c r="Z20" i="37"/>
  <c r="AA20" i="37"/>
  <c r="AB20" i="37"/>
  <c r="AC20" i="37"/>
  <c r="AD20" i="37"/>
  <c r="AE20" i="37"/>
  <c r="AF20" i="37"/>
  <c r="AG20" i="37"/>
  <c r="AH20" i="37"/>
  <c r="AI20" i="37"/>
  <c r="AJ20" i="37"/>
  <c r="Z21" i="37"/>
  <c r="AA21" i="37"/>
  <c r="AB21" i="37"/>
  <c r="AC21" i="37"/>
  <c r="AD21" i="37"/>
  <c r="AE21" i="37"/>
  <c r="AF21" i="37"/>
  <c r="AG21" i="37"/>
  <c r="AH21" i="37"/>
  <c r="AI21" i="37"/>
  <c r="AJ21" i="37"/>
  <c r="Z22" i="37"/>
  <c r="AA22" i="37"/>
  <c r="AB22" i="37"/>
  <c r="AC22" i="37"/>
  <c r="AD22" i="37"/>
  <c r="AE22" i="37"/>
  <c r="AF22" i="37"/>
  <c r="AG22" i="37"/>
  <c r="AH22" i="37"/>
  <c r="AI22" i="37"/>
  <c r="AJ22" i="37"/>
  <c r="Z23" i="37"/>
  <c r="AA23" i="37"/>
  <c r="AB23" i="37"/>
  <c r="AC23" i="37"/>
  <c r="AD23" i="37"/>
  <c r="AE23" i="37"/>
  <c r="AF23" i="37"/>
  <c r="AG23" i="37"/>
  <c r="AH23" i="37"/>
  <c r="AI23" i="37"/>
  <c r="AJ23" i="37"/>
  <c r="Z24" i="37"/>
  <c r="AA24" i="37"/>
  <c r="AB24" i="37"/>
  <c r="AC24" i="37"/>
  <c r="AD24" i="37"/>
  <c r="AE24" i="37"/>
  <c r="AF24" i="37"/>
  <c r="AG24" i="37"/>
  <c r="AH24" i="37"/>
  <c r="AI24" i="37"/>
  <c r="AJ24" i="37"/>
  <c r="Z25" i="37"/>
  <c r="AA25" i="37"/>
  <c r="AB25" i="37"/>
  <c r="AC25" i="37"/>
  <c r="AD25" i="37"/>
  <c r="AE25" i="37"/>
  <c r="AF25" i="37"/>
  <c r="AG25" i="37"/>
  <c r="AH25" i="37"/>
  <c r="AI25" i="37"/>
  <c r="AJ25" i="37"/>
  <c r="Z26" i="37"/>
  <c r="AA26" i="37"/>
  <c r="AB26" i="37"/>
  <c r="AC26" i="37"/>
  <c r="AD26" i="37"/>
  <c r="AE26" i="37"/>
  <c r="AF26" i="37"/>
  <c r="AG26" i="37"/>
  <c r="AH26" i="37"/>
  <c r="AI26" i="37"/>
  <c r="AJ26" i="37"/>
  <c r="Z27" i="37"/>
  <c r="AA27" i="37"/>
  <c r="AB27" i="37"/>
  <c r="AC27" i="37"/>
  <c r="AD27" i="37"/>
  <c r="AE27" i="37"/>
  <c r="AF27" i="37"/>
  <c r="AG27" i="37"/>
  <c r="AH27" i="37"/>
  <c r="AI27" i="37"/>
  <c r="AJ27" i="37"/>
  <c r="Z28" i="37"/>
  <c r="AA28" i="37"/>
  <c r="AB28" i="37"/>
  <c r="AC28" i="37"/>
  <c r="AD28" i="37"/>
  <c r="AE28" i="37"/>
  <c r="AF28" i="37"/>
  <c r="AG28" i="37"/>
  <c r="AH28" i="37"/>
  <c r="AI28" i="37"/>
  <c r="AJ28" i="37"/>
  <c r="Z29" i="37"/>
  <c r="AA29" i="37"/>
  <c r="AB29" i="37"/>
  <c r="AC29" i="37"/>
  <c r="AD29" i="37"/>
  <c r="AE29" i="37"/>
  <c r="AF29" i="37"/>
  <c r="AG29" i="37"/>
  <c r="AH29" i="37"/>
  <c r="AI29" i="37"/>
  <c r="AJ29" i="37"/>
  <c r="Z30" i="37"/>
  <c r="AA30" i="37"/>
  <c r="AB30" i="37"/>
  <c r="AC30" i="37"/>
  <c r="AD30" i="37"/>
  <c r="AE30" i="37"/>
  <c r="AF30" i="37"/>
  <c r="AG30" i="37"/>
  <c r="AH30" i="37"/>
  <c r="AI30" i="37"/>
  <c r="AJ30" i="37"/>
  <c r="Z31" i="37"/>
  <c r="AA31" i="37"/>
  <c r="AB31" i="37"/>
  <c r="AC31" i="37"/>
  <c r="AD31" i="37"/>
  <c r="AE31" i="37"/>
  <c r="AF31" i="37"/>
  <c r="AG31" i="37"/>
  <c r="AH31" i="37"/>
  <c r="AI31" i="37"/>
  <c r="AJ31" i="37"/>
  <c r="Z32" i="37"/>
  <c r="AA32" i="37"/>
  <c r="AB32" i="37"/>
  <c r="AC32" i="37"/>
  <c r="AD32" i="37"/>
  <c r="AE32" i="37"/>
  <c r="AF32" i="37"/>
  <c r="AG32" i="37"/>
  <c r="AH32" i="37"/>
  <c r="AI32" i="37"/>
  <c r="AJ32" i="37"/>
  <c r="Z33" i="37"/>
  <c r="AA33" i="37"/>
  <c r="AB33" i="37"/>
  <c r="AC33" i="37"/>
  <c r="AD33" i="37"/>
  <c r="AE33" i="37"/>
  <c r="AF33" i="37"/>
  <c r="AG33" i="37"/>
  <c r="AH33" i="37"/>
  <c r="AI33" i="37"/>
  <c r="AJ33" i="37"/>
  <c r="Z34" i="37"/>
  <c r="AA34" i="37"/>
  <c r="AB34" i="37"/>
  <c r="AC34" i="37"/>
  <c r="AD34" i="37"/>
  <c r="AE34" i="37"/>
  <c r="AF34" i="37"/>
  <c r="AG34" i="37"/>
  <c r="AH34" i="37"/>
  <c r="AI34" i="37"/>
  <c r="AJ34" i="37"/>
  <c r="Z35" i="37"/>
  <c r="AA35" i="37"/>
  <c r="AB35" i="37"/>
  <c r="AC35" i="37"/>
  <c r="AD35" i="37"/>
  <c r="AE35" i="37"/>
  <c r="AF35" i="37"/>
  <c r="AG35" i="37"/>
  <c r="AH35" i="37"/>
  <c r="AI35" i="37"/>
  <c r="AJ35" i="37"/>
  <c r="Z36" i="37"/>
  <c r="AA36" i="37"/>
  <c r="AB36" i="37"/>
  <c r="AC36" i="37"/>
  <c r="AD36" i="37"/>
  <c r="AE36" i="37"/>
  <c r="AF36" i="37"/>
  <c r="AG36" i="37"/>
  <c r="AH36" i="37"/>
  <c r="AI36" i="37"/>
  <c r="AJ36" i="37"/>
  <c r="Z37" i="37"/>
  <c r="AA37" i="37"/>
  <c r="AB37" i="37"/>
  <c r="AC37" i="37"/>
  <c r="AD37" i="37"/>
  <c r="AE37" i="37"/>
  <c r="AF37" i="37"/>
  <c r="AG37" i="37"/>
  <c r="AH37" i="37"/>
  <c r="AI37" i="37"/>
  <c r="AJ37" i="37"/>
  <c r="Z38" i="37"/>
  <c r="AA38" i="37"/>
  <c r="AB38" i="37"/>
  <c r="AC38" i="37"/>
  <c r="AD38" i="37"/>
  <c r="AE38" i="37"/>
  <c r="AF38" i="37"/>
  <c r="AG38" i="37"/>
  <c r="AH38" i="37"/>
  <c r="AI38" i="37"/>
  <c r="AJ38" i="37"/>
  <c r="Z39" i="37"/>
  <c r="AA39" i="37"/>
  <c r="AB39" i="37"/>
  <c r="AC39" i="37"/>
  <c r="AD39" i="37"/>
  <c r="AE39" i="37"/>
  <c r="AF39" i="37"/>
  <c r="AG39" i="37"/>
  <c r="AH39" i="37"/>
  <c r="AI39" i="37"/>
  <c r="AJ39" i="37"/>
  <c r="Z40" i="37"/>
  <c r="AA40" i="37"/>
  <c r="AB40" i="37"/>
  <c r="AC40" i="37"/>
  <c r="AD40" i="37"/>
  <c r="AE40" i="37"/>
  <c r="AF40" i="37"/>
  <c r="AG40" i="37"/>
  <c r="AH40" i="37"/>
  <c r="AI40" i="37"/>
  <c r="AJ40" i="37"/>
  <c r="Z41" i="37"/>
  <c r="AA41" i="37"/>
  <c r="AB41" i="37"/>
  <c r="AC41" i="37"/>
  <c r="AD41" i="37"/>
  <c r="AE41" i="37"/>
  <c r="AF41" i="37"/>
  <c r="AG41" i="37"/>
  <c r="AH41" i="37"/>
  <c r="AI41" i="37"/>
  <c r="AJ41" i="37"/>
  <c r="Z42" i="37"/>
  <c r="AA42" i="37"/>
  <c r="AB42" i="37"/>
  <c r="AC42" i="37"/>
  <c r="AD42" i="37"/>
  <c r="AE42" i="37"/>
  <c r="AF42" i="37"/>
  <c r="AG42" i="37"/>
  <c r="AH42" i="37"/>
  <c r="AI42" i="37"/>
  <c r="AJ42" i="37"/>
  <c r="Z43" i="37"/>
  <c r="AA43" i="37"/>
  <c r="AB43" i="37"/>
  <c r="AC43" i="37"/>
  <c r="AD43" i="37"/>
  <c r="AE43" i="37"/>
  <c r="AF43" i="37"/>
  <c r="AG43" i="37"/>
  <c r="AH43" i="37"/>
  <c r="AI43" i="37"/>
  <c r="AJ43" i="37"/>
  <c r="Z44" i="37"/>
  <c r="AA44" i="37"/>
  <c r="AB44" i="37"/>
  <c r="AC44" i="37"/>
  <c r="AD44" i="37"/>
  <c r="AE44" i="37"/>
  <c r="AF44" i="37"/>
  <c r="AG44" i="37"/>
  <c r="AH44" i="37"/>
  <c r="AI44" i="37"/>
  <c r="AJ44" i="37"/>
  <c r="Z45" i="37"/>
  <c r="AA45" i="37"/>
  <c r="AB45" i="37"/>
  <c r="AC45" i="37"/>
  <c r="AD45" i="37"/>
  <c r="AE45" i="37"/>
  <c r="AF45" i="37"/>
  <c r="AG45" i="37"/>
  <c r="AH45" i="37"/>
  <c r="AI45" i="37"/>
  <c r="AJ45" i="37"/>
  <c r="Z46" i="37"/>
  <c r="AA46" i="37"/>
  <c r="AB46" i="37"/>
  <c r="AC46" i="37"/>
  <c r="AD46" i="37"/>
  <c r="AE46" i="37"/>
  <c r="AF46" i="37"/>
  <c r="AG46" i="37"/>
  <c r="AH46" i="37"/>
  <c r="AI46" i="37"/>
  <c r="AJ46" i="37"/>
  <c r="Z47" i="37"/>
  <c r="AA47" i="37"/>
  <c r="AB47" i="37"/>
  <c r="AC47" i="37"/>
  <c r="AD47" i="37"/>
  <c r="AE47" i="37"/>
  <c r="AF47" i="37"/>
  <c r="AG47" i="37"/>
  <c r="AH47" i="37"/>
  <c r="AI47" i="37"/>
  <c r="AJ47" i="37"/>
  <c r="Z48" i="37"/>
  <c r="AA48" i="37"/>
  <c r="AB48" i="37"/>
  <c r="AC48" i="37"/>
  <c r="AD48" i="37"/>
  <c r="AE48" i="37"/>
  <c r="AF48" i="37"/>
  <c r="AG48" i="37"/>
  <c r="AH48" i="37"/>
  <c r="AI48" i="37"/>
  <c r="AJ48" i="37"/>
  <c r="Z49" i="37"/>
  <c r="AA49" i="37"/>
  <c r="AB49" i="37"/>
  <c r="AC49" i="37"/>
  <c r="AD49" i="37"/>
  <c r="AE49" i="37"/>
  <c r="AF49" i="37"/>
  <c r="AG49" i="37"/>
  <c r="AH49" i="37"/>
  <c r="AI49" i="37"/>
  <c r="AJ49" i="37"/>
  <c r="Z50" i="37"/>
  <c r="AA50" i="37"/>
  <c r="AB50" i="37"/>
  <c r="AC50" i="37"/>
  <c r="AD50" i="37"/>
  <c r="AE50" i="37"/>
  <c r="AF50" i="37"/>
  <c r="AG50" i="37"/>
  <c r="AH50" i="37"/>
  <c r="AI50" i="37"/>
  <c r="AJ50" i="37"/>
  <c r="Z51" i="37"/>
  <c r="AA51" i="37"/>
  <c r="AB51" i="37"/>
  <c r="AC51" i="37"/>
  <c r="AD51" i="37"/>
  <c r="AE51" i="37"/>
  <c r="AF51" i="37"/>
  <c r="AG51" i="37"/>
  <c r="AH51" i="37"/>
  <c r="AI51" i="37"/>
  <c r="AJ51" i="37"/>
  <c r="Z52" i="37"/>
  <c r="AA52" i="37"/>
  <c r="AB52" i="37"/>
  <c r="AC52" i="37"/>
  <c r="AD52" i="37"/>
  <c r="AE52" i="37"/>
  <c r="AF52" i="37"/>
  <c r="AG52" i="37"/>
  <c r="AH52" i="37"/>
  <c r="AI52" i="37"/>
  <c r="AJ52" i="37"/>
  <c r="Z53" i="37"/>
  <c r="AA53" i="37"/>
  <c r="AB53" i="37"/>
  <c r="AC53" i="37"/>
  <c r="AD53" i="37"/>
  <c r="AE53" i="37"/>
  <c r="AF53" i="37"/>
  <c r="AG53" i="37"/>
  <c r="AH53" i="37"/>
  <c r="AI53" i="37"/>
  <c r="AJ53" i="37"/>
  <c r="Z54" i="37"/>
  <c r="AA54" i="37"/>
  <c r="AB54" i="37"/>
  <c r="AC54" i="37"/>
  <c r="AD54" i="37"/>
  <c r="AE54" i="37"/>
  <c r="AF54" i="37"/>
  <c r="AG54" i="37"/>
  <c r="AH54" i="37"/>
  <c r="AI54" i="37"/>
  <c r="AJ54" i="37"/>
  <c r="Z55" i="37"/>
  <c r="AA55" i="37"/>
  <c r="AB55" i="37"/>
  <c r="AC55" i="37"/>
  <c r="AD55" i="37"/>
  <c r="AE55" i="37"/>
  <c r="AF55" i="37"/>
  <c r="AG55" i="37"/>
  <c r="AH55" i="37"/>
  <c r="AI55" i="37"/>
  <c r="AJ55" i="37"/>
  <c r="Z56" i="37"/>
  <c r="AA56" i="37"/>
  <c r="AB56" i="37"/>
  <c r="AC56" i="37"/>
  <c r="AD56" i="37"/>
  <c r="AE56" i="37"/>
  <c r="AF56" i="37"/>
  <c r="AG56" i="37"/>
  <c r="AH56" i="37"/>
  <c r="AI56" i="37"/>
  <c r="AJ56" i="37"/>
  <c r="Z57" i="37"/>
  <c r="AA57" i="37"/>
  <c r="AB57" i="37"/>
  <c r="AC57" i="37"/>
  <c r="AD57" i="37"/>
  <c r="AE57" i="37"/>
  <c r="AF57" i="37"/>
  <c r="AG57" i="37"/>
  <c r="AH57" i="37"/>
  <c r="AI57" i="37"/>
  <c r="AJ57" i="37"/>
  <c r="Z58" i="37"/>
  <c r="AA58" i="37"/>
  <c r="AB58" i="37"/>
  <c r="AC58" i="37"/>
  <c r="AD58" i="37"/>
  <c r="AE58" i="37"/>
  <c r="AF58" i="37"/>
  <c r="AG58" i="37"/>
  <c r="AH58" i="37"/>
  <c r="AI58" i="37"/>
  <c r="AJ58" i="37"/>
  <c r="Z59" i="37"/>
  <c r="AA59" i="37"/>
  <c r="AB59" i="37"/>
  <c r="AC59" i="37"/>
  <c r="AD59" i="37"/>
  <c r="AE59" i="37"/>
  <c r="AF59" i="37"/>
  <c r="AG59" i="37"/>
  <c r="AH59" i="37"/>
  <c r="AI59" i="37"/>
  <c r="AJ59" i="37"/>
  <c r="Z60" i="37"/>
  <c r="AA60" i="37"/>
  <c r="AB60" i="37"/>
  <c r="AC60" i="37"/>
  <c r="AD60" i="37"/>
  <c r="AE60" i="37"/>
  <c r="AF60" i="37"/>
  <c r="AG60" i="37"/>
  <c r="AH60" i="37"/>
  <c r="AI60" i="37"/>
  <c r="AJ60" i="37"/>
  <c r="Z61" i="37"/>
  <c r="AA61" i="37"/>
  <c r="AB61" i="37"/>
  <c r="AC61" i="37"/>
  <c r="AD61" i="37"/>
  <c r="AE61" i="37"/>
  <c r="AF61" i="37"/>
  <c r="AG61" i="37"/>
  <c r="AH61" i="37"/>
  <c r="AI61" i="37"/>
  <c r="AJ61" i="37"/>
  <c r="Z62" i="37"/>
  <c r="AA62" i="37"/>
  <c r="AB62" i="37"/>
  <c r="AC62" i="37"/>
  <c r="AD62" i="37"/>
  <c r="AE62" i="37"/>
  <c r="AF62" i="37"/>
  <c r="AG62" i="37"/>
  <c r="AH62" i="37"/>
  <c r="AI62" i="37"/>
  <c r="AJ62" i="37"/>
  <c r="Z63" i="37"/>
  <c r="AA63" i="37"/>
  <c r="AB63" i="37"/>
  <c r="AC63" i="37"/>
  <c r="AD63" i="37"/>
  <c r="AE63" i="37"/>
  <c r="AF63" i="37"/>
  <c r="AG63" i="37"/>
  <c r="AH63" i="37"/>
  <c r="AI63" i="37"/>
  <c r="AJ63" i="37"/>
  <c r="Z64" i="37"/>
  <c r="AA64" i="37"/>
  <c r="AB64" i="37"/>
  <c r="AC64" i="37"/>
  <c r="AD64" i="37"/>
  <c r="AE64" i="37"/>
  <c r="AF64" i="37"/>
  <c r="AG64" i="37"/>
  <c r="AH64" i="37"/>
  <c r="AI64" i="37"/>
  <c r="AJ64" i="37"/>
  <c r="Z65" i="37"/>
  <c r="AA65" i="37"/>
  <c r="AB65" i="37"/>
  <c r="AC65" i="37"/>
  <c r="AD65" i="37"/>
  <c r="AE65" i="37"/>
  <c r="AF65" i="37"/>
  <c r="AG65" i="37"/>
  <c r="AH65" i="37"/>
  <c r="AI65" i="37"/>
  <c r="AJ65" i="37"/>
  <c r="Z66" i="37"/>
  <c r="AA66" i="37"/>
  <c r="AB66" i="37"/>
  <c r="AC66" i="37"/>
  <c r="AD66" i="37"/>
  <c r="AE66" i="37"/>
  <c r="AF66" i="37"/>
  <c r="AG66" i="37"/>
  <c r="AH66" i="37"/>
  <c r="AI66" i="37"/>
  <c r="AJ66" i="37"/>
  <c r="Z67" i="37"/>
  <c r="AA67" i="37"/>
  <c r="AB67" i="37"/>
  <c r="AC67" i="37"/>
  <c r="AD67" i="37"/>
  <c r="AE67" i="37"/>
  <c r="AF67" i="37"/>
  <c r="AG67" i="37"/>
  <c r="AH67" i="37"/>
  <c r="AI67" i="37"/>
  <c r="AJ67" i="37"/>
  <c r="Z68" i="37"/>
  <c r="AA68" i="37"/>
  <c r="AB68" i="37"/>
  <c r="AC68" i="37"/>
  <c r="AD68" i="37"/>
  <c r="AE68" i="37"/>
  <c r="AF68" i="37"/>
  <c r="AG68" i="37"/>
  <c r="AH68" i="37"/>
  <c r="AI68" i="37"/>
  <c r="AJ68" i="37"/>
  <c r="Z69" i="37"/>
  <c r="AA69" i="37"/>
  <c r="AB69" i="37"/>
  <c r="AC69" i="37"/>
  <c r="AD69" i="37"/>
  <c r="AE69" i="37"/>
  <c r="AF69" i="37"/>
  <c r="AG69" i="37"/>
  <c r="AH69" i="37"/>
  <c r="AI69" i="37"/>
  <c r="AJ69" i="37"/>
  <c r="Z70" i="37"/>
  <c r="AA70" i="37"/>
  <c r="AB70" i="37"/>
  <c r="AC70" i="37"/>
  <c r="AD70" i="37"/>
  <c r="AE70" i="37"/>
  <c r="AF70" i="37"/>
  <c r="AG70" i="37"/>
  <c r="AH70" i="37"/>
  <c r="AI70" i="37"/>
  <c r="AJ70" i="37"/>
  <c r="Z71" i="37"/>
  <c r="AA71" i="37"/>
  <c r="AB71" i="37"/>
  <c r="AC71" i="37"/>
  <c r="AD71" i="37"/>
  <c r="AE71" i="37"/>
  <c r="AF71" i="37"/>
  <c r="AG71" i="37"/>
  <c r="AH71" i="37"/>
  <c r="AI71" i="37"/>
  <c r="AJ71" i="37"/>
  <c r="Z72" i="37"/>
  <c r="AA72" i="37"/>
  <c r="AB72" i="37"/>
  <c r="AC72" i="37"/>
  <c r="AD72" i="37"/>
  <c r="AE72" i="37"/>
  <c r="AF72" i="37"/>
  <c r="AG72" i="37"/>
  <c r="AH72" i="37"/>
  <c r="AI72" i="37"/>
  <c r="AJ72" i="37"/>
  <c r="Z73" i="37"/>
  <c r="AA73" i="37"/>
  <c r="AB73" i="37"/>
  <c r="AC73" i="37"/>
  <c r="AD73" i="37"/>
  <c r="AE73" i="37"/>
  <c r="AF73" i="37"/>
  <c r="AG73" i="37"/>
  <c r="AH73" i="37"/>
  <c r="AI73" i="37"/>
  <c r="AJ73" i="37"/>
  <c r="Z74" i="37"/>
  <c r="AA74" i="37"/>
  <c r="AB74" i="37"/>
  <c r="AC74" i="37"/>
  <c r="AD74" i="37"/>
  <c r="AE74" i="37"/>
  <c r="AF74" i="37"/>
  <c r="AG74" i="37"/>
  <c r="AH74" i="37"/>
  <c r="AI74" i="37"/>
  <c r="AJ74" i="37"/>
  <c r="Z75" i="37"/>
  <c r="AA75" i="37"/>
  <c r="AB75" i="37"/>
  <c r="AC75" i="37"/>
  <c r="AD75" i="37"/>
  <c r="AE75" i="37"/>
  <c r="AF75" i="37"/>
  <c r="AG75" i="37"/>
  <c r="AH75" i="37"/>
  <c r="AI75" i="37"/>
  <c r="AJ75" i="37"/>
  <c r="Z76" i="37"/>
  <c r="AA76" i="37"/>
  <c r="AB76" i="37"/>
  <c r="AC76" i="37"/>
  <c r="AD76" i="37"/>
  <c r="AE76" i="37"/>
  <c r="AF76" i="37"/>
  <c r="AG76" i="37"/>
  <c r="AH76" i="37"/>
  <c r="AI76" i="37"/>
  <c r="AJ76" i="37"/>
  <c r="Z77" i="37"/>
  <c r="AA77" i="37"/>
  <c r="AB77" i="37"/>
  <c r="AC77" i="37"/>
  <c r="AD77" i="37"/>
  <c r="AE77" i="37"/>
  <c r="AF77" i="37"/>
  <c r="AG77" i="37"/>
  <c r="AH77" i="37"/>
  <c r="AI77" i="37"/>
  <c r="AJ77" i="37"/>
  <c r="Z78" i="37"/>
  <c r="AA78" i="37"/>
  <c r="AB78" i="37"/>
  <c r="AC78" i="37"/>
  <c r="AD78" i="37"/>
  <c r="AE78" i="37"/>
  <c r="AF78" i="37"/>
  <c r="AG78" i="37"/>
  <c r="AH78" i="37"/>
  <c r="AI78" i="37"/>
  <c r="AJ78" i="37"/>
  <c r="Z79" i="37"/>
  <c r="AA79" i="37"/>
  <c r="AB79" i="37"/>
  <c r="AC79" i="37"/>
  <c r="AD79" i="37"/>
  <c r="AE79" i="37"/>
  <c r="AF79" i="37"/>
  <c r="AG79" i="37"/>
  <c r="AH79" i="37"/>
  <c r="AI79" i="37"/>
  <c r="AJ79" i="37"/>
  <c r="Z80" i="37"/>
  <c r="AA80" i="37"/>
  <c r="AB80" i="37"/>
  <c r="AC80" i="37"/>
  <c r="AD80" i="37"/>
  <c r="AE80" i="37"/>
  <c r="AF80" i="37"/>
  <c r="AG80" i="37"/>
  <c r="AH80" i="37"/>
  <c r="AI80" i="37"/>
  <c r="AJ80" i="37"/>
  <c r="Z81" i="37"/>
  <c r="AA81" i="37"/>
  <c r="AB81" i="37"/>
  <c r="AC81" i="37"/>
  <c r="AD81" i="37"/>
  <c r="AE81" i="37"/>
  <c r="AF81" i="37"/>
  <c r="AG81" i="37"/>
  <c r="AH81" i="37"/>
  <c r="AI81" i="37"/>
  <c r="AJ81" i="37"/>
  <c r="Z82" i="37"/>
  <c r="AA82" i="37"/>
  <c r="AB82" i="37"/>
  <c r="AC82" i="37"/>
  <c r="AD82" i="37"/>
  <c r="AE82" i="37"/>
  <c r="AF82" i="37"/>
  <c r="AG82" i="37"/>
  <c r="AH82" i="37"/>
  <c r="AI82" i="37"/>
  <c r="AJ82" i="37"/>
  <c r="Z83" i="37"/>
  <c r="AA83" i="37"/>
  <c r="AB83" i="37"/>
  <c r="AC83" i="37"/>
  <c r="AD83" i="37"/>
  <c r="AE83" i="37"/>
  <c r="AF83" i="37"/>
  <c r="AG83" i="37"/>
  <c r="AH83" i="37"/>
  <c r="AI83" i="37"/>
  <c r="AJ83" i="37"/>
  <c r="Z84" i="37"/>
  <c r="AA84" i="37"/>
  <c r="AB84" i="37"/>
  <c r="AC84" i="37"/>
  <c r="AD84" i="37"/>
  <c r="AE84" i="37"/>
  <c r="AF84" i="37"/>
  <c r="AG84" i="37"/>
  <c r="AH84" i="37"/>
  <c r="AI84" i="37"/>
  <c r="AJ84" i="37"/>
  <c r="Z85" i="37"/>
  <c r="AA85" i="37"/>
  <c r="AB85" i="37"/>
  <c r="AC85" i="37"/>
  <c r="AD85" i="37"/>
  <c r="AE85" i="37"/>
  <c r="AF85" i="37"/>
  <c r="AG85" i="37"/>
  <c r="AH85" i="37"/>
  <c r="AI85" i="37"/>
  <c r="AJ85" i="37"/>
  <c r="Z86" i="37"/>
  <c r="AA86" i="37"/>
  <c r="AB86" i="37"/>
  <c r="AC86" i="37"/>
  <c r="AD86" i="37"/>
  <c r="AE86" i="37"/>
  <c r="AF86" i="37"/>
  <c r="AG86" i="37"/>
  <c r="AH86" i="37"/>
  <c r="AI86" i="37"/>
  <c r="AJ86" i="37"/>
  <c r="Z87" i="37"/>
  <c r="AA87" i="37"/>
  <c r="AB87" i="37"/>
  <c r="AC87" i="37"/>
  <c r="AD87" i="37"/>
  <c r="AE87" i="37"/>
  <c r="AF87" i="37"/>
  <c r="AG87" i="37"/>
  <c r="AH87" i="37"/>
  <c r="AI87" i="37"/>
  <c r="AJ87" i="37"/>
  <c r="Z88" i="37"/>
  <c r="AA88" i="37"/>
  <c r="AB88" i="37"/>
  <c r="AC88" i="37"/>
  <c r="AD88" i="37"/>
  <c r="AE88" i="37"/>
  <c r="AF88" i="37"/>
  <c r="AG88" i="37"/>
  <c r="AH88" i="37"/>
  <c r="AI88" i="37"/>
  <c r="AJ88" i="37"/>
  <c r="Z89" i="37"/>
  <c r="AA89" i="37"/>
  <c r="AB89" i="37"/>
  <c r="AC89" i="37"/>
  <c r="AD89" i="37"/>
  <c r="AE89" i="37"/>
  <c r="AF89" i="37"/>
  <c r="AG89" i="37"/>
  <c r="AH89" i="37"/>
  <c r="AI89" i="37"/>
  <c r="AJ89" i="37"/>
  <c r="Z90" i="37"/>
  <c r="AA90" i="37"/>
  <c r="AB90" i="37"/>
  <c r="AC90" i="37"/>
  <c r="AD90" i="37"/>
  <c r="AE90" i="37"/>
  <c r="AF90" i="37"/>
  <c r="AG90" i="37"/>
  <c r="AH90" i="37"/>
  <c r="AI90" i="37"/>
  <c r="AJ90" i="37"/>
  <c r="Z91" i="37"/>
  <c r="AA91" i="37"/>
  <c r="AB91" i="37"/>
  <c r="AC91" i="37"/>
  <c r="AD91" i="37"/>
  <c r="AE91" i="37"/>
  <c r="AF91" i="37"/>
  <c r="AG91" i="37"/>
  <c r="AH91" i="37"/>
  <c r="AI91" i="37"/>
  <c r="AJ91" i="37"/>
  <c r="Z92" i="37"/>
  <c r="AA92" i="37"/>
  <c r="AB92" i="37"/>
  <c r="AC92" i="37"/>
  <c r="AD92" i="37"/>
  <c r="AE92" i="37"/>
  <c r="AF92" i="37"/>
  <c r="AG92" i="37"/>
  <c r="AH92" i="37"/>
  <c r="AI92" i="37"/>
  <c r="AJ92" i="37"/>
  <c r="Z93" i="37"/>
  <c r="AA93" i="37"/>
  <c r="AB93" i="37"/>
  <c r="AC93" i="37"/>
  <c r="AD93" i="37"/>
  <c r="AE93" i="37"/>
  <c r="AF93" i="37"/>
  <c r="AG93" i="37"/>
  <c r="AH93" i="37"/>
  <c r="AI93" i="37"/>
  <c r="AJ93" i="37"/>
  <c r="Z94" i="37"/>
  <c r="AA94" i="37"/>
  <c r="AB94" i="37"/>
  <c r="AC94" i="37"/>
  <c r="AD94" i="37"/>
  <c r="AE94" i="37"/>
  <c r="AF94" i="37"/>
  <c r="AG94" i="37"/>
  <c r="AH94" i="37"/>
  <c r="AI94" i="37"/>
  <c r="AJ94" i="37"/>
  <c r="Z95" i="37"/>
  <c r="AA95" i="37"/>
  <c r="AB95" i="37"/>
  <c r="AC95" i="37"/>
  <c r="AD95" i="37"/>
  <c r="AE95" i="37"/>
  <c r="AF95" i="37"/>
  <c r="AG95" i="37"/>
  <c r="AH95" i="37"/>
  <c r="AI95" i="37"/>
  <c r="AJ95" i="37"/>
  <c r="Z96" i="37"/>
  <c r="AA96" i="37"/>
  <c r="AB96" i="37"/>
  <c r="AC96" i="37"/>
  <c r="AD96" i="37"/>
  <c r="AE96" i="37"/>
  <c r="AF96" i="37"/>
  <c r="AG96" i="37"/>
  <c r="AH96" i="37"/>
  <c r="AI96" i="37"/>
  <c r="AJ96" i="37"/>
  <c r="Z97" i="37"/>
  <c r="AA97" i="37"/>
  <c r="AB97" i="37"/>
  <c r="AC97" i="37"/>
  <c r="AD97" i="37"/>
  <c r="AE97" i="37"/>
  <c r="AF97" i="37"/>
  <c r="AG97" i="37"/>
  <c r="AH97" i="37"/>
  <c r="AI97" i="37"/>
  <c r="AJ97" i="37"/>
  <c r="Z98" i="37"/>
  <c r="AA98" i="37"/>
  <c r="AB98" i="37"/>
  <c r="AC98" i="37"/>
  <c r="AD98" i="37"/>
  <c r="AE98" i="37"/>
  <c r="AF98" i="37"/>
  <c r="AG98" i="37"/>
  <c r="AH98" i="37"/>
  <c r="AI98" i="37"/>
  <c r="AJ98" i="37"/>
  <c r="Z99" i="37"/>
  <c r="AA99" i="37"/>
  <c r="AB99" i="37"/>
  <c r="AC99" i="37"/>
  <c r="AD99" i="37"/>
  <c r="AE99" i="37"/>
  <c r="AF99" i="37"/>
  <c r="AG99" i="37"/>
  <c r="AH99" i="37"/>
  <c r="AI99" i="37"/>
  <c r="AJ99" i="37"/>
  <c r="Z100" i="37"/>
  <c r="AA100" i="37"/>
  <c r="AB100" i="37"/>
  <c r="AC100" i="37"/>
  <c r="AD100" i="37"/>
  <c r="AE100" i="37"/>
  <c r="AF100" i="37"/>
  <c r="AG100" i="37"/>
  <c r="AH100" i="37"/>
  <c r="AI100" i="37"/>
  <c r="AJ100" i="37"/>
  <c r="Z101" i="37"/>
  <c r="AA101" i="37"/>
  <c r="AB101" i="37"/>
  <c r="AC101" i="37"/>
  <c r="AD101" i="37"/>
  <c r="AE101" i="37"/>
  <c r="AF101" i="37"/>
  <c r="AG101" i="37"/>
  <c r="AH101" i="37"/>
  <c r="AI101" i="37"/>
  <c r="AJ101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Z109" i="37"/>
  <c r="AA109" i="37"/>
  <c r="AB109" i="37"/>
  <c r="AC109" i="37"/>
  <c r="AD109" i="37"/>
  <c r="AE109" i="37"/>
  <c r="AF109" i="37"/>
  <c r="AG109" i="37"/>
  <c r="AH109" i="37"/>
  <c r="AI109" i="37"/>
  <c r="AJ109" i="37"/>
  <c r="Z110" i="37"/>
  <c r="AA110" i="37"/>
  <c r="AB110" i="37"/>
  <c r="AC110" i="37"/>
  <c r="AD110" i="37"/>
  <c r="AE110" i="37"/>
  <c r="AF110" i="37"/>
  <c r="AG110" i="37"/>
  <c r="AH110" i="37"/>
  <c r="AI110" i="37"/>
  <c r="AJ110" i="37"/>
  <c r="Z111" i="37"/>
  <c r="AA111" i="37"/>
  <c r="AB111" i="37"/>
  <c r="AC111" i="37"/>
  <c r="AD111" i="37"/>
  <c r="AE111" i="37"/>
  <c r="AF111" i="37"/>
  <c r="AG111" i="37"/>
  <c r="AH111" i="37"/>
  <c r="AI111" i="37"/>
  <c r="AJ111" i="37"/>
  <c r="Z112" i="37"/>
  <c r="AA112" i="37"/>
  <c r="AB112" i="37"/>
  <c r="AC112" i="37"/>
  <c r="AD112" i="37"/>
  <c r="AE112" i="37"/>
  <c r="AF112" i="37"/>
  <c r="AG112" i="37"/>
  <c r="AH112" i="37"/>
  <c r="AI112" i="37"/>
  <c r="AJ112" i="37"/>
  <c r="Z113" i="37"/>
  <c r="AA113" i="37"/>
  <c r="AB113" i="37"/>
  <c r="AC113" i="37"/>
  <c r="AD113" i="37"/>
  <c r="AE113" i="37"/>
  <c r="AF113" i="37"/>
  <c r="AG113" i="37"/>
  <c r="AH113" i="37"/>
  <c r="AI113" i="37"/>
  <c r="AJ113" i="37"/>
  <c r="Z114" i="37"/>
  <c r="AA114" i="37"/>
  <c r="AB114" i="37"/>
  <c r="AC114" i="37"/>
  <c r="AD114" i="37"/>
  <c r="AE114" i="37"/>
  <c r="AF114" i="37"/>
  <c r="AG114" i="37"/>
  <c r="AH114" i="37"/>
  <c r="AI114" i="37"/>
  <c r="AJ114" i="37"/>
  <c r="Z115" i="37"/>
  <c r="AA115" i="37"/>
  <c r="AB115" i="37"/>
  <c r="AC115" i="37"/>
  <c r="AD115" i="37"/>
  <c r="AE115" i="37"/>
  <c r="AF115" i="37"/>
  <c r="AG115" i="37"/>
  <c r="AH115" i="37"/>
  <c r="AI115" i="37"/>
  <c r="AJ115" i="37"/>
  <c r="Z116" i="37"/>
  <c r="AA116" i="37"/>
  <c r="AB116" i="37"/>
  <c r="AC116" i="37"/>
  <c r="AD116" i="37"/>
  <c r="AE116" i="37"/>
  <c r="AF116" i="37"/>
  <c r="AG116" i="37"/>
  <c r="AH116" i="37"/>
  <c r="AI116" i="37"/>
  <c r="AJ116" i="37"/>
  <c r="Z117" i="37"/>
  <c r="AA117" i="37"/>
  <c r="AB117" i="37"/>
  <c r="AC117" i="37"/>
  <c r="AD117" i="37"/>
  <c r="AE117" i="37"/>
  <c r="AF117" i="37"/>
  <c r="AG117" i="37"/>
  <c r="AH117" i="37"/>
  <c r="AI117" i="37"/>
  <c r="AJ117" i="37"/>
  <c r="Z118" i="37"/>
  <c r="AA118" i="37"/>
  <c r="AB118" i="37"/>
  <c r="AC118" i="37"/>
  <c r="AD118" i="37"/>
  <c r="AE118" i="37"/>
  <c r="AF118" i="37"/>
  <c r="AG118" i="37"/>
  <c r="AH118" i="37"/>
  <c r="AI118" i="37"/>
  <c r="AJ118" i="37"/>
  <c r="Z119" i="37"/>
  <c r="AA119" i="37"/>
  <c r="AB119" i="37"/>
  <c r="AC119" i="37"/>
  <c r="AD119" i="37"/>
  <c r="AE119" i="37"/>
  <c r="AF119" i="37"/>
  <c r="AG119" i="37"/>
  <c r="AH119" i="37"/>
  <c r="AI119" i="37"/>
  <c r="AJ119" i="37"/>
  <c r="Z120" i="37"/>
  <c r="AA120" i="37"/>
  <c r="AB120" i="37"/>
  <c r="AC120" i="37"/>
  <c r="AD120" i="37"/>
  <c r="AE120" i="37"/>
  <c r="AF120" i="37"/>
  <c r="AG120" i="37"/>
  <c r="AH120" i="37"/>
  <c r="AI120" i="37"/>
  <c r="AJ120" i="37"/>
  <c r="Z121" i="37"/>
  <c r="AA121" i="37"/>
  <c r="AB121" i="37"/>
  <c r="AC121" i="37"/>
  <c r="AD121" i="37"/>
  <c r="AE121" i="37"/>
  <c r="AF121" i="37"/>
  <c r="AG121" i="37"/>
  <c r="AH121" i="37"/>
  <c r="AI121" i="37"/>
  <c r="AJ121" i="37"/>
  <c r="Z122" i="37"/>
  <c r="AA122" i="37"/>
  <c r="AB122" i="37"/>
  <c r="AC122" i="37"/>
  <c r="AD122" i="37"/>
  <c r="AE122" i="37"/>
  <c r="AF122" i="37"/>
  <c r="AG122" i="37"/>
  <c r="AH122" i="37"/>
  <c r="AI122" i="37"/>
  <c r="AJ122" i="37"/>
  <c r="Z123" i="37"/>
  <c r="AA123" i="37"/>
  <c r="AB123" i="37"/>
  <c r="AC123" i="37"/>
  <c r="AD123" i="37"/>
  <c r="AE123" i="37"/>
  <c r="AF123" i="37"/>
  <c r="AG123" i="37"/>
  <c r="AH123" i="37"/>
  <c r="AI123" i="37"/>
  <c r="AJ123" i="37"/>
  <c r="Z124" i="37"/>
  <c r="AA124" i="37"/>
  <c r="AB124" i="37"/>
  <c r="AC124" i="37"/>
  <c r="AD124" i="37"/>
  <c r="AE124" i="37"/>
  <c r="AF124" i="37"/>
  <c r="AG124" i="37"/>
  <c r="AH124" i="37"/>
  <c r="AI124" i="37"/>
  <c r="AJ124" i="37"/>
  <c r="Z125" i="37"/>
  <c r="AA125" i="37"/>
  <c r="AB125" i="37"/>
  <c r="AC125" i="37"/>
  <c r="AD125" i="37"/>
  <c r="AE125" i="37"/>
  <c r="AF125" i="37"/>
  <c r="AG125" i="37"/>
  <c r="AH125" i="37"/>
  <c r="AI125" i="37"/>
  <c r="AJ125" i="37"/>
  <c r="Z126" i="37"/>
  <c r="AA126" i="37"/>
  <c r="AB126" i="37"/>
  <c r="AC126" i="37"/>
  <c r="AD126" i="37"/>
  <c r="AE126" i="37"/>
  <c r="AF126" i="37"/>
  <c r="AG126" i="37"/>
  <c r="AH126" i="37"/>
  <c r="AI126" i="37"/>
  <c r="AJ126" i="37"/>
  <c r="Z127" i="37"/>
  <c r="AA127" i="37"/>
  <c r="AB127" i="37"/>
  <c r="AC127" i="37"/>
  <c r="AD127" i="37"/>
  <c r="AE127" i="37"/>
  <c r="AF127" i="37"/>
  <c r="AG127" i="37"/>
  <c r="AH127" i="37"/>
  <c r="AI127" i="37"/>
  <c r="AJ127" i="37"/>
  <c r="Z128" i="37"/>
  <c r="AA128" i="37"/>
  <c r="AB128" i="37"/>
  <c r="AC128" i="37"/>
  <c r="AD128" i="37"/>
  <c r="AE128" i="37"/>
  <c r="AF128" i="37"/>
  <c r="AG128" i="37"/>
  <c r="AH128" i="37"/>
  <c r="AI128" i="37"/>
  <c r="AJ128" i="37"/>
  <c r="Z129" i="37"/>
  <c r="AA129" i="37"/>
  <c r="AB129" i="37"/>
  <c r="AC129" i="37"/>
  <c r="AD129" i="37"/>
  <c r="AE129" i="37"/>
  <c r="AF129" i="37"/>
  <c r="AG129" i="37"/>
  <c r="AH129" i="37"/>
  <c r="AI129" i="37"/>
  <c r="AJ129" i="37"/>
  <c r="Z130" i="37"/>
  <c r="AA130" i="37"/>
  <c r="AB130" i="37"/>
  <c r="AC130" i="37"/>
  <c r="AD130" i="37"/>
  <c r="AE130" i="37"/>
  <c r="AF130" i="37"/>
  <c r="AG130" i="37"/>
  <c r="AH130" i="37"/>
  <c r="AI130" i="37"/>
  <c r="AJ130" i="37"/>
  <c r="Z131" i="37"/>
  <c r="AA131" i="37"/>
  <c r="AB131" i="37"/>
  <c r="AC131" i="37"/>
  <c r="AD131" i="37"/>
  <c r="AE131" i="37"/>
  <c r="AF131" i="37"/>
  <c r="AG131" i="37"/>
  <c r="AH131" i="37"/>
  <c r="AI131" i="37"/>
  <c r="AJ131" i="37"/>
  <c r="Z132" i="37"/>
  <c r="AA132" i="37"/>
  <c r="AB132" i="37"/>
  <c r="AC132" i="37"/>
  <c r="AD132" i="37"/>
  <c r="AE132" i="37"/>
  <c r="AF132" i="37"/>
  <c r="AG132" i="37"/>
  <c r="AH132" i="37"/>
  <c r="AI132" i="37"/>
  <c r="AJ132" i="37"/>
  <c r="Z133" i="37"/>
  <c r="AA133" i="37"/>
  <c r="AB133" i="37"/>
  <c r="AC133" i="37"/>
  <c r="AD133" i="37"/>
  <c r="AE133" i="37"/>
  <c r="AF133" i="37"/>
  <c r="AG133" i="37"/>
  <c r="AH133" i="37"/>
  <c r="AI133" i="37"/>
  <c r="AJ133" i="37"/>
  <c r="Z134" i="37"/>
  <c r="AA134" i="37"/>
  <c r="AB134" i="37"/>
  <c r="AC134" i="37"/>
  <c r="AD134" i="37"/>
  <c r="AE134" i="37"/>
  <c r="AF134" i="37"/>
  <c r="AG134" i="37"/>
  <c r="AH134" i="37"/>
  <c r="AI134" i="37"/>
  <c r="AJ134" i="37"/>
  <c r="Z135" i="37"/>
  <c r="AA135" i="37"/>
  <c r="AB135" i="37"/>
  <c r="AC135" i="37"/>
  <c r="AD135" i="37"/>
  <c r="AE135" i="37"/>
  <c r="AF135" i="37"/>
  <c r="AG135" i="37"/>
  <c r="AH135" i="37"/>
  <c r="AI135" i="37"/>
  <c r="AJ135" i="37"/>
  <c r="Z136" i="37"/>
  <c r="AA136" i="37"/>
  <c r="AB136" i="37"/>
  <c r="AC136" i="37"/>
  <c r="AD136" i="37"/>
  <c r="AE136" i="37"/>
  <c r="AF136" i="37"/>
  <c r="AG136" i="37"/>
  <c r="AH136" i="37"/>
  <c r="AI136" i="37"/>
  <c r="AJ136" i="37"/>
  <c r="Z137" i="37"/>
  <c r="AA137" i="37"/>
  <c r="AB137" i="37"/>
  <c r="AC137" i="37"/>
  <c r="AD137" i="37"/>
  <c r="AE137" i="37"/>
  <c r="AF137" i="37"/>
  <c r="AG137" i="37"/>
  <c r="AH137" i="37"/>
  <c r="AI137" i="37"/>
  <c r="AJ137" i="37"/>
  <c r="Z138" i="37"/>
  <c r="AA138" i="37"/>
  <c r="AB138" i="37"/>
  <c r="AC138" i="37"/>
  <c r="AD138" i="37"/>
  <c r="AE138" i="37"/>
  <c r="AF138" i="37"/>
  <c r="AG138" i="37"/>
  <c r="AH138" i="37"/>
  <c r="AI138" i="37"/>
  <c r="AJ138" i="37"/>
  <c r="Z139" i="37"/>
  <c r="AA139" i="37"/>
  <c r="AB139" i="37"/>
  <c r="AC139" i="37"/>
  <c r="AD139" i="37"/>
  <c r="AE139" i="37"/>
  <c r="AF139" i="37"/>
  <c r="AG139" i="37"/>
  <c r="AH139" i="37"/>
  <c r="AI139" i="37"/>
  <c r="AJ139" i="37"/>
  <c r="Z140" i="37"/>
  <c r="AA140" i="37"/>
  <c r="AB140" i="37"/>
  <c r="AC140" i="37"/>
  <c r="AD140" i="37"/>
  <c r="AE140" i="37"/>
  <c r="AF140" i="37"/>
  <c r="AG140" i="37"/>
  <c r="AH140" i="37"/>
  <c r="AI140" i="37"/>
  <c r="AJ140" i="37"/>
  <c r="Z141" i="37"/>
  <c r="AA141" i="37"/>
  <c r="AB141" i="37"/>
  <c r="AC141" i="37"/>
  <c r="AD141" i="37"/>
  <c r="AE141" i="37"/>
  <c r="AF141" i="37"/>
  <c r="AG141" i="37"/>
  <c r="AH141" i="37"/>
  <c r="AI141" i="37"/>
  <c r="AJ141" i="37"/>
  <c r="Z142" i="37"/>
  <c r="AA142" i="37"/>
  <c r="AB142" i="37"/>
  <c r="AC142" i="37"/>
  <c r="AD142" i="37"/>
  <c r="AE142" i="37"/>
  <c r="AF142" i="37"/>
  <c r="AG142" i="37"/>
  <c r="AH142" i="37"/>
  <c r="AI142" i="37"/>
  <c r="AJ142" i="37"/>
  <c r="Z143" i="37"/>
  <c r="AA143" i="37"/>
  <c r="AB143" i="37"/>
  <c r="AC143" i="37"/>
  <c r="AD143" i="37"/>
  <c r="AE143" i="37"/>
  <c r="AF143" i="37"/>
  <c r="AG143" i="37"/>
  <c r="AH143" i="37"/>
  <c r="AI143" i="37"/>
  <c r="AJ143" i="37"/>
  <c r="Z144" i="37"/>
  <c r="AA144" i="37"/>
  <c r="AB144" i="37"/>
  <c r="AC144" i="37"/>
  <c r="AD144" i="37"/>
  <c r="AE144" i="37"/>
  <c r="AF144" i="37"/>
  <c r="AG144" i="37"/>
  <c r="AH144" i="37"/>
  <c r="AI144" i="37"/>
  <c r="AJ144" i="37"/>
  <c r="Z145" i="37"/>
  <c r="AA145" i="37"/>
  <c r="AB145" i="37"/>
  <c r="AC145" i="37"/>
  <c r="AD145" i="37"/>
  <c r="AE145" i="37"/>
  <c r="AF145" i="37"/>
  <c r="AG145" i="37"/>
  <c r="AH145" i="37"/>
  <c r="AI145" i="37"/>
  <c r="AJ145" i="37"/>
  <c r="Z146" i="37"/>
  <c r="AA146" i="37"/>
  <c r="AB146" i="37"/>
  <c r="AC146" i="37"/>
  <c r="AD146" i="37"/>
  <c r="AE146" i="37"/>
  <c r="AF146" i="37"/>
  <c r="AG146" i="37"/>
  <c r="AH146" i="37"/>
  <c r="AI146" i="37"/>
  <c r="AJ146" i="37"/>
  <c r="Z147" i="37"/>
  <c r="AA147" i="37"/>
  <c r="AB147" i="37"/>
  <c r="AC147" i="37"/>
  <c r="AD147" i="37"/>
  <c r="AE147" i="37"/>
  <c r="AF147" i="37"/>
  <c r="AG147" i="37"/>
  <c r="AH147" i="37"/>
  <c r="AI147" i="37"/>
  <c r="AJ147" i="37"/>
  <c r="Z148" i="37"/>
  <c r="AA148" i="37"/>
  <c r="AB148" i="37"/>
  <c r="AC148" i="37"/>
  <c r="AD148" i="37"/>
  <c r="AE148" i="37"/>
  <c r="AF148" i="37"/>
  <c r="AG148" i="37"/>
  <c r="AH148" i="37"/>
  <c r="AI148" i="37"/>
  <c r="AJ148" i="37"/>
  <c r="Z149" i="37"/>
  <c r="AA149" i="37"/>
  <c r="AB149" i="37"/>
  <c r="AC149" i="37"/>
  <c r="AD149" i="37"/>
  <c r="AE149" i="37"/>
  <c r="AF149" i="37"/>
  <c r="AG149" i="37"/>
  <c r="AH149" i="37"/>
  <c r="AI149" i="37"/>
  <c r="AJ149" i="37"/>
  <c r="AJ2" i="37"/>
  <c r="AI2" i="37"/>
  <c r="AH2" i="37"/>
  <c r="AG2" i="37"/>
  <c r="AF2" i="37"/>
  <c r="AE2" i="37"/>
  <c r="AD2" i="37"/>
  <c r="AC2" i="37"/>
  <c r="AB2" i="37"/>
  <c r="AA2" i="37"/>
  <c r="Z2" i="37"/>
  <c r="Z3" i="38"/>
  <c r="AA3" i="38"/>
  <c r="AB3" i="38"/>
  <c r="AC3" i="38"/>
  <c r="AD3" i="38"/>
  <c r="AE3" i="38"/>
  <c r="AF3" i="38"/>
  <c r="AG3" i="38"/>
  <c r="AH3" i="38"/>
  <c r="AI3" i="38"/>
  <c r="AJ3" i="38"/>
  <c r="Z4" i="38"/>
  <c r="AA4" i="38"/>
  <c r="AB4" i="38"/>
  <c r="AC4" i="38"/>
  <c r="AD4" i="38"/>
  <c r="AE4" i="38"/>
  <c r="AF4" i="38"/>
  <c r="AG4" i="38"/>
  <c r="AH4" i="38"/>
  <c r="AI4" i="38"/>
  <c r="AJ4" i="38"/>
  <c r="Z5" i="38"/>
  <c r="AA5" i="38"/>
  <c r="AB5" i="38"/>
  <c r="AC5" i="38"/>
  <c r="AD5" i="38"/>
  <c r="AE5" i="38"/>
  <c r="AF5" i="38"/>
  <c r="AG5" i="38"/>
  <c r="AH5" i="38"/>
  <c r="AI5" i="38"/>
  <c r="AJ5" i="38"/>
  <c r="Z6" i="38"/>
  <c r="AA6" i="38"/>
  <c r="AB6" i="38"/>
  <c r="AC6" i="38"/>
  <c r="AD6" i="38"/>
  <c r="AE6" i="38"/>
  <c r="AF6" i="38"/>
  <c r="AG6" i="38"/>
  <c r="AH6" i="38"/>
  <c r="AI6" i="38"/>
  <c r="AJ6" i="38"/>
  <c r="Z7" i="38"/>
  <c r="AA7" i="38"/>
  <c r="AB7" i="38"/>
  <c r="AC7" i="38"/>
  <c r="AD7" i="38"/>
  <c r="AE7" i="38"/>
  <c r="AF7" i="38"/>
  <c r="AG7" i="38"/>
  <c r="AH7" i="38"/>
  <c r="AI7" i="38"/>
  <c r="AJ7" i="38"/>
  <c r="Z8" i="38"/>
  <c r="AA8" i="38"/>
  <c r="AB8" i="38"/>
  <c r="AC8" i="38"/>
  <c r="AD8" i="38"/>
  <c r="AE8" i="38"/>
  <c r="AF8" i="38"/>
  <c r="AG8" i="38"/>
  <c r="AH8" i="38"/>
  <c r="AI8" i="38"/>
  <c r="AJ8" i="38"/>
  <c r="Z9" i="38"/>
  <c r="AA9" i="38"/>
  <c r="AB9" i="38"/>
  <c r="AC9" i="38"/>
  <c r="AD9" i="38"/>
  <c r="AE9" i="38"/>
  <c r="AF9" i="38"/>
  <c r="AG9" i="38"/>
  <c r="AH9" i="38"/>
  <c r="AI9" i="38"/>
  <c r="AJ9" i="38"/>
  <c r="Z10" i="38"/>
  <c r="AA10" i="38"/>
  <c r="AB10" i="38"/>
  <c r="AC10" i="38"/>
  <c r="AD10" i="38"/>
  <c r="AE10" i="38"/>
  <c r="AF10" i="38"/>
  <c r="AG10" i="38"/>
  <c r="AH10" i="38"/>
  <c r="AI10" i="38"/>
  <c r="AJ10" i="38"/>
  <c r="Z11" i="38"/>
  <c r="AA11" i="38"/>
  <c r="AB11" i="38"/>
  <c r="AC11" i="38"/>
  <c r="AD11" i="38"/>
  <c r="AE11" i="38"/>
  <c r="AF11" i="38"/>
  <c r="AG11" i="38"/>
  <c r="AH11" i="38"/>
  <c r="AI11" i="38"/>
  <c r="AJ11" i="38"/>
  <c r="Z12" i="38"/>
  <c r="AA12" i="38"/>
  <c r="AB12" i="38"/>
  <c r="AC12" i="38"/>
  <c r="AD12" i="38"/>
  <c r="AE12" i="38"/>
  <c r="AF12" i="38"/>
  <c r="AG12" i="38"/>
  <c r="AH12" i="38"/>
  <c r="AI12" i="38"/>
  <c r="AJ12" i="38"/>
  <c r="Z13" i="38"/>
  <c r="AA13" i="38"/>
  <c r="AB13" i="38"/>
  <c r="AC13" i="38"/>
  <c r="AD13" i="38"/>
  <c r="AE13" i="38"/>
  <c r="AF13" i="38"/>
  <c r="AG13" i="38"/>
  <c r="AH13" i="38"/>
  <c r="AI13" i="38"/>
  <c r="AJ13" i="38"/>
  <c r="Z14" i="38"/>
  <c r="AA14" i="38"/>
  <c r="AB14" i="38"/>
  <c r="AC14" i="38"/>
  <c r="AD14" i="38"/>
  <c r="AE14" i="38"/>
  <c r="AF14" i="38"/>
  <c r="AG14" i="38"/>
  <c r="AH14" i="38"/>
  <c r="AI14" i="38"/>
  <c r="AJ14" i="38"/>
  <c r="Z15" i="38"/>
  <c r="AA15" i="38"/>
  <c r="AB15" i="38"/>
  <c r="AC15" i="38"/>
  <c r="AD15" i="38"/>
  <c r="AE15" i="38"/>
  <c r="AF15" i="38"/>
  <c r="AG15" i="38"/>
  <c r="AH15" i="38"/>
  <c r="AI15" i="38"/>
  <c r="AJ15" i="38"/>
  <c r="Z16" i="38"/>
  <c r="AA16" i="38"/>
  <c r="AB16" i="38"/>
  <c r="AC16" i="38"/>
  <c r="AD16" i="38"/>
  <c r="AE16" i="38"/>
  <c r="AF16" i="38"/>
  <c r="AG16" i="38"/>
  <c r="AH16" i="38"/>
  <c r="AI16" i="38"/>
  <c r="AJ16" i="38"/>
  <c r="Z17" i="38"/>
  <c r="AA17" i="38"/>
  <c r="AB17" i="38"/>
  <c r="AC17" i="38"/>
  <c r="AD17" i="38"/>
  <c r="AE17" i="38"/>
  <c r="AF17" i="38"/>
  <c r="AG17" i="38"/>
  <c r="AH17" i="38"/>
  <c r="AI17" i="38"/>
  <c r="AJ17" i="38"/>
  <c r="Z18" i="38"/>
  <c r="AA18" i="38"/>
  <c r="AB18" i="38"/>
  <c r="AC18" i="38"/>
  <c r="AD18" i="38"/>
  <c r="AE18" i="38"/>
  <c r="AF18" i="38"/>
  <c r="AG18" i="38"/>
  <c r="AH18" i="38"/>
  <c r="AI18" i="38"/>
  <c r="AJ18" i="38"/>
  <c r="Z19" i="38"/>
  <c r="AA19" i="38"/>
  <c r="AB19" i="38"/>
  <c r="AC19" i="38"/>
  <c r="AD19" i="38"/>
  <c r="AE19" i="38"/>
  <c r="AF19" i="38"/>
  <c r="AG19" i="38"/>
  <c r="AH19" i="38"/>
  <c r="AI19" i="38"/>
  <c r="AJ19" i="38"/>
  <c r="Z20" i="38"/>
  <c r="AA20" i="38"/>
  <c r="AB20" i="38"/>
  <c r="AC20" i="38"/>
  <c r="AD20" i="38"/>
  <c r="AE20" i="38"/>
  <c r="AF20" i="38"/>
  <c r="AG20" i="38"/>
  <c r="AH20" i="38"/>
  <c r="AI20" i="38"/>
  <c r="AJ20" i="38"/>
  <c r="Z21" i="38"/>
  <c r="AA21" i="38"/>
  <c r="AB21" i="38"/>
  <c r="AC21" i="38"/>
  <c r="AD21" i="38"/>
  <c r="AE21" i="38"/>
  <c r="AF21" i="38"/>
  <c r="AG21" i="38"/>
  <c r="AH21" i="38"/>
  <c r="AI21" i="38"/>
  <c r="AJ21" i="38"/>
  <c r="Z22" i="38"/>
  <c r="AA22" i="38"/>
  <c r="AB22" i="38"/>
  <c r="AC22" i="38"/>
  <c r="AD22" i="38"/>
  <c r="AE22" i="38"/>
  <c r="AF22" i="38"/>
  <c r="AG22" i="38"/>
  <c r="AH22" i="38"/>
  <c r="AI22" i="38"/>
  <c r="AJ22" i="38"/>
  <c r="Z23" i="38"/>
  <c r="AA23" i="38"/>
  <c r="AB23" i="38"/>
  <c r="AC23" i="38"/>
  <c r="AD23" i="38"/>
  <c r="AE23" i="38"/>
  <c r="AF23" i="38"/>
  <c r="AG23" i="38"/>
  <c r="AH23" i="38"/>
  <c r="AI23" i="38"/>
  <c r="AJ23" i="38"/>
  <c r="Z24" i="38"/>
  <c r="AA24" i="38"/>
  <c r="AB24" i="38"/>
  <c r="AC24" i="38"/>
  <c r="AD24" i="38"/>
  <c r="AE24" i="38"/>
  <c r="AF24" i="38"/>
  <c r="AG24" i="38"/>
  <c r="AH24" i="38"/>
  <c r="AI24" i="38"/>
  <c r="AJ24" i="38"/>
  <c r="Z25" i="38"/>
  <c r="AA25" i="38"/>
  <c r="AB25" i="38"/>
  <c r="AC25" i="38"/>
  <c r="AD25" i="38"/>
  <c r="AE25" i="38"/>
  <c r="AF25" i="38"/>
  <c r="AG25" i="38"/>
  <c r="AH25" i="38"/>
  <c r="AI25" i="38"/>
  <c r="AJ25" i="38"/>
  <c r="Z26" i="38"/>
  <c r="AA26" i="38"/>
  <c r="AB26" i="38"/>
  <c r="AC26" i="38"/>
  <c r="AD26" i="38"/>
  <c r="AE26" i="38"/>
  <c r="AF26" i="38"/>
  <c r="AG26" i="38"/>
  <c r="AH26" i="38"/>
  <c r="AI26" i="38"/>
  <c r="AJ26" i="38"/>
  <c r="Z27" i="38"/>
  <c r="AA27" i="38"/>
  <c r="AB27" i="38"/>
  <c r="AC27" i="38"/>
  <c r="AD27" i="38"/>
  <c r="AE27" i="38"/>
  <c r="AF27" i="38"/>
  <c r="AG27" i="38"/>
  <c r="AH27" i="38"/>
  <c r="AI27" i="38"/>
  <c r="AJ27" i="38"/>
  <c r="Z28" i="38"/>
  <c r="AA28" i="38"/>
  <c r="AB28" i="38"/>
  <c r="AC28" i="38"/>
  <c r="AD28" i="38"/>
  <c r="AE28" i="38"/>
  <c r="AF28" i="38"/>
  <c r="AG28" i="38"/>
  <c r="AH28" i="38"/>
  <c r="AI28" i="38"/>
  <c r="AJ28" i="38"/>
  <c r="Z29" i="38"/>
  <c r="AA29" i="38"/>
  <c r="AB29" i="38"/>
  <c r="AC29" i="38"/>
  <c r="AD29" i="38"/>
  <c r="AE29" i="38"/>
  <c r="AF29" i="38"/>
  <c r="AG29" i="38"/>
  <c r="AH29" i="38"/>
  <c r="AI29" i="38"/>
  <c r="AJ29" i="38"/>
  <c r="Z30" i="38"/>
  <c r="AA30" i="38"/>
  <c r="AB30" i="38"/>
  <c r="AC30" i="38"/>
  <c r="AD30" i="38"/>
  <c r="AE30" i="38"/>
  <c r="AF30" i="38"/>
  <c r="AG30" i="38"/>
  <c r="AH30" i="38"/>
  <c r="AI30" i="38"/>
  <c r="AJ30" i="38"/>
  <c r="Z31" i="38"/>
  <c r="AA31" i="38"/>
  <c r="AB31" i="38"/>
  <c r="AC31" i="38"/>
  <c r="AD31" i="38"/>
  <c r="AE31" i="38"/>
  <c r="AF31" i="38"/>
  <c r="AG31" i="38"/>
  <c r="AH31" i="38"/>
  <c r="AI31" i="38"/>
  <c r="AJ31" i="38"/>
  <c r="Z32" i="38"/>
  <c r="AA32" i="38"/>
  <c r="AB32" i="38"/>
  <c r="AC32" i="38"/>
  <c r="AD32" i="38"/>
  <c r="AE32" i="38"/>
  <c r="AF32" i="38"/>
  <c r="AG32" i="38"/>
  <c r="AH32" i="38"/>
  <c r="AI32" i="38"/>
  <c r="AJ32" i="38"/>
  <c r="Z33" i="38"/>
  <c r="AA33" i="38"/>
  <c r="AB33" i="38"/>
  <c r="AC33" i="38"/>
  <c r="AD33" i="38"/>
  <c r="AE33" i="38"/>
  <c r="AF33" i="38"/>
  <c r="AG33" i="38"/>
  <c r="AH33" i="38"/>
  <c r="AI33" i="38"/>
  <c r="AJ33" i="38"/>
  <c r="Z34" i="38"/>
  <c r="AA34" i="38"/>
  <c r="AB34" i="38"/>
  <c r="AC34" i="38"/>
  <c r="AD34" i="38"/>
  <c r="AE34" i="38"/>
  <c r="AF34" i="38"/>
  <c r="AG34" i="38"/>
  <c r="AH34" i="38"/>
  <c r="AI34" i="38"/>
  <c r="AJ34" i="38"/>
  <c r="Z35" i="38"/>
  <c r="AA35" i="38"/>
  <c r="AB35" i="38"/>
  <c r="AC35" i="38"/>
  <c r="AD35" i="38"/>
  <c r="AE35" i="38"/>
  <c r="AF35" i="38"/>
  <c r="AG35" i="38"/>
  <c r="AH35" i="38"/>
  <c r="AI35" i="38"/>
  <c r="AJ35" i="38"/>
  <c r="Z36" i="38"/>
  <c r="AA36" i="38"/>
  <c r="AB36" i="38"/>
  <c r="AC36" i="38"/>
  <c r="AD36" i="38"/>
  <c r="AE36" i="38"/>
  <c r="AF36" i="38"/>
  <c r="AG36" i="38"/>
  <c r="AH36" i="38"/>
  <c r="AI36" i="38"/>
  <c r="AJ36" i="38"/>
  <c r="Z37" i="38"/>
  <c r="AA37" i="38"/>
  <c r="AB37" i="38"/>
  <c r="AC37" i="38"/>
  <c r="AD37" i="38"/>
  <c r="AE37" i="38"/>
  <c r="AF37" i="38"/>
  <c r="AG37" i="38"/>
  <c r="AH37" i="38"/>
  <c r="AI37" i="38"/>
  <c r="AJ37" i="38"/>
  <c r="Z38" i="38"/>
  <c r="AA38" i="38"/>
  <c r="AB38" i="38"/>
  <c r="AC38" i="38"/>
  <c r="AD38" i="38"/>
  <c r="AE38" i="38"/>
  <c r="AF38" i="38"/>
  <c r="AG38" i="38"/>
  <c r="AH38" i="38"/>
  <c r="AI38" i="38"/>
  <c r="AJ38" i="38"/>
  <c r="Z39" i="38"/>
  <c r="AA39" i="38"/>
  <c r="AB39" i="38"/>
  <c r="AC39" i="38"/>
  <c r="AD39" i="38"/>
  <c r="AE39" i="38"/>
  <c r="AF39" i="38"/>
  <c r="AG39" i="38"/>
  <c r="AH39" i="38"/>
  <c r="AI39" i="38"/>
  <c r="AJ39" i="38"/>
  <c r="Z40" i="38"/>
  <c r="AA40" i="38"/>
  <c r="AB40" i="38"/>
  <c r="AC40" i="38"/>
  <c r="AD40" i="38"/>
  <c r="AE40" i="38"/>
  <c r="AF40" i="38"/>
  <c r="AG40" i="38"/>
  <c r="AH40" i="38"/>
  <c r="AI40" i="38"/>
  <c r="AJ40" i="38"/>
  <c r="Z41" i="38"/>
  <c r="AA41" i="38"/>
  <c r="AB41" i="38"/>
  <c r="AC41" i="38"/>
  <c r="AD41" i="38"/>
  <c r="AE41" i="38"/>
  <c r="AF41" i="38"/>
  <c r="AG41" i="38"/>
  <c r="AH41" i="38"/>
  <c r="AI41" i="38"/>
  <c r="AJ41" i="38"/>
  <c r="Z42" i="38"/>
  <c r="AA42" i="38"/>
  <c r="AB42" i="38"/>
  <c r="AC42" i="38"/>
  <c r="AD42" i="38"/>
  <c r="AE42" i="38"/>
  <c r="AF42" i="38"/>
  <c r="AG42" i="38"/>
  <c r="AH42" i="38"/>
  <c r="AI42" i="38"/>
  <c r="AJ42" i="38"/>
  <c r="Z43" i="38"/>
  <c r="AA43" i="38"/>
  <c r="AB43" i="38"/>
  <c r="AC43" i="38"/>
  <c r="AD43" i="38"/>
  <c r="AE43" i="38"/>
  <c r="AF43" i="38"/>
  <c r="AG43" i="38"/>
  <c r="AH43" i="38"/>
  <c r="AI43" i="38"/>
  <c r="AJ43" i="38"/>
  <c r="Z44" i="38"/>
  <c r="AA44" i="38"/>
  <c r="AB44" i="38"/>
  <c r="AC44" i="38"/>
  <c r="AD44" i="38"/>
  <c r="AE44" i="38"/>
  <c r="AF44" i="38"/>
  <c r="AG44" i="38"/>
  <c r="AH44" i="38"/>
  <c r="AI44" i="38"/>
  <c r="AJ44" i="38"/>
  <c r="Z45" i="38"/>
  <c r="AA45" i="38"/>
  <c r="AB45" i="38"/>
  <c r="AC45" i="38"/>
  <c r="AD45" i="38"/>
  <c r="AE45" i="38"/>
  <c r="AF45" i="38"/>
  <c r="AG45" i="38"/>
  <c r="AH45" i="38"/>
  <c r="AI45" i="38"/>
  <c r="AJ45" i="38"/>
  <c r="Z46" i="38"/>
  <c r="AA46" i="38"/>
  <c r="AB46" i="38"/>
  <c r="AC46" i="38"/>
  <c r="AD46" i="38"/>
  <c r="AE46" i="38"/>
  <c r="AF46" i="38"/>
  <c r="AG46" i="38"/>
  <c r="AH46" i="38"/>
  <c r="AI46" i="38"/>
  <c r="AJ46" i="38"/>
  <c r="Z47" i="38"/>
  <c r="AA47" i="38"/>
  <c r="AB47" i="38"/>
  <c r="AC47" i="38"/>
  <c r="AD47" i="38"/>
  <c r="AE47" i="38"/>
  <c r="AF47" i="38"/>
  <c r="AG47" i="38"/>
  <c r="AH47" i="38"/>
  <c r="AI47" i="38"/>
  <c r="AJ47" i="38"/>
  <c r="Z48" i="38"/>
  <c r="AA48" i="38"/>
  <c r="AB48" i="38"/>
  <c r="AC48" i="38"/>
  <c r="AD48" i="38"/>
  <c r="AE48" i="38"/>
  <c r="AF48" i="38"/>
  <c r="AG48" i="38"/>
  <c r="AH48" i="38"/>
  <c r="AI48" i="38"/>
  <c r="AJ48" i="38"/>
  <c r="Z49" i="38"/>
  <c r="AA49" i="38"/>
  <c r="AB49" i="38"/>
  <c r="AC49" i="38"/>
  <c r="AD49" i="38"/>
  <c r="AE49" i="38"/>
  <c r="AF49" i="38"/>
  <c r="AG49" i="38"/>
  <c r="AH49" i="38"/>
  <c r="AI49" i="38"/>
  <c r="AJ49" i="38"/>
  <c r="Z50" i="38"/>
  <c r="AA50" i="38"/>
  <c r="AB50" i="38"/>
  <c r="AC50" i="38"/>
  <c r="AD50" i="38"/>
  <c r="AE50" i="38"/>
  <c r="AF50" i="38"/>
  <c r="AG50" i="38"/>
  <c r="AH50" i="38"/>
  <c r="AI50" i="38"/>
  <c r="AJ50" i="38"/>
  <c r="Z51" i="38"/>
  <c r="AA51" i="38"/>
  <c r="AB51" i="38"/>
  <c r="AC51" i="38"/>
  <c r="AD51" i="38"/>
  <c r="AE51" i="38"/>
  <c r="AF51" i="38"/>
  <c r="AG51" i="38"/>
  <c r="AH51" i="38"/>
  <c r="AI51" i="38"/>
  <c r="AJ51" i="38"/>
  <c r="Z52" i="38"/>
  <c r="AA52" i="38"/>
  <c r="AB52" i="38"/>
  <c r="AC52" i="38"/>
  <c r="AD52" i="38"/>
  <c r="AE52" i="38"/>
  <c r="AF52" i="38"/>
  <c r="AG52" i="38"/>
  <c r="AH52" i="38"/>
  <c r="AI52" i="38"/>
  <c r="AJ52" i="38"/>
  <c r="Z53" i="38"/>
  <c r="AA53" i="38"/>
  <c r="AB53" i="38"/>
  <c r="AC53" i="38"/>
  <c r="AD53" i="38"/>
  <c r="AE53" i="38"/>
  <c r="AF53" i="38"/>
  <c r="AG53" i="38"/>
  <c r="AH53" i="38"/>
  <c r="AI53" i="38"/>
  <c r="AJ53" i="38"/>
  <c r="Z54" i="38"/>
  <c r="AA54" i="38"/>
  <c r="AB54" i="38"/>
  <c r="AC54" i="38"/>
  <c r="AD54" i="38"/>
  <c r="AE54" i="38"/>
  <c r="AF54" i="38"/>
  <c r="AG54" i="38"/>
  <c r="AH54" i="38"/>
  <c r="AI54" i="38"/>
  <c r="AJ54" i="38"/>
  <c r="Z55" i="38"/>
  <c r="AA55" i="38"/>
  <c r="AB55" i="38"/>
  <c r="AC55" i="38"/>
  <c r="AD55" i="38"/>
  <c r="AE55" i="38"/>
  <c r="AF55" i="38"/>
  <c r="AG55" i="38"/>
  <c r="AH55" i="38"/>
  <c r="AI55" i="38"/>
  <c r="AJ55" i="38"/>
  <c r="Z56" i="38"/>
  <c r="AA56" i="38"/>
  <c r="AB56" i="38"/>
  <c r="AC56" i="38"/>
  <c r="AD56" i="38"/>
  <c r="AE56" i="38"/>
  <c r="AF56" i="38"/>
  <c r="AG56" i="38"/>
  <c r="AH56" i="38"/>
  <c r="AI56" i="38"/>
  <c r="AJ56" i="38"/>
  <c r="Z57" i="38"/>
  <c r="AA57" i="38"/>
  <c r="AB57" i="38"/>
  <c r="AC57" i="38"/>
  <c r="AD57" i="38"/>
  <c r="AE57" i="38"/>
  <c r="AF57" i="38"/>
  <c r="AG57" i="38"/>
  <c r="AH57" i="38"/>
  <c r="AI57" i="38"/>
  <c r="AJ57" i="38"/>
  <c r="Z58" i="38"/>
  <c r="AA58" i="38"/>
  <c r="AB58" i="38"/>
  <c r="AC58" i="38"/>
  <c r="AD58" i="38"/>
  <c r="AE58" i="38"/>
  <c r="AF58" i="38"/>
  <c r="AG58" i="38"/>
  <c r="AH58" i="38"/>
  <c r="AI58" i="38"/>
  <c r="AJ58" i="38"/>
  <c r="Z59" i="38"/>
  <c r="AA59" i="38"/>
  <c r="AB59" i="38"/>
  <c r="AC59" i="38"/>
  <c r="AD59" i="38"/>
  <c r="AE59" i="38"/>
  <c r="AF59" i="38"/>
  <c r="AG59" i="38"/>
  <c r="AH59" i="38"/>
  <c r="AI59" i="38"/>
  <c r="AJ59" i="38"/>
  <c r="Z60" i="38"/>
  <c r="AA60" i="38"/>
  <c r="AB60" i="38"/>
  <c r="AC60" i="38"/>
  <c r="AD60" i="38"/>
  <c r="AE60" i="38"/>
  <c r="AF60" i="38"/>
  <c r="AG60" i="38"/>
  <c r="AH60" i="38"/>
  <c r="AI60" i="38"/>
  <c r="AJ60" i="38"/>
  <c r="Z61" i="38"/>
  <c r="AA61" i="38"/>
  <c r="AB61" i="38"/>
  <c r="AC61" i="38"/>
  <c r="AD61" i="38"/>
  <c r="AE61" i="38"/>
  <c r="AF61" i="38"/>
  <c r="AG61" i="38"/>
  <c r="AH61" i="38"/>
  <c r="AI61" i="38"/>
  <c r="AJ61" i="38"/>
  <c r="Z62" i="38"/>
  <c r="AA62" i="38"/>
  <c r="AB62" i="38"/>
  <c r="AC62" i="38"/>
  <c r="AD62" i="38"/>
  <c r="AE62" i="38"/>
  <c r="AF62" i="38"/>
  <c r="AG62" i="38"/>
  <c r="AH62" i="38"/>
  <c r="AI62" i="38"/>
  <c r="AJ62" i="38"/>
  <c r="Z63" i="38"/>
  <c r="AA63" i="38"/>
  <c r="AB63" i="38"/>
  <c r="AC63" i="38"/>
  <c r="AD63" i="38"/>
  <c r="AE63" i="38"/>
  <c r="AF63" i="38"/>
  <c r="AG63" i="38"/>
  <c r="AH63" i="38"/>
  <c r="AI63" i="38"/>
  <c r="AJ63" i="38"/>
  <c r="Z64" i="38"/>
  <c r="AA64" i="38"/>
  <c r="AB64" i="38"/>
  <c r="AC64" i="38"/>
  <c r="AD64" i="38"/>
  <c r="AE64" i="38"/>
  <c r="AF64" i="38"/>
  <c r="AG64" i="38"/>
  <c r="AH64" i="38"/>
  <c r="AI64" i="38"/>
  <c r="AJ64" i="38"/>
  <c r="Z65" i="38"/>
  <c r="AA65" i="38"/>
  <c r="AB65" i="38"/>
  <c r="AC65" i="38"/>
  <c r="AD65" i="38"/>
  <c r="AE65" i="38"/>
  <c r="AF65" i="38"/>
  <c r="AG65" i="38"/>
  <c r="AH65" i="38"/>
  <c r="AI65" i="38"/>
  <c r="AJ65" i="38"/>
  <c r="Z66" i="38"/>
  <c r="AA66" i="38"/>
  <c r="AB66" i="38"/>
  <c r="AC66" i="38"/>
  <c r="AD66" i="38"/>
  <c r="AE66" i="38"/>
  <c r="AF66" i="38"/>
  <c r="AG66" i="38"/>
  <c r="AH66" i="38"/>
  <c r="AI66" i="38"/>
  <c r="AJ66" i="38"/>
  <c r="Z67" i="38"/>
  <c r="AA67" i="38"/>
  <c r="AB67" i="38"/>
  <c r="AC67" i="38"/>
  <c r="AD67" i="38"/>
  <c r="AE67" i="38"/>
  <c r="AF67" i="38"/>
  <c r="AG67" i="38"/>
  <c r="AH67" i="38"/>
  <c r="AI67" i="38"/>
  <c r="AJ67" i="38"/>
  <c r="Z68" i="38"/>
  <c r="AA68" i="38"/>
  <c r="AB68" i="38"/>
  <c r="AC68" i="38"/>
  <c r="AD68" i="38"/>
  <c r="AE68" i="38"/>
  <c r="AF68" i="38"/>
  <c r="AG68" i="38"/>
  <c r="AH68" i="38"/>
  <c r="AI68" i="38"/>
  <c r="AJ68" i="38"/>
  <c r="Z69" i="38"/>
  <c r="AA69" i="38"/>
  <c r="AB69" i="38"/>
  <c r="AC69" i="38"/>
  <c r="AD69" i="38"/>
  <c r="AE69" i="38"/>
  <c r="AF69" i="38"/>
  <c r="AG69" i="38"/>
  <c r="AH69" i="38"/>
  <c r="AI69" i="38"/>
  <c r="AJ69" i="38"/>
  <c r="Z70" i="38"/>
  <c r="AA70" i="38"/>
  <c r="AB70" i="38"/>
  <c r="AC70" i="38"/>
  <c r="AD70" i="38"/>
  <c r="AE70" i="38"/>
  <c r="AF70" i="38"/>
  <c r="AG70" i="38"/>
  <c r="AH70" i="38"/>
  <c r="AI70" i="38"/>
  <c r="AJ70" i="38"/>
  <c r="Z71" i="38"/>
  <c r="AA71" i="38"/>
  <c r="AB71" i="38"/>
  <c r="AC71" i="38"/>
  <c r="AD71" i="38"/>
  <c r="AE71" i="38"/>
  <c r="AF71" i="38"/>
  <c r="AG71" i="38"/>
  <c r="AH71" i="38"/>
  <c r="AI71" i="38"/>
  <c r="AJ71" i="38"/>
  <c r="Z72" i="38"/>
  <c r="AA72" i="38"/>
  <c r="AB72" i="38"/>
  <c r="AC72" i="38"/>
  <c r="AD72" i="38"/>
  <c r="AE72" i="38"/>
  <c r="AF72" i="38"/>
  <c r="AG72" i="38"/>
  <c r="AH72" i="38"/>
  <c r="AI72" i="38"/>
  <c r="AJ72" i="38"/>
  <c r="Z73" i="38"/>
  <c r="AA73" i="38"/>
  <c r="AB73" i="38"/>
  <c r="AC73" i="38"/>
  <c r="AD73" i="38"/>
  <c r="AE73" i="38"/>
  <c r="AF73" i="38"/>
  <c r="AG73" i="38"/>
  <c r="AH73" i="38"/>
  <c r="AI73" i="38"/>
  <c r="AJ73" i="38"/>
  <c r="Z74" i="38"/>
  <c r="AA74" i="38"/>
  <c r="AB74" i="38"/>
  <c r="AC74" i="38"/>
  <c r="AD74" i="38"/>
  <c r="AE74" i="38"/>
  <c r="AF74" i="38"/>
  <c r="AG74" i="38"/>
  <c r="AH74" i="38"/>
  <c r="AI74" i="38"/>
  <c r="AJ74" i="38"/>
  <c r="Z75" i="38"/>
  <c r="AA75" i="38"/>
  <c r="AB75" i="38"/>
  <c r="AC75" i="38"/>
  <c r="AD75" i="38"/>
  <c r="AE75" i="38"/>
  <c r="AF75" i="38"/>
  <c r="AG75" i="38"/>
  <c r="AH75" i="38"/>
  <c r="AI75" i="38"/>
  <c r="AJ75" i="38"/>
  <c r="Z76" i="38"/>
  <c r="AA76" i="38"/>
  <c r="AB76" i="38"/>
  <c r="AC76" i="38"/>
  <c r="AD76" i="38"/>
  <c r="AE76" i="38"/>
  <c r="AF76" i="38"/>
  <c r="AG76" i="38"/>
  <c r="AH76" i="38"/>
  <c r="AI76" i="38"/>
  <c r="AJ76" i="38"/>
  <c r="Z77" i="38"/>
  <c r="AA77" i="38"/>
  <c r="AB77" i="38"/>
  <c r="AC77" i="38"/>
  <c r="AD77" i="38"/>
  <c r="AE77" i="38"/>
  <c r="AF77" i="38"/>
  <c r="AG77" i="38"/>
  <c r="AH77" i="38"/>
  <c r="AI77" i="38"/>
  <c r="AJ77" i="38"/>
  <c r="Z78" i="38"/>
  <c r="AA78" i="38"/>
  <c r="AB78" i="38"/>
  <c r="AC78" i="38"/>
  <c r="AD78" i="38"/>
  <c r="AE78" i="38"/>
  <c r="AF78" i="38"/>
  <c r="AG78" i="38"/>
  <c r="AH78" i="38"/>
  <c r="AI78" i="38"/>
  <c r="AJ78" i="38"/>
  <c r="Z79" i="38"/>
  <c r="AA79" i="38"/>
  <c r="AB79" i="38"/>
  <c r="AC79" i="38"/>
  <c r="AD79" i="38"/>
  <c r="AE79" i="38"/>
  <c r="AF79" i="38"/>
  <c r="AG79" i="38"/>
  <c r="AH79" i="38"/>
  <c r="AI79" i="38"/>
  <c r="AJ79" i="38"/>
  <c r="Z80" i="38"/>
  <c r="AA80" i="38"/>
  <c r="AB80" i="38"/>
  <c r="AC80" i="38"/>
  <c r="AD80" i="38"/>
  <c r="AE80" i="38"/>
  <c r="AF80" i="38"/>
  <c r="AG80" i="38"/>
  <c r="AH80" i="38"/>
  <c r="AI80" i="38"/>
  <c r="AJ80" i="38"/>
  <c r="Z81" i="38"/>
  <c r="AA81" i="38"/>
  <c r="AB81" i="38"/>
  <c r="AC81" i="38"/>
  <c r="AD81" i="38"/>
  <c r="AE81" i="38"/>
  <c r="AF81" i="38"/>
  <c r="AG81" i="38"/>
  <c r="AH81" i="38"/>
  <c r="AI81" i="38"/>
  <c r="AJ81" i="38"/>
  <c r="Z82" i="38"/>
  <c r="AA82" i="38"/>
  <c r="AB82" i="38"/>
  <c r="AC82" i="38"/>
  <c r="AD82" i="38"/>
  <c r="AE82" i="38"/>
  <c r="AF82" i="38"/>
  <c r="AG82" i="38"/>
  <c r="AH82" i="38"/>
  <c r="AI82" i="38"/>
  <c r="AJ82" i="38"/>
  <c r="Z83" i="38"/>
  <c r="AA83" i="38"/>
  <c r="AB83" i="38"/>
  <c r="AC83" i="38"/>
  <c r="AD83" i="38"/>
  <c r="AE83" i="38"/>
  <c r="AF83" i="38"/>
  <c r="AG83" i="38"/>
  <c r="AH83" i="38"/>
  <c r="AI83" i="38"/>
  <c r="AJ83" i="38"/>
  <c r="Z84" i="38"/>
  <c r="AA84" i="38"/>
  <c r="AB84" i="38"/>
  <c r="AC84" i="38"/>
  <c r="AD84" i="38"/>
  <c r="AE84" i="38"/>
  <c r="AF84" i="38"/>
  <c r="AG84" i="38"/>
  <c r="AH84" i="38"/>
  <c r="AI84" i="38"/>
  <c r="AJ84" i="38"/>
  <c r="Z85" i="38"/>
  <c r="AA85" i="38"/>
  <c r="AB85" i="38"/>
  <c r="AC85" i="38"/>
  <c r="AD85" i="38"/>
  <c r="AE85" i="38"/>
  <c r="AF85" i="38"/>
  <c r="AG85" i="38"/>
  <c r="AH85" i="38"/>
  <c r="AI85" i="38"/>
  <c r="AJ85" i="38"/>
  <c r="Z86" i="38"/>
  <c r="AA86" i="38"/>
  <c r="AB86" i="38"/>
  <c r="AC86" i="38"/>
  <c r="AD86" i="38"/>
  <c r="AE86" i="38"/>
  <c r="AF86" i="38"/>
  <c r="AG86" i="38"/>
  <c r="AH86" i="38"/>
  <c r="AI86" i="38"/>
  <c r="AJ86" i="38"/>
  <c r="Z87" i="38"/>
  <c r="AA87" i="38"/>
  <c r="AB87" i="38"/>
  <c r="AC87" i="38"/>
  <c r="AD87" i="38"/>
  <c r="AE87" i="38"/>
  <c r="AF87" i="38"/>
  <c r="AG87" i="38"/>
  <c r="AH87" i="38"/>
  <c r="AI87" i="38"/>
  <c r="AJ87" i="38"/>
  <c r="Z88" i="38"/>
  <c r="AA88" i="38"/>
  <c r="AB88" i="38"/>
  <c r="AC88" i="38"/>
  <c r="AD88" i="38"/>
  <c r="AE88" i="38"/>
  <c r="AF88" i="38"/>
  <c r="AG88" i="38"/>
  <c r="AH88" i="38"/>
  <c r="AI88" i="38"/>
  <c r="AJ88" i="38"/>
  <c r="Z89" i="38"/>
  <c r="AA89" i="38"/>
  <c r="AB89" i="38"/>
  <c r="AC89" i="38"/>
  <c r="AD89" i="38"/>
  <c r="AE89" i="38"/>
  <c r="AF89" i="38"/>
  <c r="AG89" i="38"/>
  <c r="AH89" i="38"/>
  <c r="AI89" i="38"/>
  <c r="AJ89" i="38"/>
  <c r="Z90" i="38"/>
  <c r="AA90" i="38"/>
  <c r="AB90" i="38"/>
  <c r="AC90" i="38"/>
  <c r="AD90" i="38"/>
  <c r="AE90" i="38"/>
  <c r="AF90" i="38"/>
  <c r="AG90" i="38"/>
  <c r="AH90" i="38"/>
  <c r="AI90" i="38"/>
  <c r="AJ90" i="38"/>
  <c r="Z91" i="38"/>
  <c r="AA91" i="38"/>
  <c r="AB91" i="38"/>
  <c r="AC91" i="38"/>
  <c r="AD91" i="38"/>
  <c r="AE91" i="38"/>
  <c r="AF91" i="38"/>
  <c r="AG91" i="38"/>
  <c r="AH91" i="38"/>
  <c r="AI91" i="38"/>
  <c r="AJ91" i="38"/>
  <c r="Z92" i="38"/>
  <c r="AA92" i="38"/>
  <c r="AB92" i="38"/>
  <c r="AC92" i="38"/>
  <c r="AD92" i="38"/>
  <c r="AE92" i="38"/>
  <c r="AF92" i="38"/>
  <c r="AG92" i="38"/>
  <c r="AH92" i="38"/>
  <c r="AI92" i="38"/>
  <c r="AJ92" i="38"/>
  <c r="Z93" i="38"/>
  <c r="AA93" i="38"/>
  <c r="AB93" i="38"/>
  <c r="AC93" i="38"/>
  <c r="AD93" i="38"/>
  <c r="AE93" i="38"/>
  <c r="AF93" i="38"/>
  <c r="AG93" i="38"/>
  <c r="AH93" i="38"/>
  <c r="AI93" i="38"/>
  <c r="AJ93" i="38"/>
  <c r="Z94" i="38"/>
  <c r="AA94" i="38"/>
  <c r="AB94" i="38"/>
  <c r="AC94" i="38"/>
  <c r="AD94" i="38"/>
  <c r="AE94" i="38"/>
  <c r="AF94" i="38"/>
  <c r="AG94" i="38"/>
  <c r="AH94" i="38"/>
  <c r="AI94" i="38"/>
  <c r="AJ94" i="38"/>
  <c r="Z95" i="38"/>
  <c r="AA95" i="38"/>
  <c r="AB95" i="38"/>
  <c r="AC95" i="38"/>
  <c r="AD95" i="38"/>
  <c r="AE95" i="38"/>
  <c r="AF95" i="38"/>
  <c r="AG95" i="38"/>
  <c r="AH95" i="38"/>
  <c r="AI95" i="38"/>
  <c r="AJ95" i="38"/>
  <c r="Z96" i="38"/>
  <c r="AA96" i="38"/>
  <c r="AB96" i="38"/>
  <c r="AC96" i="38"/>
  <c r="AD96" i="38"/>
  <c r="AE96" i="38"/>
  <c r="AF96" i="38"/>
  <c r="AG96" i="38"/>
  <c r="AH96" i="38"/>
  <c r="AI96" i="38"/>
  <c r="AJ96" i="38"/>
  <c r="Z97" i="38"/>
  <c r="AA97" i="38"/>
  <c r="AB97" i="38"/>
  <c r="AC97" i="38"/>
  <c r="AD97" i="38"/>
  <c r="AE97" i="38"/>
  <c r="AF97" i="38"/>
  <c r="AG97" i="38"/>
  <c r="AH97" i="38"/>
  <c r="AI97" i="38"/>
  <c r="AJ97" i="38"/>
  <c r="Z98" i="38"/>
  <c r="AA98" i="38"/>
  <c r="AB98" i="38"/>
  <c r="AC98" i="38"/>
  <c r="AD98" i="38"/>
  <c r="AE98" i="38"/>
  <c r="AF98" i="38"/>
  <c r="AG98" i="38"/>
  <c r="AH98" i="38"/>
  <c r="AI98" i="38"/>
  <c r="AJ98" i="38"/>
  <c r="Z99" i="38"/>
  <c r="AA99" i="38"/>
  <c r="AB99" i="38"/>
  <c r="AC99" i="38"/>
  <c r="AD99" i="38"/>
  <c r="AE99" i="38"/>
  <c r="AF99" i="38"/>
  <c r="AG99" i="38"/>
  <c r="AH99" i="38"/>
  <c r="AI99" i="38"/>
  <c r="AJ99" i="38"/>
  <c r="Z100" i="38"/>
  <c r="AA100" i="38"/>
  <c r="AB100" i="38"/>
  <c r="AC100" i="38"/>
  <c r="AD100" i="38"/>
  <c r="AE100" i="38"/>
  <c r="AF100" i="38"/>
  <c r="AG100" i="38"/>
  <c r="AH100" i="38"/>
  <c r="AI100" i="38"/>
  <c r="AJ100" i="38"/>
  <c r="Z101" i="38"/>
  <c r="AA101" i="38"/>
  <c r="AB101" i="38"/>
  <c r="AC101" i="38"/>
  <c r="AD101" i="38"/>
  <c r="AE101" i="38"/>
  <c r="AF101" i="38"/>
  <c r="AG101" i="38"/>
  <c r="AH101" i="38"/>
  <c r="AI101" i="38"/>
  <c r="AJ101" i="38"/>
  <c r="Z102" i="38"/>
  <c r="AA102" i="38"/>
  <c r="AB102" i="38"/>
  <c r="AC102" i="38"/>
  <c r="AD102" i="38"/>
  <c r="AE102" i="38"/>
  <c r="AF102" i="38"/>
  <c r="AG102" i="38"/>
  <c r="AH102" i="38"/>
  <c r="AI102" i="38"/>
  <c r="AJ102" i="38"/>
  <c r="Z103" i="38"/>
  <c r="AA103" i="38"/>
  <c r="AB103" i="38"/>
  <c r="AC103" i="38"/>
  <c r="AD103" i="38"/>
  <c r="AE103" i="38"/>
  <c r="AF103" i="38"/>
  <c r="AG103" i="38"/>
  <c r="AH103" i="38"/>
  <c r="AI103" i="38"/>
  <c r="AJ103" i="38"/>
  <c r="Z104" i="38"/>
  <c r="AA104" i="38"/>
  <c r="AB104" i="38"/>
  <c r="AC104" i="38"/>
  <c r="AD104" i="38"/>
  <c r="AE104" i="38"/>
  <c r="AF104" i="38"/>
  <c r="AG104" i="38"/>
  <c r="AH104" i="38"/>
  <c r="AI104" i="38"/>
  <c r="AJ104" i="38"/>
  <c r="Z105" i="38"/>
  <c r="AA105" i="38"/>
  <c r="AB105" i="38"/>
  <c r="AC105" i="38"/>
  <c r="AD105" i="38"/>
  <c r="AE105" i="38"/>
  <c r="AF105" i="38"/>
  <c r="AG105" i="38"/>
  <c r="AH105" i="38"/>
  <c r="AI105" i="38"/>
  <c r="AJ105" i="38"/>
  <c r="Z106" i="38"/>
  <c r="AA106" i="38"/>
  <c r="AB106" i="38"/>
  <c r="AC106" i="38"/>
  <c r="AD106" i="38"/>
  <c r="AE106" i="38"/>
  <c r="AF106" i="38"/>
  <c r="AG106" i="38"/>
  <c r="AH106" i="38"/>
  <c r="AI106" i="38"/>
  <c r="AJ106" i="38"/>
  <c r="Z107" i="38"/>
  <c r="AA107" i="38"/>
  <c r="AB107" i="38"/>
  <c r="AC107" i="38"/>
  <c r="AD107" i="38"/>
  <c r="AE107" i="38"/>
  <c r="AF107" i="38"/>
  <c r="AG107" i="38"/>
  <c r="AH107" i="38"/>
  <c r="AI107" i="38"/>
  <c r="AJ107" i="38"/>
  <c r="Z108" i="38"/>
  <c r="AA108" i="38"/>
  <c r="AB108" i="38"/>
  <c r="AC108" i="38"/>
  <c r="AD108" i="38"/>
  <c r="AE108" i="38"/>
  <c r="AF108" i="38"/>
  <c r="AG108" i="38"/>
  <c r="AH108" i="38"/>
  <c r="AI108" i="38"/>
  <c r="AJ108" i="38"/>
  <c r="Z109" i="38"/>
  <c r="AA109" i="38"/>
  <c r="AB109" i="38"/>
  <c r="AC109" i="38"/>
  <c r="AD109" i="38"/>
  <c r="AE109" i="38"/>
  <c r="AF109" i="38"/>
  <c r="AG109" i="38"/>
  <c r="AH109" i="38"/>
  <c r="AI109" i="38"/>
  <c r="AJ109" i="38"/>
  <c r="Z110" i="38"/>
  <c r="AA110" i="38"/>
  <c r="AB110" i="38"/>
  <c r="AC110" i="38"/>
  <c r="AD110" i="38"/>
  <c r="AE110" i="38"/>
  <c r="AF110" i="38"/>
  <c r="AG110" i="38"/>
  <c r="AH110" i="38"/>
  <c r="AI110" i="38"/>
  <c r="AJ110" i="38"/>
  <c r="Z111" i="38"/>
  <c r="AA111" i="38"/>
  <c r="AB111" i="38"/>
  <c r="AC111" i="38"/>
  <c r="AD111" i="38"/>
  <c r="AE111" i="38"/>
  <c r="AF111" i="38"/>
  <c r="AG111" i="38"/>
  <c r="AH111" i="38"/>
  <c r="AI111" i="38"/>
  <c r="AJ111" i="38"/>
  <c r="Z112" i="38"/>
  <c r="AA112" i="38"/>
  <c r="AB112" i="38"/>
  <c r="AC112" i="38"/>
  <c r="AD112" i="38"/>
  <c r="AE112" i="38"/>
  <c r="AF112" i="38"/>
  <c r="AG112" i="38"/>
  <c r="AH112" i="38"/>
  <c r="AI112" i="38"/>
  <c r="AJ112" i="38"/>
  <c r="Z113" i="38"/>
  <c r="AA113" i="38"/>
  <c r="AB113" i="38"/>
  <c r="AC113" i="38"/>
  <c r="AD113" i="38"/>
  <c r="AE113" i="38"/>
  <c r="AF113" i="38"/>
  <c r="AG113" i="38"/>
  <c r="AH113" i="38"/>
  <c r="AI113" i="38"/>
  <c r="AJ113" i="38"/>
  <c r="Z114" i="38"/>
  <c r="AA114" i="38"/>
  <c r="AB114" i="38"/>
  <c r="AC114" i="38"/>
  <c r="AD114" i="38"/>
  <c r="AE114" i="38"/>
  <c r="AF114" i="38"/>
  <c r="AG114" i="38"/>
  <c r="AH114" i="38"/>
  <c r="AI114" i="38"/>
  <c r="AJ114" i="38"/>
  <c r="Z115" i="38"/>
  <c r="AA115" i="38"/>
  <c r="AB115" i="38"/>
  <c r="AC115" i="38"/>
  <c r="AD115" i="38"/>
  <c r="AE115" i="38"/>
  <c r="AF115" i="38"/>
  <c r="AG115" i="38"/>
  <c r="AH115" i="38"/>
  <c r="AI115" i="38"/>
  <c r="AJ115" i="38"/>
  <c r="Z116" i="38"/>
  <c r="AA116" i="38"/>
  <c r="AB116" i="38"/>
  <c r="AC116" i="38"/>
  <c r="AD116" i="38"/>
  <c r="AE116" i="38"/>
  <c r="AF116" i="38"/>
  <c r="AG116" i="38"/>
  <c r="AH116" i="38"/>
  <c r="AI116" i="38"/>
  <c r="AJ116" i="38"/>
  <c r="Z117" i="38"/>
  <c r="AA117" i="38"/>
  <c r="AB117" i="38"/>
  <c r="AC117" i="38"/>
  <c r="AD117" i="38"/>
  <c r="AE117" i="38"/>
  <c r="AF117" i="38"/>
  <c r="AG117" i="38"/>
  <c r="AH117" i="38"/>
  <c r="AI117" i="38"/>
  <c r="AJ117" i="38"/>
  <c r="Z118" i="38"/>
  <c r="AA118" i="38"/>
  <c r="AB118" i="38"/>
  <c r="AC118" i="38"/>
  <c r="AD118" i="38"/>
  <c r="AE118" i="38"/>
  <c r="AF118" i="38"/>
  <c r="AG118" i="38"/>
  <c r="AH118" i="38"/>
  <c r="AI118" i="38"/>
  <c r="AJ118" i="38"/>
  <c r="Z119" i="38"/>
  <c r="AA119" i="38"/>
  <c r="AB119" i="38"/>
  <c r="AC119" i="38"/>
  <c r="AD119" i="38"/>
  <c r="AE119" i="38"/>
  <c r="AF119" i="38"/>
  <c r="AG119" i="38"/>
  <c r="AH119" i="38"/>
  <c r="AI119" i="38"/>
  <c r="AJ119" i="38"/>
  <c r="Z120" i="38"/>
  <c r="AA120" i="38"/>
  <c r="AB120" i="38"/>
  <c r="AC120" i="38"/>
  <c r="AD120" i="38"/>
  <c r="AE120" i="38"/>
  <c r="AF120" i="38"/>
  <c r="AG120" i="38"/>
  <c r="AH120" i="38"/>
  <c r="AI120" i="38"/>
  <c r="AJ120" i="38"/>
  <c r="Z121" i="38"/>
  <c r="AA121" i="38"/>
  <c r="AB121" i="38"/>
  <c r="AC121" i="38"/>
  <c r="AD121" i="38"/>
  <c r="AE121" i="38"/>
  <c r="AF121" i="38"/>
  <c r="AG121" i="38"/>
  <c r="AH121" i="38"/>
  <c r="AI121" i="38"/>
  <c r="AJ121" i="38"/>
  <c r="Z122" i="38"/>
  <c r="AA122" i="38"/>
  <c r="AB122" i="38"/>
  <c r="AC122" i="38"/>
  <c r="AD122" i="38"/>
  <c r="AE122" i="38"/>
  <c r="AF122" i="38"/>
  <c r="AG122" i="38"/>
  <c r="AH122" i="38"/>
  <c r="AI122" i="38"/>
  <c r="AJ122" i="38"/>
  <c r="Z123" i="38"/>
  <c r="AA123" i="38"/>
  <c r="AB123" i="38"/>
  <c r="AC123" i="38"/>
  <c r="AD123" i="38"/>
  <c r="AE123" i="38"/>
  <c r="AF123" i="38"/>
  <c r="AG123" i="38"/>
  <c r="AH123" i="38"/>
  <c r="AI123" i="38"/>
  <c r="AJ123" i="38"/>
  <c r="Z124" i="38"/>
  <c r="AA124" i="38"/>
  <c r="AB124" i="38"/>
  <c r="AC124" i="38"/>
  <c r="AD124" i="38"/>
  <c r="AE124" i="38"/>
  <c r="AF124" i="38"/>
  <c r="AG124" i="38"/>
  <c r="AH124" i="38"/>
  <c r="AI124" i="38"/>
  <c r="AJ124" i="38"/>
  <c r="Z125" i="38"/>
  <c r="AA125" i="38"/>
  <c r="AB125" i="38"/>
  <c r="AC125" i="38"/>
  <c r="AD125" i="38"/>
  <c r="AE125" i="38"/>
  <c r="AF125" i="38"/>
  <c r="AG125" i="38"/>
  <c r="AH125" i="38"/>
  <c r="AI125" i="38"/>
  <c r="AJ125" i="38"/>
  <c r="Z126" i="38"/>
  <c r="AA126" i="38"/>
  <c r="AB126" i="38"/>
  <c r="AC126" i="38"/>
  <c r="AD126" i="38"/>
  <c r="AE126" i="38"/>
  <c r="AF126" i="38"/>
  <c r="AG126" i="38"/>
  <c r="AH126" i="38"/>
  <c r="AI126" i="38"/>
  <c r="AJ126" i="38"/>
  <c r="Z127" i="38"/>
  <c r="AA127" i="38"/>
  <c r="AB127" i="38"/>
  <c r="AC127" i="38"/>
  <c r="AD127" i="38"/>
  <c r="AE127" i="38"/>
  <c r="AF127" i="38"/>
  <c r="AG127" i="38"/>
  <c r="AH127" i="38"/>
  <c r="AI127" i="38"/>
  <c r="AJ127" i="38"/>
  <c r="Z128" i="38"/>
  <c r="AA128" i="38"/>
  <c r="AB128" i="38"/>
  <c r="AC128" i="38"/>
  <c r="AD128" i="38"/>
  <c r="AE128" i="38"/>
  <c r="AF128" i="38"/>
  <c r="AG128" i="38"/>
  <c r="AH128" i="38"/>
  <c r="AI128" i="38"/>
  <c r="AJ128" i="38"/>
  <c r="Z129" i="38"/>
  <c r="AA129" i="38"/>
  <c r="AB129" i="38"/>
  <c r="AC129" i="38"/>
  <c r="AD129" i="38"/>
  <c r="AE129" i="38"/>
  <c r="AF129" i="38"/>
  <c r="AG129" i="38"/>
  <c r="AH129" i="38"/>
  <c r="AI129" i="38"/>
  <c r="AJ129" i="38"/>
  <c r="Z130" i="38"/>
  <c r="AA130" i="38"/>
  <c r="AB130" i="38"/>
  <c r="AC130" i="38"/>
  <c r="AD130" i="38"/>
  <c r="AE130" i="38"/>
  <c r="AF130" i="38"/>
  <c r="AG130" i="38"/>
  <c r="AH130" i="38"/>
  <c r="AI130" i="38"/>
  <c r="AJ130" i="38"/>
  <c r="Z131" i="38"/>
  <c r="AA131" i="38"/>
  <c r="AB131" i="38"/>
  <c r="AC131" i="38"/>
  <c r="AD131" i="38"/>
  <c r="AE131" i="38"/>
  <c r="AF131" i="38"/>
  <c r="AG131" i="38"/>
  <c r="AH131" i="38"/>
  <c r="AI131" i="38"/>
  <c r="AJ131" i="38"/>
  <c r="Z132" i="38"/>
  <c r="AA132" i="38"/>
  <c r="AB132" i="38"/>
  <c r="AC132" i="38"/>
  <c r="AD132" i="38"/>
  <c r="AE132" i="38"/>
  <c r="AF132" i="38"/>
  <c r="AG132" i="38"/>
  <c r="AH132" i="38"/>
  <c r="AI132" i="38"/>
  <c r="AJ132" i="38"/>
  <c r="Z133" i="38"/>
  <c r="AA133" i="38"/>
  <c r="AB133" i="38"/>
  <c r="AC133" i="38"/>
  <c r="AD133" i="38"/>
  <c r="AE133" i="38"/>
  <c r="AF133" i="38"/>
  <c r="AG133" i="38"/>
  <c r="AH133" i="38"/>
  <c r="AI133" i="38"/>
  <c r="AJ133" i="38"/>
  <c r="Z134" i="38"/>
  <c r="AA134" i="38"/>
  <c r="AB134" i="38"/>
  <c r="AC134" i="38"/>
  <c r="AD134" i="38"/>
  <c r="AE134" i="38"/>
  <c r="AF134" i="38"/>
  <c r="AG134" i="38"/>
  <c r="AH134" i="38"/>
  <c r="AI134" i="38"/>
  <c r="AJ134" i="38"/>
  <c r="Z135" i="38"/>
  <c r="AA135" i="38"/>
  <c r="AB135" i="38"/>
  <c r="AC135" i="38"/>
  <c r="AD135" i="38"/>
  <c r="AE135" i="38"/>
  <c r="AF135" i="38"/>
  <c r="AG135" i="38"/>
  <c r="AH135" i="38"/>
  <c r="AI135" i="38"/>
  <c r="AJ135" i="38"/>
  <c r="Z136" i="38"/>
  <c r="AA136" i="38"/>
  <c r="AB136" i="38"/>
  <c r="AC136" i="38"/>
  <c r="AD136" i="38"/>
  <c r="AE136" i="38"/>
  <c r="AF136" i="38"/>
  <c r="AG136" i="38"/>
  <c r="AH136" i="38"/>
  <c r="AI136" i="38"/>
  <c r="AJ136" i="38"/>
  <c r="Z137" i="38"/>
  <c r="AA137" i="38"/>
  <c r="AB137" i="38"/>
  <c r="AC137" i="38"/>
  <c r="AD137" i="38"/>
  <c r="AE137" i="38"/>
  <c r="AF137" i="38"/>
  <c r="AG137" i="38"/>
  <c r="AH137" i="38"/>
  <c r="AI137" i="38"/>
  <c r="AJ137" i="38"/>
  <c r="Z138" i="38"/>
  <c r="AA138" i="38"/>
  <c r="AB138" i="38"/>
  <c r="AC138" i="38"/>
  <c r="AD138" i="38"/>
  <c r="AE138" i="38"/>
  <c r="AF138" i="38"/>
  <c r="AG138" i="38"/>
  <c r="AH138" i="38"/>
  <c r="AI138" i="38"/>
  <c r="AJ138" i="38"/>
  <c r="Z139" i="38"/>
  <c r="AA139" i="38"/>
  <c r="AB139" i="38"/>
  <c r="AC139" i="38"/>
  <c r="AD139" i="38"/>
  <c r="AE139" i="38"/>
  <c r="AF139" i="38"/>
  <c r="AG139" i="38"/>
  <c r="AH139" i="38"/>
  <c r="AI139" i="38"/>
  <c r="AJ139" i="38"/>
  <c r="Z140" i="38"/>
  <c r="AA140" i="38"/>
  <c r="AB140" i="38"/>
  <c r="AC140" i="38"/>
  <c r="AD140" i="38"/>
  <c r="AE140" i="38"/>
  <c r="AF140" i="38"/>
  <c r="AG140" i="38"/>
  <c r="AH140" i="38"/>
  <c r="AI140" i="38"/>
  <c r="AJ140" i="38"/>
  <c r="Z141" i="38"/>
  <c r="AA141" i="38"/>
  <c r="AB141" i="38"/>
  <c r="AC141" i="38"/>
  <c r="AD141" i="38"/>
  <c r="AE141" i="38"/>
  <c r="AF141" i="38"/>
  <c r="AG141" i="38"/>
  <c r="AH141" i="38"/>
  <c r="AI141" i="38"/>
  <c r="AJ141" i="38"/>
  <c r="Z142" i="38"/>
  <c r="AA142" i="38"/>
  <c r="AB142" i="38"/>
  <c r="AC142" i="38"/>
  <c r="AD142" i="38"/>
  <c r="AE142" i="38"/>
  <c r="AF142" i="38"/>
  <c r="AG142" i="38"/>
  <c r="AH142" i="38"/>
  <c r="AI142" i="38"/>
  <c r="AJ142" i="38"/>
  <c r="Z143" i="38"/>
  <c r="AA143" i="38"/>
  <c r="AB143" i="38"/>
  <c r="AC143" i="38"/>
  <c r="AD143" i="38"/>
  <c r="AE143" i="38"/>
  <c r="AF143" i="38"/>
  <c r="AG143" i="38"/>
  <c r="AH143" i="38"/>
  <c r="AI143" i="38"/>
  <c r="AJ143" i="38"/>
  <c r="Z144" i="38"/>
  <c r="AA144" i="38"/>
  <c r="AB144" i="38"/>
  <c r="AC144" i="38"/>
  <c r="AD144" i="38"/>
  <c r="AE144" i="38"/>
  <c r="AF144" i="38"/>
  <c r="AG144" i="38"/>
  <c r="AH144" i="38"/>
  <c r="AI144" i="38"/>
  <c r="AJ144" i="38"/>
  <c r="Z145" i="38"/>
  <c r="AA145" i="38"/>
  <c r="AB145" i="38"/>
  <c r="AC145" i="38"/>
  <c r="AD145" i="38"/>
  <c r="AE145" i="38"/>
  <c r="AF145" i="38"/>
  <c r="AG145" i="38"/>
  <c r="AH145" i="38"/>
  <c r="AI145" i="38"/>
  <c r="AJ145" i="38"/>
  <c r="Z146" i="38"/>
  <c r="AA146" i="38"/>
  <c r="AB146" i="38"/>
  <c r="AC146" i="38"/>
  <c r="AD146" i="38"/>
  <c r="AE146" i="38"/>
  <c r="AF146" i="38"/>
  <c r="AG146" i="38"/>
  <c r="AH146" i="38"/>
  <c r="AI146" i="38"/>
  <c r="AJ146" i="38"/>
  <c r="Z147" i="38"/>
  <c r="AA147" i="38"/>
  <c r="AB147" i="38"/>
  <c r="AC147" i="38"/>
  <c r="AD147" i="38"/>
  <c r="AE147" i="38"/>
  <c r="AF147" i="38"/>
  <c r="AG147" i="38"/>
  <c r="AH147" i="38"/>
  <c r="AI147" i="38"/>
  <c r="AJ147" i="38"/>
  <c r="Z148" i="38"/>
  <c r="AA148" i="38"/>
  <c r="AB148" i="38"/>
  <c r="AC148" i="38"/>
  <c r="AD148" i="38"/>
  <c r="AE148" i="38"/>
  <c r="AF148" i="38"/>
  <c r="AG148" i="38"/>
  <c r="AH148" i="38"/>
  <c r="AI148" i="38"/>
  <c r="AJ148" i="38"/>
  <c r="Z149" i="38"/>
  <c r="AA149" i="38"/>
  <c r="AB149" i="38"/>
  <c r="AC149" i="38"/>
  <c r="AD149" i="38"/>
  <c r="AE149" i="38"/>
  <c r="AF149" i="38"/>
  <c r="AG149" i="38"/>
  <c r="AH149" i="38"/>
  <c r="AI149" i="38"/>
  <c r="AJ149" i="38"/>
  <c r="AJ2" i="38"/>
  <c r="AI2" i="38"/>
  <c r="AG2" i="38"/>
  <c r="AH2" i="38"/>
  <c r="AF2" i="38"/>
  <c r="AC2" i="38"/>
  <c r="AD2" i="38"/>
  <c r="AE2" i="38"/>
  <c r="AB2" i="38"/>
  <c r="AO3" i="25"/>
  <c r="AP3" i="25"/>
  <c r="AQ3" i="25"/>
  <c r="AR3" i="25"/>
  <c r="AS3" i="25"/>
  <c r="AT3" i="25"/>
  <c r="AU3" i="25"/>
  <c r="AV3" i="25"/>
  <c r="AW3" i="25"/>
  <c r="AX3" i="25"/>
  <c r="AY3" i="25"/>
  <c r="AZ3" i="25"/>
  <c r="BP3" i="25"/>
  <c r="AC3" i="25" s="1"/>
  <c r="BQ3" i="25"/>
  <c r="BR3" i="25"/>
  <c r="BS3" i="25"/>
  <c r="BT3" i="25"/>
  <c r="BU3" i="25"/>
  <c r="BV3" i="25"/>
  <c r="AI3" i="25" s="1"/>
  <c r="BW3" i="25"/>
  <c r="BX3" i="25"/>
  <c r="AK3" i="25" s="1"/>
  <c r="BY3" i="25"/>
  <c r="AL3" i="25" s="1"/>
  <c r="BZ3" i="25"/>
  <c r="AM3" i="25" s="1"/>
  <c r="CA3" i="25"/>
  <c r="AN3" i="25" s="1"/>
  <c r="CB3" i="25"/>
  <c r="BM3" i="25" s="1"/>
  <c r="CC3" i="25"/>
  <c r="CD3" i="25"/>
  <c r="BO3" i="25" s="1"/>
  <c r="CE3" i="25"/>
  <c r="CF3" i="25"/>
  <c r="CG3" i="25"/>
  <c r="CH3" i="25"/>
  <c r="CI3" i="25"/>
  <c r="CJ3" i="25"/>
  <c r="CK3" i="25"/>
  <c r="CL3" i="25"/>
  <c r="CM3" i="25"/>
  <c r="CN3" i="25"/>
  <c r="CO3" i="25"/>
  <c r="CP3" i="25"/>
  <c r="CQ3" i="25"/>
  <c r="CR3" i="25"/>
  <c r="CS3" i="25"/>
  <c r="AL4" i="25"/>
  <c r="AO4" i="25"/>
  <c r="AP4" i="25"/>
  <c r="AQ4" i="25"/>
  <c r="AR4" i="25"/>
  <c r="AS4" i="25"/>
  <c r="AT4" i="25"/>
  <c r="AU4" i="25"/>
  <c r="AV4" i="25"/>
  <c r="AW4" i="25"/>
  <c r="AX4" i="25"/>
  <c r="AY4" i="25"/>
  <c r="AZ4" i="25"/>
  <c r="BP4" i="25"/>
  <c r="BQ4" i="25"/>
  <c r="BR4" i="25"/>
  <c r="BS4" i="25"/>
  <c r="AF4" i="25" s="1"/>
  <c r="BT4" i="25"/>
  <c r="AG4" i="25" s="1"/>
  <c r="BU4" i="25"/>
  <c r="AH4" i="25" s="1"/>
  <c r="BV4" i="25"/>
  <c r="BW4" i="25"/>
  <c r="BX4" i="25"/>
  <c r="AK4" i="25" s="1"/>
  <c r="BY4" i="25"/>
  <c r="BZ4" i="25"/>
  <c r="AM4" i="25" s="1"/>
  <c r="CA4" i="25"/>
  <c r="AN4" i="25" s="1"/>
  <c r="CB4" i="25"/>
  <c r="CC4" i="25"/>
  <c r="BN4" i="25" s="1"/>
  <c r="CD4" i="25"/>
  <c r="BO4" i="25" s="1"/>
  <c r="CE4" i="25"/>
  <c r="CF4" i="25"/>
  <c r="CG4" i="25"/>
  <c r="CH4" i="25"/>
  <c r="CI4" i="25"/>
  <c r="CJ4" i="25"/>
  <c r="CK4" i="25"/>
  <c r="CL4" i="25"/>
  <c r="CM4" i="25"/>
  <c r="CN4" i="25"/>
  <c r="CO4" i="25"/>
  <c r="CP4" i="25"/>
  <c r="CQ4" i="25"/>
  <c r="CR4" i="25"/>
  <c r="CS4" i="25"/>
  <c r="AO5" i="25"/>
  <c r="AP5" i="25"/>
  <c r="AQ5" i="25"/>
  <c r="AR5" i="25"/>
  <c r="AS5" i="25"/>
  <c r="AT5" i="25"/>
  <c r="AU5" i="25"/>
  <c r="AV5" i="25"/>
  <c r="AW5" i="25"/>
  <c r="AX5" i="25"/>
  <c r="AY5" i="25"/>
  <c r="AZ5" i="25"/>
  <c r="BP5" i="25"/>
  <c r="AC5" i="25" s="1"/>
  <c r="BQ5" i="25"/>
  <c r="BR5" i="25"/>
  <c r="BS5" i="25"/>
  <c r="BT5" i="25"/>
  <c r="BU5" i="25"/>
  <c r="BV5" i="25"/>
  <c r="BW5" i="25"/>
  <c r="AJ5" i="25" s="1"/>
  <c r="BX5" i="25"/>
  <c r="AK5" i="25" s="1"/>
  <c r="BY5" i="25"/>
  <c r="BZ5" i="25"/>
  <c r="CA5" i="25"/>
  <c r="CB5" i="25"/>
  <c r="CC5" i="25"/>
  <c r="BM5" i="25" s="1"/>
  <c r="CD5" i="25"/>
  <c r="CE5" i="25"/>
  <c r="CF5" i="25"/>
  <c r="CG5" i="25"/>
  <c r="CH5" i="25"/>
  <c r="CI5" i="25"/>
  <c r="CJ5" i="25"/>
  <c r="CK5" i="25"/>
  <c r="CL5" i="25"/>
  <c r="CM5" i="25"/>
  <c r="CN5" i="25"/>
  <c r="CO5" i="25"/>
  <c r="CP5" i="25"/>
  <c r="CQ5" i="25"/>
  <c r="CR5" i="25"/>
  <c r="CS5" i="25"/>
  <c r="AO6" i="25"/>
  <c r="AP6" i="25"/>
  <c r="AQ6" i="25"/>
  <c r="AR6" i="25"/>
  <c r="AS6" i="25"/>
  <c r="AT6" i="25"/>
  <c r="AU6" i="25"/>
  <c r="AI6" i="25" s="1"/>
  <c r="AV6" i="25"/>
  <c r="AJ6" i="25" s="1"/>
  <c r="AW6" i="25"/>
  <c r="AX6" i="25"/>
  <c r="AY6" i="25"/>
  <c r="AZ6" i="25"/>
  <c r="BP6" i="25"/>
  <c r="BQ6" i="25"/>
  <c r="BR6" i="25"/>
  <c r="AE6" i="25" s="1"/>
  <c r="BS6" i="25"/>
  <c r="AF6" i="25" s="1"/>
  <c r="BT6" i="25"/>
  <c r="BU6" i="25"/>
  <c r="AH6" i="25" s="1"/>
  <c r="BV6" i="25"/>
  <c r="BW6" i="25"/>
  <c r="BX6" i="25"/>
  <c r="BY6" i="25"/>
  <c r="BZ6" i="25"/>
  <c r="AM6" i="25" s="1"/>
  <c r="CA6" i="25"/>
  <c r="AN6" i="25" s="1"/>
  <c r="CB6" i="25"/>
  <c r="CC6" i="25"/>
  <c r="BM6" i="25" s="1"/>
  <c r="CD6" i="25"/>
  <c r="BO6" i="25" s="1"/>
  <c r="CE6" i="25"/>
  <c r="CF6" i="25"/>
  <c r="CG6" i="25"/>
  <c r="CH6" i="25"/>
  <c r="CI6" i="25"/>
  <c r="CJ6" i="25"/>
  <c r="CK6" i="25"/>
  <c r="CL6" i="25"/>
  <c r="CM6" i="25"/>
  <c r="CN6" i="25"/>
  <c r="CO6" i="25"/>
  <c r="CP6" i="25"/>
  <c r="CQ6" i="25"/>
  <c r="CR6" i="25"/>
  <c r="CS6" i="25"/>
  <c r="AO7" i="25"/>
  <c r="AP7" i="25"/>
  <c r="AQ7" i="25"/>
  <c r="AR7" i="25"/>
  <c r="AS7" i="25"/>
  <c r="AT7" i="25"/>
  <c r="AU7" i="25"/>
  <c r="AV7" i="25"/>
  <c r="AW7" i="25"/>
  <c r="AM7" i="25" s="1"/>
  <c r="AX7" i="25"/>
  <c r="AY7" i="25"/>
  <c r="AZ7" i="25"/>
  <c r="BP7" i="25"/>
  <c r="BQ7" i="25"/>
  <c r="BR7" i="25"/>
  <c r="BS7" i="25"/>
  <c r="BT7" i="25"/>
  <c r="BU7" i="25"/>
  <c r="BV7" i="25"/>
  <c r="AI7" i="25" s="1"/>
  <c r="BW7" i="25"/>
  <c r="AJ7" i="25" s="1"/>
  <c r="BX7" i="25"/>
  <c r="BY7" i="25"/>
  <c r="AL7" i="25" s="1"/>
  <c r="BZ7" i="25"/>
  <c r="CA7" i="25"/>
  <c r="CB7" i="25"/>
  <c r="CC7" i="25"/>
  <c r="CD7" i="25"/>
  <c r="BO7" i="25" s="1"/>
  <c r="CE7" i="25"/>
  <c r="CF7" i="25"/>
  <c r="CG7" i="25"/>
  <c r="CH7" i="25"/>
  <c r="CI7" i="25"/>
  <c r="CJ7" i="25"/>
  <c r="CK7" i="25"/>
  <c r="CL7" i="25"/>
  <c r="CM7" i="25"/>
  <c r="CN7" i="25"/>
  <c r="CO7" i="25"/>
  <c r="CP7" i="25"/>
  <c r="CQ7" i="25"/>
  <c r="CR7" i="25"/>
  <c r="CS7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P8" i="25"/>
  <c r="BQ8" i="25"/>
  <c r="BR8" i="25"/>
  <c r="BS8" i="25"/>
  <c r="AF8" i="25" s="1"/>
  <c r="BT8" i="25"/>
  <c r="BU8" i="25"/>
  <c r="BV8" i="25"/>
  <c r="BW8" i="25"/>
  <c r="BX8" i="25"/>
  <c r="BY8" i="25"/>
  <c r="BZ8" i="25"/>
  <c r="CA8" i="25"/>
  <c r="CB8" i="25"/>
  <c r="CC8" i="25"/>
  <c r="CD8" i="25"/>
  <c r="CE8" i="25"/>
  <c r="CF8" i="25"/>
  <c r="CG8" i="25"/>
  <c r="CH8" i="25"/>
  <c r="CI8" i="25"/>
  <c r="CJ8" i="25"/>
  <c r="CK8" i="25"/>
  <c r="CL8" i="25"/>
  <c r="CM8" i="25"/>
  <c r="CN8" i="25"/>
  <c r="CO8" i="25"/>
  <c r="CP8" i="25"/>
  <c r="CQ8" i="25"/>
  <c r="CR8" i="25"/>
  <c r="CS8" i="25"/>
  <c r="AC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P9" i="25"/>
  <c r="BQ9" i="25"/>
  <c r="BR9" i="25"/>
  <c r="BS9" i="25"/>
  <c r="BT9" i="25"/>
  <c r="BU9" i="25"/>
  <c r="BV9" i="25"/>
  <c r="AI9" i="25" s="1"/>
  <c r="BW9" i="25"/>
  <c r="AJ9" i="25" s="1"/>
  <c r="BX9" i="25"/>
  <c r="AK9" i="25" s="1"/>
  <c r="BY9" i="25"/>
  <c r="BZ9" i="25"/>
  <c r="CA9" i="25"/>
  <c r="CB9" i="25"/>
  <c r="CC9" i="25"/>
  <c r="CD9" i="25"/>
  <c r="BO9" i="25" s="1"/>
  <c r="CE9" i="25"/>
  <c r="CF9" i="25"/>
  <c r="CG9" i="25"/>
  <c r="CH9" i="25"/>
  <c r="CI9" i="25"/>
  <c r="CJ9" i="25"/>
  <c r="CK9" i="25"/>
  <c r="CL9" i="25"/>
  <c r="CM9" i="25"/>
  <c r="CN9" i="25"/>
  <c r="CO9" i="25"/>
  <c r="CP9" i="25"/>
  <c r="CQ9" i="25"/>
  <c r="CR9" i="25"/>
  <c r="CS9" i="25"/>
  <c r="AF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P10" i="25"/>
  <c r="BQ10" i="25"/>
  <c r="AD10" i="25" s="1"/>
  <c r="BR10" i="25"/>
  <c r="AE10" i="25" s="1"/>
  <c r="BS10" i="25"/>
  <c r="BT10" i="25"/>
  <c r="BU10" i="25"/>
  <c r="BV10" i="25"/>
  <c r="BW10" i="25"/>
  <c r="BX10" i="25"/>
  <c r="BY10" i="25"/>
  <c r="AL10" i="25" s="1"/>
  <c r="BZ10" i="25"/>
  <c r="CA10" i="25"/>
  <c r="AN10" i="25" s="1"/>
  <c r="CB10" i="25"/>
  <c r="BM10" i="25" s="1"/>
  <c r="CC10" i="25"/>
  <c r="CD10" i="25"/>
  <c r="CE10" i="25"/>
  <c r="CF10" i="25"/>
  <c r="CG10" i="25"/>
  <c r="CH10" i="25"/>
  <c r="CI10" i="25"/>
  <c r="CJ10" i="25"/>
  <c r="CK10" i="25"/>
  <c r="CL10" i="25"/>
  <c r="CM10" i="25"/>
  <c r="CN10" i="25"/>
  <c r="CO10" i="25"/>
  <c r="CP10" i="25"/>
  <c r="CQ10" i="25"/>
  <c r="CR10" i="25"/>
  <c r="CS10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P11" i="25"/>
  <c r="AC11" i="25" s="1"/>
  <c r="BQ11" i="25"/>
  <c r="BR11" i="25"/>
  <c r="BS11" i="25"/>
  <c r="BT11" i="25"/>
  <c r="BU11" i="25"/>
  <c r="BV11" i="25"/>
  <c r="AI11" i="25" s="1"/>
  <c r="BW11" i="25"/>
  <c r="BX11" i="25"/>
  <c r="BY11" i="25"/>
  <c r="BZ11" i="25"/>
  <c r="CA11" i="25"/>
  <c r="CB11" i="25"/>
  <c r="CC11" i="25"/>
  <c r="CD11" i="25"/>
  <c r="CE11" i="25"/>
  <c r="CF11" i="25"/>
  <c r="CG11" i="25"/>
  <c r="CH11" i="25"/>
  <c r="CI11" i="25"/>
  <c r="CJ11" i="25"/>
  <c r="CK11" i="25"/>
  <c r="CL11" i="25"/>
  <c r="CM11" i="25"/>
  <c r="CN11" i="25"/>
  <c r="CO11" i="25"/>
  <c r="CP11" i="25"/>
  <c r="CQ11" i="25"/>
  <c r="CR11" i="25"/>
  <c r="CS11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P12" i="25"/>
  <c r="AC12" i="25" s="1"/>
  <c r="BQ12" i="25"/>
  <c r="BR12" i="25"/>
  <c r="BS12" i="25"/>
  <c r="BT12" i="25"/>
  <c r="BU12" i="25"/>
  <c r="BV12" i="25"/>
  <c r="BW12" i="25"/>
  <c r="BX12" i="25"/>
  <c r="AK12" i="25" s="1"/>
  <c r="BY12" i="25"/>
  <c r="AL12" i="25" s="1"/>
  <c r="BZ12" i="25"/>
  <c r="AM12" i="25" s="1"/>
  <c r="CA12" i="25"/>
  <c r="AN12" i="25" s="1"/>
  <c r="CB12" i="25"/>
  <c r="CC12" i="25"/>
  <c r="CD12" i="25"/>
  <c r="BO12" i="25" s="1"/>
  <c r="CE12" i="25"/>
  <c r="CF12" i="25"/>
  <c r="CG12" i="25"/>
  <c r="CH12" i="25"/>
  <c r="CI12" i="25"/>
  <c r="CJ12" i="25"/>
  <c r="CK12" i="25"/>
  <c r="CL12" i="25"/>
  <c r="CM12" i="25"/>
  <c r="CN12" i="25"/>
  <c r="CO12" i="25"/>
  <c r="CP12" i="25"/>
  <c r="CQ12" i="25"/>
  <c r="CR12" i="25"/>
  <c r="CS12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P13" i="25"/>
  <c r="AC13" i="25" s="1"/>
  <c r="BQ13" i="25"/>
  <c r="BR13" i="25"/>
  <c r="BS13" i="25"/>
  <c r="BT13" i="25"/>
  <c r="BU13" i="25"/>
  <c r="BV13" i="25"/>
  <c r="AI13" i="25" s="1"/>
  <c r="BW13" i="25"/>
  <c r="AJ13" i="25" s="1"/>
  <c r="BX13" i="25"/>
  <c r="BY13" i="25"/>
  <c r="BZ13" i="25"/>
  <c r="CA13" i="25"/>
  <c r="CB13" i="25"/>
  <c r="CC13" i="25"/>
  <c r="BM13" i="25" s="1"/>
  <c r="CD13" i="25"/>
  <c r="CE13" i="25"/>
  <c r="CF13" i="25"/>
  <c r="CG13" i="25"/>
  <c r="CH13" i="25"/>
  <c r="CI13" i="25"/>
  <c r="CJ13" i="25"/>
  <c r="CK13" i="25"/>
  <c r="CL13" i="25"/>
  <c r="CM13" i="25"/>
  <c r="CN13" i="25"/>
  <c r="CO13" i="25"/>
  <c r="CP13" i="25"/>
  <c r="CQ13" i="25"/>
  <c r="CR13" i="25"/>
  <c r="CS13" i="25"/>
  <c r="AO14" i="25"/>
  <c r="AP14" i="25"/>
  <c r="AQ14" i="25"/>
  <c r="AR14" i="25"/>
  <c r="AS14" i="25"/>
  <c r="AT14" i="25"/>
  <c r="AU14" i="25"/>
  <c r="AI14" i="25" s="1"/>
  <c r="AV14" i="25"/>
  <c r="AW14" i="25"/>
  <c r="AX14" i="25"/>
  <c r="AY14" i="25"/>
  <c r="AZ14" i="25"/>
  <c r="BP14" i="25"/>
  <c r="BQ14" i="25"/>
  <c r="AD14" i="25" s="1"/>
  <c r="BR14" i="25"/>
  <c r="BS14" i="25"/>
  <c r="BT14" i="25"/>
  <c r="BU14" i="25"/>
  <c r="BV14" i="25"/>
  <c r="BW14" i="25"/>
  <c r="BX14" i="25"/>
  <c r="AK14" i="25" s="1"/>
  <c r="BY14" i="25"/>
  <c r="AL14" i="25" s="1"/>
  <c r="BZ14" i="25"/>
  <c r="CA14" i="25"/>
  <c r="AN14" i="25" s="1"/>
  <c r="CB14" i="25"/>
  <c r="CC14" i="25"/>
  <c r="CD14" i="25"/>
  <c r="BO14" i="25" s="1"/>
  <c r="CE14" i="25"/>
  <c r="CF14" i="25"/>
  <c r="CG14" i="25"/>
  <c r="CH14" i="25"/>
  <c r="CI14" i="25"/>
  <c r="CJ14" i="25"/>
  <c r="CK14" i="25"/>
  <c r="CL14" i="25"/>
  <c r="CM14" i="25"/>
  <c r="CN14" i="25"/>
  <c r="CO14" i="25"/>
  <c r="CP14" i="25"/>
  <c r="CQ14" i="25"/>
  <c r="CR14" i="25"/>
  <c r="CS14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P15" i="25"/>
  <c r="BQ15" i="25"/>
  <c r="BR15" i="25"/>
  <c r="BS15" i="25"/>
  <c r="BT15" i="25"/>
  <c r="AG15" i="25" s="1"/>
  <c r="BU15" i="25"/>
  <c r="BV15" i="25"/>
  <c r="BW15" i="25"/>
  <c r="BX15" i="25"/>
  <c r="BY15" i="25"/>
  <c r="AL15" i="25" s="1"/>
  <c r="BZ15" i="25"/>
  <c r="CA15" i="25"/>
  <c r="CB15" i="25"/>
  <c r="BM15" i="25" s="1"/>
  <c r="CC15" i="25"/>
  <c r="CD15" i="25"/>
  <c r="CE15" i="25"/>
  <c r="CF15" i="25"/>
  <c r="CG15" i="25"/>
  <c r="CH15" i="25"/>
  <c r="CI15" i="25"/>
  <c r="CJ15" i="25"/>
  <c r="CK15" i="25"/>
  <c r="CL15" i="25"/>
  <c r="CM15" i="25"/>
  <c r="CN15" i="25"/>
  <c r="CO15" i="25"/>
  <c r="CP15" i="25"/>
  <c r="CQ15" i="25"/>
  <c r="CR15" i="25"/>
  <c r="CS15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P16" i="25"/>
  <c r="AC16" i="25" s="1"/>
  <c r="BQ16" i="25"/>
  <c r="BR16" i="25"/>
  <c r="BS16" i="25"/>
  <c r="BT16" i="25"/>
  <c r="BU16" i="25"/>
  <c r="BV16" i="25"/>
  <c r="BW16" i="25"/>
  <c r="AJ16" i="25" s="1"/>
  <c r="BX16" i="25"/>
  <c r="BY16" i="25"/>
  <c r="BZ16" i="25"/>
  <c r="CA16" i="25"/>
  <c r="CB16" i="25"/>
  <c r="CC16" i="25"/>
  <c r="CD16" i="25"/>
  <c r="BO16" i="25" s="1"/>
  <c r="CE16" i="25"/>
  <c r="CF16" i="25"/>
  <c r="CG16" i="25"/>
  <c r="CH16" i="25"/>
  <c r="CI16" i="25"/>
  <c r="CJ16" i="25"/>
  <c r="CK16" i="25"/>
  <c r="CL16" i="25"/>
  <c r="CM16" i="25"/>
  <c r="CN16" i="25"/>
  <c r="CO16" i="25"/>
  <c r="CP16" i="25"/>
  <c r="CQ16" i="25"/>
  <c r="CR16" i="25"/>
  <c r="CS16" i="25"/>
  <c r="AK17" i="25"/>
  <c r="AO17" i="25"/>
  <c r="AP17" i="25"/>
  <c r="AQ17" i="25"/>
  <c r="AR17" i="25"/>
  <c r="AS17" i="25"/>
  <c r="AT17" i="25"/>
  <c r="AU17" i="25"/>
  <c r="AJ17" i="25" s="1"/>
  <c r="AV17" i="25"/>
  <c r="AW17" i="25"/>
  <c r="AX17" i="25"/>
  <c r="AY17" i="25"/>
  <c r="AZ17" i="25"/>
  <c r="BP17" i="25"/>
  <c r="AC17" i="25" s="1"/>
  <c r="BQ17" i="25"/>
  <c r="BR17" i="25"/>
  <c r="BS17" i="25"/>
  <c r="BT17" i="25"/>
  <c r="BU17" i="25"/>
  <c r="AH17" i="25" s="1"/>
  <c r="BV17" i="25"/>
  <c r="BW17" i="25"/>
  <c r="BX17" i="25"/>
  <c r="BY17" i="25"/>
  <c r="BZ17" i="25"/>
  <c r="CA17" i="25"/>
  <c r="AN17" i="25" s="1"/>
  <c r="CB17" i="25"/>
  <c r="CC17" i="25"/>
  <c r="BN17" i="25" s="1"/>
  <c r="CD17" i="25"/>
  <c r="CE17" i="25"/>
  <c r="CF17" i="25"/>
  <c r="CG17" i="25"/>
  <c r="CH17" i="25"/>
  <c r="CI17" i="25"/>
  <c r="CJ17" i="25"/>
  <c r="CK17" i="25"/>
  <c r="CL17" i="25"/>
  <c r="CM17" i="25"/>
  <c r="CN17" i="25"/>
  <c r="CO17" i="25"/>
  <c r="CP17" i="25"/>
  <c r="CQ17" i="25"/>
  <c r="CR17" i="25"/>
  <c r="CS17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P18" i="25"/>
  <c r="BQ18" i="25"/>
  <c r="BR18" i="25"/>
  <c r="AE18" i="25" s="1"/>
  <c r="BS18" i="25"/>
  <c r="BT18" i="25"/>
  <c r="BU18" i="25"/>
  <c r="BV18" i="25"/>
  <c r="AI18" i="25" s="1"/>
  <c r="BW18" i="25"/>
  <c r="AJ18" i="25" s="1"/>
  <c r="BX18" i="25"/>
  <c r="BY18" i="25"/>
  <c r="BZ18" i="25"/>
  <c r="CA18" i="25"/>
  <c r="CB18" i="25"/>
  <c r="BM18" i="25" s="1"/>
  <c r="CC18" i="25"/>
  <c r="CD18" i="25"/>
  <c r="CE18" i="25"/>
  <c r="CF18" i="25"/>
  <c r="CG18" i="25"/>
  <c r="CH18" i="25"/>
  <c r="CI18" i="25"/>
  <c r="CJ18" i="25"/>
  <c r="CK18" i="25"/>
  <c r="CL18" i="25"/>
  <c r="CM18" i="25"/>
  <c r="CN18" i="25"/>
  <c r="CO18" i="25"/>
  <c r="CP18" i="25"/>
  <c r="CQ18" i="25"/>
  <c r="CR18" i="25"/>
  <c r="CS18" i="25"/>
  <c r="AO19" i="25"/>
  <c r="AP19" i="25"/>
  <c r="AQ19" i="25"/>
  <c r="AR19" i="25"/>
  <c r="AS19" i="25"/>
  <c r="AT19" i="25"/>
  <c r="AU19" i="25"/>
  <c r="AV19" i="25"/>
  <c r="AI19" i="25" s="1"/>
  <c r="AW19" i="25"/>
  <c r="AX19" i="25"/>
  <c r="AY19" i="25"/>
  <c r="AZ19" i="25"/>
  <c r="BO19" i="25"/>
  <c r="BP19" i="25"/>
  <c r="BQ19" i="25"/>
  <c r="BR19" i="25"/>
  <c r="BS19" i="25"/>
  <c r="BT19" i="25"/>
  <c r="BU19" i="25"/>
  <c r="BV19" i="25"/>
  <c r="BW19" i="25"/>
  <c r="BX19" i="25"/>
  <c r="BY19" i="25"/>
  <c r="AL19" i="25" s="1"/>
  <c r="BZ19" i="25"/>
  <c r="CA19" i="25"/>
  <c r="CB19" i="25"/>
  <c r="CC19" i="25"/>
  <c r="CD19" i="25"/>
  <c r="BN19" i="25" s="1"/>
  <c r="CE19" i="25"/>
  <c r="CF19" i="25"/>
  <c r="CG19" i="25"/>
  <c r="CH19" i="25"/>
  <c r="CI19" i="25"/>
  <c r="CJ19" i="25"/>
  <c r="CK19" i="25"/>
  <c r="CL19" i="25"/>
  <c r="CM19" i="25"/>
  <c r="CN19" i="25"/>
  <c r="CO19" i="25"/>
  <c r="CP19" i="25"/>
  <c r="CQ19" i="25"/>
  <c r="CR19" i="25"/>
  <c r="CS19" i="25"/>
  <c r="AD20" i="25"/>
  <c r="AE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P20" i="25"/>
  <c r="AC20" i="25" s="1"/>
  <c r="BQ20" i="25"/>
  <c r="BR20" i="25"/>
  <c r="BS20" i="25"/>
  <c r="BT20" i="25"/>
  <c r="BU20" i="25"/>
  <c r="BV20" i="25"/>
  <c r="BW20" i="25"/>
  <c r="BX20" i="25"/>
  <c r="AK20" i="25" s="1"/>
  <c r="BY20" i="25"/>
  <c r="AL20" i="25" s="1"/>
  <c r="BZ20" i="25"/>
  <c r="AM20" i="25" s="1"/>
  <c r="CA20" i="25"/>
  <c r="CB20" i="25"/>
  <c r="CC20" i="25"/>
  <c r="CD20" i="25"/>
  <c r="BO20" i="25" s="1"/>
  <c r="CE20" i="25"/>
  <c r="CF20" i="25"/>
  <c r="CG20" i="25"/>
  <c r="CH20" i="25"/>
  <c r="CI20" i="25"/>
  <c r="CJ20" i="25"/>
  <c r="CK20" i="25"/>
  <c r="CL20" i="25"/>
  <c r="CM20" i="25"/>
  <c r="CN20" i="25"/>
  <c r="CO20" i="25"/>
  <c r="CP20" i="25"/>
  <c r="CQ20" i="25"/>
  <c r="CR20" i="25"/>
  <c r="CS20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P21" i="25"/>
  <c r="AC21" i="25" s="1"/>
  <c r="BQ21" i="25"/>
  <c r="BR21" i="25"/>
  <c r="BS21" i="25"/>
  <c r="BT21" i="25"/>
  <c r="BU21" i="25"/>
  <c r="BV21" i="25"/>
  <c r="BW21" i="25"/>
  <c r="AJ21" i="25" s="1"/>
  <c r="BX21" i="25"/>
  <c r="BY21" i="25"/>
  <c r="BZ21" i="25"/>
  <c r="CA21" i="25"/>
  <c r="CB21" i="25"/>
  <c r="CC21" i="25"/>
  <c r="CD21" i="25"/>
  <c r="CE21" i="25"/>
  <c r="CF21" i="25"/>
  <c r="CG21" i="25"/>
  <c r="CH21" i="25"/>
  <c r="CI21" i="25"/>
  <c r="CJ21" i="25"/>
  <c r="CK21" i="25"/>
  <c r="CL21" i="25"/>
  <c r="CM21" i="25"/>
  <c r="CN21" i="25"/>
  <c r="CO21" i="25"/>
  <c r="CP21" i="25"/>
  <c r="CQ21" i="25"/>
  <c r="CR21" i="25"/>
  <c r="CS21" i="25"/>
  <c r="AO22" i="25"/>
  <c r="AP22" i="25"/>
  <c r="AQ22" i="25"/>
  <c r="AR22" i="25"/>
  <c r="AS22" i="25"/>
  <c r="AT22" i="25"/>
  <c r="AU22" i="25"/>
  <c r="AV22" i="25"/>
  <c r="AI22" i="25" s="1"/>
  <c r="AW22" i="25"/>
  <c r="AX22" i="25"/>
  <c r="AY22" i="25"/>
  <c r="AZ22" i="25"/>
  <c r="BP22" i="25"/>
  <c r="BQ22" i="25"/>
  <c r="BR22" i="25"/>
  <c r="BS22" i="25"/>
  <c r="BT22" i="25"/>
  <c r="BU22" i="25"/>
  <c r="BV22" i="25"/>
  <c r="BW22" i="25"/>
  <c r="BX22" i="25"/>
  <c r="BY22" i="25"/>
  <c r="BZ22" i="25"/>
  <c r="CA22" i="25"/>
  <c r="CB22" i="25"/>
  <c r="BM22" i="25" s="1"/>
  <c r="CC22" i="25"/>
  <c r="CD22" i="25"/>
  <c r="BO22" i="25" s="1"/>
  <c r="CE22" i="25"/>
  <c r="CF22" i="25"/>
  <c r="CG22" i="25"/>
  <c r="CH22" i="25"/>
  <c r="CI22" i="25"/>
  <c r="CJ22" i="25"/>
  <c r="CK22" i="25"/>
  <c r="CL22" i="25"/>
  <c r="CM22" i="25"/>
  <c r="CN22" i="25"/>
  <c r="CO22" i="25"/>
  <c r="CP22" i="25"/>
  <c r="CQ22" i="25"/>
  <c r="CR22" i="25"/>
  <c r="CS22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P23" i="25"/>
  <c r="AC23" i="25" s="1"/>
  <c r="BQ23" i="25"/>
  <c r="BR23" i="25"/>
  <c r="BS23" i="25"/>
  <c r="BT23" i="25"/>
  <c r="BU23" i="25"/>
  <c r="BV23" i="25"/>
  <c r="AI23" i="25" s="1"/>
  <c r="BW23" i="25"/>
  <c r="AJ23" i="25" s="1"/>
  <c r="BX23" i="25"/>
  <c r="BY23" i="25"/>
  <c r="AL23" i="25" s="1"/>
  <c r="BZ23" i="25"/>
  <c r="CA23" i="25"/>
  <c r="CB23" i="25"/>
  <c r="CC23" i="25"/>
  <c r="CD23" i="25"/>
  <c r="BO23" i="25" s="1"/>
  <c r="CE23" i="25"/>
  <c r="CF23" i="25"/>
  <c r="CG23" i="25"/>
  <c r="CH23" i="25"/>
  <c r="CI23" i="25"/>
  <c r="CJ23" i="25"/>
  <c r="CK23" i="25"/>
  <c r="CL23" i="25"/>
  <c r="CM23" i="25"/>
  <c r="CN23" i="25"/>
  <c r="CO23" i="25"/>
  <c r="CP23" i="25"/>
  <c r="CQ23" i="25"/>
  <c r="CR23" i="25"/>
  <c r="CS23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P24" i="25"/>
  <c r="BQ24" i="25"/>
  <c r="BR24" i="25"/>
  <c r="BS24" i="25"/>
  <c r="BT24" i="25"/>
  <c r="BU24" i="25"/>
  <c r="BV24" i="25"/>
  <c r="BW24" i="25"/>
  <c r="BX24" i="25"/>
  <c r="BY24" i="25"/>
  <c r="BZ24" i="25"/>
  <c r="CA24" i="25"/>
  <c r="CB24" i="25"/>
  <c r="CC24" i="25"/>
  <c r="BM24" i="25" s="1"/>
  <c r="CD24" i="25"/>
  <c r="CE24" i="25"/>
  <c r="CF24" i="25"/>
  <c r="CG24" i="25"/>
  <c r="CH24" i="25"/>
  <c r="CI24" i="25"/>
  <c r="CJ24" i="25"/>
  <c r="CK24" i="25"/>
  <c r="CL24" i="25"/>
  <c r="CM24" i="25"/>
  <c r="CN24" i="25"/>
  <c r="CO24" i="25"/>
  <c r="CP24" i="25"/>
  <c r="CQ24" i="25"/>
  <c r="CR24" i="25"/>
  <c r="CS24" i="25"/>
  <c r="AO25" i="25"/>
  <c r="AP25" i="25"/>
  <c r="AQ25" i="25"/>
  <c r="AR25" i="25"/>
  <c r="AS25" i="25"/>
  <c r="AD25" i="25" s="1"/>
  <c r="AT25" i="25"/>
  <c r="AU25" i="25"/>
  <c r="AV25" i="25"/>
  <c r="AJ25" i="25" s="1"/>
  <c r="AW25" i="25"/>
  <c r="AX25" i="25"/>
  <c r="AY25" i="25"/>
  <c r="AZ25" i="25"/>
  <c r="BP25" i="25"/>
  <c r="BQ25" i="25"/>
  <c r="BR25" i="25"/>
  <c r="BS25" i="25"/>
  <c r="BT25" i="25"/>
  <c r="BU25" i="25"/>
  <c r="BV25" i="25"/>
  <c r="BW25" i="25"/>
  <c r="BX25" i="25"/>
  <c r="AK25" i="25" s="1"/>
  <c r="BY25" i="25"/>
  <c r="AL25" i="25" s="1"/>
  <c r="BZ25" i="25"/>
  <c r="CA25" i="25"/>
  <c r="AN25" i="25" s="1"/>
  <c r="CB25" i="25"/>
  <c r="BM25" i="25" s="1"/>
  <c r="CC25" i="25"/>
  <c r="CD25" i="25"/>
  <c r="BO25" i="25" s="1"/>
  <c r="CE25" i="25"/>
  <c r="CF25" i="25"/>
  <c r="CG25" i="25"/>
  <c r="CH25" i="25"/>
  <c r="CI25" i="25"/>
  <c r="CJ25" i="25"/>
  <c r="CK25" i="25"/>
  <c r="CL25" i="25"/>
  <c r="CM25" i="25"/>
  <c r="CN25" i="25"/>
  <c r="CO25" i="25"/>
  <c r="CP25" i="25"/>
  <c r="CQ25" i="25"/>
  <c r="CR25" i="25"/>
  <c r="CS25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P26" i="25"/>
  <c r="BQ26" i="25"/>
  <c r="BR26" i="25"/>
  <c r="BS26" i="25"/>
  <c r="BT26" i="25"/>
  <c r="BU26" i="25"/>
  <c r="BV26" i="25"/>
  <c r="BW26" i="25"/>
  <c r="AJ26" i="25" s="1"/>
  <c r="BX26" i="25"/>
  <c r="BY26" i="25"/>
  <c r="BZ26" i="25"/>
  <c r="CA26" i="25"/>
  <c r="CB26" i="25"/>
  <c r="CC26" i="25"/>
  <c r="BN26" i="25" s="1"/>
  <c r="CD26" i="25"/>
  <c r="CE26" i="25"/>
  <c r="CF26" i="25"/>
  <c r="CG26" i="25"/>
  <c r="CH26" i="25"/>
  <c r="CI26" i="25"/>
  <c r="CJ26" i="25"/>
  <c r="CK26" i="25"/>
  <c r="CL26" i="25"/>
  <c r="CM26" i="25"/>
  <c r="CN26" i="25"/>
  <c r="CO26" i="25"/>
  <c r="CP26" i="25"/>
  <c r="CQ26" i="25"/>
  <c r="CR26" i="25"/>
  <c r="CS26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P27" i="25"/>
  <c r="BQ27" i="25"/>
  <c r="BR27" i="25"/>
  <c r="BS27" i="25"/>
  <c r="BT27" i="25"/>
  <c r="BU27" i="25"/>
  <c r="BV27" i="25"/>
  <c r="BW27" i="25"/>
  <c r="BX27" i="25"/>
  <c r="BY27" i="25"/>
  <c r="BZ27" i="25"/>
  <c r="CA27" i="25"/>
  <c r="CB27" i="25"/>
  <c r="BM27" i="25" s="1"/>
  <c r="CC27" i="25"/>
  <c r="CD27" i="25"/>
  <c r="CE27" i="25"/>
  <c r="CF27" i="25"/>
  <c r="CG27" i="25"/>
  <c r="CH27" i="25"/>
  <c r="CI27" i="25"/>
  <c r="CJ27" i="25"/>
  <c r="CK27" i="25"/>
  <c r="CL27" i="25"/>
  <c r="CM27" i="25"/>
  <c r="CN27" i="25"/>
  <c r="CO27" i="25"/>
  <c r="CP27" i="25"/>
  <c r="CQ27" i="25"/>
  <c r="CR27" i="25"/>
  <c r="CS27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P28" i="25"/>
  <c r="AC28" i="25" s="1"/>
  <c r="BQ28" i="25"/>
  <c r="BR28" i="25"/>
  <c r="BS28" i="25"/>
  <c r="BT28" i="25"/>
  <c r="BU28" i="25"/>
  <c r="BV28" i="25"/>
  <c r="BW28" i="25"/>
  <c r="AJ28" i="25" s="1"/>
  <c r="BX28" i="25"/>
  <c r="BY28" i="25"/>
  <c r="BZ28" i="25"/>
  <c r="CA28" i="25"/>
  <c r="CB28" i="25"/>
  <c r="CC28" i="25"/>
  <c r="CD28" i="25"/>
  <c r="CE28" i="25"/>
  <c r="CF28" i="25"/>
  <c r="CG28" i="25"/>
  <c r="CH28" i="25"/>
  <c r="CI28" i="25"/>
  <c r="CJ28" i="25"/>
  <c r="CK28" i="25"/>
  <c r="CL28" i="25"/>
  <c r="CM28" i="25"/>
  <c r="CN28" i="25"/>
  <c r="CO28" i="25"/>
  <c r="CP28" i="25"/>
  <c r="CQ28" i="25"/>
  <c r="CR28" i="25"/>
  <c r="CS28" i="25"/>
  <c r="AO29" i="25"/>
  <c r="AP29" i="25"/>
  <c r="AQ29" i="25"/>
  <c r="AR29" i="25"/>
  <c r="AS29" i="25"/>
  <c r="AT29" i="25"/>
  <c r="AU29" i="25"/>
  <c r="AV29" i="25"/>
  <c r="AW29" i="25"/>
  <c r="AK29" i="25" s="1"/>
  <c r="AX29" i="25"/>
  <c r="AY29" i="25"/>
  <c r="AZ29" i="25"/>
  <c r="BP29" i="25"/>
  <c r="BQ29" i="25"/>
  <c r="BR29" i="25"/>
  <c r="AE29" i="25" s="1"/>
  <c r="BS29" i="25"/>
  <c r="AF29" i="25" s="1"/>
  <c r="BT29" i="25"/>
  <c r="BU29" i="25"/>
  <c r="BV29" i="25"/>
  <c r="BW29" i="25"/>
  <c r="BX29" i="25"/>
  <c r="BY29" i="25"/>
  <c r="BZ29" i="25"/>
  <c r="CA29" i="25"/>
  <c r="CB29" i="25"/>
  <c r="CC29" i="25"/>
  <c r="CD29" i="25"/>
  <c r="BO29" i="25" s="1"/>
  <c r="CE29" i="25"/>
  <c r="CF29" i="25"/>
  <c r="CG29" i="25"/>
  <c r="CH29" i="25"/>
  <c r="CI29" i="25"/>
  <c r="CJ29" i="25"/>
  <c r="CK29" i="25"/>
  <c r="CL29" i="25"/>
  <c r="CM29" i="25"/>
  <c r="CN29" i="25"/>
  <c r="CO29" i="25"/>
  <c r="CP29" i="25"/>
  <c r="CQ29" i="25"/>
  <c r="CR29" i="25"/>
  <c r="CS29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P30" i="25"/>
  <c r="BQ30" i="25"/>
  <c r="BR30" i="25"/>
  <c r="BS30" i="25"/>
  <c r="BT30" i="25"/>
  <c r="BU30" i="25"/>
  <c r="BV30" i="25"/>
  <c r="AI30" i="25" s="1"/>
  <c r="BW30" i="25"/>
  <c r="AJ30" i="25" s="1"/>
  <c r="BX30" i="25"/>
  <c r="BY30" i="25"/>
  <c r="BZ30" i="25"/>
  <c r="CA30" i="25"/>
  <c r="AN30" i="25" s="1"/>
  <c r="CB30" i="25"/>
  <c r="CC30" i="25"/>
  <c r="CD30" i="25"/>
  <c r="BO30" i="25" s="1"/>
  <c r="CE30" i="25"/>
  <c r="CF30" i="25"/>
  <c r="CG30" i="25"/>
  <c r="CH30" i="25"/>
  <c r="CI30" i="25"/>
  <c r="CJ30" i="25"/>
  <c r="CK30" i="25"/>
  <c r="CL30" i="25"/>
  <c r="CM30" i="25"/>
  <c r="CN30" i="25"/>
  <c r="CO30" i="25"/>
  <c r="CP30" i="25"/>
  <c r="CQ30" i="25"/>
  <c r="CR30" i="25"/>
  <c r="CS30" i="25"/>
  <c r="AO31" i="25"/>
  <c r="AP31" i="25"/>
  <c r="AQ31" i="25"/>
  <c r="AR31" i="25"/>
  <c r="AS31" i="25"/>
  <c r="AT31" i="25"/>
  <c r="AU31" i="25"/>
  <c r="AV31" i="25"/>
  <c r="AI31" i="25" s="1"/>
  <c r="AW31" i="25"/>
  <c r="AX31" i="25"/>
  <c r="AY31" i="25"/>
  <c r="AZ31" i="25"/>
  <c r="BP31" i="25"/>
  <c r="BQ31" i="25"/>
  <c r="BR31" i="25"/>
  <c r="AE31" i="25" s="1"/>
  <c r="BS31" i="25"/>
  <c r="BT31" i="25"/>
  <c r="BU31" i="25"/>
  <c r="BV31" i="25"/>
  <c r="BW31" i="25"/>
  <c r="BX31" i="25"/>
  <c r="BY31" i="25"/>
  <c r="BZ31" i="25"/>
  <c r="AM31" i="25" s="1"/>
  <c r="CA31" i="25"/>
  <c r="CB31" i="25"/>
  <c r="CC31" i="25"/>
  <c r="BM31" i="25" s="1"/>
  <c r="CD31" i="25"/>
  <c r="BO31" i="25" s="1"/>
  <c r="CE31" i="25"/>
  <c r="CF31" i="25"/>
  <c r="CG31" i="25"/>
  <c r="CH31" i="25"/>
  <c r="CI31" i="25"/>
  <c r="CJ31" i="25"/>
  <c r="CK31" i="25"/>
  <c r="CL31" i="25"/>
  <c r="CM31" i="25"/>
  <c r="CN31" i="25"/>
  <c r="CO31" i="25"/>
  <c r="CP31" i="25"/>
  <c r="CQ31" i="25"/>
  <c r="CR31" i="25"/>
  <c r="CS31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P32" i="25"/>
  <c r="AC32" i="25" s="1"/>
  <c r="BQ32" i="25"/>
  <c r="BR32" i="25"/>
  <c r="BS32" i="25"/>
  <c r="BT32" i="25"/>
  <c r="BU32" i="25"/>
  <c r="BV32" i="25"/>
  <c r="BW32" i="25"/>
  <c r="BX32" i="25"/>
  <c r="AK32" i="25" s="1"/>
  <c r="BY32" i="25"/>
  <c r="BZ32" i="25"/>
  <c r="CA32" i="25"/>
  <c r="CB32" i="25"/>
  <c r="CC32" i="25"/>
  <c r="CD32" i="25"/>
  <c r="CE32" i="25"/>
  <c r="CF32" i="25"/>
  <c r="CG32" i="25"/>
  <c r="CH32" i="25"/>
  <c r="CI32" i="25"/>
  <c r="CJ32" i="25"/>
  <c r="CK32" i="25"/>
  <c r="CL32" i="25"/>
  <c r="CM32" i="25"/>
  <c r="CN32" i="25"/>
  <c r="CO32" i="25"/>
  <c r="CP32" i="25"/>
  <c r="CQ32" i="25"/>
  <c r="CR32" i="25"/>
  <c r="CS32" i="25"/>
  <c r="AH33" i="25"/>
  <c r="AO33" i="25"/>
  <c r="AP33" i="25"/>
  <c r="AQ33" i="25"/>
  <c r="AR33" i="25"/>
  <c r="AS33" i="25"/>
  <c r="AT33" i="25"/>
  <c r="AG33" i="25" s="1"/>
  <c r="AU33" i="25"/>
  <c r="AV33" i="25"/>
  <c r="AW33" i="25"/>
  <c r="AN33" i="25" s="1"/>
  <c r="AX33" i="25"/>
  <c r="AY33" i="25"/>
  <c r="AZ33" i="25"/>
  <c r="BP33" i="25"/>
  <c r="AC33" i="25" s="1"/>
  <c r="BQ33" i="25"/>
  <c r="BR33" i="25"/>
  <c r="BS33" i="25"/>
  <c r="BT33" i="25"/>
  <c r="BU33" i="25"/>
  <c r="BV33" i="25"/>
  <c r="BW33" i="25"/>
  <c r="BX33" i="25"/>
  <c r="AK33" i="25" s="1"/>
  <c r="BY33" i="25"/>
  <c r="BZ33" i="25"/>
  <c r="CA33" i="25"/>
  <c r="CB33" i="25"/>
  <c r="CC33" i="25"/>
  <c r="CD33" i="25"/>
  <c r="CE33" i="25"/>
  <c r="CF33" i="25"/>
  <c r="CG33" i="25"/>
  <c r="CH33" i="25"/>
  <c r="CI33" i="25"/>
  <c r="CJ33" i="25"/>
  <c r="CK33" i="25"/>
  <c r="CL33" i="25"/>
  <c r="CM33" i="25"/>
  <c r="CN33" i="25"/>
  <c r="CO33" i="25"/>
  <c r="CP33" i="25"/>
  <c r="CQ33" i="25"/>
  <c r="CR33" i="25"/>
  <c r="CS33" i="25"/>
  <c r="AI34" i="25"/>
  <c r="AL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P34" i="25"/>
  <c r="BQ34" i="25"/>
  <c r="BR34" i="25"/>
  <c r="BS34" i="25"/>
  <c r="BT34" i="25"/>
  <c r="BU34" i="25"/>
  <c r="BV34" i="25"/>
  <c r="BW34" i="25"/>
  <c r="BX34" i="25"/>
  <c r="BY34" i="25"/>
  <c r="BZ34" i="25"/>
  <c r="CA34" i="25"/>
  <c r="AN34" i="25" s="1"/>
  <c r="CB34" i="25"/>
  <c r="CC34" i="25"/>
  <c r="BM34" i="25" s="1"/>
  <c r="CD34" i="25"/>
  <c r="CE34" i="25"/>
  <c r="CF34" i="25"/>
  <c r="CG34" i="25"/>
  <c r="CH34" i="25"/>
  <c r="CI34" i="25"/>
  <c r="CJ34" i="25"/>
  <c r="CK34" i="25"/>
  <c r="CL34" i="25"/>
  <c r="CM34" i="25"/>
  <c r="CN34" i="25"/>
  <c r="CO34" i="25"/>
  <c r="CP34" i="25"/>
  <c r="CQ34" i="25"/>
  <c r="CR34" i="25"/>
  <c r="CS34" i="25"/>
  <c r="AO35" i="25"/>
  <c r="AP35" i="25"/>
  <c r="AQ35" i="25"/>
  <c r="AR35" i="25"/>
  <c r="AS35" i="25"/>
  <c r="AT35" i="25"/>
  <c r="AU35" i="25"/>
  <c r="AJ35" i="25" s="1"/>
  <c r="AV35" i="25"/>
  <c r="AW35" i="25"/>
  <c r="AX35" i="25"/>
  <c r="AY35" i="25"/>
  <c r="AZ35" i="25"/>
  <c r="BP35" i="25"/>
  <c r="BQ35" i="25"/>
  <c r="BR35" i="25"/>
  <c r="BS35" i="25"/>
  <c r="BT35" i="25"/>
  <c r="BU35" i="25"/>
  <c r="BV35" i="25"/>
  <c r="BW35" i="25"/>
  <c r="BX35" i="25"/>
  <c r="BY35" i="25"/>
  <c r="AL35" i="25" s="1"/>
  <c r="BZ35" i="25"/>
  <c r="CA35" i="25"/>
  <c r="CB35" i="25"/>
  <c r="BM35" i="25" s="1"/>
  <c r="CC35" i="25"/>
  <c r="CD35" i="25"/>
  <c r="BO35" i="25" s="1"/>
  <c r="CE35" i="25"/>
  <c r="CF35" i="25"/>
  <c r="CG35" i="25"/>
  <c r="CH35" i="25"/>
  <c r="CI35" i="25"/>
  <c r="CJ35" i="25"/>
  <c r="CK35" i="25"/>
  <c r="CL35" i="25"/>
  <c r="CM35" i="25"/>
  <c r="CN35" i="25"/>
  <c r="CO35" i="25"/>
  <c r="CP35" i="25"/>
  <c r="CQ35" i="25"/>
  <c r="CR35" i="25"/>
  <c r="CS35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P36" i="25"/>
  <c r="BQ36" i="25"/>
  <c r="BR36" i="25"/>
  <c r="BS36" i="25"/>
  <c r="BT36" i="25"/>
  <c r="BU36" i="25"/>
  <c r="BV36" i="25"/>
  <c r="AI36" i="25" s="1"/>
  <c r="BW36" i="25"/>
  <c r="AJ36" i="25" s="1"/>
  <c r="BX36" i="25"/>
  <c r="BY36" i="25"/>
  <c r="BZ36" i="25"/>
  <c r="CA36" i="25"/>
  <c r="CB36" i="25"/>
  <c r="CC36" i="25"/>
  <c r="CD36" i="25"/>
  <c r="BO36" i="25" s="1"/>
  <c r="CE36" i="25"/>
  <c r="CF36" i="25"/>
  <c r="CG36" i="25"/>
  <c r="CH36" i="25"/>
  <c r="CI36" i="25"/>
  <c r="CJ36" i="25"/>
  <c r="CK36" i="25"/>
  <c r="CL36" i="25"/>
  <c r="CM36" i="25"/>
  <c r="CN36" i="25"/>
  <c r="CO36" i="25"/>
  <c r="CP36" i="25"/>
  <c r="CQ36" i="25"/>
  <c r="CR36" i="25"/>
  <c r="CS36" i="25"/>
  <c r="AC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P37" i="25"/>
  <c r="BQ37" i="25"/>
  <c r="AD37" i="25" s="1"/>
  <c r="BR37" i="25"/>
  <c r="AE37" i="25" s="1"/>
  <c r="BS37" i="25"/>
  <c r="BT37" i="25"/>
  <c r="AG37" i="25" s="1"/>
  <c r="BU37" i="25"/>
  <c r="BV37" i="25"/>
  <c r="BW37" i="25"/>
  <c r="BX37" i="25"/>
  <c r="BY37" i="25"/>
  <c r="BZ37" i="25"/>
  <c r="CA37" i="25"/>
  <c r="CB37" i="25"/>
  <c r="BM37" i="25" s="1"/>
  <c r="CC37" i="25"/>
  <c r="CD37" i="25"/>
  <c r="CE37" i="25"/>
  <c r="CF37" i="25"/>
  <c r="CG37" i="25"/>
  <c r="CH37" i="25"/>
  <c r="CI37" i="25"/>
  <c r="CJ37" i="25"/>
  <c r="CK37" i="25"/>
  <c r="CL37" i="25"/>
  <c r="CM37" i="25"/>
  <c r="CN37" i="25"/>
  <c r="CO37" i="25"/>
  <c r="CP37" i="25"/>
  <c r="CQ37" i="25"/>
  <c r="CR37" i="25"/>
  <c r="CS37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P38" i="25"/>
  <c r="BQ38" i="25"/>
  <c r="BR38" i="25"/>
  <c r="BS38" i="25"/>
  <c r="BT38" i="25"/>
  <c r="BU38" i="25"/>
  <c r="BV38" i="25"/>
  <c r="BW38" i="25"/>
  <c r="BX38" i="25"/>
  <c r="BY38" i="25"/>
  <c r="AL38" i="25" s="1"/>
  <c r="BZ38" i="25"/>
  <c r="AM38" i="25" s="1"/>
  <c r="CA38" i="25"/>
  <c r="CB38" i="25"/>
  <c r="CC38" i="25"/>
  <c r="BM38" i="25" s="1"/>
  <c r="CD38" i="25"/>
  <c r="CE38" i="25"/>
  <c r="CF38" i="25"/>
  <c r="CG38" i="25"/>
  <c r="CH38" i="25"/>
  <c r="CI38" i="25"/>
  <c r="CJ38" i="25"/>
  <c r="CK38" i="25"/>
  <c r="CL38" i="25"/>
  <c r="CM38" i="25"/>
  <c r="CN38" i="25"/>
  <c r="CO38" i="25"/>
  <c r="CP38" i="25"/>
  <c r="CQ38" i="25"/>
  <c r="CR38" i="25"/>
  <c r="CS38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P39" i="25"/>
  <c r="BQ39" i="25"/>
  <c r="BR39" i="25"/>
  <c r="BS39" i="25"/>
  <c r="BT39" i="25"/>
  <c r="BU39" i="25"/>
  <c r="BV39" i="25"/>
  <c r="BW39" i="25"/>
  <c r="BX39" i="25"/>
  <c r="AK39" i="25" s="1"/>
  <c r="BY39" i="25"/>
  <c r="BZ39" i="25"/>
  <c r="CA39" i="25"/>
  <c r="CB39" i="25"/>
  <c r="CC39" i="25"/>
  <c r="CD39" i="25"/>
  <c r="BN39" i="25" s="1"/>
  <c r="CE39" i="25"/>
  <c r="CF39" i="25"/>
  <c r="CG39" i="25"/>
  <c r="CH39" i="25"/>
  <c r="CI39" i="25"/>
  <c r="CJ39" i="25"/>
  <c r="CK39" i="25"/>
  <c r="CL39" i="25"/>
  <c r="CM39" i="25"/>
  <c r="CN39" i="25"/>
  <c r="CO39" i="25"/>
  <c r="CP39" i="25"/>
  <c r="CQ39" i="25"/>
  <c r="CR39" i="25"/>
  <c r="CS39" i="25"/>
  <c r="AC40" i="25"/>
  <c r="AO40" i="25"/>
  <c r="AP40" i="25"/>
  <c r="AQ40" i="25"/>
  <c r="AR40" i="25"/>
  <c r="AS40" i="25"/>
  <c r="AT40" i="25"/>
  <c r="AU40" i="25"/>
  <c r="AI40" i="25" s="1"/>
  <c r="AV40" i="25"/>
  <c r="AW40" i="25"/>
  <c r="AX40" i="25"/>
  <c r="AY40" i="25"/>
  <c r="AZ40" i="25"/>
  <c r="BP40" i="25"/>
  <c r="BQ40" i="25"/>
  <c r="BR40" i="25"/>
  <c r="BS40" i="25"/>
  <c r="BT40" i="25"/>
  <c r="BU40" i="25"/>
  <c r="BV40" i="25"/>
  <c r="BW40" i="25"/>
  <c r="BX40" i="25"/>
  <c r="BY40" i="25"/>
  <c r="AL40" i="25" s="1"/>
  <c r="BZ40" i="25"/>
  <c r="CA40" i="25"/>
  <c r="CB40" i="25"/>
  <c r="BM40" i="25" s="1"/>
  <c r="CC40" i="25"/>
  <c r="CD40" i="25"/>
  <c r="CE40" i="25"/>
  <c r="CF40" i="25"/>
  <c r="CG40" i="25"/>
  <c r="CH40" i="25"/>
  <c r="CI40" i="25"/>
  <c r="CJ40" i="25"/>
  <c r="CK40" i="25"/>
  <c r="CL40" i="25"/>
  <c r="CM40" i="25"/>
  <c r="CN40" i="25"/>
  <c r="CO40" i="25"/>
  <c r="CP40" i="25"/>
  <c r="CQ40" i="25"/>
  <c r="CR40" i="25"/>
  <c r="CS40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P41" i="25"/>
  <c r="AC41" i="25" s="1"/>
  <c r="BQ41" i="25"/>
  <c r="BR41" i="25"/>
  <c r="BS41" i="25"/>
  <c r="BT41" i="25"/>
  <c r="BU41" i="25"/>
  <c r="BV41" i="25"/>
  <c r="AI41" i="25" s="1"/>
  <c r="BW41" i="25"/>
  <c r="BX41" i="25"/>
  <c r="BY41" i="25"/>
  <c r="BZ41" i="25"/>
  <c r="CA41" i="25"/>
  <c r="CB41" i="25"/>
  <c r="CC41" i="25"/>
  <c r="BN41" i="25" s="1"/>
  <c r="CD41" i="25"/>
  <c r="CE41" i="25"/>
  <c r="CF41" i="25"/>
  <c r="CG41" i="25"/>
  <c r="CH41" i="25"/>
  <c r="CI41" i="25"/>
  <c r="CJ41" i="25"/>
  <c r="CK41" i="25"/>
  <c r="CL41" i="25"/>
  <c r="CM41" i="25"/>
  <c r="CN41" i="25"/>
  <c r="CO41" i="25"/>
  <c r="CP41" i="25"/>
  <c r="CQ41" i="25"/>
  <c r="CR41" i="25"/>
  <c r="CS41" i="25"/>
  <c r="AL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P42" i="25"/>
  <c r="BQ42" i="25"/>
  <c r="AD42" i="25" s="1"/>
  <c r="BR42" i="25"/>
  <c r="BS42" i="25"/>
  <c r="BT42" i="25"/>
  <c r="BU42" i="25"/>
  <c r="BV42" i="25"/>
  <c r="BW42" i="25"/>
  <c r="BX42" i="25"/>
  <c r="BY42" i="25"/>
  <c r="BZ42" i="25"/>
  <c r="CA42" i="25"/>
  <c r="CB42" i="25"/>
  <c r="CC42" i="25"/>
  <c r="CD42" i="25"/>
  <c r="BO42" i="25" s="1"/>
  <c r="CE42" i="25"/>
  <c r="CF42" i="25"/>
  <c r="CG42" i="25"/>
  <c r="CH42" i="25"/>
  <c r="CI42" i="25"/>
  <c r="CJ42" i="25"/>
  <c r="CK42" i="25"/>
  <c r="CL42" i="25"/>
  <c r="CM42" i="25"/>
  <c r="CN42" i="25"/>
  <c r="CO42" i="25"/>
  <c r="CP42" i="25"/>
  <c r="CQ42" i="25"/>
  <c r="CR42" i="25"/>
  <c r="CS42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P43" i="25"/>
  <c r="BQ43" i="25"/>
  <c r="BR43" i="25"/>
  <c r="AE43" i="25" s="1"/>
  <c r="BS43" i="25"/>
  <c r="BT43" i="25"/>
  <c r="AG43" i="25" s="1"/>
  <c r="BU43" i="25"/>
  <c r="BV43" i="25"/>
  <c r="BW43" i="25"/>
  <c r="BX43" i="25"/>
  <c r="BY43" i="25"/>
  <c r="BZ43" i="25"/>
  <c r="CA43" i="25"/>
  <c r="AN43" i="25" s="1"/>
  <c r="CB43" i="25"/>
  <c r="BM43" i="25" s="1"/>
  <c r="CC43" i="25"/>
  <c r="CD43" i="25"/>
  <c r="CE43" i="25"/>
  <c r="CF43" i="25"/>
  <c r="CG43" i="25"/>
  <c r="CH43" i="25"/>
  <c r="CI43" i="25"/>
  <c r="CJ43" i="25"/>
  <c r="CK43" i="25"/>
  <c r="CL43" i="25"/>
  <c r="CM43" i="25"/>
  <c r="CN43" i="25"/>
  <c r="CO43" i="25"/>
  <c r="CP43" i="25"/>
  <c r="CQ43" i="25"/>
  <c r="CR43" i="25"/>
  <c r="CS43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P44" i="25"/>
  <c r="BQ44" i="25"/>
  <c r="BR44" i="25"/>
  <c r="BS44" i="25"/>
  <c r="BT44" i="25"/>
  <c r="BU44" i="25"/>
  <c r="BV44" i="25"/>
  <c r="BW44" i="25"/>
  <c r="BX44" i="25"/>
  <c r="BY44" i="25"/>
  <c r="BZ44" i="25"/>
  <c r="CA44" i="25"/>
  <c r="AN44" i="25" s="1"/>
  <c r="CB44" i="25"/>
  <c r="CC44" i="25"/>
  <c r="BN44" i="25" s="1"/>
  <c r="CD44" i="25"/>
  <c r="CE44" i="25"/>
  <c r="CF44" i="25"/>
  <c r="CG44" i="25"/>
  <c r="CH44" i="25"/>
  <c r="CI44" i="25"/>
  <c r="CJ44" i="25"/>
  <c r="CK44" i="25"/>
  <c r="CL44" i="25"/>
  <c r="CM44" i="25"/>
  <c r="CN44" i="25"/>
  <c r="CO44" i="25"/>
  <c r="CP44" i="25"/>
  <c r="CQ44" i="25"/>
  <c r="CR44" i="25"/>
  <c r="CS44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P45" i="25"/>
  <c r="AC45" i="25" s="1"/>
  <c r="BQ45" i="25"/>
  <c r="BR45" i="25"/>
  <c r="BS45" i="25"/>
  <c r="BT45" i="25"/>
  <c r="BU45" i="25"/>
  <c r="BV45" i="25"/>
  <c r="AI45" i="25" s="1"/>
  <c r="BW45" i="25"/>
  <c r="AJ45" i="25" s="1"/>
  <c r="BX45" i="25"/>
  <c r="BY45" i="25"/>
  <c r="BZ45" i="25"/>
  <c r="CA45" i="25"/>
  <c r="CB45" i="25"/>
  <c r="CC45" i="25"/>
  <c r="CD45" i="25"/>
  <c r="BO45" i="25" s="1"/>
  <c r="CE45" i="25"/>
  <c r="CF45" i="25"/>
  <c r="CG45" i="25"/>
  <c r="CH45" i="25"/>
  <c r="CI45" i="25"/>
  <c r="CJ45" i="25"/>
  <c r="CK45" i="25"/>
  <c r="CL45" i="25"/>
  <c r="CM45" i="25"/>
  <c r="CN45" i="25"/>
  <c r="CO45" i="25"/>
  <c r="CP45" i="25"/>
  <c r="CQ45" i="25"/>
  <c r="CR45" i="25"/>
  <c r="CS45" i="25"/>
  <c r="AO46" i="25"/>
  <c r="AP46" i="25"/>
  <c r="AQ46" i="25"/>
  <c r="AR46" i="25"/>
  <c r="AS46" i="25"/>
  <c r="AT46" i="25"/>
  <c r="AU46" i="25"/>
  <c r="AV46" i="25"/>
  <c r="AI46" i="25" s="1"/>
  <c r="AW46" i="25"/>
  <c r="AX46" i="25"/>
  <c r="AY46" i="25"/>
  <c r="AZ46" i="25"/>
  <c r="BP46" i="25"/>
  <c r="BQ46" i="25"/>
  <c r="AD46" i="25" s="1"/>
  <c r="BR46" i="25"/>
  <c r="BS46" i="25"/>
  <c r="BT46" i="25"/>
  <c r="BU46" i="25"/>
  <c r="BV46" i="25"/>
  <c r="BW46" i="25"/>
  <c r="BX46" i="25"/>
  <c r="BY46" i="25"/>
  <c r="AL46" i="25" s="1"/>
  <c r="BZ46" i="25"/>
  <c r="CA46" i="25"/>
  <c r="CB46" i="25"/>
  <c r="CC46" i="25"/>
  <c r="CD46" i="25"/>
  <c r="BO46" i="25" s="1"/>
  <c r="CE46" i="25"/>
  <c r="CF46" i="25"/>
  <c r="CG46" i="25"/>
  <c r="CH46" i="25"/>
  <c r="CI46" i="25"/>
  <c r="CJ46" i="25"/>
  <c r="CK46" i="25"/>
  <c r="CL46" i="25"/>
  <c r="CM46" i="25"/>
  <c r="CN46" i="25"/>
  <c r="CO46" i="25"/>
  <c r="CP46" i="25"/>
  <c r="CQ46" i="25"/>
  <c r="CR46" i="25"/>
  <c r="CS46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P47" i="25"/>
  <c r="BQ47" i="25"/>
  <c r="BR47" i="25"/>
  <c r="BS47" i="25"/>
  <c r="BT47" i="25"/>
  <c r="BU47" i="25"/>
  <c r="BV47" i="25"/>
  <c r="AI47" i="25" s="1"/>
  <c r="BW47" i="25"/>
  <c r="BX47" i="25"/>
  <c r="BY47" i="25"/>
  <c r="AL47" i="25" s="1"/>
  <c r="BZ47" i="25"/>
  <c r="CA47" i="25"/>
  <c r="CB47" i="25"/>
  <c r="CC47" i="25"/>
  <c r="CD47" i="25"/>
  <c r="BN47" i="25" s="1"/>
  <c r="CE47" i="25"/>
  <c r="CF47" i="25"/>
  <c r="CG47" i="25"/>
  <c r="CH47" i="25"/>
  <c r="CI47" i="25"/>
  <c r="CJ47" i="25"/>
  <c r="CK47" i="25"/>
  <c r="CL47" i="25"/>
  <c r="CM47" i="25"/>
  <c r="CN47" i="25"/>
  <c r="CO47" i="25"/>
  <c r="CP47" i="25"/>
  <c r="CQ47" i="25"/>
  <c r="CR47" i="25"/>
  <c r="CS47" i="25"/>
  <c r="AO48" i="25"/>
  <c r="AP48" i="25"/>
  <c r="AQ48" i="25"/>
  <c r="AR48" i="25"/>
  <c r="AS48" i="25"/>
  <c r="AT48" i="25"/>
  <c r="AU48" i="25"/>
  <c r="AV48" i="25"/>
  <c r="AW48" i="25"/>
  <c r="AK48" i="25" s="1"/>
  <c r="AX48" i="25"/>
  <c r="AY48" i="25"/>
  <c r="AZ48" i="25"/>
  <c r="BP48" i="25"/>
  <c r="BQ48" i="25"/>
  <c r="BR48" i="25"/>
  <c r="BS48" i="25"/>
  <c r="BT48" i="25"/>
  <c r="AG48" i="25" s="1"/>
  <c r="BU48" i="25"/>
  <c r="BV48" i="25"/>
  <c r="BW48" i="25"/>
  <c r="BX48" i="25"/>
  <c r="BY48" i="25"/>
  <c r="BZ48" i="25"/>
  <c r="CA48" i="25"/>
  <c r="CB48" i="25"/>
  <c r="CC48" i="25"/>
  <c r="CD48" i="25"/>
  <c r="CE48" i="25"/>
  <c r="CF48" i="25"/>
  <c r="CG48" i="25"/>
  <c r="CH48" i="25"/>
  <c r="CI48" i="25"/>
  <c r="CJ48" i="25"/>
  <c r="CK48" i="25"/>
  <c r="CL48" i="25"/>
  <c r="CM48" i="25"/>
  <c r="CN48" i="25"/>
  <c r="CO48" i="25"/>
  <c r="CP48" i="25"/>
  <c r="CQ48" i="25"/>
  <c r="CR48" i="25"/>
  <c r="CS48" i="25"/>
  <c r="AO49" i="25"/>
  <c r="AP49" i="25"/>
  <c r="AQ49" i="25"/>
  <c r="AR49" i="25"/>
  <c r="AS49" i="25"/>
  <c r="AT49" i="25"/>
  <c r="AU49" i="25"/>
  <c r="AV49" i="25"/>
  <c r="AJ49" i="25" s="1"/>
  <c r="AW49" i="25"/>
  <c r="AX49" i="25"/>
  <c r="AY49" i="25"/>
  <c r="AZ49" i="25"/>
  <c r="BP49" i="25"/>
  <c r="BQ49" i="25"/>
  <c r="AD49" i="25" s="1"/>
  <c r="BR49" i="25"/>
  <c r="BS49" i="25"/>
  <c r="BT49" i="25"/>
  <c r="BU49" i="25"/>
  <c r="BV49" i="25"/>
  <c r="BW49" i="25"/>
  <c r="BX49" i="25"/>
  <c r="AK49" i="25" s="1"/>
  <c r="BY49" i="25"/>
  <c r="AL49" i="25" s="1"/>
  <c r="BZ49" i="25"/>
  <c r="AM49" i="25" s="1"/>
  <c r="CA49" i="25"/>
  <c r="CB49" i="25"/>
  <c r="CC49" i="25"/>
  <c r="CD49" i="25"/>
  <c r="BO49" i="25" s="1"/>
  <c r="CE49" i="25"/>
  <c r="CF49" i="25"/>
  <c r="CG49" i="25"/>
  <c r="CH49" i="25"/>
  <c r="CI49" i="25"/>
  <c r="CJ49" i="25"/>
  <c r="CK49" i="25"/>
  <c r="CL49" i="25"/>
  <c r="CM49" i="25"/>
  <c r="CN49" i="25"/>
  <c r="CO49" i="25"/>
  <c r="CP49" i="25"/>
  <c r="CQ49" i="25"/>
  <c r="CR49" i="25"/>
  <c r="CS49" i="25"/>
  <c r="AK50" i="25"/>
  <c r="AO50" i="25"/>
  <c r="AP50" i="25"/>
  <c r="AQ50" i="25"/>
  <c r="AR50" i="25"/>
  <c r="AS50" i="25"/>
  <c r="AT50" i="25"/>
  <c r="AU50" i="25"/>
  <c r="AI50" i="25" s="1"/>
  <c r="AV50" i="25"/>
  <c r="AW50" i="25"/>
  <c r="AX50" i="25"/>
  <c r="AY50" i="25"/>
  <c r="AZ50" i="25"/>
  <c r="BP50" i="25"/>
  <c r="AC50" i="25" s="1"/>
  <c r="BQ50" i="25"/>
  <c r="BR50" i="25"/>
  <c r="AE50" i="25" s="1"/>
  <c r="BS50" i="25"/>
  <c r="BT50" i="25"/>
  <c r="BU50" i="25"/>
  <c r="AH50" i="25" s="1"/>
  <c r="BV50" i="25"/>
  <c r="BW50" i="25"/>
  <c r="BX50" i="25"/>
  <c r="BY50" i="25"/>
  <c r="BZ50" i="25"/>
  <c r="AM50" i="25" s="1"/>
  <c r="CA50" i="25"/>
  <c r="AN50" i="25" s="1"/>
  <c r="CB50" i="25"/>
  <c r="CC50" i="25"/>
  <c r="BN50" i="25" s="1"/>
  <c r="CD50" i="25"/>
  <c r="CE50" i="25"/>
  <c r="CF50" i="25"/>
  <c r="CG50" i="25"/>
  <c r="CH50" i="25"/>
  <c r="CI50" i="25"/>
  <c r="CJ50" i="25"/>
  <c r="CK50" i="25"/>
  <c r="CL50" i="25"/>
  <c r="CM50" i="25"/>
  <c r="CN50" i="25"/>
  <c r="CO50" i="25"/>
  <c r="CP50" i="25"/>
  <c r="CQ50" i="25"/>
  <c r="CR50" i="25"/>
  <c r="CS50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P51" i="25"/>
  <c r="AC51" i="25" s="1"/>
  <c r="BQ51" i="25"/>
  <c r="BR51" i="25"/>
  <c r="BS51" i="25"/>
  <c r="BT51" i="25"/>
  <c r="BU51" i="25"/>
  <c r="BV51" i="25"/>
  <c r="BW51" i="25"/>
  <c r="BX51" i="25"/>
  <c r="AK51" i="25" s="1"/>
  <c r="BY51" i="25"/>
  <c r="BZ51" i="25"/>
  <c r="AM51" i="25" s="1"/>
  <c r="CA51" i="25"/>
  <c r="CB51" i="25"/>
  <c r="CC51" i="25"/>
  <c r="CD51" i="25"/>
  <c r="BN51" i="25" s="1"/>
  <c r="CE51" i="25"/>
  <c r="CF51" i="25"/>
  <c r="CG51" i="25"/>
  <c r="CH51" i="25"/>
  <c r="CI51" i="25"/>
  <c r="CJ51" i="25"/>
  <c r="CK51" i="25"/>
  <c r="CL51" i="25"/>
  <c r="CM51" i="25"/>
  <c r="CN51" i="25"/>
  <c r="CO51" i="25"/>
  <c r="CP51" i="25"/>
  <c r="CQ51" i="25"/>
  <c r="CR51" i="25"/>
  <c r="CS51" i="25"/>
  <c r="AO52" i="25"/>
  <c r="AP52" i="25"/>
  <c r="AQ52" i="25"/>
  <c r="AR52" i="25"/>
  <c r="AS52" i="25"/>
  <c r="AT52" i="25"/>
  <c r="AU52" i="25"/>
  <c r="AV52" i="25"/>
  <c r="AW52" i="25"/>
  <c r="AK52" i="25" s="1"/>
  <c r="AX52" i="25"/>
  <c r="AY52" i="25"/>
  <c r="AZ52" i="25"/>
  <c r="BP52" i="25"/>
  <c r="BQ52" i="25"/>
  <c r="BR52" i="25"/>
  <c r="AE52" i="25" s="1"/>
  <c r="BS52" i="25"/>
  <c r="AF52" i="25" s="1"/>
  <c r="BT52" i="25"/>
  <c r="BU52" i="25"/>
  <c r="AH52" i="25" s="1"/>
  <c r="BV52" i="25"/>
  <c r="BW52" i="25"/>
  <c r="BX52" i="25"/>
  <c r="BY52" i="25"/>
  <c r="BZ52" i="25"/>
  <c r="CA52" i="25"/>
  <c r="CB52" i="25"/>
  <c r="CC52" i="25"/>
  <c r="BM52" i="25" s="1"/>
  <c r="CD52" i="25"/>
  <c r="BO52" i="25" s="1"/>
  <c r="CE52" i="25"/>
  <c r="CF52" i="25"/>
  <c r="CG52" i="25"/>
  <c r="CH52" i="25"/>
  <c r="CI52" i="25"/>
  <c r="CJ52" i="25"/>
  <c r="CK52" i="25"/>
  <c r="CL52" i="25"/>
  <c r="CM52" i="25"/>
  <c r="CN52" i="25"/>
  <c r="CO52" i="25"/>
  <c r="CP52" i="25"/>
  <c r="CQ52" i="25"/>
  <c r="CR52" i="25"/>
  <c r="CS52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P53" i="25"/>
  <c r="BQ53" i="25"/>
  <c r="BR53" i="25"/>
  <c r="BS53" i="25"/>
  <c r="BT53" i="25"/>
  <c r="BU53" i="25"/>
  <c r="BV53" i="25"/>
  <c r="BW53" i="25"/>
  <c r="BX53" i="25"/>
  <c r="BY53" i="25"/>
  <c r="BZ53" i="25"/>
  <c r="CA53" i="25"/>
  <c r="CB53" i="25"/>
  <c r="CC53" i="25"/>
  <c r="CD53" i="25"/>
  <c r="CE53" i="25"/>
  <c r="CF53" i="25"/>
  <c r="CG53" i="25"/>
  <c r="CH53" i="25"/>
  <c r="CI53" i="25"/>
  <c r="CJ53" i="25"/>
  <c r="CK53" i="25"/>
  <c r="CL53" i="25"/>
  <c r="CM53" i="25"/>
  <c r="CN53" i="25"/>
  <c r="CO53" i="25"/>
  <c r="CP53" i="25"/>
  <c r="CQ53" i="25"/>
  <c r="CR53" i="25"/>
  <c r="CS53" i="25"/>
  <c r="AO54" i="25"/>
  <c r="AP54" i="25"/>
  <c r="AQ54" i="25"/>
  <c r="AR54" i="25"/>
  <c r="AS54" i="25"/>
  <c r="AT54" i="25"/>
  <c r="AU54" i="25"/>
  <c r="AV54" i="25"/>
  <c r="AI54" i="25" s="1"/>
  <c r="AW54" i="25"/>
  <c r="AX54" i="25"/>
  <c r="AY54" i="25"/>
  <c r="AZ54" i="25"/>
  <c r="BP54" i="25"/>
  <c r="BQ54" i="25"/>
  <c r="BR54" i="25"/>
  <c r="BS54" i="25"/>
  <c r="BT54" i="25"/>
  <c r="BU54" i="25"/>
  <c r="BV54" i="25"/>
  <c r="BW54" i="25"/>
  <c r="BX54" i="25"/>
  <c r="BY54" i="25"/>
  <c r="BZ54" i="25"/>
  <c r="CA54" i="25"/>
  <c r="CB54" i="25"/>
  <c r="CC54" i="25"/>
  <c r="CD54" i="25"/>
  <c r="BO54" i="25" s="1"/>
  <c r="CE54" i="25"/>
  <c r="CF54" i="25"/>
  <c r="CG54" i="25"/>
  <c r="CH54" i="25"/>
  <c r="CI54" i="25"/>
  <c r="CJ54" i="25"/>
  <c r="CK54" i="25"/>
  <c r="CL54" i="25"/>
  <c r="CM54" i="25"/>
  <c r="CN54" i="25"/>
  <c r="CO54" i="25"/>
  <c r="CP54" i="25"/>
  <c r="CQ54" i="25"/>
  <c r="CR54" i="25"/>
  <c r="CS54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P55" i="25"/>
  <c r="BQ55" i="25"/>
  <c r="BR55" i="25"/>
  <c r="BS55" i="25"/>
  <c r="BT55" i="25"/>
  <c r="BU55" i="25"/>
  <c r="BV55" i="25"/>
  <c r="AI55" i="25" s="1"/>
  <c r="BW55" i="25"/>
  <c r="BX55" i="25"/>
  <c r="BY55" i="25"/>
  <c r="BZ55" i="25"/>
  <c r="CA55" i="25"/>
  <c r="CB55" i="25"/>
  <c r="CC55" i="25"/>
  <c r="CD55" i="25"/>
  <c r="CE55" i="25"/>
  <c r="CF55" i="25"/>
  <c r="CG55" i="25"/>
  <c r="CH55" i="25"/>
  <c r="CI55" i="25"/>
  <c r="CJ55" i="25"/>
  <c r="CK55" i="25"/>
  <c r="CL55" i="25"/>
  <c r="CM55" i="25"/>
  <c r="CN55" i="25"/>
  <c r="CO55" i="25"/>
  <c r="CP55" i="25"/>
  <c r="CQ55" i="25"/>
  <c r="CR55" i="25"/>
  <c r="CS55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P56" i="25"/>
  <c r="BQ56" i="25"/>
  <c r="BR56" i="25"/>
  <c r="BS56" i="25"/>
  <c r="BT56" i="25"/>
  <c r="BU56" i="25"/>
  <c r="BV56" i="25"/>
  <c r="BW56" i="25"/>
  <c r="BX56" i="25"/>
  <c r="BY56" i="25"/>
  <c r="AL56" i="25" s="1"/>
  <c r="BZ56" i="25"/>
  <c r="CA56" i="25"/>
  <c r="AN56" i="25" s="1"/>
  <c r="CB56" i="25"/>
  <c r="CC56" i="25"/>
  <c r="BN56" i="25" s="1"/>
  <c r="CD56" i="25"/>
  <c r="CE56" i="25"/>
  <c r="CF56" i="25"/>
  <c r="CG56" i="25"/>
  <c r="CH56" i="25"/>
  <c r="CI56" i="25"/>
  <c r="CJ56" i="25"/>
  <c r="CK56" i="25"/>
  <c r="CL56" i="25"/>
  <c r="CM56" i="25"/>
  <c r="CN56" i="25"/>
  <c r="CO56" i="25"/>
  <c r="CP56" i="25"/>
  <c r="CQ56" i="25"/>
  <c r="CR56" i="25"/>
  <c r="CS56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P57" i="25"/>
  <c r="BQ57" i="25"/>
  <c r="BR57" i="25"/>
  <c r="BS57" i="25"/>
  <c r="BT57" i="25"/>
  <c r="BU57" i="25"/>
  <c r="BV57" i="25"/>
  <c r="BW57" i="25"/>
  <c r="AJ57" i="25" s="1"/>
  <c r="BX57" i="25"/>
  <c r="AK57" i="25" s="1"/>
  <c r="BY57" i="25"/>
  <c r="BZ57" i="25"/>
  <c r="CA57" i="25"/>
  <c r="CB57" i="25"/>
  <c r="CC57" i="25"/>
  <c r="CD57" i="25"/>
  <c r="BO57" i="25" s="1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AO58" i="25"/>
  <c r="AP58" i="25"/>
  <c r="AQ58" i="25"/>
  <c r="AR58" i="25"/>
  <c r="AS58" i="25"/>
  <c r="AT58" i="25"/>
  <c r="AF58" i="25" s="1"/>
  <c r="AU58" i="25"/>
  <c r="AV58" i="25"/>
  <c r="AI58" i="25" s="1"/>
  <c r="AW58" i="25"/>
  <c r="AX58" i="25"/>
  <c r="AY58" i="25"/>
  <c r="AZ58" i="25"/>
  <c r="BO58" i="25"/>
  <c r="BP58" i="25"/>
  <c r="AC58" i="25" s="1"/>
  <c r="BQ58" i="25"/>
  <c r="BR58" i="25"/>
  <c r="BS58" i="25"/>
  <c r="BT58" i="25"/>
  <c r="BU58" i="25"/>
  <c r="BV58" i="25"/>
  <c r="BW58" i="25"/>
  <c r="BX58" i="25"/>
  <c r="BY58" i="25"/>
  <c r="BZ58" i="25"/>
  <c r="CA58" i="25"/>
  <c r="AN58" i="25" s="1"/>
  <c r="CB58" i="25"/>
  <c r="CC58" i="25"/>
  <c r="BN58" i="25" s="1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O59" i="25"/>
  <c r="BP59" i="25"/>
  <c r="AC59" i="25" s="1"/>
  <c r="BQ59" i="25"/>
  <c r="BR59" i="25"/>
  <c r="BS59" i="25"/>
  <c r="BT59" i="25"/>
  <c r="BU59" i="25"/>
  <c r="AH59" i="25" s="1"/>
  <c r="BV59" i="25"/>
  <c r="AI59" i="25" s="1"/>
  <c r="BW59" i="25"/>
  <c r="BX59" i="25"/>
  <c r="BY59" i="25"/>
  <c r="BZ59" i="25"/>
  <c r="CA59" i="25"/>
  <c r="CB59" i="25"/>
  <c r="CC59" i="25"/>
  <c r="CD59" i="25"/>
  <c r="BN59" i="25" s="1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AC60" i="25"/>
  <c r="AO60" i="25"/>
  <c r="AP60" i="25"/>
  <c r="AQ60" i="25"/>
  <c r="AR60" i="25"/>
  <c r="AS60" i="25"/>
  <c r="AT60" i="25"/>
  <c r="AU60" i="25"/>
  <c r="AV60" i="25"/>
  <c r="AI60" i="25" s="1"/>
  <c r="AW60" i="25"/>
  <c r="AX60" i="25"/>
  <c r="AY60" i="25"/>
  <c r="AZ60" i="25"/>
  <c r="BP60" i="25"/>
  <c r="BQ60" i="25"/>
  <c r="BR60" i="25"/>
  <c r="BS60" i="25"/>
  <c r="BT60" i="25"/>
  <c r="BU60" i="25"/>
  <c r="BV60" i="25"/>
  <c r="BW60" i="25"/>
  <c r="BX60" i="25"/>
  <c r="BY60" i="25"/>
  <c r="AL60" i="25" s="1"/>
  <c r="BZ60" i="25"/>
  <c r="CA60" i="25"/>
  <c r="CB60" i="25"/>
  <c r="CC60" i="25"/>
  <c r="CD60" i="25"/>
  <c r="CE60" i="25"/>
  <c r="CF60" i="25"/>
  <c r="CG60" i="25"/>
  <c r="CH60" i="25"/>
  <c r="CI60" i="25"/>
  <c r="CJ60" i="25"/>
  <c r="CK60" i="25"/>
  <c r="CL60" i="25"/>
  <c r="CM60" i="25"/>
  <c r="CN60" i="25"/>
  <c r="CO60" i="25"/>
  <c r="CP60" i="25"/>
  <c r="CQ60" i="25"/>
  <c r="CR60" i="25"/>
  <c r="CS60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M61" i="25"/>
  <c r="BP61" i="25"/>
  <c r="AC61" i="25" s="1"/>
  <c r="BQ61" i="25"/>
  <c r="BR61" i="25"/>
  <c r="BS61" i="25"/>
  <c r="BT61" i="25"/>
  <c r="BU61" i="25"/>
  <c r="BV61" i="25"/>
  <c r="BW61" i="25"/>
  <c r="BX61" i="25"/>
  <c r="BY61" i="25"/>
  <c r="BZ61" i="25"/>
  <c r="CA61" i="25"/>
  <c r="AN61" i="25" s="1"/>
  <c r="CB61" i="25"/>
  <c r="CC61" i="25"/>
  <c r="CD61" i="25"/>
  <c r="BO61" i="25" s="1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AO62" i="25"/>
  <c r="AP62" i="25"/>
  <c r="AQ62" i="25"/>
  <c r="AR62" i="25"/>
  <c r="AS62" i="25"/>
  <c r="AT62" i="25"/>
  <c r="AU62" i="25"/>
  <c r="AI62" i="25" s="1"/>
  <c r="AV62" i="25"/>
  <c r="AW62" i="25"/>
  <c r="AX62" i="25"/>
  <c r="AY62" i="25"/>
  <c r="AZ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BN62" i="25" s="1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P63" i="25"/>
  <c r="AC63" i="25" s="1"/>
  <c r="BQ63" i="25"/>
  <c r="BR63" i="25"/>
  <c r="BS63" i="25"/>
  <c r="BT63" i="25"/>
  <c r="BU63" i="25"/>
  <c r="BV63" i="25"/>
  <c r="BW63" i="25"/>
  <c r="AJ63" i="25" s="1"/>
  <c r="BX63" i="25"/>
  <c r="AK63" i="25" s="1"/>
  <c r="BY63" i="25"/>
  <c r="BZ63" i="25"/>
  <c r="CA63" i="25"/>
  <c r="CB63" i="25"/>
  <c r="CC63" i="25"/>
  <c r="CD63" i="25"/>
  <c r="BO63" i="25" s="1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AK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P64" i="25"/>
  <c r="AC64" i="25" s="1"/>
  <c r="BQ64" i="25"/>
  <c r="AD64" i="25" s="1"/>
  <c r="BR64" i="25"/>
  <c r="BS64" i="25"/>
  <c r="BT64" i="25"/>
  <c r="BU64" i="25"/>
  <c r="BV64" i="25"/>
  <c r="BW64" i="25"/>
  <c r="BX64" i="25"/>
  <c r="BY64" i="25"/>
  <c r="AL64" i="25" s="1"/>
  <c r="BZ64" i="25"/>
  <c r="AM64" i="25" s="1"/>
  <c r="CA64" i="25"/>
  <c r="CB64" i="25"/>
  <c r="CC64" i="25"/>
  <c r="CD64" i="25"/>
  <c r="CE64" i="25"/>
  <c r="CF64" i="25"/>
  <c r="CG64" i="25"/>
  <c r="CH64" i="25"/>
  <c r="CI64" i="25"/>
  <c r="CJ64" i="25"/>
  <c r="CK64" i="25"/>
  <c r="CL64" i="25"/>
  <c r="CM64" i="25"/>
  <c r="CN64" i="25"/>
  <c r="CO64" i="25"/>
  <c r="CP64" i="25"/>
  <c r="CQ64" i="25"/>
  <c r="CR64" i="25"/>
  <c r="CS64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P65" i="25"/>
  <c r="BQ65" i="25"/>
  <c r="BR65" i="25"/>
  <c r="BS65" i="25"/>
  <c r="BT65" i="25"/>
  <c r="BU65" i="25"/>
  <c r="BV65" i="25"/>
  <c r="AI65" i="25" s="1"/>
  <c r="BW65" i="25"/>
  <c r="BX65" i="25"/>
  <c r="BY65" i="25"/>
  <c r="BZ65" i="25"/>
  <c r="CA65" i="25"/>
  <c r="CB65" i="25"/>
  <c r="CC65" i="25"/>
  <c r="CD65" i="25"/>
  <c r="BN65" i="25" s="1"/>
  <c r="CE65" i="25"/>
  <c r="CF65" i="25"/>
  <c r="CG65" i="25"/>
  <c r="CH65" i="25"/>
  <c r="CI65" i="25"/>
  <c r="CJ65" i="25"/>
  <c r="CK65" i="25"/>
  <c r="CL65" i="25"/>
  <c r="CM65" i="25"/>
  <c r="CN65" i="25"/>
  <c r="CO65" i="25"/>
  <c r="CP65" i="25"/>
  <c r="CQ65" i="25"/>
  <c r="CR65" i="25"/>
  <c r="CS65" i="25"/>
  <c r="AE66" i="25"/>
  <c r="AO66" i="25"/>
  <c r="AP66" i="25"/>
  <c r="AQ66" i="25"/>
  <c r="AR66" i="25"/>
  <c r="AS66" i="25"/>
  <c r="AT66" i="25"/>
  <c r="AU66" i="25"/>
  <c r="AV66" i="25"/>
  <c r="AW66" i="25"/>
  <c r="AX66" i="25"/>
  <c r="AN66" i="25" s="1"/>
  <c r="AY66" i="25"/>
  <c r="AZ66" i="25"/>
  <c r="BO66" i="25"/>
  <c r="BP66" i="25"/>
  <c r="BQ66" i="25"/>
  <c r="BR66" i="25"/>
  <c r="BS66" i="25"/>
  <c r="BT66" i="25"/>
  <c r="BU66" i="25"/>
  <c r="BV66" i="25"/>
  <c r="BW66" i="25"/>
  <c r="AJ66" i="25" s="1"/>
  <c r="BX66" i="25"/>
  <c r="BY66" i="25"/>
  <c r="BZ66" i="25"/>
  <c r="CA66" i="25"/>
  <c r="CB66" i="25"/>
  <c r="CC66" i="25"/>
  <c r="BN66" i="25" s="1"/>
  <c r="CD66" i="25"/>
  <c r="CE66" i="25"/>
  <c r="CF66" i="25"/>
  <c r="CG66" i="25"/>
  <c r="CH66" i="25"/>
  <c r="CI66" i="25"/>
  <c r="CJ66" i="25"/>
  <c r="CK66" i="25"/>
  <c r="CL66" i="25"/>
  <c r="CM66" i="25"/>
  <c r="CN66" i="25"/>
  <c r="CO66" i="25"/>
  <c r="CP66" i="25"/>
  <c r="CQ66" i="25"/>
  <c r="CR66" i="25"/>
  <c r="CS66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P67" i="25"/>
  <c r="BQ67" i="25"/>
  <c r="BR67" i="25"/>
  <c r="BS67" i="25"/>
  <c r="BT67" i="25"/>
  <c r="BU67" i="25"/>
  <c r="BV67" i="25"/>
  <c r="AI67" i="25" s="1"/>
  <c r="BW67" i="25"/>
  <c r="BX67" i="25"/>
  <c r="BY67" i="25"/>
  <c r="BZ67" i="25"/>
  <c r="CA67" i="25"/>
  <c r="CB67" i="25"/>
  <c r="CC67" i="25"/>
  <c r="CD67" i="25"/>
  <c r="BN67" i="25" s="1"/>
  <c r="CE67" i="25"/>
  <c r="CF67" i="25"/>
  <c r="CG67" i="25"/>
  <c r="CH67" i="25"/>
  <c r="CI67" i="25"/>
  <c r="CJ67" i="25"/>
  <c r="CK67" i="25"/>
  <c r="CL67" i="25"/>
  <c r="CM67" i="25"/>
  <c r="CN67" i="25"/>
  <c r="CO67" i="25"/>
  <c r="CP67" i="25"/>
  <c r="CQ67" i="25"/>
  <c r="CR67" i="25"/>
  <c r="CS67" i="25"/>
  <c r="AI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P68" i="25"/>
  <c r="BQ68" i="25"/>
  <c r="BR68" i="25"/>
  <c r="BS68" i="25"/>
  <c r="BT68" i="25"/>
  <c r="BU68" i="25"/>
  <c r="BV68" i="25"/>
  <c r="BW68" i="25"/>
  <c r="AJ68" i="25" s="1"/>
  <c r="BX68" i="25"/>
  <c r="BY68" i="25"/>
  <c r="AL68" i="25" s="1"/>
  <c r="BZ68" i="25"/>
  <c r="CA68" i="25"/>
  <c r="CB68" i="25"/>
  <c r="CC68" i="25"/>
  <c r="CD68" i="25"/>
  <c r="BO68" i="25" s="1"/>
  <c r="CE68" i="25"/>
  <c r="CF68" i="25"/>
  <c r="CG68" i="25"/>
  <c r="CH68" i="25"/>
  <c r="CI68" i="25"/>
  <c r="CJ68" i="25"/>
  <c r="CK68" i="25"/>
  <c r="CL68" i="25"/>
  <c r="CM68" i="25"/>
  <c r="CN68" i="25"/>
  <c r="CO68" i="25"/>
  <c r="CP68" i="25"/>
  <c r="CQ68" i="25"/>
  <c r="CR68" i="25"/>
  <c r="CS68" i="25"/>
  <c r="AO69" i="25"/>
  <c r="AP69" i="25"/>
  <c r="AQ69" i="25"/>
  <c r="AR69" i="25"/>
  <c r="AS69" i="25"/>
  <c r="AT69" i="25"/>
  <c r="AU69" i="25"/>
  <c r="AJ69" i="25" s="1"/>
  <c r="AV69" i="25"/>
  <c r="AW69" i="25"/>
  <c r="AX69" i="25"/>
  <c r="AY69" i="25"/>
  <c r="AZ69" i="25"/>
  <c r="BP69" i="25"/>
  <c r="AC69" i="25" s="1"/>
  <c r="BQ69" i="25"/>
  <c r="BR69" i="25"/>
  <c r="BS69" i="25"/>
  <c r="BT69" i="25"/>
  <c r="BU69" i="25"/>
  <c r="BV69" i="25"/>
  <c r="AI69" i="25" s="1"/>
  <c r="BW69" i="25"/>
  <c r="BX69" i="25"/>
  <c r="BY69" i="25"/>
  <c r="BZ69" i="25"/>
  <c r="CA69" i="25"/>
  <c r="CB69" i="25"/>
  <c r="CC69" i="25"/>
  <c r="CD69" i="25"/>
  <c r="BO69" i="25" s="1"/>
  <c r="CE69" i="25"/>
  <c r="CF69" i="25"/>
  <c r="CG69" i="25"/>
  <c r="CH69" i="25"/>
  <c r="CI69" i="25"/>
  <c r="CJ69" i="25"/>
  <c r="CK69" i="25"/>
  <c r="CL69" i="25"/>
  <c r="CM69" i="25"/>
  <c r="CN69" i="25"/>
  <c r="CO69" i="25"/>
  <c r="CP69" i="25"/>
  <c r="CQ69" i="25"/>
  <c r="CR69" i="25"/>
  <c r="CS69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P70" i="25"/>
  <c r="BQ70" i="25"/>
  <c r="BR70" i="25"/>
  <c r="AE70" i="25" s="1"/>
  <c r="BS70" i="25"/>
  <c r="BT70" i="25"/>
  <c r="BU70" i="25"/>
  <c r="BV70" i="25"/>
  <c r="BW70" i="25"/>
  <c r="BX70" i="25"/>
  <c r="BY70" i="25"/>
  <c r="BZ70" i="25"/>
  <c r="CA70" i="25"/>
  <c r="CB70" i="25"/>
  <c r="BO70" i="25" s="1"/>
  <c r="CC70" i="25"/>
  <c r="CD70" i="25"/>
  <c r="CE70" i="25"/>
  <c r="CF70" i="25"/>
  <c r="CG70" i="25"/>
  <c r="CH70" i="25"/>
  <c r="CI70" i="25"/>
  <c r="CJ70" i="25"/>
  <c r="CK70" i="25"/>
  <c r="CL70" i="25"/>
  <c r="CM70" i="25"/>
  <c r="CN70" i="25"/>
  <c r="CO70" i="25"/>
  <c r="CP70" i="25"/>
  <c r="CQ70" i="25"/>
  <c r="CR70" i="25"/>
  <c r="CS70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O71" i="25"/>
  <c r="BP71" i="25"/>
  <c r="BQ71" i="25"/>
  <c r="BR71" i="25"/>
  <c r="BS71" i="25"/>
  <c r="BT71" i="25"/>
  <c r="BU71" i="25"/>
  <c r="BV71" i="25"/>
  <c r="AI71" i="25" s="1"/>
  <c r="BW71" i="25"/>
  <c r="AJ71" i="25" s="1"/>
  <c r="BX71" i="25"/>
  <c r="BY71" i="25"/>
  <c r="BZ71" i="25"/>
  <c r="CA71" i="25"/>
  <c r="CB71" i="25"/>
  <c r="CC71" i="25"/>
  <c r="CD71" i="25"/>
  <c r="BN71" i="25" s="1"/>
  <c r="CE71" i="25"/>
  <c r="CF71" i="25"/>
  <c r="CG71" i="25"/>
  <c r="CH71" i="25"/>
  <c r="CI71" i="25"/>
  <c r="CJ71" i="25"/>
  <c r="CK71" i="25"/>
  <c r="CL71" i="25"/>
  <c r="CM71" i="25"/>
  <c r="CN71" i="25"/>
  <c r="CO71" i="25"/>
  <c r="CP71" i="25"/>
  <c r="CQ71" i="25"/>
  <c r="CR71" i="25"/>
  <c r="CS71" i="25"/>
  <c r="AH72" i="25"/>
  <c r="AK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P72" i="25"/>
  <c r="BQ72" i="25"/>
  <c r="BR72" i="25"/>
  <c r="BS72" i="25"/>
  <c r="BT72" i="25"/>
  <c r="BU72" i="25"/>
  <c r="BV72" i="25"/>
  <c r="BW72" i="25"/>
  <c r="BX72" i="25"/>
  <c r="BY72" i="25"/>
  <c r="AL72" i="25" s="1"/>
  <c r="BZ72" i="25"/>
  <c r="AM72" i="25" s="1"/>
  <c r="CA72" i="25"/>
  <c r="CB72" i="25"/>
  <c r="BM72" i="25" s="1"/>
  <c r="CC72" i="25"/>
  <c r="CD72" i="25"/>
  <c r="CE72" i="25"/>
  <c r="CF72" i="25"/>
  <c r="CG72" i="25"/>
  <c r="CH72" i="25"/>
  <c r="CI72" i="25"/>
  <c r="CJ72" i="25"/>
  <c r="CK72" i="25"/>
  <c r="CL72" i="25"/>
  <c r="CM72" i="25"/>
  <c r="CN72" i="25"/>
  <c r="CO72" i="25"/>
  <c r="CP72" i="25"/>
  <c r="CQ72" i="25"/>
  <c r="CR72" i="25"/>
  <c r="CS72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P73" i="25"/>
  <c r="AC73" i="25" s="1"/>
  <c r="BQ73" i="25"/>
  <c r="BR73" i="25"/>
  <c r="BS73" i="25"/>
  <c r="BT73" i="25"/>
  <c r="BU73" i="25"/>
  <c r="BV73" i="25"/>
  <c r="BW73" i="25"/>
  <c r="AJ73" i="25" s="1"/>
  <c r="BX73" i="25"/>
  <c r="AK73" i="25" s="1"/>
  <c r="BY73" i="25"/>
  <c r="BZ73" i="25"/>
  <c r="CA73" i="25"/>
  <c r="CB73" i="25"/>
  <c r="CC73" i="25"/>
  <c r="CD73" i="25"/>
  <c r="BN73" i="25" s="1"/>
  <c r="CE73" i="25"/>
  <c r="CF73" i="25"/>
  <c r="CG73" i="25"/>
  <c r="CH73" i="25"/>
  <c r="CI73" i="25"/>
  <c r="CJ73" i="25"/>
  <c r="CK73" i="25"/>
  <c r="CL73" i="25"/>
  <c r="CM73" i="25"/>
  <c r="CN73" i="25"/>
  <c r="CO73" i="25"/>
  <c r="CP73" i="25"/>
  <c r="CQ73" i="25"/>
  <c r="CR73" i="25"/>
  <c r="CS73" i="25"/>
  <c r="AO74" i="25"/>
  <c r="AP74" i="25"/>
  <c r="AQ74" i="25"/>
  <c r="AR74" i="25"/>
  <c r="AS74" i="25"/>
  <c r="AT74" i="25"/>
  <c r="AU74" i="25"/>
  <c r="AI74" i="25" s="1"/>
  <c r="AV74" i="25"/>
  <c r="AW74" i="25"/>
  <c r="AK74" i="25" s="1"/>
  <c r="AX74" i="25"/>
  <c r="AY74" i="25"/>
  <c r="AZ74" i="25"/>
  <c r="BP74" i="25"/>
  <c r="BQ74" i="25"/>
  <c r="BR74" i="25"/>
  <c r="AE74" i="25" s="1"/>
  <c r="BS74" i="25"/>
  <c r="AF74" i="25" s="1"/>
  <c r="BT74" i="25"/>
  <c r="BU74" i="25"/>
  <c r="BV74" i="25"/>
  <c r="BW74" i="25"/>
  <c r="BX74" i="25"/>
  <c r="BY74" i="25"/>
  <c r="BZ74" i="25"/>
  <c r="CA74" i="25"/>
  <c r="CB74" i="25"/>
  <c r="BO74" i="25" s="1"/>
  <c r="CC74" i="25"/>
  <c r="CD74" i="25"/>
  <c r="CE74" i="25"/>
  <c r="CF74" i="25"/>
  <c r="CG74" i="25"/>
  <c r="CH74" i="25"/>
  <c r="CI74" i="25"/>
  <c r="CJ74" i="25"/>
  <c r="CK74" i="25"/>
  <c r="CL74" i="25"/>
  <c r="CM74" i="25"/>
  <c r="CN74" i="25"/>
  <c r="CO74" i="25"/>
  <c r="CP74" i="25"/>
  <c r="CQ74" i="25"/>
  <c r="CR74" i="25"/>
  <c r="CS74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P75" i="25"/>
  <c r="BQ75" i="25"/>
  <c r="BR75" i="25"/>
  <c r="BS75" i="25"/>
  <c r="BT75" i="25"/>
  <c r="BU75" i="25"/>
  <c r="BV75" i="25"/>
  <c r="AI75" i="25" s="1"/>
  <c r="BW75" i="25"/>
  <c r="BX75" i="25"/>
  <c r="BY75" i="25"/>
  <c r="BZ75" i="25"/>
  <c r="CA75" i="25"/>
  <c r="CB75" i="25"/>
  <c r="CC75" i="25"/>
  <c r="CD75" i="25"/>
  <c r="BO75" i="25" s="1"/>
  <c r="CE75" i="25"/>
  <c r="CF75" i="25"/>
  <c r="CG75" i="25"/>
  <c r="CH75" i="25"/>
  <c r="CI75" i="25"/>
  <c r="CJ75" i="25"/>
  <c r="CK75" i="25"/>
  <c r="CL75" i="25"/>
  <c r="CM75" i="25"/>
  <c r="CN75" i="25"/>
  <c r="CO75" i="25"/>
  <c r="CP75" i="25"/>
  <c r="CQ75" i="25"/>
  <c r="CR75" i="25"/>
  <c r="CS75" i="25"/>
  <c r="AO76" i="25"/>
  <c r="AP76" i="25"/>
  <c r="AQ76" i="25"/>
  <c r="AR76" i="25"/>
  <c r="AS76" i="25"/>
  <c r="AT76" i="25"/>
  <c r="AU76" i="25"/>
  <c r="AV76" i="25"/>
  <c r="AI76" i="25" s="1"/>
  <c r="AW76" i="25"/>
  <c r="AM76" i="25" s="1"/>
  <c r="AX76" i="25"/>
  <c r="AY76" i="25"/>
  <c r="AZ76" i="25"/>
  <c r="BP76" i="25"/>
  <c r="BQ76" i="25"/>
  <c r="BR76" i="25"/>
  <c r="BS76" i="25"/>
  <c r="AF76" i="25" s="1"/>
  <c r="BT76" i="25"/>
  <c r="BU76" i="25"/>
  <c r="BV76" i="25"/>
  <c r="BW76" i="25"/>
  <c r="BX76" i="25"/>
  <c r="BY76" i="25"/>
  <c r="BZ76" i="25"/>
  <c r="CA76" i="25"/>
  <c r="CB76" i="25"/>
  <c r="BO76" i="25" s="1"/>
  <c r="CC76" i="25"/>
  <c r="CD76" i="25"/>
  <c r="CE76" i="25"/>
  <c r="CF76" i="25"/>
  <c r="CG76" i="25"/>
  <c r="CH76" i="25"/>
  <c r="CI76" i="25"/>
  <c r="CJ76" i="25"/>
  <c r="CK76" i="25"/>
  <c r="CL76" i="25"/>
  <c r="CM76" i="25"/>
  <c r="CN76" i="25"/>
  <c r="CO76" i="25"/>
  <c r="CP76" i="25"/>
  <c r="CQ76" i="25"/>
  <c r="CR76" i="25"/>
  <c r="CS76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P77" i="25"/>
  <c r="BQ77" i="25"/>
  <c r="BR77" i="25"/>
  <c r="BS77" i="25"/>
  <c r="BT77" i="25"/>
  <c r="BU77" i="25"/>
  <c r="BV77" i="25"/>
  <c r="AI77" i="25" s="1"/>
  <c r="BW77" i="25"/>
  <c r="BX77" i="25"/>
  <c r="AK77" i="25" s="1"/>
  <c r="BY77" i="25"/>
  <c r="AL77" i="25" s="1"/>
  <c r="BZ77" i="25"/>
  <c r="CA77" i="25"/>
  <c r="CB77" i="25"/>
  <c r="CC77" i="25"/>
  <c r="CD77" i="25"/>
  <c r="CE77" i="25"/>
  <c r="CF77" i="25"/>
  <c r="CG77" i="25"/>
  <c r="CH77" i="25"/>
  <c r="CI77" i="25"/>
  <c r="CJ77" i="25"/>
  <c r="CK77" i="25"/>
  <c r="CL77" i="25"/>
  <c r="CM77" i="25"/>
  <c r="CN77" i="25"/>
  <c r="CO77" i="25"/>
  <c r="CP77" i="25"/>
  <c r="CQ77" i="25"/>
  <c r="CR77" i="25"/>
  <c r="CS77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P78" i="25"/>
  <c r="BQ78" i="25"/>
  <c r="BR78" i="25"/>
  <c r="BS78" i="25"/>
  <c r="BT78" i="25"/>
  <c r="BU78" i="25"/>
  <c r="BV78" i="25"/>
  <c r="BW78" i="25"/>
  <c r="BX78" i="25"/>
  <c r="BY78" i="25"/>
  <c r="BZ78" i="25"/>
  <c r="CA78" i="25"/>
  <c r="CB78" i="25"/>
  <c r="CC78" i="25"/>
  <c r="BN78" i="25" s="1"/>
  <c r="CD78" i="25"/>
  <c r="CE78" i="25"/>
  <c r="CF78" i="25"/>
  <c r="CG78" i="25"/>
  <c r="CH78" i="25"/>
  <c r="CI78" i="25"/>
  <c r="CJ78" i="25"/>
  <c r="CK78" i="25"/>
  <c r="CL78" i="25"/>
  <c r="CM78" i="25"/>
  <c r="CN78" i="25"/>
  <c r="CO78" i="25"/>
  <c r="CP78" i="25"/>
  <c r="CQ78" i="25"/>
  <c r="CR78" i="25"/>
  <c r="CS78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P79" i="25"/>
  <c r="BQ79" i="25"/>
  <c r="AD79" i="25" s="1"/>
  <c r="BR79" i="25"/>
  <c r="BS79" i="25"/>
  <c r="BT79" i="25"/>
  <c r="BU79" i="25"/>
  <c r="BV79" i="25"/>
  <c r="BW79" i="25"/>
  <c r="AJ79" i="25" s="1"/>
  <c r="BX79" i="25"/>
  <c r="BY79" i="25"/>
  <c r="AL79" i="25" s="1"/>
  <c r="BZ79" i="25"/>
  <c r="CA79" i="25"/>
  <c r="CB79" i="25"/>
  <c r="BM79" i="25" s="1"/>
  <c r="CC79" i="25"/>
  <c r="CD79" i="25"/>
  <c r="CE79" i="25"/>
  <c r="CF79" i="25"/>
  <c r="CG79" i="25"/>
  <c r="CH79" i="25"/>
  <c r="CI79" i="25"/>
  <c r="CJ79" i="25"/>
  <c r="CK79" i="25"/>
  <c r="CL79" i="25"/>
  <c r="CM79" i="25"/>
  <c r="CN79" i="25"/>
  <c r="CO79" i="25"/>
  <c r="CP79" i="25"/>
  <c r="CQ79" i="25"/>
  <c r="CR79" i="25"/>
  <c r="CS79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P80" i="25"/>
  <c r="BQ80" i="25"/>
  <c r="BR80" i="25"/>
  <c r="BS80" i="25"/>
  <c r="BT80" i="25"/>
  <c r="BU80" i="25"/>
  <c r="BV80" i="25"/>
  <c r="BW80" i="25"/>
  <c r="BX80" i="25"/>
  <c r="BY80" i="25"/>
  <c r="BZ80" i="25"/>
  <c r="CA80" i="25"/>
  <c r="CB80" i="25"/>
  <c r="BM80" i="25" s="1"/>
  <c r="CC80" i="25"/>
  <c r="CD80" i="25"/>
  <c r="CE80" i="25"/>
  <c r="CF80" i="25"/>
  <c r="CG80" i="25"/>
  <c r="CH80" i="25"/>
  <c r="CI80" i="25"/>
  <c r="CJ80" i="25"/>
  <c r="CK80" i="25"/>
  <c r="CL80" i="25"/>
  <c r="CM80" i="25"/>
  <c r="CN80" i="25"/>
  <c r="CO80" i="25"/>
  <c r="CP80" i="25"/>
  <c r="CQ80" i="25"/>
  <c r="CR80" i="25"/>
  <c r="CS80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P81" i="25"/>
  <c r="AC81" i="25" s="1"/>
  <c r="BQ81" i="25"/>
  <c r="BR81" i="25"/>
  <c r="BS81" i="25"/>
  <c r="BT81" i="25"/>
  <c r="BU81" i="25"/>
  <c r="BV81" i="25"/>
  <c r="BW81" i="25"/>
  <c r="AJ81" i="25" s="1"/>
  <c r="BX81" i="25"/>
  <c r="BY81" i="25"/>
  <c r="BZ81" i="25"/>
  <c r="CA81" i="25"/>
  <c r="CB81" i="25"/>
  <c r="CC81" i="25"/>
  <c r="CD81" i="25"/>
  <c r="CE81" i="25"/>
  <c r="CF81" i="25"/>
  <c r="CG81" i="25"/>
  <c r="CH81" i="25"/>
  <c r="CI81" i="25"/>
  <c r="CJ81" i="25"/>
  <c r="CK81" i="25"/>
  <c r="CL81" i="25"/>
  <c r="CM81" i="25"/>
  <c r="CN81" i="25"/>
  <c r="CO81" i="25"/>
  <c r="CP81" i="25"/>
  <c r="CQ81" i="25"/>
  <c r="CR81" i="25"/>
  <c r="CS81" i="25"/>
  <c r="AK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O82" i="25"/>
  <c r="BP82" i="25"/>
  <c r="AC82" i="25" s="1"/>
  <c r="BQ82" i="25"/>
  <c r="AD82" i="25" s="1"/>
  <c r="BR82" i="25"/>
  <c r="BS82" i="25"/>
  <c r="BT82" i="25"/>
  <c r="BU82" i="25"/>
  <c r="BV82" i="25"/>
  <c r="BW82" i="25"/>
  <c r="BX82" i="25"/>
  <c r="BY82" i="25"/>
  <c r="AL82" i="25" s="1"/>
  <c r="BZ82" i="25"/>
  <c r="CA82" i="25"/>
  <c r="CB82" i="25"/>
  <c r="CC82" i="25"/>
  <c r="CD82" i="25"/>
  <c r="CE82" i="25"/>
  <c r="CF82" i="25"/>
  <c r="CG82" i="25"/>
  <c r="CH82" i="25"/>
  <c r="CI82" i="25"/>
  <c r="CJ82" i="25"/>
  <c r="CK82" i="25"/>
  <c r="CL82" i="25"/>
  <c r="CM82" i="25"/>
  <c r="CN82" i="25"/>
  <c r="CO82" i="25"/>
  <c r="CP82" i="25"/>
  <c r="CQ82" i="25"/>
  <c r="CR82" i="25"/>
  <c r="CS82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P83" i="25"/>
  <c r="BQ83" i="25"/>
  <c r="BR83" i="25"/>
  <c r="BS83" i="25"/>
  <c r="AF83" i="25" s="1"/>
  <c r="BT83" i="25"/>
  <c r="BU83" i="25"/>
  <c r="BV83" i="25"/>
  <c r="BW83" i="25"/>
  <c r="BX83" i="25"/>
  <c r="BY83" i="25"/>
  <c r="AL83" i="25" s="1"/>
  <c r="BZ83" i="25"/>
  <c r="CA83" i="25"/>
  <c r="CB83" i="25"/>
  <c r="BM83" i="25" s="1"/>
  <c r="CC83" i="25"/>
  <c r="CD83" i="25"/>
  <c r="CE83" i="25"/>
  <c r="CF83" i="25"/>
  <c r="CG83" i="25"/>
  <c r="CH83" i="25"/>
  <c r="CI83" i="25"/>
  <c r="CJ83" i="25"/>
  <c r="CK83" i="25"/>
  <c r="CL83" i="25"/>
  <c r="CM83" i="25"/>
  <c r="CN83" i="25"/>
  <c r="CO83" i="25"/>
  <c r="CP83" i="25"/>
  <c r="CQ83" i="25"/>
  <c r="CR83" i="25"/>
  <c r="CS83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P84" i="25"/>
  <c r="BQ84" i="25"/>
  <c r="BR84" i="25"/>
  <c r="BS84" i="25"/>
  <c r="BT84" i="25"/>
  <c r="BU84" i="25"/>
  <c r="BV84" i="25"/>
  <c r="AI84" i="25" s="1"/>
  <c r="BW84" i="25"/>
  <c r="BX84" i="25"/>
  <c r="BY84" i="25"/>
  <c r="BZ84" i="25"/>
  <c r="CA84" i="25"/>
  <c r="CB84" i="25"/>
  <c r="CC84" i="25"/>
  <c r="BM84" i="25" s="1"/>
  <c r="CD84" i="25"/>
  <c r="CE84" i="25"/>
  <c r="CF84" i="25"/>
  <c r="CG84" i="25"/>
  <c r="CH84" i="25"/>
  <c r="CI84" i="25"/>
  <c r="CJ84" i="25"/>
  <c r="CK84" i="25"/>
  <c r="CL84" i="25"/>
  <c r="CM84" i="25"/>
  <c r="CN84" i="25"/>
  <c r="CO84" i="25"/>
  <c r="CP84" i="25"/>
  <c r="CQ84" i="25"/>
  <c r="CR84" i="25"/>
  <c r="CS84" i="25"/>
  <c r="AE85" i="25"/>
  <c r="AO85" i="25"/>
  <c r="AP85" i="25"/>
  <c r="AQ85" i="25"/>
  <c r="AR85" i="25"/>
  <c r="AS85" i="25"/>
  <c r="AT85" i="25"/>
  <c r="AU85" i="25"/>
  <c r="AV85" i="25"/>
  <c r="AJ85" i="25" s="1"/>
  <c r="AW85" i="25"/>
  <c r="AX85" i="25"/>
  <c r="AY85" i="25"/>
  <c r="AZ85" i="25"/>
  <c r="BP85" i="25"/>
  <c r="BQ85" i="25"/>
  <c r="BR85" i="25"/>
  <c r="BS85" i="25"/>
  <c r="BT85" i="25"/>
  <c r="BU85" i="25"/>
  <c r="BV85" i="25"/>
  <c r="BW85" i="25"/>
  <c r="BX85" i="25"/>
  <c r="AK85" i="25" s="1"/>
  <c r="BY85" i="25"/>
  <c r="BZ85" i="25"/>
  <c r="AM85" i="25" s="1"/>
  <c r="CA85" i="25"/>
  <c r="CB85" i="25"/>
  <c r="CC85" i="25"/>
  <c r="CD85" i="25"/>
  <c r="BO85" i="25" s="1"/>
  <c r="CE85" i="25"/>
  <c r="CF85" i="25"/>
  <c r="CG85" i="25"/>
  <c r="CH85" i="25"/>
  <c r="CI85" i="25"/>
  <c r="CJ85" i="25"/>
  <c r="CK85" i="25"/>
  <c r="CL85" i="25"/>
  <c r="CM85" i="25"/>
  <c r="CN85" i="25"/>
  <c r="CO85" i="25"/>
  <c r="CP85" i="25"/>
  <c r="CQ85" i="25"/>
  <c r="CR85" i="25"/>
  <c r="CS85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P86" i="25"/>
  <c r="BQ86" i="25"/>
  <c r="BR86" i="25"/>
  <c r="BS86" i="25"/>
  <c r="AF86" i="25" s="1"/>
  <c r="BT86" i="25"/>
  <c r="BU86" i="25"/>
  <c r="BV86" i="25"/>
  <c r="BW86" i="25"/>
  <c r="BX86" i="25"/>
  <c r="BY86" i="25"/>
  <c r="BZ86" i="25"/>
  <c r="CA86" i="25"/>
  <c r="CB86" i="25"/>
  <c r="BM86" i="25" s="1"/>
  <c r="CC86" i="25"/>
  <c r="CD86" i="25"/>
  <c r="CE86" i="25"/>
  <c r="CF86" i="25"/>
  <c r="CG86" i="25"/>
  <c r="CH86" i="25"/>
  <c r="CI86" i="25"/>
  <c r="CJ86" i="25"/>
  <c r="CK86" i="25"/>
  <c r="CL86" i="25"/>
  <c r="CM86" i="25"/>
  <c r="CN86" i="25"/>
  <c r="CO86" i="25"/>
  <c r="CP86" i="25"/>
  <c r="CQ86" i="25"/>
  <c r="CR86" i="25"/>
  <c r="CS86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P87" i="25"/>
  <c r="BQ87" i="25"/>
  <c r="BR87" i="25"/>
  <c r="BS87" i="25"/>
  <c r="BT87" i="25"/>
  <c r="BU87" i="25"/>
  <c r="BV87" i="25"/>
  <c r="AI87" i="25" s="1"/>
  <c r="BW87" i="25"/>
  <c r="BX87" i="25"/>
  <c r="BY87" i="25"/>
  <c r="BZ87" i="25"/>
  <c r="CA87" i="25"/>
  <c r="AN87" i="25" s="1"/>
  <c r="CB87" i="25"/>
  <c r="CC87" i="25"/>
  <c r="CD87" i="25"/>
  <c r="BO87" i="25" s="1"/>
  <c r="CE87" i="25"/>
  <c r="CF87" i="25"/>
  <c r="CG87" i="25"/>
  <c r="CH87" i="25"/>
  <c r="CI87" i="25"/>
  <c r="CJ87" i="25"/>
  <c r="CK87" i="25"/>
  <c r="CL87" i="25"/>
  <c r="CM87" i="25"/>
  <c r="CN87" i="25"/>
  <c r="CO87" i="25"/>
  <c r="CP87" i="25"/>
  <c r="CQ87" i="25"/>
  <c r="CR87" i="25"/>
  <c r="CS87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P88" i="25"/>
  <c r="BQ88" i="25"/>
  <c r="BR88" i="25"/>
  <c r="AE88" i="25" s="1"/>
  <c r="BS88" i="25"/>
  <c r="BT88" i="25"/>
  <c r="BU88" i="25"/>
  <c r="BV88" i="25"/>
  <c r="BW88" i="25"/>
  <c r="BX88" i="25"/>
  <c r="BY88" i="25"/>
  <c r="BZ88" i="25"/>
  <c r="CA88" i="25"/>
  <c r="CB88" i="25"/>
  <c r="BM88" i="25" s="1"/>
  <c r="CC88" i="25"/>
  <c r="CD88" i="25"/>
  <c r="CE88" i="25"/>
  <c r="CF88" i="25"/>
  <c r="CG88" i="25"/>
  <c r="CH88" i="25"/>
  <c r="CI88" i="25"/>
  <c r="CJ88" i="25"/>
  <c r="CK88" i="25"/>
  <c r="CL88" i="25"/>
  <c r="CM88" i="25"/>
  <c r="CN88" i="25"/>
  <c r="CO88" i="25"/>
  <c r="CP88" i="25"/>
  <c r="CQ88" i="25"/>
  <c r="CR88" i="25"/>
  <c r="CS88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P89" i="25"/>
  <c r="AC89" i="25" s="1"/>
  <c r="BQ89" i="25"/>
  <c r="BR89" i="25"/>
  <c r="BS89" i="25"/>
  <c r="BT89" i="25"/>
  <c r="BU89" i="25"/>
  <c r="BV89" i="25"/>
  <c r="BW89" i="25"/>
  <c r="BX89" i="25"/>
  <c r="BY89" i="25"/>
  <c r="BZ89" i="25"/>
  <c r="CA89" i="25"/>
  <c r="CB89" i="25"/>
  <c r="CC89" i="25"/>
  <c r="CD89" i="25"/>
  <c r="CE89" i="25"/>
  <c r="CF89" i="25"/>
  <c r="CG89" i="25"/>
  <c r="CH89" i="25"/>
  <c r="CI89" i="25"/>
  <c r="CJ89" i="25"/>
  <c r="CK89" i="25"/>
  <c r="CL89" i="25"/>
  <c r="CM89" i="25"/>
  <c r="CN89" i="25"/>
  <c r="CO89" i="25"/>
  <c r="CP89" i="25"/>
  <c r="CQ89" i="25"/>
  <c r="CR89" i="25"/>
  <c r="CS89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P90" i="25"/>
  <c r="BQ90" i="25"/>
  <c r="BR90" i="25"/>
  <c r="BS90" i="25"/>
  <c r="BT90" i="25"/>
  <c r="BU90" i="25"/>
  <c r="BV90" i="25"/>
  <c r="BW90" i="25"/>
  <c r="BX90" i="25"/>
  <c r="BY90" i="25"/>
  <c r="BZ90" i="25"/>
  <c r="CA90" i="25"/>
  <c r="CB90" i="25"/>
  <c r="CC90" i="25"/>
  <c r="CD90" i="25"/>
  <c r="CE90" i="25"/>
  <c r="CF90" i="25"/>
  <c r="CG90" i="25"/>
  <c r="CH90" i="25"/>
  <c r="CI90" i="25"/>
  <c r="CJ90" i="25"/>
  <c r="CK90" i="25"/>
  <c r="CL90" i="25"/>
  <c r="CM90" i="25"/>
  <c r="CN90" i="25"/>
  <c r="CO90" i="25"/>
  <c r="CP90" i="25"/>
  <c r="CQ90" i="25"/>
  <c r="CR90" i="25"/>
  <c r="CS90" i="25"/>
  <c r="AO91" i="25"/>
  <c r="AP91" i="25"/>
  <c r="AQ91" i="25"/>
  <c r="AR91" i="25"/>
  <c r="AS91" i="25"/>
  <c r="AT91" i="25"/>
  <c r="AU91" i="25"/>
  <c r="AV91" i="25"/>
  <c r="AJ91" i="25" s="1"/>
  <c r="AW91" i="25"/>
  <c r="AX91" i="25"/>
  <c r="AY91" i="25"/>
  <c r="AZ91" i="25"/>
  <c r="BP91" i="25"/>
  <c r="BQ91" i="25"/>
  <c r="BR91" i="25"/>
  <c r="BS91" i="25"/>
  <c r="BT91" i="25"/>
  <c r="BU91" i="25"/>
  <c r="BV91" i="25"/>
  <c r="BW91" i="25"/>
  <c r="BX91" i="25"/>
  <c r="BY91" i="25"/>
  <c r="AL91" i="25" s="1"/>
  <c r="BZ91" i="25"/>
  <c r="CA91" i="25"/>
  <c r="CB91" i="25"/>
  <c r="CC91" i="25"/>
  <c r="CD91" i="25"/>
  <c r="BO91" i="25" s="1"/>
  <c r="CE91" i="25"/>
  <c r="CF91" i="25"/>
  <c r="CG91" i="25"/>
  <c r="CH91" i="25"/>
  <c r="CI91" i="25"/>
  <c r="CJ91" i="25"/>
  <c r="CK91" i="25"/>
  <c r="CL91" i="25"/>
  <c r="CM91" i="25"/>
  <c r="CN91" i="25"/>
  <c r="CO91" i="25"/>
  <c r="CP91" i="25"/>
  <c r="CQ91" i="25"/>
  <c r="CR91" i="25"/>
  <c r="CS91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P92" i="25"/>
  <c r="BQ92" i="25"/>
  <c r="BR92" i="25"/>
  <c r="BS92" i="25"/>
  <c r="BT92" i="25"/>
  <c r="BU92" i="25"/>
  <c r="BV92" i="25"/>
  <c r="BW92" i="25"/>
  <c r="BX92" i="25"/>
  <c r="BY92" i="25"/>
  <c r="BZ92" i="25"/>
  <c r="CA92" i="25"/>
  <c r="CB92" i="25"/>
  <c r="CC92" i="25"/>
  <c r="CD92" i="25"/>
  <c r="CE92" i="25"/>
  <c r="CF92" i="25"/>
  <c r="CG92" i="25"/>
  <c r="CH92" i="25"/>
  <c r="CI92" i="25"/>
  <c r="CJ92" i="25"/>
  <c r="CK92" i="25"/>
  <c r="CL92" i="25"/>
  <c r="CM92" i="25"/>
  <c r="CN92" i="25"/>
  <c r="CO92" i="25"/>
  <c r="CP92" i="25"/>
  <c r="CQ92" i="25"/>
  <c r="CR92" i="25"/>
  <c r="CS92" i="25"/>
  <c r="AO93" i="25"/>
  <c r="AP93" i="25"/>
  <c r="AQ93" i="25"/>
  <c r="AR93" i="25"/>
  <c r="AS93" i="25"/>
  <c r="AT93" i="25"/>
  <c r="AU93" i="25"/>
  <c r="AV93" i="25"/>
  <c r="AW93" i="25"/>
  <c r="AX93" i="25"/>
  <c r="AY93" i="25"/>
  <c r="AM93" i="25" s="1"/>
  <c r="AZ93" i="25"/>
  <c r="BP93" i="25"/>
  <c r="AC93" i="25" s="1"/>
  <c r="BQ93" i="25"/>
  <c r="BR93" i="25"/>
  <c r="BS93" i="25"/>
  <c r="BT93" i="25"/>
  <c r="BU93" i="25"/>
  <c r="BV93" i="25"/>
  <c r="AI93" i="25" s="1"/>
  <c r="BW93" i="25"/>
  <c r="AJ93" i="25" s="1"/>
  <c r="BX93" i="25"/>
  <c r="AK93" i="25" s="1"/>
  <c r="BY93" i="25"/>
  <c r="AL93" i="25" s="1"/>
  <c r="BZ93" i="25"/>
  <c r="CA93" i="25"/>
  <c r="CB93" i="25"/>
  <c r="CC93" i="25"/>
  <c r="CD93" i="25"/>
  <c r="BN93" i="25" s="1"/>
  <c r="CE93" i="25"/>
  <c r="CF93" i="25"/>
  <c r="CG93" i="25"/>
  <c r="CH93" i="25"/>
  <c r="CI93" i="25"/>
  <c r="CJ93" i="25"/>
  <c r="CK93" i="25"/>
  <c r="CL93" i="25"/>
  <c r="CM93" i="25"/>
  <c r="CN93" i="25"/>
  <c r="CO93" i="25"/>
  <c r="CP93" i="25"/>
  <c r="CQ93" i="25"/>
  <c r="CR93" i="25"/>
  <c r="CS93" i="25"/>
  <c r="AO94" i="25"/>
  <c r="AP94" i="25"/>
  <c r="AQ94" i="25"/>
  <c r="AR94" i="25"/>
  <c r="AS94" i="25"/>
  <c r="AT94" i="25"/>
  <c r="AU94" i="25"/>
  <c r="AV94" i="25"/>
  <c r="AW94" i="25"/>
  <c r="AK94" i="25" s="1"/>
  <c r="AX94" i="25"/>
  <c r="AY94" i="25"/>
  <c r="AZ94" i="25"/>
  <c r="BP94" i="25"/>
  <c r="BQ94" i="25"/>
  <c r="BR94" i="25"/>
  <c r="BS94" i="25"/>
  <c r="BT94" i="25"/>
  <c r="BU94" i="25"/>
  <c r="AH94" i="25" s="1"/>
  <c r="BV94" i="25"/>
  <c r="BW94" i="25"/>
  <c r="BX94" i="25"/>
  <c r="BY94" i="25"/>
  <c r="BZ94" i="25"/>
  <c r="CA94" i="25"/>
  <c r="CB94" i="25"/>
  <c r="BM94" i="25" s="1"/>
  <c r="CC94" i="25"/>
  <c r="CD94" i="25"/>
  <c r="CE94" i="25"/>
  <c r="CF94" i="25"/>
  <c r="CG94" i="25"/>
  <c r="CH94" i="25"/>
  <c r="CI94" i="25"/>
  <c r="CJ94" i="25"/>
  <c r="CK94" i="25"/>
  <c r="CL94" i="25"/>
  <c r="CM94" i="25"/>
  <c r="CN94" i="25"/>
  <c r="CO94" i="25"/>
  <c r="CP94" i="25"/>
  <c r="CQ94" i="25"/>
  <c r="CR94" i="25"/>
  <c r="CS94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P95" i="25"/>
  <c r="AC95" i="25" s="1"/>
  <c r="BQ95" i="25"/>
  <c r="BR95" i="25"/>
  <c r="BS95" i="25"/>
  <c r="BT95" i="25"/>
  <c r="BU95" i="25"/>
  <c r="BV95" i="25"/>
  <c r="BW95" i="25"/>
  <c r="BX95" i="25"/>
  <c r="BY95" i="25"/>
  <c r="BZ95" i="25"/>
  <c r="CA95" i="25"/>
  <c r="CB95" i="25"/>
  <c r="CC95" i="25"/>
  <c r="CD95" i="25"/>
  <c r="BN95" i="25" s="1"/>
  <c r="CE95" i="25"/>
  <c r="CF95" i="25"/>
  <c r="CG95" i="25"/>
  <c r="CH95" i="25"/>
  <c r="CI95" i="25"/>
  <c r="CJ95" i="25"/>
  <c r="CK95" i="25"/>
  <c r="CL95" i="25"/>
  <c r="CM95" i="25"/>
  <c r="CN95" i="25"/>
  <c r="CO95" i="25"/>
  <c r="CP95" i="25"/>
  <c r="CQ95" i="25"/>
  <c r="CR95" i="25"/>
  <c r="CS95" i="25"/>
  <c r="AO96" i="25"/>
  <c r="AP96" i="25"/>
  <c r="AQ96" i="25"/>
  <c r="AR96" i="25"/>
  <c r="AS96" i="25"/>
  <c r="AT96" i="25"/>
  <c r="AU96" i="25"/>
  <c r="AI96" i="25" s="1"/>
  <c r="AV96" i="25"/>
  <c r="AW96" i="25"/>
  <c r="AX96" i="25"/>
  <c r="AY96" i="25"/>
  <c r="AZ96" i="25"/>
  <c r="BP96" i="25"/>
  <c r="AC96" i="25" s="1"/>
  <c r="BQ96" i="25"/>
  <c r="BR96" i="25"/>
  <c r="BS96" i="25"/>
  <c r="AF96" i="25" s="1"/>
  <c r="BT96" i="25"/>
  <c r="BU96" i="25"/>
  <c r="BV96" i="25"/>
  <c r="BW96" i="25"/>
  <c r="BX96" i="25"/>
  <c r="AK96" i="25" s="1"/>
  <c r="BY96" i="25"/>
  <c r="BZ96" i="25"/>
  <c r="CA96" i="25"/>
  <c r="AN96" i="25" s="1"/>
  <c r="CB96" i="25"/>
  <c r="BM96" i="25" s="1"/>
  <c r="CC96" i="25"/>
  <c r="CD96" i="25"/>
  <c r="BO96" i="25" s="1"/>
  <c r="CE96" i="25"/>
  <c r="CF96" i="25"/>
  <c r="CG96" i="25"/>
  <c r="CH96" i="25"/>
  <c r="CI96" i="25"/>
  <c r="CJ96" i="25"/>
  <c r="CK96" i="25"/>
  <c r="CL96" i="25"/>
  <c r="CM96" i="25"/>
  <c r="CN96" i="25"/>
  <c r="CO96" i="25"/>
  <c r="CP96" i="25"/>
  <c r="CQ96" i="25"/>
  <c r="CR96" i="25"/>
  <c r="CS96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P97" i="25"/>
  <c r="AC97" i="25" s="1"/>
  <c r="BQ97" i="25"/>
  <c r="BR97" i="25"/>
  <c r="BS97" i="25"/>
  <c r="BT97" i="25"/>
  <c r="BU97" i="25"/>
  <c r="BV97" i="25"/>
  <c r="AI97" i="25" s="1"/>
  <c r="BW97" i="25"/>
  <c r="BX97" i="25"/>
  <c r="BY97" i="25"/>
  <c r="BZ97" i="25"/>
  <c r="CA97" i="25"/>
  <c r="CB97" i="25"/>
  <c r="CC97" i="25"/>
  <c r="CD97" i="25"/>
  <c r="BO97" i="25" s="1"/>
  <c r="CE97" i="25"/>
  <c r="CF97" i="25"/>
  <c r="CG97" i="25"/>
  <c r="CH97" i="25"/>
  <c r="CI97" i="25"/>
  <c r="CJ97" i="25"/>
  <c r="CK97" i="25"/>
  <c r="CL97" i="25"/>
  <c r="CM97" i="25"/>
  <c r="CN97" i="25"/>
  <c r="CO97" i="25"/>
  <c r="CP97" i="25"/>
  <c r="CQ97" i="25"/>
  <c r="CR97" i="25"/>
  <c r="CS97" i="25"/>
  <c r="AO98" i="25"/>
  <c r="AP98" i="25"/>
  <c r="AQ98" i="25"/>
  <c r="AR98" i="25"/>
  <c r="AS98" i="25"/>
  <c r="AT98" i="25"/>
  <c r="AU98" i="25"/>
  <c r="AV98" i="25"/>
  <c r="AI98" i="25" s="1"/>
  <c r="AW98" i="25"/>
  <c r="AX98" i="25"/>
  <c r="AY98" i="25"/>
  <c r="AZ98" i="25"/>
  <c r="BO98" i="25"/>
  <c r="BP98" i="25"/>
  <c r="BQ98" i="25"/>
  <c r="BR98" i="25"/>
  <c r="AE98" i="25" s="1"/>
  <c r="BS98" i="25"/>
  <c r="BT98" i="25"/>
  <c r="BU98" i="25"/>
  <c r="BV98" i="25"/>
  <c r="BW98" i="25"/>
  <c r="BX98" i="25"/>
  <c r="BY98" i="25"/>
  <c r="BZ98" i="25"/>
  <c r="AM98" i="25" s="1"/>
  <c r="CA98" i="25"/>
  <c r="CB98" i="25"/>
  <c r="BM98" i="25" s="1"/>
  <c r="CC98" i="25"/>
  <c r="CD98" i="25"/>
  <c r="CE98" i="25"/>
  <c r="CF98" i="25"/>
  <c r="CG98" i="25"/>
  <c r="CH98" i="25"/>
  <c r="CI98" i="25"/>
  <c r="CJ98" i="25"/>
  <c r="CK98" i="25"/>
  <c r="CL98" i="25"/>
  <c r="CM98" i="25"/>
  <c r="CN98" i="25"/>
  <c r="CO98" i="25"/>
  <c r="CP98" i="25"/>
  <c r="CQ98" i="25"/>
  <c r="CR98" i="25"/>
  <c r="CS98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AN99" i="25" s="1"/>
  <c r="BP99" i="25"/>
  <c r="BQ99" i="25"/>
  <c r="BR99" i="25"/>
  <c r="BS99" i="25"/>
  <c r="BT99" i="25"/>
  <c r="BU99" i="25"/>
  <c r="BV99" i="25"/>
  <c r="BW99" i="25"/>
  <c r="AJ99" i="25" s="1"/>
  <c r="BX99" i="25"/>
  <c r="AK99" i="25" s="1"/>
  <c r="BY99" i="25"/>
  <c r="BZ99" i="25"/>
  <c r="CA99" i="25"/>
  <c r="CB99" i="25"/>
  <c r="BM99" i="25" s="1"/>
  <c r="CC99" i="25"/>
  <c r="CD99" i="25"/>
  <c r="CE99" i="25"/>
  <c r="CF99" i="25"/>
  <c r="CG99" i="25"/>
  <c r="CH99" i="25"/>
  <c r="CI99" i="25"/>
  <c r="CJ99" i="25"/>
  <c r="CK99" i="25"/>
  <c r="CL99" i="25"/>
  <c r="CM99" i="25"/>
  <c r="CN99" i="25"/>
  <c r="CO99" i="25"/>
  <c r="CP99" i="25"/>
  <c r="CQ99" i="25"/>
  <c r="CR99" i="25"/>
  <c r="CS99" i="25"/>
  <c r="AO100" i="25"/>
  <c r="AP100" i="25"/>
  <c r="AQ100" i="25"/>
  <c r="AR100" i="25"/>
  <c r="AS100" i="25"/>
  <c r="AT100" i="25"/>
  <c r="AU100" i="25"/>
  <c r="AV100" i="25"/>
  <c r="AI100" i="25" s="1"/>
  <c r="AW100" i="25"/>
  <c r="AL100" i="25" s="1"/>
  <c r="AX100" i="25"/>
  <c r="AY100" i="25"/>
  <c r="AZ100" i="25"/>
  <c r="BP100" i="25"/>
  <c r="BQ100" i="25"/>
  <c r="BR100" i="25"/>
  <c r="BS100" i="25"/>
  <c r="BT100" i="25"/>
  <c r="AG100" i="25" s="1"/>
  <c r="BU100" i="25"/>
  <c r="BV100" i="25"/>
  <c r="BW100" i="25"/>
  <c r="BX100" i="25"/>
  <c r="BY100" i="25"/>
  <c r="BZ100" i="25"/>
  <c r="CA100" i="25"/>
  <c r="CB100" i="25"/>
  <c r="CC100" i="25"/>
  <c r="CD100" i="25"/>
  <c r="CE100" i="25"/>
  <c r="CF100" i="25"/>
  <c r="CG100" i="25"/>
  <c r="CH100" i="25"/>
  <c r="CI100" i="25"/>
  <c r="CJ100" i="25"/>
  <c r="CK100" i="25"/>
  <c r="CL100" i="25"/>
  <c r="CM100" i="25"/>
  <c r="CN100" i="25"/>
  <c r="CO100" i="25"/>
  <c r="CP100" i="25"/>
  <c r="CQ100" i="25"/>
  <c r="CR100" i="25"/>
  <c r="CS100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P101" i="25"/>
  <c r="BQ101" i="25"/>
  <c r="BR101" i="25"/>
  <c r="BS101" i="25"/>
  <c r="BT101" i="25"/>
  <c r="BU101" i="25"/>
  <c r="BV101" i="25"/>
  <c r="AI101" i="25" s="1"/>
  <c r="BW101" i="25"/>
  <c r="AJ101" i="25" s="1"/>
  <c r="BX101" i="25"/>
  <c r="AK101" i="25" s="1"/>
  <c r="BY101" i="25"/>
  <c r="BZ101" i="25"/>
  <c r="CA101" i="25"/>
  <c r="CB101" i="25"/>
  <c r="CC101" i="25"/>
  <c r="BM101" i="25" s="1"/>
  <c r="CD101" i="25"/>
  <c r="CE101" i="25"/>
  <c r="CF101" i="25"/>
  <c r="CG101" i="25"/>
  <c r="CH101" i="25"/>
  <c r="CI101" i="25"/>
  <c r="CJ101" i="25"/>
  <c r="CK101" i="25"/>
  <c r="CL101" i="25"/>
  <c r="CM101" i="25"/>
  <c r="CN101" i="25"/>
  <c r="CO101" i="25"/>
  <c r="CP101" i="25"/>
  <c r="CQ101" i="25"/>
  <c r="CR101" i="25"/>
  <c r="CS101" i="25"/>
  <c r="CS2" i="25"/>
  <c r="CR2" i="25"/>
  <c r="CQ2" i="25"/>
  <c r="CP2" i="25"/>
  <c r="CO2" i="25"/>
  <c r="CN2" i="25"/>
  <c r="CM2" i="25"/>
  <c r="CL2" i="25"/>
  <c r="CK2" i="25"/>
  <c r="CJ2" i="25"/>
  <c r="CI2" i="25"/>
  <c r="CH2" i="25"/>
  <c r="CG2" i="25"/>
  <c r="CF2" i="25"/>
  <c r="CE2" i="25"/>
  <c r="CD2" i="25"/>
  <c r="CC2" i="25"/>
  <c r="CB2" i="25"/>
  <c r="CA2" i="25"/>
  <c r="BZ2" i="25"/>
  <c r="BY2" i="25"/>
  <c r="BX2" i="25"/>
  <c r="BW2" i="25"/>
  <c r="BV2" i="25"/>
  <c r="BU2" i="25"/>
  <c r="BT2" i="25"/>
  <c r="BS2" i="25"/>
  <c r="BR2" i="25"/>
  <c r="BQ2" i="25"/>
  <c r="BP2" i="25"/>
  <c r="AZ2" i="25"/>
  <c r="AY2" i="25"/>
  <c r="AX2" i="25"/>
  <c r="AW2" i="25"/>
  <c r="AT2" i="25"/>
  <c r="AS2" i="25"/>
  <c r="AR2" i="25"/>
  <c r="AQ2" i="25"/>
  <c r="AP2" i="25"/>
  <c r="AO3" i="1"/>
  <c r="AP3" i="1"/>
  <c r="AQ3" i="1"/>
  <c r="AR3" i="1"/>
  <c r="AS3" i="1"/>
  <c r="AT3" i="1"/>
  <c r="AU3" i="1"/>
  <c r="AV3" i="1"/>
  <c r="AW3" i="1"/>
  <c r="AX3" i="1"/>
  <c r="AY3" i="1"/>
  <c r="AZ3" i="1"/>
  <c r="BP3" i="1"/>
  <c r="BQ3" i="1"/>
  <c r="BR3" i="1"/>
  <c r="AE3" i="1" s="1"/>
  <c r="BS3" i="1"/>
  <c r="BT3" i="1"/>
  <c r="BU3" i="1"/>
  <c r="AH3" i="1" s="1"/>
  <c r="BV3" i="1"/>
  <c r="BW3" i="1"/>
  <c r="BX3" i="1"/>
  <c r="BY3" i="1"/>
  <c r="BZ3" i="1"/>
  <c r="AM3" i="1" s="1"/>
  <c r="CA3" i="1"/>
  <c r="CB3" i="1"/>
  <c r="CC3" i="1"/>
  <c r="BM3" i="1" s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AO4" i="1"/>
  <c r="AP4" i="1"/>
  <c r="AQ4" i="1"/>
  <c r="AR4" i="1"/>
  <c r="AS4" i="1"/>
  <c r="AT4" i="1"/>
  <c r="AU4" i="1"/>
  <c r="AV4" i="1"/>
  <c r="AW4" i="1"/>
  <c r="AX4" i="1"/>
  <c r="AY4" i="1"/>
  <c r="AZ4" i="1"/>
  <c r="BP4" i="1"/>
  <c r="BQ4" i="1"/>
  <c r="BR4" i="1"/>
  <c r="BS4" i="1"/>
  <c r="BT4" i="1"/>
  <c r="BU4" i="1"/>
  <c r="BV4" i="1"/>
  <c r="BW4" i="1"/>
  <c r="AJ4" i="1" s="1"/>
  <c r="BX4" i="1"/>
  <c r="BY4" i="1"/>
  <c r="BZ4" i="1"/>
  <c r="CA4" i="1"/>
  <c r="CB4" i="1"/>
  <c r="BM4" i="1" s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AM5" i="1"/>
  <c r="AO5" i="1"/>
  <c r="AP5" i="1"/>
  <c r="AQ5" i="1"/>
  <c r="AR5" i="1"/>
  <c r="AS5" i="1"/>
  <c r="AT5" i="1"/>
  <c r="AU5" i="1"/>
  <c r="AV5" i="1"/>
  <c r="AW5" i="1"/>
  <c r="AX5" i="1"/>
  <c r="AY5" i="1"/>
  <c r="AZ5" i="1"/>
  <c r="BP5" i="1"/>
  <c r="BQ5" i="1"/>
  <c r="BR5" i="1"/>
  <c r="AE5" i="1" s="1"/>
  <c r="BS5" i="1"/>
  <c r="BT5" i="1"/>
  <c r="BU5" i="1"/>
  <c r="BV5" i="1"/>
  <c r="BW5" i="1"/>
  <c r="BX5" i="1"/>
  <c r="BY5" i="1"/>
  <c r="BZ5" i="1"/>
  <c r="CA5" i="1"/>
  <c r="AN5" i="1" s="1"/>
  <c r="CB5" i="1"/>
  <c r="CC5" i="1"/>
  <c r="CD5" i="1"/>
  <c r="BO5" i="1" s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AO6" i="1"/>
  <c r="AP6" i="1"/>
  <c r="AQ6" i="1"/>
  <c r="AR6" i="1"/>
  <c r="AS6" i="1"/>
  <c r="AT6" i="1"/>
  <c r="AU6" i="1"/>
  <c r="AV6" i="1"/>
  <c r="AW6" i="1"/>
  <c r="AX6" i="1"/>
  <c r="AY6" i="1"/>
  <c r="AZ6" i="1"/>
  <c r="BP6" i="1"/>
  <c r="BQ6" i="1"/>
  <c r="AD6" i="1" s="1"/>
  <c r="BR6" i="1"/>
  <c r="BS6" i="1"/>
  <c r="BT6" i="1"/>
  <c r="BU6" i="1"/>
  <c r="BV6" i="1"/>
  <c r="BW6" i="1"/>
  <c r="BX6" i="1"/>
  <c r="BY6" i="1"/>
  <c r="AL6" i="1" s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AO7" i="1"/>
  <c r="AP7" i="1"/>
  <c r="AQ7" i="1"/>
  <c r="AR7" i="1"/>
  <c r="AS7" i="1"/>
  <c r="AT7" i="1"/>
  <c r="AU7" i="1"/>
  <c r="AV7" i="1"/>
  <c r="AW7" i="1"/>
  <c r="AX7" i="1"/>
  <c r="AY7" i="1"/>
  <c r="AZ7" i="1"/>
  <c r="BP7" i="1"/>
  <c r="AC7" i="1" s="1"/>
  <c r="BQ7" i="1"/>
  <c r="BR7" i="1"/>
  <c r="BS7" i="1"/>
  <c r="BT7" i="1"/>
  <c r="BU7" i="1"/>
  <c r="BV7" i="1"/>
  <c r="AI7" i="1" s="1"/>
  <c r="BW7" i="1"/>
  <c r="BX7" i="1"/>
  <c r="AK7" i="1" s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AO8" i="1"/>
  <c r="AP8" i="1"/>
  <c r="AQ8" i="1"/>
  <c r="AR8" i="1"/>
  <c r="AS8" i="1"/>
  <c r="AT8" i="1"/>
  <c r="AU8" i="1"/>
  <c r="AV8" i="1"/>
  <c r="AW8" i="1"/>
  <c r="AX8" i="1"/>
  <c r="AY8" i="1"/>
  <c r="AZ8" i="1"/>
  <c r="BP8" i="1"/>
  <c r="BQ8" i="1"/>
  <c r="BR8" i="1"/>
  <c r="BS8" i="1"/>
  <c r="BT8" i="1"/>
  <c r="BU8" i="1"/>
  <c r="AH8" i="1" s="1"/>
  <c r="BV8" i="1"/>
  <c r="BW8" i="1"/>
  <c r="BX8" i="1"/>
  <c r="BY8" i="1"/>
  <c r="BZ8" i="1"/>
  <c r="CA8" i="1"/>
  <c r="CB8" i="1"/>
  <c r="CC8" i="1"/>
  <c r="BN8" i="1" s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AO9" i="1"/>
  <c r="AP9" i="1"/>
  <c r="AQ9" i="1"/>
  <c r="AR9" i="1"/>
  <c r="AS9" i="1"/>
  <c r="AT9" i="1"/>
  <c r="AU9" i="1"/>
  <c r="AV9" i="1"/>
  <c r="AW9" i="1"/>
  <c r="AX9" i="1"/>
  <c r="AY9" i="1"/>
  <c r="AN9" i="1" s="1"/>
  <c r="AZ9" i="1"/>
  <c r="BP9" i="1"/>
  <c r="BQ9" i="1"/>
  <c r="AD9" i="1" s="1"/>
  <c r="BR9" i="1"/>
  <c r="BS9" i="1"/>
  <c r="BT9" i="1"/>
  <c r="BU9" i="1"/>
  <c r="BV9" i="1"/>
  <c r="BW9" i="1"/>
  <c r="BX9" i="1"/>
  <c r="BY9" i="1"/>
  <c r="AL9" i="1" s="1"/>
  <c r="BZ9" i="1"/>
  <c r="CA9" i="1"/>
  <c r="CB9" i="1"/>
  <c r="CC9" i="1"/>
  <c r="BN9" i="1" s="1"/>
  <c r="CD9" i="1"/>
  <c r="BO9" i="1" s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AO10" i="1"/>
  <c r="AP10" i="1"/>
  <c r="AQ10" i="1"/>
  <c r="AR10" i="1"/>
  <c r="AS10" i="1"/>
  <c r="AT10" i="1"/>
  <c r="AU10" i="1"/>
  <c r="AI10" i="1" s="1"/>
  <c r="AV10" i="1"/>
  <c r="AW10" i="1"/>
  <c r="AX10" i="1"/>
  <c r="AL10" i="1" s="1"/>
  <c r="AY10" i="1"/>
  <c r="AZ10" i="1"/>
  <c r="BP10" i="1"/>
  <c r="BQ10" i="1"/>
  <c r="BR10" i="1"/>
  <c r="BS10" i="1"/>
  <c r="BT10" i="1"/>
  <c r="BU10" i="1"/>
  <c r="AH10" i="1" s="1"/>
  <c r="BV10" i="1"/>
  <c r="BW10" i="1"/>
  <c r="BX10" i="1"/>
  <c r="BY10" i="1"/>
  <c r="BZ10" i="1"/>
  <c r="AM10" i="1" s="1"/>
  <c r="CA10" i="1"/>
  <c r="CB10" i="1"/>
  <c r="CC10" i="1"/>
  <c r="BN10" i="1" s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AO11" i="1"/>
  <c r="AP11" i="1"/>
  <c r="AQ11" i="1"/>
  <c r="AR11" i="1"/>
  <c r="AG11" i="1" s="1"/>
  <c r="AS11" i="1"/>
  <c r="AT11" i="1"/>
  <c r="AU11" i="1"/>
  <c r="AV11" i="1"/>
  <c r="AW11" i="1"/>
  <c r="AX11" i="1"/>
  <c r="AY11" i="1"/>
  <c r="AZ11" i="1"/>
  <c r="BP11" i="1"/>
  <c r="AC11" i="1" s="1"/>
  <c r="BQ11" i="1"/>
  <c r="BR11" i="1"/>
  <c r="BS11" i="1"/>
  <c r="BT11" i="1"/>
  <c r="BU11" i="1"/>
  <c r="BV11" i="1"/>
  <c r="BW11" i="1"/>
  <c r="AJ11" i="1" s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P12" i="1"/>
  <c r="BQ12" i="1"/>
  <c r="BR12" i="1"/>
  <c r="BS12" i="1"/>
  <c r="BT12" i="1"/>
  <c r="BU12" i="1"/>
  <c r="BV12" i="1"/>
  <c r="AI12" i="1" s="1"/>
  <c r="BW12" i="1"/>
  <c r="AJ12" i="1" s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AO13" i="1"/>
  <c r="AP13" i="1"/>
  <c r="AQ13" i="1"/>
  <c r="AR13" i="1"/>
  <c r="AS13" i="1"/>
  <c r="AT13" i="1"/>
  <c r="AU13" i="1"/>
  <c r="AV13" i="1"/>
  <c r="AW13" i="1"/>
  <c r="AM13" i="1" s="1"/>
  <c r="AX13" i="1"/>
  <c r="AY13" i="1"/>
  <c r="AZ13" i="1"/>
  <c r="BP13" i="1"/>
  <c r="BQ13" i="1"/>
  <c r="BR13" i="1"/>
  <c r="AE13" i="1" s="1"/>
  <c r="BS13" i="1"/>
  <c r="BT13" i="1"/>
  <c r="BU13" i="1"/>
  <c r="BV13" i="1"/>
  <c r="BW13" i="1"/>
  <c r="BX13" i="1"/>
  <c r="AK13" i="1" s="1"/>
  <c r="BY13" i="1"/>
  <c r="BZ13" i="1"/>
  <c r="CA13" i="1"/>
  <c r="CB13" i="1"/>
  <c r="BM13" i="1" s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AO14" i="1"/>
  <c r="AP14" i="1"/>
  <c r="AQ14" i="1"/>
  <c r="AR14" i="1"/>
  <c r="AS14" i="1"/>
  <c r="AT14" i="1"/>
  <c r="AU14" i="1"/>
  <c r="AV14" i="1"/>
  <c r="AW14" i="1"/>
  <c r="AX14" i="1"/>
  <c r="AM14" i="1" s="1"/>
  <c r="AY14" i="1"/>
  <c r="AZ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BN14" i="1" s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P15" i="1"/>
  <c r="BQ15" i="1"/>
  <c r="BR15" i="1"/>
  <c r="BS15" i="1"/>
  <c r="BT15" i="1"/>
  <c r="AG15" i="1" s="1"/>
  <c r="BU15" i="1"/>
  <c r="BV15" i="1"/>
  <c r="BW15" i="1"/>
  <c r="BX15" i="1"/>
  <c r="BY15" i="1"/>
  <c r="BZ15" i="1"/>
  <c r="CA15" i="1"/>
  <c r="AN15" i="1" s="1"/>
  <c r="CB15" i="1"/>
  <c r="BM15" i="1" s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P16" i="1"/>
  <c r="BQ16" i="1"/>
  <c r="BR16" i="1"/>
  <c r="BS16" i="1"/>
  <c r="BT16" i="1"/>
  <c r="BU16" i="1"/>
  <c r="AH16" i="1" s="1"/>
  <c r="BV16" i="1"/>
  <c r="BW16" i="1"/>
  <c r="AJ16" i="1" s="1"/>
  <c r="BX16" i="1"/>
  <c r="BY16" i="1"/>
  <c r="BZ16" i="1"/>
  <c r="CA16" i="1"/>
  <c r="CB16" i="1"/>
  <c r="CC16" i="1"/>
  <c r="BN16" i="1" s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AO17" i="1"/>
  <c r="AP17" i="1"/>
  <c r="AQ17" i="1"/>
  <c r="AR17" i="1"/>
  <c r="AS17" i="1"/>
  <c r="AT17" i="1"/>
  <c r="AU17" i="1"/>
  <c r="AI17" i="1" s="1"/>
  <c r="AV17" i="1"/>
  <c r="AW17" i="1"/>
  <c r="AX17" i="1"/>
  <c r="AY17" i="1"/>
  <c r="AZ17" i="1"/>
  <c r="BP17" i="1"/>
  <c r="BQ17" i="1"/>
  <c r="BR17" i="1"/>
  <c r="BS17" i="1"/>
  <c r="BT17" i="1"/>
  <c r="BU17" i="1"/>
  <c r="BV17" i="1"/>
  <c r="BW17" i="1"/>
  <c r="BX17" i="1"/>
  <c r="AK17" i="1" s="1"/>
  <c r="BY17" i="1"/>
  <c r="BZ17" i="1"/>
  <c r="CA17" i="1"/>
  <c r="CB17" i="1"/>
  <c r="BM17" i="1" s="1"/>
  <c r="CC17" i="1"/>
  <c r="CD17" i="1"/>
  <c r="BO17" i="1" s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P18" i="1"/>
  <c r="AC18" i="1" s="1"/>
  <c r="BQ18" i="1"/>
  <c r="BR18" i="1"/>
  <c r="BS18" i="1"/>
  <c r="BT18" i="1"/>
  <c r="BU18" i="1"/>
  <c r="AH18" i="1" s="1"/>
  <c r="BV18" i="1"/>
  <c r="AI18" i="1" s="1"/>
  <c r="BW18" i="1"/>
  <c r="AJ18" i="1" s="1"/>
  <c r="BX18" i="1"/>
  <c r="BY18" i="1"/>
  <c r="BZ18" i="1"/>
  <c r="CA18" i="1"/>
  <c r="CB18" i="1"/>
  <c r="CC18" i="1"/>
  <c r="BN18" i="1" s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AO19" i="1"/>
  <c r="AP19" i="1"/>
  <c r="AQ19" i="1"/>
  <c r="AR19" i="1"/>
  <c r="AS19" i="1"/>
  <c r="AT19" i="1"/>
  <c r="AU19" i="1"/>
  <c r="AV19" i="1"/>
  <c r="AJ19" i="1" s="1"/>
  <c r="AW19" i="1"/>
  <c r="AX19" i="1"/>
  <c r="AY19" i="1"/>
  <c r="AZ19" i="1"/>
  <c r="BP19" i="1"/>
  <c r="AC19" i="1" s="1"/>
  <c r="BQ19" i="1"/>
  <c r="BR19" i="1"/>
  <c r="BS19" i="1"/>
  <c r="AF19" i="1" s="1"/>
  <c r="BT19" i="1"/>
  <c r="BU19" i="1"/>
  <c r="BV19" i="1"/>
  <c r="BW19" i="1"/>
  <c r="BX19" i="1"/>
  <c r="AK19" i="1" s="1"/>
  <c r="BY19" i="1"/>
  <c r="BZ19" i="1"/>
  <c r="CA19" i="1"/>
  <c r="AN19" i="1" s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P20" i="1"/>
  <c r="BQ20" i="1"/>
  <c r="AD20" i="1" s="1"/>
  <c r="BR20" i="1"/>
  <c r="BS20" i="1"/>
  <c r="BT20" i="1"/>
  <c r="BU20" i="1"/>
  <c r="BV20" i="1"/>
  <c r="AI20" i="1" s="1"/>
  <c r="BW20" i="1"/>
  <c r="AJ20" i="1" s="1"/>
  <c r="BX20" i="1"/>
  <c r="AK20" i="1" s="1"/>
  <c r="BY20" i="1"/>
  <c r="AL20" i="1" s="1"/>
  <c r="BZ20" i="1"/>
  <c r="CA20" i="1"/>
  <c r="CB20" i="1"/>
  <c r="CC20" i="1"/>
  <c r="CD20" i="1"/>
  <c r="BO20" i="1" s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AO21" i="1"/>
  <c r="AP21" i="1"/>
  <c r="AQ21" i="1"/>
  <c r="AR21" i="1"/>
  <c r="AS21" i="1"/>
  <c r="AT21" i="1"/>
  <c r="AU21" i="1"/>
  <c r="AJ21" i="1" s="1"/>
  <c r="AV21" i="1"/>
  <c r="AW21" i="1"/>
  <c r="AX21" i="1"/>
  <c r="AY21" i="1"/>
  <c r="AZ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AC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BO22" i="1" s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AC23" i="1"/>
  <c r="AO23" i="1"/>
  <c r="AP23" i="1"/>
  <c r="AQ23" i="1"/>
  <c r="AR23" i="1"/>
  <c r="AS23" i="1"/>
  <c r="AT23" i="1"/>
  <c r="AU23" i="1"/>
  <c r="AV23" i="1"/>
  <c r="AW23" i="1"/>
  <c r="AK23" i="1" s="1"/>
  <c r="AX23" i="1"/>
  <c r="AY23" i="1"/>
  <c r="AZ23" i="1"/>
  <c r="BP23" i="1"/>
  <c r="BQ23" i="1"/>
  <c r="BR23" i="1"/>
  <c r="BS23" i="1"/>
  <c r="BT23" i="1"/>
  <c r="BU23" i="1"/>
  <c r="BV23" i="1"/>
  <c r="BW23" i="1"/>
  <c r="BX23" i="1"/>
  <c r="BY23" i="1"/>
  <c r="BZ23" i="1"/>
  <c r="AM23" i="1" s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P24" i="1"/>
  <c r="AC24" i="1" s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BN24" i="1" s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P25" i="1"/>
  <c r="AC25" i="1" s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P26" i="1"/>
  <c r="BQ26" i="1"/>
  <c r="AD26" i="1" s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BO26" i="1" s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AO27" i="1"/>
  <c r="AP27" i="1"/>
  <c r="AQ27" i="1"/>
  <c r="AR27" i="1"/>
  <c r="AS27" i="1"/>
  <c r="AT27" i="1"/>
  <c r="AU27" i="1"/>
  <c r="AV27" i="1"/>
  <c r="AI27" i="1" s="1"/>
  <c r="AW27" i="1"/>
  <c r="AX27" i="1"/>
  <c r="AY27" i="1"/>
  <c r="AZ27" i="1"/>
  <c r="BP27" i="1"/>
  <c r="BQ27" i="1"/>
  <c r="BR27" i="1"/>
  <c r="BS27" i="1"/>
  <c r="BT27" i="1"/>
  <c r="BU27" i="1"/>
  <c r="BV27" i="1"/>
  <c r="BW27" i="1"/>
  <c r="BX27" i="1"/>
  <c r="BY27" i="1"/>
  <c r="BZ27" i="1"/>
  <c r="BK27" i="1" s="1"/>
  <c r="CA27" i="1"/>
  <c r="CB27" i="1"/>
  <c r="CC27" i="1"/>
  <c r="BM27" i="1" s="1"/>
  <c r="CD27" i="1"/>
  <c r="BO27" i="1" s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P28" i="1"/>
  <c r="BQ28" i="1"/>
  <c r="BR28" i="1"/>
  <c r="BS28" i="1"/>
  <c r="BT28" i="1"/>
  <c r="BU28" i="1"/>
  <c r="BV28" i="1"/>
  <c r="BW28" i="1"/>
  <c r="BX28" i="1"/>
  <c r="AK28" i="1" s="1"/>
  <c r="BY28" i="1"/>
  <c r="BZ28" i="1"/>
  <c r="CA28" i="1"/>
  <c r="CB28" i="1"/>
  <c r="CC28" i="1"/>
  <c r="BN28" i="1" s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P29" i="1"/>
  <c r="AC29" i="1" s="1"/>
  <c r="BQ29" i="1"/>
  <c r="BR29" i="1"/>
  <c r="BS29" i="1"/>
  <c r="BT29" i="1"/>
  <c r="BU29" i="1"/>
  <c r="BV29" i="1"/>
  <c r="AI29" i="1" s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AJ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P30" i="1"/>
  <c r="BQ30" i="1"/>
  <c r="BR30" i="1"/>
  <c r="AE30" i="1" s="1"/>
  <c r="BS30" i="1"/>
  <c r="BT30" i="1"/>
  <c r="BU30" i="1"/>
  <c r="BV30" i="1"/>
  <c r="BW30" i="1"/>
  <c r="BX30" i="1"/>
  <c r="BY30" i="1"/>
  <c r="BZ30" i="1"/>
  <c r="AM30" i="1" s="1"/>
  <c r="CA30" i="1"/>
  <c r="CB30" i="1"/>
  <c r="CC30" i="1"/>
  <c r="CD30" i="1"/>
  <c r="BN30" i="1" s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AO31" i="1"/>
  <c r="AP31" i="1"/>
  <c r="AQ31" i="1"/>
  <c r="AR31" i="1"/>
  <c r="AS31" i="1"/>
  <c r="AT31" i="1"/>
  <c r="AU31" i="1"/>
  <c r="AJ31" i="1" s="1"/>
  <c r="AV31" i="1"/>
  <c r="AW31" i="1"/>
  <c r="AX31" i="1"/>
  <c r="AY31" i="1"/>
  <c r="AZ31" i="1"/>
  <c r="BP31" i="1"/>
  <c r="BQ31" i="1"/>
  <c r="BR31" i="1"/>
  <c r="AE31" i="1" s="1"/>
  <c r="BS31" i="1"/>
  <c r="BT31" i="1"/>
  <c r="BU31" i="1"/>
  <c r="BV31" i="1"/>
  <c r="AI31" i="1" s="1"/>
  <c r="BW31" i="1"/>
  <c r="BX31" i="1"/>
  <c r="BY31" i="1"/>
  <c r="BZ31" i="1"/>
  <c r="CA31" i="1"/>
  <c r="CB31" i="1"/>
  <c r="CC31" i="1"/>
  <c r="CD31" i="1"/>
  <c r="BO31" i="1" s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AO32" i="1"/>
  <c r="AP32" i="1"/>
  <c r="AQ32" i="1"/>
  <c r="AR32" i="1"/>
  <c r="AS32" i="1"/>
  <c r="AT32" i="1"/>
  <c r="AU32" i="1"/>
  <c r="AV32" i="1"/>
  <c r="AJ32" i="1" s="1"/>
  <c r="AW32" i="1"/>
  <c r="AX32" i="1"/>
  <c r="AY32" i="1"/>
  <c r="AZ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BM32" i="1" s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AK33" i="1"/>
  <c r="AO33" i="1"/>
  <c r="AP33" i="1"/>
  <c r="AQ33" i="1"/>
  <c r="AR33" i="1"/>
  <c r="AS33" i="1"/>
  <c r="AT33" i="1"/>
  <c r="AU33" i="1"/>
  <c r="AI33" i="1" s="1"/>
  <c r="AV33" i="1"/>
  <c r="AW33" i="1"/>
  <c r="AX33" i="1"/>
  <c r="AY33" i="1"/>
  <c r="AZ33" i="1"/>
  <c r="BP33" i="1"/>
  <c r="BQ33" i="1"/>
  <c r="BR33" i="1"/>
  <c r="AE33" i="1" s="1"/>
  <c r="BS33" i="1"/>
  <c r="BT33" i="1"/>
  <c r="AG33" i="1" s="1"/>
  <c r="BU33" i="1"/>
  <c r="BV33" i="1"/>
  <c r="BW33" i="1"/>
  <c r="BX33" i="1"/>
  <c r="BY33" i="1"/>
  <c r="BZ33" i="1"/>
  <c r="CA33" i="1"/>
  <c r="CB33" i="1"/>
  <c r="BM33" i="1" s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P34" i="1"/>
  <c r="BQ34" i="1"/>
  <c r="BR34" i="1"/>
  <c r="BS34" i="1"/>
  <c r="BT34" i="1"/>
  <c r="BU34" i="1"/>
  <c r="BV34" i="1"/>
  <c r="BW34" i="1"/>
  <c r="BX34" i="1"/>
  <c r="BY34" i="1"/>
  <c r="BZ34" i="1"/>
  <c r="AM34" i="1" s="1"/>
  <c r="CA34" i="1"/>
  <c r="CB34" i="1"/>
  <c r="BM34" i="1" s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AO35" i="1"/>
  <c r="AP35" i="1"/>
  <c r="AQ35" i="1"/>
  <c r="AR35" i="1"/>
  <c r="AS35" i="1"/>
  <c r="AT35" i="1"/>
  <c r="AU35" i="1"/>
  <c r="AI35" i="1" s="1"/>
  <c r="AV35" i="1"/>
  <c r="AW35" i="1"/>
  <c r="AX35" i="1"/>
  <c r="AK35" i="1" s="1"/>
  <c r="AY35" i="1"/>
  <c r="AZ35" i="1"/>
  <c r="BP35" i="1"/>
  <c r="BQ35" i="1"/>
  <c r="BR35" i="1"/>
  <c r="AE35" i="1" s="1"/>
  <c r="BS35" i="1"/>
  <c r="BT35" i="1"/>
  <c r="BU35" i="1"/>
  <c r="AH35" i="1" s="1"/>
  <c r="BV35" i="1"/>
  <c r="BW35" i="1"/>
  <c r="BX35" i="1"/>
  <c r="BY35" i="1"/>
  <c r="AL35" i="1" s="1"/>
  <c r="BZ35" i="1"/>
  <c r="AM35" i="1" s="1"/>
  <c r="CA35" i="1"/>
  <c r="CB35" i="1"/>
  <c r="CC35" i="1"/>
  <c r="BM35" i="1" s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P36" i="1"/>
  <c r="BG36" i="1" s="1"/>
  <c r="BQ36" i="1"/>
  <c r="BR36" i="1"/>
  <c r="BS36" i="1"/>
  <c r="BT36" i="1"/>
  <c r="BU36" i="1"/>
  <c r="BV36" i="1"/>
  <c r="BW36" i="1"/>
  <c r="BX36" i="1"/>
  <c r="AK36" i="1" s="1"/>
  <c r="BY36" i="1"/>
  <c r="BZ36" i="1"/>
  <c r="CA36" i="1"/>
  <c r="CB36" i="1"/>
  <c r="BO36" i="1" s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P37" i="1"/>
  <c r="BQ37" i="1"/>
  <c r="BR37" i="1"/>
  <c r="BS37" i="1"/>
  <c r="BT37" i="1"/>
  <c r="BU37" i="1"/>
  <c r="BV37" i="1"/>
  <c r="AI37" i="1" s="1"/>
  <c r="BW37" i="1"/>
  <c r="BX37" i="1"/>
  <c r="BY37" i="1"/>
  <c r="BZ37" i="1"/>
  <c r="CA37" i="1"/>
  <c r="CB37" i="1"/>
  <c r="CC37" i="1"/>
  <c r="CD37" i="1"/>
  <c r="BO37" i="1" s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P38" i="1"/>
  <c r="BQ38" i="1"/>
  <c r="BR38" i="1"/>
  <c r="BS38" i="1"/>
  <c r="BT38" i="1"/>
  <c r="BU38" i="1"/>
  <c r="BV38" i="1"/>
  <c r="AI38" i="1" s="1"/>
  <c r="BW38" i="1"/>
  <c r="AJ38" i="1" s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P39" i="1"/>
  <c r="BQ39" i="1"/>
  <c r="BR39" i="1"/>
  <c r="BS39" i="1"/>
  <c r="BT39" i="1"/>
  <c r="AG39" i="1" s="1"/>
  <c r="BU39" i="1"/>
  <c r="BV39" i="1"/>
  <c r="BW39" i="1"/>
  <c r="BX39" i="1"/>
  <c r="BY39" i="1"/>
  <c r="AL39" i="1" s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P40" i="1"/>
  <c r="BQ40" i="1"/>
  <c r="BR40" i="1"/>
  <c r="BS40" i="1"/>
  <c r="BT40" i="1"/>
  <c r="BU40" i="1"/>
  <c r="BV40" i="1"/>
  <c r="AI40" i="1" s="1"/>
  <c r="BW40" i="1"/>
  <c r="AJ40" i="1" s="1"/>
  <c r="BX40" i="1"/>
  <c r="BY40" i="1"/>
  <c r="BZ40" i="1"/>
  <c r="CA40" i="1"/>
  <c r="CB40" i="1"/>
  <c r="CC40" i="1"/>
  <c r="CD40" i="1"/>
  <c r="BN40" i="1" s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AC41" i="1"/>
  <c r="AK41" i="1"/>
  <c r="AO41" i="1"/>
  <c r="AP41" i="1"/>
  <c r="AQ41" i="1"/>
  <c r="AR41" i="1"/>
  <c r="AS41" i="1"/>
  <c r="AT41" i="1"/>
  <c r="AU41" i="1"/>
  <c r="AI41" i="1" s="1"/>
  <c r="AV41" i="1"/>
  <c r="AW41" i="1"/>
  <c r="AX41" i="1"/>
  <c r="AY41" i="1"/>
  <c r="AZ41" i="1"/>
  <c r="BP41" i="1"/>
  <c r="BQ41" i="1"/>
  <c r="BR41" i="1"/>
  <c r="AE41" i="1" s="1"/>
  <c r="BS41" i="1"/>
  <c r="BT41" i="1"/>
  <c r="BU41" i="1"/>
  <c r="BV41" i="1"/>
  <c r="BW41" i="1"/>
  <c r="BX41" i="1"/>
  <c r="BY41" i="1"/>
  <c r="BZ41" i="1"/>
  <c r="AM41" i="1" s="1"/>
  <c r="CA41" i="1"/>
  <c r="CB41" i="1"/>
  <c r="BM41" i="1" s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BO42" i="1" s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P43" i="1"/>
  <c r="AC43" i="1" s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P44" i="1"/>
  <c r="BQ44" i="1"/>
  <c r="BR44" i="1"/>
  <c r="BS44" i="1"/>
  <c r="BT44" i="1"/>
  <c r="BU44" i="1"/>
  <c r="AH44" i="1" s="1"/>
  <c r="BV44" i="1"/>
  <c r="BW44" i="1"/>
  <c r="BX44" i="1"/>
  <c r="BY44" i="1"/>
  <c r="BZ44" i="1"/>
  <c r="CA44" i="1"/>
  <c r="CB44" i="1"/>
  <c r="CC44" i="1"/>
  <c r="BN44" i="1" s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AO45" i="1"/>
  <c r="AP45" i="1"/>
  <c r="AQ45" i="1"/>
  <c r="AR45" i="1"/>
  <c r="AS45" i="1"/>
  <c r="AT45" i="1"/>
  <c r="AU45" i="1"/>
  <c r="AI45" i="1" s="1"/>
  <c r="AV45" i="1"/>
  <c r="AW45" i="1"/>
  <c r="AX45" i="1"/>
  <c r="AY45" i="1"/>
  <c r="AZ45" i="1"/>
  <c r="BO45" i="1"/>
  <c r="BP45" i="1"/>
  <c r="BQ45" i="1"/>
  <c r="BR45" i="1"/>
  <c r="BS45" i="1"/>
  <c r="BT45" i="1"/>
  <c r="BU45" i="1"/>
  <c r="BV45" i="1"/>
  <c r="BW45" i="1"/>
  <c r="AJ45" i="1" s="1"/>
  <c r="BX45" i="1"/>
  <c r="BY45" i="1"/>
  <c r="BZ45" i="1"/>
  <c r="CA45" i="1"/>
  <c r="CB45" i="1"/>
  <c r="CC45" i="1"/>
  <c r="BN45" i="1" s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AM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P46" i="1"/>
  <c r="BQ46" i="1"/>
  <c r="BR46" i="1"/>
  <c r="BS46" i="1"/>
  <c r="BT46" i="1"/>
  <c r="BU46" i="1"/>
  <c r="BV46" i="1"/>
  <c r="BW46" i="1"/>
  <c r="BX46" i="1"/>
  <c r="BY46" i="1"/>
  <c r="AL46" i="1" s="1"/>
  <c r="BZ46" i="1"/>
  <c r="CA46" i="1"/>
  <c r="CB46" i="1"/>
  <c r="CC46" i="1"/>
  <c r="CD46" i="1"/>
  <c r="BO46" i="1" s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BO47" i="1" s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AC48" i="1"/>
  <c r="AO48" i="1"/>
  <c r="AP48" i="1"/>
  <c r="AQ48" i="1"/>
  <c r="AR48" i="1"/>
  <c r="AS48" i="1"/>
  <c r="AT48" i="1"/>
  <c r="AU48" i="1"/>
  <c r="AV48" i="1"/>
  <c r="AI48" i="1" s="1"/>
  <c r="AW48" i="1"/>
  <c r="AX48" i="1"/>
  <c r="AY48" i="1"/>
  <c r="AZ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BM48" i="1" s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AL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P49" i="1"/>
  <c r="BQ49" i="1"/>
  <c r="BR49" i="1"/>
  <c r="BS49" i="1"/>
  <c r="BT49" i="1"/>
  <c r="BU49" i="1"/>
  <c r="BV49" i="1"/>
  <c r="BW49" i="1"/>
  <c r="BX49" i="1"/>
  <c r="BY49" i="1"/>
  <c r="BZ49" i="1"/>
  <c r="AM49" i="1" s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AM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P50" i="1"/>
  <c r="BQ50" i="1"/>
  <c r="BR50" i="1"/>
  <c r="BS50" i="1"/>
  <c r="BT50" i="1"/>
  <c r="AG50" i="1" s="1"/>
  <c r="BU50" i="1"/>
  <c r="BV50" i="1"/>
  <c r="BW50" i="1"/>
  <c r="BX50" i="1"/>
  <c r="BY50" i="1"/>
  <c r="BZ50" i="1"/>
  <c r="CA50" i="1"/>
  <c r="AN50" i="1" s="1"/>
  <c r="CB50" i="1"/>
  <c r="BO50" i="1" s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AO51" i="1"/>
  <c r="AP51" i="1"/>
  <c r="AQ51" i="1"/>
  <c r="AR51" i="1"/>
  <c r="AS51" i="1"/>
  <c r="AT51" i="1"/>
  <c r="AU51" i="1"/>
  <c r="AI51" i="1" s="1"/>
  <c r="AV51" i="1"/>
  <c r="AW51" i="1"/>
  <c r="AX51" i="1"/>
  <c r="AY51" i="1"/>
  <c r="AZ51" i="1"/>
  <c r="BP51" i="1"/>
  <c r="BQ51" i="1"/>
  <c r="BR51" i="1"/>
  <c r="BS51" i="1"/>
  <c r="BT51" i="1"/>
  <c r="BU51" i="1"/>
  <c r="BV51" i="1"/>
  <c r="BW51" i="1"/>
  <c r="AJ51" i="1" s="1"/>
  <c r="BX51" i="1"/>
  <c r="BI51" i="1" s="1"/>
  <c r="BY51" i="1"/>
  <c r="BZ51" i="1"/>
  <c r="CA51" i="1"/>
  <c r="CB51" i="1"/>
  <c r="BN51" i="1" s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AO52" i="1"/>
  <c r="AP52" i="1"/>
  <c r="AQ52" i="1"/>
  <c r="AR52" i="1"/>
  <c r="AS52" i="1"/>
  <c r="AT52" i="1"/>
  <c r="AU52" i="1"/>
  <c r="AV52" i="1"/>
  <c r="AI52" i="1" s="1"/>
  <c r="AW52" i="1"/>
  <c r="AX52" i="1"/>
  <c r="AY52" i="1"/>
  <c r="AZ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AN52" i="1" s="1"/>
  <c r="CB52" i="1"/>
  <c r="BM52" i="1" s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AO53" i="1"/>
  <c r="AP53" i="1"/>
  <c r="AQ53" i="1"/>
  <c r="AR53" i="1"/>
  <c r="AS53" i="1"/>
  <c r="AT53" i="1"/>
  <c r="AU53" i="1"/>
  <c r="AJ53" i="1" s="1"/>
  <c r="AV53" i="1"/>
  <c r="AW53" i="1"/>
  <c r="AX53" i="1"/>
  <c r="AY53" i="1"/>
  <c r="AZ53" i="1"/>
  <c r="BP53" i="1"/>
  <c r="BQ53" i="1"/>
  <c r="BR53" i="1"/>
  <c r="BS53" i="1"/>
  <c r="BT53" i="1"/>
  <c r="BU53" i="1"/>
  <c r="BV53" i="1"/>
  <c r="AI53" i="1" s="1"/>
  <c r="BW53" i="1"/>
  <c r="BX53" i="1"/>
  <c r="BY53" i="1"/>
  <c r="BZ53" i="1"/>
  <c r="CA53" i="1"/>
  <c r="CB53" i="1"/>
  <c r="CC53" i="1"/>
  <c r="CD53" i="1"/>
  <c r="BO53" i="1" s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AG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P54" i="1"/>
  <c r="BQ54" i="1"/>
  <c r="BR54" i="1"/>
  <c r="BS54" i="1"/>
  <c r="BT54" i="1"/>
  <c r="BU54" i="1"/>
  <c r="AH54" i="1" s="1"/>
  <c r="BV54" i="1"/>
  <c r="BW54" i="1"/>
  <c r="AJ54" i="1" s="1"/>
  <c r="BX54" i="1"/>
  <c r="BY54" i="1"/>
  <c r="BZ54" i="1"/>
  <c r="CA54" i="1"/>
  <c r="CB54" i="1"/>
  <c r="CC54" i="1"/>
  <c r="BM54" i="1" s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P55" i="1"/>
  <c r="BQ55" i="1"/>
  <c r="BR55" i="1"/>
  <c r="BS55" i="1"/>
  <c r="BT55" i="1"/>
  <c r="BU55" i="1"/>
  <c r="BV55" i="1"/>
  <c r="AI55" i="1" s="1"/>
  <c r="BW55" i="1"/>
  <c r="BX55" i="1"/>
  <c r="BY55" i="1"/>
  <c r="BZ55" i="1"/>
  <c r="CA55" i="1"/>
  <c r="CB55" i="1"/>
  <c r="CC55" i="1"/>
  <c r="CD55" i="1"/>
  <c r="BO55" i="1" s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AE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P56" i="1"/>
  <c r="BQ56" i="1"/>
  <c r="BR56" i="1"/>
  <c r="BS56" i="1"/>
  <c r="BT56" i="1"/>
  <c r="BU56" i="1"/>
  <c r="BV56" i="1"/>
  <c r="BW56" i="1"/>
  <c r="BX56" i="1"/>
  <c r="BY56" i="1"/>
  <c r="BZ56" i="1"/>
  <c r="AM56" i="1" s="1"/>
  <c r="CA56" i="1"/>
  <c r="CB56" i="1"/>
  <c r="CC56" i="1"/>
  <c r="BM56" i="1" s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AC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P57" i="1"/>
  <c r="BQ57" i="1"/>
  <c r="BR57" i="1"/>
  <c r="BS57" i="1"/>
  <c r="BT57" i="1"/>
  <c r="BU57" i="1"/>
  <c r="BV57" i="1"/>
  <c r="AI57" i="1" s="1"/>
  <c r="BW57" i="1"/>
  <c r="AJ57" i="1" s="1"/>
  <c r="BX57" i="1"/>
  <c r="BY57" i="1"/>
  <c r="BZ57" i="1"/>
  <c r="CA57" i="1"/>
  <c r="CB57" i="1"/>
  <c r="CC57" i="1"/>
  <c r="CD57" i="1"/>
  <c r="BN57" i="1" s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AC58" i="1"/>
  <c r="AK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P58" i="1"/>
  <c r="BQ58" i="1"/>
  <c r="BR58" i="1"/>
  <c r="BS58" i="1"/>
  <c r="BT58" i="1"/>
  <c r="BU58" i="1"/>
  <c r="BV58" i="1"/>
  <c r="BW58" i="1"/>
  <c r="BX58" i="1"/>
  <c r="BY58" i="1"/>
  <c r="AL58" i="1" s="1"/>
  <c r="BZ58" i="1"/>
  <c r="AM58" i="1" s="1"/>
  <c r="CA58" i="1"/>
  <c r="AN58" i="1" s="1"/>
  <c r="CB58" i="1"/>
  <c r="BO58" i="1" s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P59" i="1"/>
  <c r="BQ59" i="1"/>
  <c r="BR59" i="1"/>
  <c r="BS59" i="1"/>
  <c r="BT59" i="1"/>
  <c r="BU59" i="1"/>
  <c r="BV59" i="1"/>
  <c r="BW59" i="1"/>
  <c r="AJ59" i="1" s="1"/>
  <c r="BX59" i="1"/>
  <c r="AK59" i="1" s="1"/>
  <c r="BY59" i="1"/>
  <c r="BZ59" i="1"/>
  <c r="CA59" i="1"/>
  <c r="CB59" i="1"/>
  <c r="BM59" i="1" s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AO60" i="1"/>
  <c r="AP60" i="1"/>
  <c r="AQ60" i="1"/>
  <c r="AR60" i="1"/>
  <c r="AS60" i="1"/>
  <c r="AT60" i="1"/>
  <c r="AU60" i="1"/>
  <c r="AV60" i="1"/>
  <c r="AI60" i="1" s="1"/>
  <c r="AW60" i="1"/>
  <c r="AX60" i="1"/>
  <c r="AY60" i="1"/>
  <c r="AZ60" i="1"/>
  <c r="BO60" i="1"/>
  <c r="BP60" i="1"/>
  <c r="BQ60" i="1"/>
  <c r="BR60" i="1"/>
  <c r="BS60" i="1"/>
  <c r="AF60" i="1" s="1"/>
  <c r="BT60" i="1"/>
  <c r="BU60" i="1"/>
  <c r="BV60" i="1"/>
  <c r="BW60" i="1"/>
  <c r="BX60" i="1"/>
  <c r="BY60" i="1"/>
  <c r="BZ60" i="1"/>
  <c r="CA60" i="1"/>
  <c r="AN60" i="1" s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P61" i="1"/>
  <c r="BQ61" i="1"/>
  <c r="BR61" i="1"/>
  <c r="BS61" i="1"/>
  <c r="BT61" i="1"/>
  <c r="BU61" i="1"/>
  <c r="BV61" i="1"/>
  <c r="BW61" i="1"/>
  <c r="BX61" i="1"/>
  <c r="BY61" i="1"/>
  <c r="AL61" i="1" s="1"/>
  <c r="BZ61" i="1"/>
  <c r="CA61" i="1"/>
  <c r="CB61" i="1"/>
  <c r="CC61" i="1"/>
  <c r="BM61" i="1" s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AO62" i="1"/>
  <c r="AP62" i="1"/>
  <c r="AQ62" i="1"/>
  <c r="AR62" i="1"/>
  <c r="AS62" i="1"/>
  <c r="AT62" i="1"/>
  <c r="AU62" i="1"/>
  <c r="AI62" i="1" s="1"/>
  <c r="AV62" i="1"/>
  <c r="AW62" i="1"/>
  <c r="AM62" i="1" s="1"/>
  <c r="AX62" i="1"/>
  <c r="AY62" i="1"/>
  <c r="AZ62" i="1"/>
  <c r="BP62" i="1"/>
  <c r="BQ62" i="1"/>
  <c r="BR62" i="1"/>
  <c r="BS62" i="1"/>
  <c r="AF62" i="1" s="1"/>
  <c r="BT62" i="1"/>
  <c r="AG62" i="1" s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AO63" i="1"/>
  <c r="AP63" i="1"/>
  <c r="AQ63" i="1"/>
  <c r="AR63" i="1"/>
  <c r="AD63" i="1" s="1"/>
  <c r="AS63" i="1"/>
  <c r="AT63" i="1"/>
  <c r="AU63" i="1"/>
  <c r="AV63" i="1"/>
  <c r="AW63" i="1"/>
  <c r="AX63" i="1"/>
  <c r="AY63" i="1"/>
  <c r="AZ63" i="1"/>
  <c r="BP63" i="1"/>
  <c r="BQ63" i="1"/>
  <c r="BR63" i="1"/>
  <c r="BS63" i="1"/>
  <c r="BT63" i="1"/>
  <c r="AG63" i="1" s="1"/>
  <c r="BU63" i="1"/>
  <c r="BV63" i="1"/>
  <c r="BW63" i="1"/>
  <c r="AJ63" i="1" s="1"/>
  <c r="BX63" i="1"/>
  <c r="BY63" i="1"/>
  <c r="BZ63" i="1"/>
  <c r="CA63" i="1"/>
  <c r="CB63" i="1"/>
  <c r="BN63" i="1" s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P64" i="1"/>
  <c r="BQ64" i="1"/>
  <c r="BR64" i="1"/>
  <c r="BS64" i="1"/>
  <c r="BT64" i="1"/>
  <c r="BU64" i="1"/>
  <c r="BV64" i="1"/>
  <c r="BW64" i="1"/>
  <c r="BX64" i="1"/>
  <c r="BY64" i="1"/>
  <c r="AL64" i="1" s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P65" i="1"/>
  <c r="AC65" i="1" s="1"/>
  <c r="BQ65" i="1"/>
  <c r="BR65" i="1"/>
  <c r="BA65" i="1" s="1"/>
  <c r="BS65" i="1"/>
  <c r="BT65" i="1"/>
  <c r="BU65" i="1"/>
  <c r="BF65" i="1" s="1"/>
  <c r="BV65" i="1"/>
  <c r="BW65" i="1"/>
  <c r="AJ65" i="1" s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AM66" i="1" s="1"/>
  <c r="BP66" i="1"/>
  <c r="AC66" i="1" s="1"/>
  <c r="BQ66" i="1"/>
  <c r="BR66" i="1"/>
  <c r="BS66" i="1"/>
  <c r="BT66" i="1"/>
  <c r="BU66" i="1"/>
  <c r="BV66" i="1"/>
  <c r="BK66" i="1" s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AO67" i="1"/>
  <c r="AP67" i="1"/>
  <c r="AQ67" i="1"/>
  <c r="AR67" i="1"/>
  <c r="AS67" i="1"/>
  <c r="AT67" i="1"/>
  <c r="AF67" i="1" s="1"/>
  <c r="AU67" i="1"/>
  <c r="AV67" i="1"/>
  <c r="AW67" i="1"/>
  <c r="AX67" i="1"/>
  <c r="AY67" i="1"/>
  <c r="AZ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BO68" i="1" s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AO69" i="1"/>
  <c r="AP69" i="1"/>
  <c r="AQ69" i="1"/>
  <c r="AR69" i="1"/>
  <c r="AS69" i="1"/>
  <c r="AT69" i="1"/>
  <c r="AU69" i="1"/>
  <c r="AV69" i="1"/>
  <c r="AJ69" i="1" s="1"/>
  <c r="AW69" i="1"/>
  <c r="AX69" i="1"/>
  <c r="AY69" i="1"/>
  <c r="AZ69" i="1"/>
  <c r="BP69" i="1"/>
  <c r="BQ69" i="1"/>
  <c r="BR69" i="1"/>
  <c r="BS69" i="1"/>
  <c r="BA69" i="1" s="1"/>
  <c r="BT69" i="1"/>
  <c r="BU69" i="1"/>
  <c r="BV69" i="1"/>
  <c r="BW69" i="1"/>
  <c r="BX69" i="1"/>
  <c r="BY69" i="1"/>
  <c r="BZ69" i="1"/>
  <c r="AM69" i="1" s="1"/>
  <c r="CA69" i="1"/>
  <c r="BL69" i="1" s="1"/>
  <c r="CB69" i="1"/>
  <c r="CC69" i="1"/>
  <c r="CD69" i="1"/>
  <c r="BO69" i="1" s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P70" i="1"/>
  <c r="BQ70" i="1"/>
  <c r="BR70" i="1"/>
  <c r="BS70" i="1"/>
  <c r="BT70" i="1"/>
  <c r="BU70" i="1"/>
  <c r="BF70" i="1" s="1"/>
  <c r="BV70" i="1"/>
  <c r="BW70" i="1"/>
  <c r="BX70" i="1"/>
  <c r="BY70" i="1"/>
  <c r="BZ70" i="1"/>
  <c r="CA70" i="1"/>
  <c r="AN70" i="1" s="1"/>
  <c r="CB70" i="1"/>
  <c r="CC70" i="1"/>
  <c r="BN70" i="1" s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P71" i="1"/>
  <c r="AC71" i="1" s="1"/>
  <c r="BQ71" i="1"/>
  <c r="AD71" i="1" s="1"/>
  <c r="BR71" i="1"/>
  <c r="BS71" i="1"/>
  <c r="BT71" i="1"/>
  <c r="BU71" i="1"/>
  <c r="BV71" i="1"/>
  <c r="AI71" i="1" s="1"/>
  <c r="BW71" i="1"/>
  <c r="BX71" i="1"/>
  <c r="AK71" i="1" s="1"/>
  <c r="BY71" i="1"/>
  <c r="AL71" i="1" s="1"/>
  <c r="BZ71" i="1"/>
  <c r="CA71" i="1"/>
  <c r="CB71" i="1"/>
  <c r="BM71" i="1" s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P73" i="1"/>
  <c r="BQ73" i="1"/>
  <c r="BR73" i="1"/>
  <c r="BS73" i="1"/>
  <c r="BT73" i="1"/>
  <c r="AG73" i="1" s="1"/>
  <c r="BU73" i="1"/>
  <c r="BV73" i="1"/>
  <c r="BW73" i="1"/>
  <c r="BX73" i="1"/>
  <c r="BY73" i="1"/>
  <c r="BZ73" i="1"/>
  <c r="AM73" i="1" s="1"/>
  <c r="CA73" i="1"/>
  <c r="CB73" i="1"/>
  <c r="CC73" i="1"/>
  <c r="BM73" i="1" s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AO74" i="1"/>
  <c r="AP74" i="1"/>
  <c r="AQ74" i="1"/>
  <c r="AR74" i="1"/>
  <c r="AG74" i="1" s="1"/>
  <c r="AS74" i="1"/>
  <c r="AT74" i="1"/>
  <c r="AU74" i="1"/>
  <c r="AV74" i="1"/>
  <c r="AW74" i="1"/>
  <c r="AX74" i="1"/>
  <c r="AY74" i="1"/>
  <c r="AZ74" i="1"/>
  <c r="BP74" i="1"/>
  <c r="BQ74" i="1"/>
  <c r="BR74" i="1"/>
  <c r="BS74" i="1"/>
  <c r="BT74" i="1"/>
  <c r="BU74" i="1"/>
  <c r="BV74" i="1"/>
  <c r="AI74" i="1" s="1"/>
  <c r="BW74" i="1"/>
  <c r="AJ74" i="1" s="1"/>
  <c r="BX74" i="1"/>
  <c r="BY74" i="1"/>
  <c r="BZ74" i="1"/>
  <c r="CA74" i="1"/>
  <c r="CB74" i="1"/>
  <c r="CC74" i="1"/>
  <c r="CD74" i="1"/>
  <c r="BO74" i="1" s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AM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P75" i="1"/>
  <c r="BQ75" i="1"/>
  <c r="BR75" i="1"/>
  <c r="AE75" i="1" s="1"/>
  <c r="BS75" i="1"/>
  <c r="BT75" i="1"/>
  <c r="BU75" i="1"/>
  <c r="BV75" i="1"/>
  <c r="BW75" i="1"/>
  <c r="BX75" i="1"/>
  <c r="BY75" i="1"/>
  <c r="BZ75" i="1"/>
  <c r="CA75" i="1"/>
  <c r="AN75" i="1" s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P76" i="1"/>
  <c r="AC76" i="1" s="1"/>
  <c r="BQ76" i="1"/>
  <c r="BR76" i="1"/>
  <c r="BS76" i="1"/>
  <c r="BT76" i="1"/>
  <c r="BU76" i="1"/>
  <c r="BV76" i="1"/>
  <c r="BW76" i="1"/>
  <c r="AJ76" i="1" s="1"/>
  <c r="BX76" i="1"/>
  <c r="AK76" i="1" s="1"/>
  <c r="BY76" i="1"/>
  <c r="BZ76" i="1"/>
  <c r="CA76" i="1"/>
  <c r="CB76" i="1"/>
  <c r="BM76" i="1" s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P77" i="1"/>
  <c r="AC77" i="1" s="1"/>
  <c r="BQ77" i="1"/>
  <c r="BR77" i="1"/>
  <c r="BS77" i="1"/>
  <c r="BT77" i="1"/>
  <c r="BU77" i="1"/>
  <c r="BV77" i="1"/>
  <c r="BW77" i="1"/>
  <c r="BX77" i="1"/>
  <c r="AK77" i="1" s="1"/>
  <c r="BY77" i="1"/>
  <c r="BZ77" i="1"/>
  <c r="CA77" i="1"/>
  <c r="CB77" i="1"/>
  <c r="CC77" i="1"/>
  <c r="BM77" i="1" s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P78" i="1"/>
  <c r="BQ78" i="1"/>
  <c r="BR78" i="1"/>
  <c r="BS78" i="1"/>
  <c r="BT78" i="1"/>
  <c r="BU78" i="1"/>
  <c r="BV78" i="1"/>
  <c r="AI78" i="1" s="1"/>
  <c r="BW78" i="1"/>
  <c r="BX78" i="1"/>
  <c r="BY78" i="1"/>
  <c r="BZ78" i="1"/>
  <c r="CA78" i="1"/>
  <c r="CB78" i="1"/>
  <c r="CC78" i="1"/>
  <c r="CD78" i="1"/>
  <c r="BO78" i="1" s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AO79" i="1"/>
  <c r="AP79" i="1"/>
  <c r="AQ79" i="1"/>
  <c r="AR79" i="1"/>
  <c r="AS79" i="1"/>
  <c r="AT79" i="1"/>
  <c r="AU79" i="1"/>
  <c r="AV79" i="1"/>
  <c r="AI79" i="1" s="1"/>
  <c r="AW79" i="1"/>
  <c r="AX79" i="1"/>
  <c r="AY79" i="1"/>
  <c r="AZ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BO79" i="1" s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P80" i="1"/>
  <c r="BQ80" i="1"/>
  <c r="BR80" i="1"/>
  <c r="BS80" i="1"/>
  <c r="BT80" i="1"/>
  <c r="BU80" i="1"/>
  <c r="BV80" i="1"/>
  <c r="AI80" i="1" s="1"/>
  <c r="BW80" i="1"/>
  <c r="BX80" i="1"/>
  <c r="BY80" i="1"/>
  <c r="AL80" i="1" s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AG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P81" i="1"/>
  <c r="BQ81" i="1"/>
  <c r="BR81" i="1"/>
  <c r="BS81" i="1"/>
  <c r="AF81" i="1" s="1"/>
  <c r="BT81" i="1"/>
  <c r="BU81" i="1"/>
  <c r="BV81" i="1"/>
  <c r="BW81" i="1"/>
  <c r="BX81" i="1"/>
  <c r="BY81" i="1"/>
  <c r="BZ81" i="1"/>
  <c r="AM81" i="1" s="1"/>
  <c r="CA81" i="1"/>
  <c r="AN81" i="1" s="1"/>
  <c r="CB81" i="1"/>
  <c r="CC81" i="1"/>
  <c r="CD81" i="1"/>
  <c r="BO81" i="1" s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P82" i="1"/>
  <c r="BQ82" i="1"/>
  <c r="BR82" i="1"/>
  <c r="BS82" i="1"/>
  <c r="BT82" i="1"/>
  <c r="BU82" i="1"/>
  <c r="BV82" i="1"/>
  <c r="BW82" i="1"/>
  <c r="AJ82" i="1" s="1"/>
  <c r="BX82" i="1"/>
  <c r="BY82" i="1"/>
  <c r="BZ82" i="1"/>
  <c r="CA82" i="1"/>
  <c r="CB82" i="1"/>
  <c r="CC82" i="1"/>
  <c r="CD82" i="1"/>
  <c r="BO82" i="1" s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AO83" i="1"/>
  <c r="AP83" i="1"/>
  <c r="AQ83" i="1"/>
  <c r="AR83" i="1"/>
  <c r="AS83" i="1"/>
  <c r="AT83" i="1"/>
  <c r="AU83" i="1"/>
  <c r="AV83" i="1"/>
  <c r="AW83" i="1"/>
  <c r="AM83" i="1" s="1"/>
  <c r="AX83" i="1"/>
  <c r="AY83" i="1"/>
  <c r="AZ83" i="1"/>
  <c r="BP83" i="1"/>
  <c r="BQ83" i="1"/>
  <c r="BR83" i="1"/>
  <c r="AE83" i="1" s="1"/>
  <c r="BS83" i="1"/>
  <c r="BT83" i="1"/>
  <c r="AG83" i="1" s="1"/>
  <c r="BU83" i="1"/>
  <c r="BV83" i="1"/>
  <c r="BW83" i="1"/>
  <c r="BX83" i="1"/>
  <c r="BY83" i="1"/>
  <c r="BZ83" i="1"/>
  <c r="CA83" i="1"/>
  <c r="CB83" i="1"/>
  <c r="BM83" i="1" s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P84" i="1"/>
  <c r="AC84" i="1" s="1"/>
  <c r="BQ84" i="1"/>
  <c r="BR84" i="1"/>
  <c r="BS84" i="1"/>
  <c r="BT84" i="1"/>
  <c r="BU84" i="1"/>
  <c r="BV84" i="1"/>
  <c r="BW84" i="1"/>
  <c r="AJ84" i="1" s="1"/>
  <c r="BX84" i="1"/>
  <c r="AK84" i="1" s="1"/>
  <c r="BY84" i="1"/>
  <c r="BZ84" i="1"/>
  <c r="CA84" i="1"/>
  <c r="CB84" i="1"/>
  <c r="BM84" i="1" s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AO85" i="1"/>
  <c r="AP85" i="1"/>
  <c r="AQ85" i="1"/>
  <c r="AR85" i="1"/>
  <c r="AH85" i="1" s="1"/>
  <c r="AS85" i="1"/>
  <c r="AT85" i="1"/>
  <c r="AU85" i="1"/>
  <c r="AV85" i="1"/>
  <c r="AW85" i="1"/>
  <c r="AK85" i="1" s="1"/>
  <c r="AX85" i="1"/>
  <c r="AY85" i="1"/>
  <c r="AZ85" i="1"/>
  <c r="BP85" i="1"/>
  <c r="BQ85" i="1"/>
  <c r="BR85" i="1"/>
  <c r="AE85" i="1" s="1"/>
  <c r="BS85" i="1"/>
  <c r="AF85" i="1" s="1"/>
  <c r="BT85" i="1"/>
  <c r="BU85" i="1"/>
  <c r="BF85" i="1" s="1"/>
  <c r="BV85" i="1"/>
  <c r="BW85" i="1"/>
  <c r="BX85" i="1"/>
  <c r="BY85" i="1"/>
  <c r="BZ85" i="1"/>
  <c r="CA85" i="1"/>
  <c r="CB85" i="1"/>
  <c r="CC85" i="1"/>
  <c r="CD85" i="1"/>
  <c r="BO85" i="1" s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AC86" i="1"/>
  <c r="AO86" i="1"/>
  <c r="AP86" i="1"/>
  <c r="AQ86" i="1"/>
  <c r="AR86" i="1"/>
  <c r="AS86" i="1"/>
  <c r="AT86" i="1"/>
  <c r="AU86" i="1"/>
  <c r="AV86" i="1"/>
  <c r="AJ86" i="1" s="1"/>
  <c r="AW86" i="1"/>
  <c r="AX86" i="1"/>
  <c r="AY86" i="1"/>
  <c r="AZ86" i="1"/>
  <c r="BP86" i="1"/>
  <c r="BQ86" i="1"/>
  <c r="BR86" i="1"/>
  <c r="BS86" i="1"/>
  <c r="BT86" i="1"/>
  <c r="BU86" i="1"/>
  <c r="BV86" i="1"/>
  <c r="BW86" i="1"/>
  <c r="BX86" i="1"/>
  <c r="AK86" i="1" s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AI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P87" i="1"/>
  <c r="BQ87" i="1"/>
  <c r="BR87" i="1"/>
  <c r="BS87" i="1"/>
  <c r="BT87" i="1"/>
  <c r="BU87" i="1"/>
  <c r="BV87" i="1"/>
  <c r="BD87" i="1" s="1"/>
  <c r="BW87" i="1"/>
  <c r="AJ87" i="1" s="1"/>
  <c r="BX87" i="1"/>
  <c r="BY87" i="1"/>
  <c r="BZ87" i="1"/>
  <c r="AM87" i="1" s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AO88" i="1"/>
  <c r="AP88" i="1"/>
  <c r="AQ88" i="1"/>
  <c r="AR88" i="1"/>
  <c r="AS88" i="1"/>
  <c r="AT88" i="1"/>
  <c r="AU88" i="1"/>
  <c r="AV88" i="1"/>
  <c r="AW88" i="1"/>
  <c r="AX88" i="1"/>
  <c r="AL88" i="1" s="1"/>
  <c r="AY88" i="1"/>
  <c r="AZ88" i="1"/>
  <c r="BP88" i="1"/>
  <c r="BQ88" i="1"/>
  <c r="BR88" i="1"/>
  <c r="BS88" i="1"/>
  <c r="BK88" i="1" s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AO89" i="1"/>
  <c r="AP89" i="1"/>
  <c r="AQ89" i="1"/>
  <c r="AR89" i="1"/>
  <c r="AS89" i="1"/>
  <c r="AG89" i="1" s="1"/>
  <c r="AT89" i="1"/>
  <c r="AU89" i="1"/>
  <c r="AV89" i="1"/>
  <c r="AW89" i="1"/>
  <c r="AX89" i="1"/>
  <c r="AY89" i="1"/>
  <c r="AZ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P90" i="1"/>
  <c r="AC90" i="1" s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AO91" i="1"/>
  <c r="AP91" i="1"/>
  <c r="AQ91" i="1"/>
  <c r="AR91" i="1"/>
  <c r="AS91" i="1"/>
  <c r="AT91" i="1"/>
  <c r="AU91" i="1"/>
  <c r="AI91" i="1" s="1"/>
  <c r="AV91" i="1"/>
  <c r="AW91" i="1"/>
  <c r="AX91" i="1"/>
  <c r="AY91" i="1"/>
  <c r="AZ91" i="1"/>
  <c r="BP91" i="1"/>
  <c r="BQ91" i="1"/>
  <c r="BR91" i="1"/>
  <c r="BS91" i="1"/>
  <c r="AF91" i="1" s="1"/>
  <c r="BT91" i="1"/>
  <c r="BU91" i="1"/>
  <c r="BV91" i="1"/>
  <c r="BW91" i="1"/>
  <c r="BX91" i="1"/>
  <c r="BY91" i="1"/>
  <c r="BZ91" i="1"/>
  <c r="AM91" i="1" s="1"/>
  <c r="CA91" i="1"/>
  <c r="AN91" i="1" s="1"/>
  <c r="CB91" i="1"/>
  <c r="CC91" i="1"/>
  <c r="CD91" i="1"/>
  <c r="BO91" i="1" s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P92" i="1"/>
  <c r="AC92" i="1" s="1"/>
  <c r="BQ92" i="1"/>
  <c r="BR92" i="1"/>
  <c r="BS92" i="1"/>
  <c r="BT92" i="1"/>
  <c r="BU92" i="1"/>
  <c r="BV92" i="1"/>
  <c r="AI92" i="1" s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P93" i="1"/>
  <c r="BQ93" i="1"/>
  <c r="BR93" i="1"/>
  <c r="BS93" i="1"/>
  <c r="BT93" i="1"/>
  <c r="BU93" i="1"/>
  <c r="BV93" i="1"/>
  <c r="AI93" i="1" s="1"/>
  <c r="BW93" i="1"/>
  <c r="BX93" i="1"/>
  <c r="BY93" i="1"/>
  <c r="BZ93" i="1"/>
  <c r="CA93" i="1"/>
  <c r="CB93" i="1"/>
  <c r="CC93" i="1"/>
  <c r="CD93" i="1"/>
  <c r="BO93" i="1" s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AJ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P94" i="1"/>
  <c r="BQ94" i="1"/>
  <c r="AD94" i="1" s="1"/>
  <c r="BR94" i="1"/>
  <c r="BB94" i="1" s="1"/>
  <c r="BS94" i="1"/>
  <c r="BT94" i="1"/>
  <c r="BU94" i="1"/>
  <c r="BV94" i="1"/>
  <c r="AI94" i="1" s="1"/>
  <c r="BW94" i="1"/>
  <c r="BX94" i="1"/>
  <c r="AK94" i="1" s="1"/>
  <c r="BY94" i="1"/>
  <c r="BZ94" i="1"/>
  <c r="AM94" i="1" s="1"/>
  <c r="CA94" i="1"/>
  <c r="CB94" i="1"/>
  <c r="CC94" i="1"/>
  <c r="BN94" i="1" s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AO95" i="1"/>
  <c r="AP95" i="1"/>
  <c r="AQ95" i="1"/>
  <c r="AR95" i="1"/>
  <c r="AS95" i="1"/>
  <c r="AT95" i="1"/>
  <c r="AU95" i="1"/>
  <c r="AV95" i="1"/>
  <c r="AJ95" i="1" s="1"/>
  <c r="AW95" i="1"/>
  <c r="AX95" i="1"/>
  <c r="AY95" i="1"/>
  <c r="AZ95" i="1"/>
  <c r="BP95" i="1"/>
  <c r="BQ95" i="1"/>
  <c r="BR95" i="1"/>
  <c r="AE95" i="1" s="1"/>
  <c r="BS95" i="1"/>
  <c r="BT95" i="1"/>
  <c r="BU95" i="1"/>
  <c r="AH95" i="1" s="1"/>
  <c r="BV95" i="1"/>
  <c r="AI95" i="1" s="1"/>
  <c r="BW95" i="1"/>
  <c r="BX95" i="1"/>
  <c r="BY95" i="1"/>
  <c r="BZ95" i="1"/>
  <c r="CA95" i="1"/>
  <c r="CB95" i="1"/>
  <c r="CC95" i="1"/>
  <c r="BM95" i="1" s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AO96" i="1"/>
  <c r="AP96" i="1"/>
  <c r="AQ96" i="1"/>
  <c r="AR96" i="1"/>
  <c r="AE96" i="1" s="1"/>
  <c r="AS96" i="1"/>
  <c r="AT96" i="1"/>
  <c r="AU96" i="1"/>
  <c r="AV96" i="1"/>
  <c r="AJ96" i="1" s="1"/>
  <c r="AW96" i="1"/>
  <c r="AX96" i="1"/>
  <c r="AY96" i="1"/>
  <c r="AZ96" i="1"/>
  <c r="BP96" i="1"/>
  <c r="BQ96" i="1"/>
  <c r="BR96" i="1"/>
  <c r="BS96" i="1"/>
  <c r="BT96" i="1"/>
  <c r="AG96" i="1" s="1"/>
  <c r="BU96" i="1"/>
  <c r="BV96" i="1"/>
  <c r="BW96" i="1"/>
  <c r="BX96" i="1"/>
  <c r="BY96" i="1"/>
  <c r="BZ96" i="1"/>
  <c r="CA96" i="1"/>
  <c r="CB96" i="1"/>
  <c r="BM96" i="1" s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AO97" i="1"/>
  <c r="AP97" i="1"/>
  <c r="AQ97" i="1"/>
  <c r="AR97" i="1"/>
  <c r="AS97" i="1"/>
  <c r="AT97" i="1"/>
  <c r="AU97" i="1"/>
  <c r="AI97" i="1" s="1"/>
  <c r="AV97" i="1"/>
  <c r="AW97" i="1"/>
  <c r="AX97" i="1"/>
  <c r="AY97" i="1"/>
  <c r="AZ97" i="1"/>
  <c r="BP97" i="1"/>
  <c r="BQ97" i="1"/>
  <c r="BA97" i="1" s="1"/>
  <c r="BR97" i="1"/>
  <c r="BS97" i="1"/>
  <c r="BT97" i="1"/>
  <c r="BU97" i="1"/>
  <c r="BV97" i="1"/>
  <c r="BW97" i="1"/>
  <c r="BX97" i="1"/>
  <c r="BY97" i="1"/>
  <c r="BZ97" i="1"/>
  <c r="CA97" i="1"/>
  <c r="AN97" i="1" s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P98" i="1"/>
  <c r="AC98" i="1" s="1"/>
  <c r="BQ98" i="1"/>
  <c r="BR98" i="1"/>
  <c r="BS98" i="1"/>
  <c r="BT98" i="1"/>
  <c r="BU98" i="1"/>
  <c r="BV98" i="1"/>
  <c r="AI98" i="1" s="1"/>
  <c r="BW98" i="1"/>
  <c r="BX98" i="1"/>
  <c r="BY98" i="1"/>
  <c r="BZ98" i="1"/>
  <c r="CA98" i="1"/>
  <c r="CB98" i="1"/>
  <c r="CC98" i="1"/>
  <c r="CD98" i="1"/>
  <c r="BN98" i="1" s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AC99" i="1"/>
  <c r="AO99" i="1"/>
  <c r="AP99" i="1"/>
  <c r="AQ99" i="1"/>
  <c r="AR99" i="1"/>
  <c r="AS99" i="1"/>
  <c r="AT99" i="1"/>
  <c r="AU99" i="1"/>
  <c r="AV99" i="1"/>
  <c r="AJ99" i="1" s="1"/>
  <c r="AW99" i="1"/>
  <c r="AX99" i="1"/>
  <c r="AY99" i="1"/>
  <c r="AZ99" i="1"/>
  <c r="BP99" i="1"/>
  <c r="BQ99" i="1"/>
  <c r="BR99" i="1"/>
  <c r="BS99" i="1"/>
  <c r="BT99" i="1"/>
  <c r="BU99" i="1"/>
  <c r="AH99" i="1" s="1"/>
  <c r="BV99" i="1"/>
  <c r="BW99" i="1"/>
  <c r="BX99" i="1"/>
  <c r="BY99" i="1"/>
  <c r="BZ99" i="1"/>
  <c r="CA99" i="1"/>
  <c r="CB99" i="1"/>
  <c r="CC99" i="1"/>
  <c r="BN99" i="1" s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AO100" i="1"/>
  <c r="AP100" i="1"/>
  <c r="AQ100" i="1"/>
  <c r="AR100" i="1"/>
  <c r="AS100" i="1"/>
  <c r="AT100" i="1"/>
  <c r="AU100" i="1"/>
  <c r="AV100" i="1"/>
  <c r="AI100" i="1" s="1"/>
  <c r="AW100" i="1"/>
  <c r="AX100" i="1"/>
  <c r="AY100" i="1"/>
  <c r="AZ100" i="1"/>
  <c r="BP100" i="1"/>
  <c r="AC100" i="1" s="1"/>
  <c r="BQ100" i="1"/>
  <c r="BR100" i="1"/>
  <c r="BS100" i="1"/>
  <c r="BT100" i="1"/>
  <c r="BU100" i="1"/>
  <c r="BV100" i="1"/>
  <c r="BW100" i="1"/>
  <c r="BX100" i="1"/>
  <c r="AK100" i="1" s="1"/>
  <c r="BY100" i="1"/>
  <c r="BZ100" i="1"/>
  <c r="CA100" i="1"/>
  <c r="CB100" i="1"/>
  <c r="CC100" i="1"/>
  <c r="BN100" i="1" s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BN101" i="1" s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S2" i="1"/>
  <c r="CR2" i="1"/>
  <c r="CQ2" i="1"/>
  <c r="CP2" i="1"/>
  <c r="CO2" i="1"/>
  <c r="CN2" i="1"/>
  <c r="CM2" i="1"/>
  <c r="CL2" i="1"/>
  <c r="CK2" i="1"/>
  <c r="CJ2" i="1"/>
  <c r="CI2" i="1"/>
  <c r="CH2" i="1"/>
  <c r="CG2" i="1"/>
  <c r="CF2" i="1"/>
  <c r="CE2" i="1"/>
  <c r="CD2" i="1"/>
  <c r="CC2" i="1"/>
  <c r="BN2" i="1" s="1"/>
  <c r="CB2" i="1"/>
  <c r="CA2" i="1"/>
  <c r="BZ2" i="1"/>
  <c r="BY2" i="1"/>
  <c r="BX2" i="1"/>
  <c r="BW2" i="1"/>
  <c r="BV2" i="1"/>
  <c r="BU2" i="1"/>
  <c r="BF2" i="1" s="1"/>
  <c r="BT2" i="1"/>
  <c r="BS2" i="1"/>
  <c r="BR2" i="1"/>
  <c r="BQ2" i="1"/>
  <c r="BP2" i="1"/>
  <c r="AZ2" i="1"/>
  <c r="AM2" i="1" s="1"/>
  <c r="AY2" i="1"/>
  <c r="AX2" i="1"/>
  <c r="AW2" i="1"/>
  <c r="AT2" i="1"/>
  <c r="AS2" i="1"/>
  <c r="AR2" i="1"/>
  <c r="AQ2" i="1"/>
  <c r="AP2" i="1"/>
  <c r="AF2" i="1" s="1"/>
  <c r="AK3" i="37"/>
  <c r="AL3" i="37"/>
  <c r="AM3" i="37"/>
  <c r="AN3" i="37"/>
  <c r="AO3" i="37"/>
  <c r="AP3" i="37"/>
  <c r="AQ3" i="37"/>
  <c r="AR3" i="37"/>
  <c r="AS3" i="37"/>
  <c r="AT3" i="37"/>
  <c r="AU3" i="37"/>
  <c r="AK4" i="37"/>
  <c r="AL4" i="37"/>
  <c r="AM4" i="37"/>
  <c r="AN4" i="37"/>
  <c r="AO4" i="37"/>
  <c r="AP4" i="37"/>
  <c r="AQ4" i="37"/>
  <c r="AR4" i="37"/>
  <c r="AS4" i="37"/>
  <c r="AT4" i="37"/>
  <c r="AU4" i="37"/>
  <c r="AK5" i="37"/>
  <c r="AL5" i="37"/>
  <c r="AM5" i="37"/>
  <c r="AN5" i="37"/>
  <c r="AO5" i="37"/>
  <c r="AP5" i="37"/>
  <c r="AQ5" i="37"/>
  <c r="AR5" i="37"/>
  <c r="AS5" i="37"/>
  <c r="AT5" i="37"/>
  <c r="AU5" i="37"/>
  <c r="AK6" i="37"/>
  <c r="AL6" i="37"/>
  <c r="AM6" i="37"/>
  <c r="AN6" i="37"/>
  <c r="AO6" i="37"/>
  <c r="AP6" i="37"/>
  <c r="AQ6" i="37"/>
  <c r="AR6" i="37"/>
  <c r="AS6" i="37"/>
  <c r="AT6" i="37"/>
  <c r="AU6" i="37"/>
  <c r="AK7" i="37"/>
  <c r="AL7" i="37"/>
  <c r="AM7" i="37"/>
  <c r="AN7" i="37"/>
  <c r="AO7" i="37"/>
  <c r="AP7" i="37"/>
  <c r="AQ7" i="37"/>
  <c r="AR7" i="37"/>
  <c r="AS7" i="37"/>
  <c r="AT7" i="37"/>
  <c r="AU7" i="37"/>
  <c r="AK8" i="37"/>
  <c r="AL8" i="37"/>
  <c r="AM8" i="37"/>
  <c r="AN8" i="37"/>
  <c r="AO8" i="37"/>
  <c r="AP8" i="37"/>
  <c r="AQ8" i="37"/>
  <c r="AR8" i="37"/>
  <c r="AS8" i="37"/>
  <c r="AT8" i="37"/>
  <c r="AU8" i="37"/>
  <c r="AK9" i="37"/>
  <c r="AL9" i="37"/>
  <c r="AM9" i="37"/>
  <c r="AN9" i="37"/>
  <c r="AO9" i="37"/>
  <c r="AP9" i="37"/>
  <c r="AQ9" i="37"/>
  <c r="AR9" i="37"/>
  <c r="AS9" i="37"/>
  <c r="AT9" i="37"/>
  <c r="AU9" i="37"/>
  <c r="AK10" i="37"/>
  <c r="AL10" i="37"/>
  <c r="AM10" i="37"/>
  <c r="AN10" i="37"/>
  <c r="AO10" i="37"/>
  <c r="AP10" i="37"/>
  <c r="AQ10" i="37"/>
  <c r="AR10" i="37"/>
  <c r="AS10" i="37"/>
  <c r="AT10" i="37"/>
  <c r="AU10" i="37"/>
  <c r="AK11" i="37"/>
  <c r="AL11" i="37"/>
  <c r="AM11" i="37"/>
  <c r="AN11" i="37"/>
  <c r="AO11" i="37"/>
  <c r="AP11" i="37"/>
  <c r="AQ11" i="37"/>
  <c r="AR11" i="37"/>
  <c r="AS11" i="37"/>
  <c r="AT11" i="37"/>
  <c r="AU11" i="37"/>
  <c r="AK12" i="37"/>
  <c r="AL12" i="37"/>
  <c r="AM12" i="37"/>
  <c r="AN12" i="37"/>
  <c r="AO12" i="37"/>
  <c r="AP12" i="37"/>
  <c r="AQ12" i="37"/>
  <c r="AR12" i="37"/>
  <c r="AS12" i="37"/>
  <c r="AT12" i="37"/>
  <c r="AU12" i="37"/>
  <c r="AK13" i="37"/>
  <c r="AL13" i="37"/>
  <c r="AM13" i="37"/>
  <c r="AN13" i="37"/>
  <c r="AO13" i="37"/>
  <c r="AP13" i="37"/>
  <c r="AQ13" i="37"/>
  <c r="AR13" i="37"/>
  <c r="AS13" i="37"/>
  <c r="AT13" i="37"/>
  <c r="AU13" i="37"/>
  <c r="AK14" i="37"/>
  <c r="AL14" i="37"/>
  <c r="AM14" i="37"/>
  <c r="AN14" i="37"/>
  <c r="AO14" i="37"/>
  <c r="AP14" i="37"/>
  <c r="AQ14" i="37"/>
  <c r="AR14" i="37"/>
  <c r="AS14" i="37"/>
  <c r="AT14" i="37"/>
  <c r="AU14" i="37"/>
  <c r="AK15" i="37"/>
  <c r="AL15" i="37"/>
  <c r="AM15" i="37"/>
  <c r="AN15" i="37"/>
  <c r="AO15" i="37"/>
  <c r="AP15" i="37"/>
  <c r="AQ15" i="37"/>
  <c r="AR15" i="37"/>
  <c r="AS15" i="37"/>
  <c r="AT15" i="37"/>
  <c r="AU15" i="37"/>
  <c r="AK16" i="37"/>
  <c r="AL16" i="37"/>
  <c r="AM16" i="37"/>
  <c r="AN16" i="37"/>
  <c r="AO16" i="37"/>
  <c r="AP16" i="37"/>
  <c r="AQ16" i="37"/>
  <c r="AR16" i="37"/>
  <c r="AS16" i="37"/>
  <c r="AT16" i="37"/>
  <c r="AU16" i="37"/>
  <c r="AK17" i="37"/>
  <c r="AL17" i="37"/>
  <c r="AM17" i="37"/>
  <c r="AN17" i="37"/>
  <c r="AO17" i="37"/>
  <c r="AP17" i="37"/>
  <c r="AQ17" i="37"/>
  <c r="AR17" i="37"/>
  <c r="AS17" i="37"/>
  <c r="AT17" i="37"/>
  <c r="AU17" i="37"/>
  <c r="AK18" i="37"/>
  <c r="AL18" i="37"/>
  <c r="AM18" i="37"/>
  <c r="AN18" i="37"/>
  <c r="AO18" i="37"/>
  <c r="AP18" i="37"/>
  <c r="AQ18" i="37"/>
  <c r="AR18" i="37"/>
  <c r="AS18" i="37"/>
  <c r="AT18" i="37"/>
  <c r="AU18" i="37"/>
  <c r="AK19" i="37"/>
  <c r="AL19" i="37"/>
  <c r="AM19" i="37"/>
  <c r="AN19" i="37"/>
  <c r="AO19" i="37"/>
  <c r="AP19" i="37"/>
  <c r="AQ19" i="37"/>
  <c r="AR19" i="37"/>
  <c r="AS19" i="37"/>
  <c r="AT19" i="37"/>
  <c r="AU19" i="37"/>
  <c r="AK20" i="37"/>
  <c r="AL20" i="37"/>
  <c r="AM20" i="37"/>
  <c r="AN20" i="37"/>
  <c r="AO20" i="37"/>
  <c r="AP20" i="37"/>
  <c r="AQ20" i="37"/>
  <c r="AR20" i="37"/>
  <c r="AS20" i="37"/>
  <c r="AT20" i="37"/>
  <c r="AU20" i="37"/>
  <c r="AK21" i="37"/>
  <c r="AL21" i="37"/>
  <c r="AM21" i="37"/>
  <c r="AN21" i="37"/>
  <c r="AO21" i="37"/>
  <c r="AP21" i="37"/>
  <c r="AQ21" i="37"/>
  <c r="AR21" i="37"/>
  <c r="AS21" i="37"/>
  <c r="AT21" i="37"/>
  <c r="AU21" i="37"/>
  <c r="AK22" i="37"/>
  <c r="AL22" i="37"/>
  <c r="AM22" i="37"/>
  <c r="AN22" i="37"/>
  <c r="AO22" i="37"/>
  <c r="AP22" i="37"/>
  <c r="AQ22" i="37"/>
  <c r="AR22" i="37"/>
  <c r="AS22" i="37"/>
  <c r="AT22" i="37"/>
  <c r="AU22" i="37"/>
  <c r="AK23" i="37"/>
  <c r="AL23" i="37"/>
  <c r="AM23" i="37"/>
  <c r="AN23" i="37"/>
  <c r="AO23" i="37"/>
  <c r="AP23" i="37"/>
  <c r="AQ23" i="37"/>
  <c r="AR23" i="37"/>
  <c r="AS23" i="37"/>
  <c r="AT23" i="37"/>
  <c r="AU23" i="37"/>
  <c r="AK24" i="37"/>
  <c r="AL24" i="37"/>
  <c r="AM24" i="37"/>
  <c r="AN24" i="37"/>
  <c r="AO24" i="37"/>
  <c r="AP24" i="37"/>
  <c r="AQ24" i="37"/>
  <c r="AR24" i="37"/>
  <c r="AS24" i="37"/>
  <c r="AT24" i="37"/>
  <c r="AU24" i="37"/>
  <c r="AK25" i="37"/>
  <c r="AL25" i="37"/>
  <c r="AM25" i="37"/>
  <c r="AN25" i="37"/>
  <c r="AO25" i="37"/>
  <c r="AP25" i="37"/>
  <c r="AQ25" i="37"/>
  <c r="AR25" i="37"/>
  <c r="AS25" i="37"/>
  <c r="AT25" i="37"/>
  <c r="AU25" i="37"/>
  <c r="AK26" i="37"/>
  <c r="AL26" i="37"/>
  <c r="AM26" i="37"/>
  <c r="AN26" i="37"/>
  <c r="AO26" i="37"/>
  <c r="AP26" i="37"/>
  <c r="AQ26" i="37"/>
  <c r="AR26" i="37"/>
  <c r="AS26" i="37"/>
  <c r="AT26" i="37"/>
  <c r="AU26" i="37"/>
  <c r="AK27" i="37"/>
  <c r="AL27" i="37"/>
  <c r="AM27" i="37"/>
  <c r="AN27" i="37"/>
  <c r="AO27" i="37"/>
  <c r="AP27" i="37"/>
  <c r="AQ27" i="37"/>
  <c r="AR27" i="37"/>
  <c r="AS27" i="37"/>
  <c r="AT27" i="37"/>
  <c r="AU27" i="37"/>
  <c r="AK28" i="37"/>
  <c r="AL28" i="37"/>
  <c r="AM28" i="37"/>
  <c r="AN28" i="37"/>
  <c r="AO28" i="37"/>
  <c r="AP28" i="37"/>
  <c r="AQ28" i="37"/>
  <c r="AR28" i="37"/>
  <c r="AS28" i="37"/>
  <c r="AT28" i="37"/>
  <c r="AU28" i="37"/>
  <c r="AK29" i="37"/>
  <c r="AL29" i="37"/>
  <c r="AM29" i="37"/>
  <c r="AN29" i="37"/>
  <c r="AO29" i="37"/>
  <c r="AP29" i="37"/>
  <c r="AQ29" i="37"/>
  <c r="AR29" i="37"/>
  <c r="AS29" i="37"/>
  <c r="AT29" i="37"/>
  <c r="AU29" i="37"/>
  <c r="AK30" i="37"/>
  <c r="AL30" i="37"/>
  <c r="AM30" i="37"/>
  <c r="AN30" i="37"/>
  <c r="AO30" i="37"/>
  <c r="AP30" i="37"/>
  <c r="AQ30" i="37"/>
  <c r="AR30" i="37"/>
  <c r="AS30" i="37"/>
  <c r="AT30" i="37"/>
  <c r="AU30" i="37"/>
  <c r="AK31" i="37"/>
  <c r="AL31" i="37"/>
  <c r="AM31" i="37"/>
  <c r="AN31" i="37"/>
  <c r="AO31" i="37"/>
  <c r="AP31" i="37"/>
  <c r="AQ31" i="37"/>
  <c r="AR31" i="37"/>
  <c r="AS31" i="37"/>
  <c r="AT31" i="37"/>
  <c r="AU31" i="37"/>
  <c r="AK32" i="37"/>
  <c r="AL32" i="37"/>
  <c r="AM32" i="37"/>
  <c r="AN32" i="37"/>
  <c r="AO32" i="37"/>
  <c r="AP32" i="37"/>
  <c r="AQ32" i="37"/>
  <c r="AR32" i="37"/>
  <c r="AS32" i="37"/>
  <c r="AT32" i="37"/>
  <c r="AU32" i="37"/>
  <c r="AK33" i="37"/>
  <c r="AL33" i="37"/>
  <c r="AM33" i="37"/>
  <c r="AN33" i="37"/>
  <c r="AO33" i="37"/>
  <c r="AP33" i="37"/>
  <c r="AQ33" i="37"/>
  <c r="AR33" i="37"/>
  <c r="AS33" i="37"/>
  <c r="AT33" i="37"/>
  <c r="AU33" i="37"/>
  <c r="AK34" i="37"/>
  <c r="AL34" i="37"/>
  <c r="AM34" i="37"/>
  <c r="AN34" i="37"/>
  <c r="AO34" i="37"/>
  <c r="AP34" i="37"/>
  <c r="AQ34" i="37"/>
  <c r="AR34" i="37"/>
  <c r="AS34" i="37"/>
  <c r="AT34" i="37"/>
  <c r="AU34" i="37"/>
  <c r="AK35" i="37"/>
  <c r="AL35" i="37"/>
  <c r="AM35" i="37"/>
  <c r="AN35" i="37"/>
  <c r="AO35" i="37"/>
  <c r="AP35" i="37"/>
  <c r="AQ35" i="37"/>
  <c r="AR35" i="37"/>
  <c r="AS35" i="37"/>
  <c r="AT35" i="37"/>
  <c r="AU35" i="37"/>
  <c r="AK36" i="37"/>
  <c r="AL36" i="37"/>
  <c r="AM36" i="37"/>
  <c r="AN36" i="37"/>
  <c r="AO36" i="37"/>
  <c r="AP36" i="37"/>
  <c r="AQ36" i="37"/>
  <c r="AR36" i="37"/>
  <c r="AS36" i="37"/>
  <c r="AT36" i="37"/>
  <c r="AU36" i="37"/>
  <c r="AK37" i="37"/>
  <c r="AL37" i="37"/>
  <c r="AM37" i="37"/>
  <c r="AN37" i="37"/>
  <c r="AO37" i="37"/>
  <c r="AP37" i="37"/>
  <c r="AQ37" i="37"/>
  <c r="AR37" i="37"/>
  <c r="AS37" i="37"/>
  <c r="AT37" i="37"/>
  <c r="AU37" i="37"/>
  <c r="AK38" i="37"/>
  <c r="AL38" i="37"/>
  <c r="AM38" i="37"/>
  <c r="AN38" i="37"/>
  <c r="AO38" i="37"/>
  <c r="AP38" i="37"/>
  <c r="AQ38" i="37"/>
  <c r="AR38" i="37"/>
  <c r="AS38" i="37"/>
  <c r="AT38" i="37"/>
  <c r="AU38" i="37"/>
  <c r="AK39" i="37"/>
  <c r="AL39" i="37"/>
  <c r="AM39" i="37"/>
  <c r="AN39" i="37"/>
  <c r="AO39" i="37"/>
  <c r="AP39" i="37"/>
  <c r="AQ39" i="37"/>
  <c r="AR39" i="37"/>
  <c r="AS39" i="37"/>
  <c r="AT39" i="37"/>
  <c r="AU39" i="37"/>
  <c r="AK40" i="37"/>
  <c r="AL40" i="37"/>
  <c r="AM40" i="37"/>
  <c r="AN40" i="37"/>
  <c r="AO40" i="37"/>
  <c r="AP40" i="37"/>
  <c r="AQ40" i="37"/>
  <c r="AR40" i="37"/>
  <c r="AS40" i="37"/>
  <c r="AT40" i="37"/>
  <c r="AU40" i="37"/>
  <c r="AK41" i="37"/>
  <c r="AL41" i="37"/>
  <c r="AM41" i="37"/>
  <c r="AN41" i="37"/>
  <c r="AO41" i="37"/>
  <c r="AP41" i="37"/>
  <c r="AQ41" i="37"/>
  <c r="AR41" i="37"/>
  <c r="AS41" i="37"/>
  <c r="AT41" i="37"/>
  <c r="AU41" i="37"/>
  <c r="AK42" i="37"/>
  <c r="AL42" i="37"/>
  <c r="AM42" i="37"/>
  <c r="AN42" i="37"/>
  <c r="AO42" i="37"/>
  <c r="AP42" i="37"/>
  <c r="AQ42" i="37"/>
  <c r="AR42" i="37"/>
  <c r="AS42" i="37"/>
  <c r="AT42" i="37"/>
  <c r="AU42" i="37"/>
  <c r="AK43" i="37"/>
  <c r="AL43" i="37"/>
  <c r="AM43" i="37"/>
  <c r="AN43" i="37"/>
  <c r="AO43" i="37"/>
  <c r="AP43" i="37"/>
  <c r="AQ43" i="37"/>
  <c r="AR43" i="37"/>
  <c r="AS43" i="37"/>
  <c r="AT43" i="37"/>
  <c r="AU43" i="37"/>
  <c r="AK44" i="37"/>
  <c r="AL44" i="37"/>
  <c r="AM44" i="37"/>
  <c r="AN44" i="37"/>
  <c r="AO44" i="37"/>
  <c r="AP44" i="37"/>
  <c r="AQ44" i="37"/>
  <c r="AR44" i="37"/>
  <c r="AS44" i="37"/>
  <c r="AT44" i="37"/>
  <c r="AU44" i="37"/>
  <c r="AK45" i="37"/>
  <c r="AL45" i="37"/>
  <c r="AM45" i="37"/>
  <c r="AN45" i="37"/>
  <c r="AO45" i="37"/>
  <c r="AP45" i="37"/>
  <c r="AQ45" i="37"/>
  <c r="AR45" i="37"/>
  <c r="AS45" i="37"/>
  <c r="AT45" i="37"/>
  <c r="AU45" i="37"/>
  <c r="AK46" i="37"/>
  <c r="AL46" i="37"/>
  <c r="AM46" i="37"/>
  <c r="AN46" i="37"/>
  <c r="AO46" i="37"/>
  <c r="AP46" i="37"/>
  <c r="AQ46" i="37"/>
  <c r="AR46" i="37"/>
  <c r="AS46" i="37"/>
  <c r="AT46" i="37"/>
  <c r="AU46" i="37"/>
  <c r="AK47" i="37"/>
  <c r="AL47" i="37"/>
  <c r="AM47" i="37"/>
  <c r="AN47" i="37"/>
  <c r="AO47" i="37"/>
  <c r="AP47" i="37"/>
  <c r="AQ47" i="37"/>
  <c r="AR47" i="37"/>
  <c r="AS47" i="37"/>
  <c r="AT47" i="37"/>
  <c r="AU47" i="37"/>
  <c r="AK48" i="37"/>
  <c r="AL48" i="37"/>
  <c r="AM48" i="37"/>
  <c r="AN48" i="37"/>
  <c r="AO48" i="37"/>
  <c r="AP48" i="37"/>
  <c r="AQ48" i="37"/>
  <c r="AR48" i="37"/>
  <c r="AS48" i="37"/>
  <c r="AT48" i="37"/>
  <c r="AU48" i="37"/>
  <c r="AK49" i="37"/>
  <c r="AL49" i="37"/>
  <c r="AM49" i="37"/>
  <c r="AN49" i="37"/>
  <c r="AO49" i="37"/>
  <c r="AP49" i="37"/>
  <c r="AQ49" i="37"/>
  <c r="AR49" i="37"/>
  <c r="AS49" i="37"/>
  <c r="AT49" i="37"/>
  <c r="AU49" i="37"/>
  <c r="AK50" i="37"/>
  <c r="AL50" i="37"/>
  <c r="AM50" i="37"/>
  <c r="AN50" i="37"/>
  <c r="AO50" i="37"/>
  <c r="AP50" i="37"/>
  <c r="AQ50" i="37"/>
  <c r="AR50" i="37"/>
  <c r="AS50" i="37"/>
  <c r="AT50" i="37"/>
  <c r="AU50" i="37"/>
  <c r="AK51" i="37"/>
  <c r="AL51" i="37"/>
  <c r="AM51" i="37"/>
  <c r="AN51" i="37"/>
  <c r="AO51" i="37"/>
  <c r="AP51" i="37"/>
  <c r="AQ51" i="37"/>
  <c r="AR51" i="37"/>
  <c r="AS51" i="37"/>
  <c r="AT51" i="37"/>
  <c r="AU51" i="37"/>
  <c r="AK52" i="37"/>
  <c r="AL52" i="37"/>
  <c r="AM52" i="37"/>
  <c r="AN52" i="37"/>
  <c r="AO52" i="37"/>
  <c r="AP52" i="37"/>
  <c r="AQ52" i="37"/>
  <c r="AR52" i="37"/>
  <c r="AS52" i="37"/>
  <c r="AT52" i="37"/>
  <c r="AU52" i="37"/>
  <c r="AK53" i="37"/>
  <c r="AL53" i="37"/>
  <c r="AM53" i="37"/>
  <c r="AN53" i="37"/>
  <c r="AO53" i="37"/>
  <c r="AP53" i="37"/>
  <c r="AQ53" i="37"/>
  <c r="AR53" i="37"/>
  <c r="AS53" i="37"/>
  <c r="AT53" i="37"/>
  <c r="AU53" i="37"/>
  <c r="AK54" i="37"/>
  <c r="AL54" i="37"/>
  <c r="AM54" i="37"/>
  <c r="AN54" i="37"/>
  <c r="AO54" i="37"/>
  <c r="AP54" i="37"/>
  <c r="AQ54" i="37"/>
  <c r="AR54" i="37"/>
  <c r="AS54" i="37"/>
  <c r="AT54" i="37"/>
  <c r="AU54" i="37"/>
  <c r="AK55" i="37"/>
  <c r="AL55" i="37"/>
  <c r="AM55" i="37"/>
  <c r="AN55" i="37"/>
  <c r="AO55" i="37"/>
  <c r="AP55" i="37"/>
  <c r="AQ55" i="37"/>
  <c r="AR55" i="37"/>
  <c r="AS55" i="37"/>
  <c r="AT55" i="37"/>
  <c r="AU55" i="37"/>
  <c r="AK56" i="37"/>
  <c r="AL56" i="37"/>
  <c r="AM56" i="37"/>
  <c r="AN56" i="37"/>
  <c r="AO56" i="37"/>
  <c r="AP56" i="37"/>
  <c r="AQ56" i="37"/>
  <c r="AR56" i="37"/>
  <c r="AS56" i="37"/>
  <c r="AT56" i="37"/>
  <c r="AU56" i="37"/>
  <c r="AK57" i="37"/>
  <c r="AL57" i="37"/>
  <c r="AM57" i="37"/>
  <c r="AN57" i="37"/>
  <c r="AO57" i="37"/>
  <c r="AP57" i="37"/>
  <c r="AQ57" i="37"/>
  <c r="AR57" i="37"/>
  <c r="AS57" i="37"/>
  <c r="AT57" i="37"/>
  <c r="AU57" i="37"/>
  <c r="AK58" i="37"/>
  <c r="AL58" i="37"/>
  <c r="AM58" i="37"/>
  <c r="AN58" i="37"/>
  <c r="AO58" i="37"/>
  <c r="AP58" i="37"/>
  <c r="AQ58" i="37"/>
  <c r="AR58" i="37"/>
  <c r="AS58" i="37"/>
  <c r="AT58" i="37"/>
  <c r="AU58" i="37"/>
  <c r="AK59" i="37"/>
  <c r="AL59" i="37"/>
  <c r="AM59" i="37"/>
  <c r="AN59" i="37"/>
  <c r="AO59" i="37"/>
  <c r="AP59" i="37"/>
  <c r="AQ59" i="37"/>
  <c r="AR59" i="37"/>
  <c r="AS59" i="37"/>
  <c r="AT59" i="37"/>
  <c r="AU59" i="37"/>
  <c r="AK60" i="37"/>
  <c r="AL60" i="37"/>
  <c r="AM60" i="37"/>
  <c r="AN60" i="37"/>
  <c r="AO60" i="37"/>
  <c r="AP60" i="37"/>
  <c r="AQ60" i="37"/>
  <c r="AR60" i="37"/>
  <c r="AS60" i="37"/>
  <c r="AT60" i="37"/>
  <c r="AU60" i="37"/>
  <c r="AK61" i="37"/>
  <c r="AL61" i="37"/>
  <c r="AM61" i="37"/>
  <c r="AN61" i="37"/>
  <c r="AO61" i="37"/>
  <c r="AP61" i="37"/>
  <c r="AQ61" i="37"/>
  <c r="AR61" i="37"/>
  <c r="AS61" i="37"/>
  <c r="AT61" i="37"/>
  <c r="AU61" i="37"/>
  <c r="AK62" i="37"/>
  <c r="AL62" i="37"/>
  <c r="AM62" i="37"/>
  <c r="AN62" i="37"/>
  <c r="AO62" i="37"/>
  <c r="AP62" i="37"/>
  <c r="AQ62" i="37"/>
  <c r="AR62" i="37"/>
  <c r="AS62" i="37"/>
  <c r="AT62" i="37"/>
  <c r="AU62" i="37"/>
  <c r="AK63" i="37"/>
  <c r="AL63" i="37"/>
  <c r="AM63" i="37"/>
  <c r="AN63" i="37"/>
  <c r="AO63" i="37"/>
  <c r="AP63" i="37"/>
  <c r="AQ63" i="37"/>
  <c r="AR63" i="37"/>
  <c r="AS63" i="37"/>
  <c r="AT63" i="37"/>
  <c r="AU63" i="37"/>
  <c r="AK64" i="37"/>
  <c r="AL64" i="37"/>
  <c r="AM64" i="37"/>
  <c r="AN64" i="37"/>
  <c r="AO64" i="37"/>
  <c r="AP64" i="37"/>
  <c r="AQ64" i="37"/>
  <c r="AR64" i="37"/>
  <c r="AS64" i="37"/>
  <c r="AT64" i="37"/>
  <c r="AU64" i="37"/>
  <c r="AK65" i="37"/>
  <c r="AL65" i="37"/>
  <c r="AM65" i="37"/>
  <c r="AN65" i="37"/>
  <c r="AO65" i="37"/>
  <c r="AP65" i="37"/>
  <c r="AQ65" i="37"/>
  <c r="AR65" i="37"/>
  <c r="AS65" i="37"/>
  <c r="AT65" i="37"/>
  <c r="AU65" i="37"/>
  <c r="AK66" i="37"/>
  <c r="AL66" i="37"/>
  <c r="AM66" i="37"/>
  <c r="AN66" i="37"/>
  <c r="AO66" i="37"/>
  <c r="AP66" i="37"/>
  <c r="AQ66" i="37"/>
  <c r="AR66" i="37"/>
  <c r="AS66" i="37"/>
  <c r="AT66" i="37"/>
  <c r="AU66" i="37"/>
  <c r="AK67" i="37"/>
  <c r="AL67" i="37"/>
  <c r="AM67" i="37"/>
  <c r="AN67" i="37"/>
  <c r="AO67" i="37"/>
  <c r="AP67" i="37"/>
  <c r="AQ67" i="37"/>
  <c r="AR67" i="37"/>
  <c r="AS67" i="37"/>
  <c r="AT67" i="37"/>
  <c r="AU67" i="37"/>
  <c r="AK68" i="37"/>
  <c r="AL68" i="37"/>
  <c r="AM68" i="37"/>
  <c r="AN68" i="37"/>
  <c r="AO68" i="37"/>
  <c r="AP68" i="37"/>
  <c r="AQ68" i="37"/>
  <c r="AR68" i="37"/>
  <c r="AS68" i="37"/>
  <c r="AT68" i="37"/>
  <c r="AU68" i="37"/>
  <c r="AK69" i="37"/>
  <c r="AL69" i="37"/>
  <c r="AM69" i="37"/>
  <c r="AN69" i="37"/>
  <c r="AO69" i="37"/>
  <c r="AP69" i="37"/>
  <c r="AQ69" i="37"/>
  <c r="AR69" i="37"/>
  <c r="AS69" i="37"/>
  <c r="AT69" i="37"/>
  <c r="AU69" i="37"/>
  <c r="AK70" i="37"/>
  <c r="AL70" i="37"/>
  <c r="AM70" i="37"/>
  <c r="AN70" i="37"/>
  <c r="AO70" i="37"/>
  <c r="AP70" i="37"/>
  <c r="AQ70" i="37"/>
  <c r="AR70" i="37"/>
  <c r="AS70" i="37"/>
  <c r="AT70" i="37"/>
  <c r="AU70" i="37"/>
  <c r="AK71" i="37"/>
  <c r="AL71" i="37"/>
  <c r="AM71" i="37"/>
  <c r="AN71" i="37"/>
  <c r="AO71" i="37"/>
  <c r="AP71" i="37"/>
  <c r="AQ71" i="37"/>
  <c r="AR71" i="37"/>
  <c r="AS71" i="37"/>
  <c r="AT71" i="37"/>
  <c r="AU71" i="37"/>
  <c r="AK72" i="37"/>
  <c r="AL72" i="37"/>
  <c r="AM72" i="37"/>
  <c r="AN72" i="37"/>
  <c r="AO72" i="37"/>
  <c r="AP72" i="37"/>
  <c r="AQ72" i="37"/>
  <c r="AR72" i="37"/>
  <c r="AS72" i="37"/>
  <c r="AT72" i="37"/>
  <c r="AU72" i="37"/>
  <c r="AK73" i="37"/>
  <c r="AL73" i="37"/>
  <c r="AM73" i="37"/>
  <c r="AN73" i="37"/>
  <c r="AO73" i="37"/>
  <c r="AP73" i="37"/>
  <c r="AQ73" i="37"/>
  <c r="AR73" i="37"/>
  <c r="AS73" i="37"/>
  <c r="AT73" i="37"/>
  <c r="AU73" i="37"/>
  <c r="AK74" i="37"/>
  <c r="AL74" i="37"/>
  <c r="AM74" i="37"/>
  <c r="AN74" i="37"/>
  <c r="AO74" i="37"/>
  <c r="AP74" i="37"/>
  <c r="AQ74" i="37"/>
  <c r="AR74" i="37"/>
  <c r="AS74" i="37"/>
  <c r="AT74" i="37"/>
  <c r="AU74" i="37"/>
  <c r="AK75" i="37"/>
  <c r="AL75" i="37"/>
  <c r="AM75" i="37"/>
  <c r="AN75" i="37"/>
  <c r="AO75" i="37"/>
  <c r="AP75" i="37"/>
  <c r="AQ75" i="37"/>
  <c r="AR75" i="37"/>
  <c r="AS75" i="37"/>
  <c r="AT75" i="37"/>
  <c r="AU75" i="37"/>
  <c r="AK76" i="37"/>
  <c r="AL76" i="37"/>
  <c r="AM76" i="37"/>
  <c r="AN76" i="37"/>
  <c r="AO76" i="37"/>
  <c r="AP76" i="37"/>
  <c r="AQ76" i="37"/>
  <c r="AR76" i="37"/>
  <c r="AS76" i="37"/>
  <c r="AT76" i="37"/>
  <c r="AU76" i="37"/>
  <c r="AK77" i="37"/>
  <c r="AL77" i="37"/>
  <c r="AM77" i="37"/>
  <c r="AN77" i="37"/>
  <c r="AO77" i="37"/>
  <c r="AP77" i="37"/>
  <c r="AQ77" i="37"/>
  <c r="AR77" i="37"/>
  <c r="AS77" i="37"/>
  <c r="AT77" i="37"/>
  <c r="AU77" i="37"/>
  <c r="AK78" i="37"/>
  <c r="AL78" i="37"/>
  <c r="AM78" i="37"/>
  <c r="AN78" i="37"/>
  <c r="AO78" i="37"/>
  <c r="AP78" i="37"/>
  <c r="AQ78" i="37"/>
  <c r="AR78" i="37"/>
  <c r="AS78" i="37"/>
  <c r="AT78" i="37"/>
  <c r="AU78" i="37"/>
  <c r="AK79" i="37"/>
  <c r="AL79" i="37"/>
  <c r="AM79" i="37"/>
  <c r="AN79" i="37"/>
  <c r="AO79" i="37"/>
  <c r="AP79" i="37"/>
  <c r="AQ79" i="37"/>
  <c r="AR79" i="37"/>
  <c r="AS79" i="37"/>
  <c r="AT79" i="37"/>
  <c r="AU79" i="37"/>
  <c r="AK80" i="37"/>
  <c r="AL80" i="37"/>
  <c r="AM80" i="37"/>
  <c r="AN80" i="37"/>
  <c r="AO80" i="37"/>
  <c r="AP80" i="37"/>
  <c r="AQ80" i="37"/>
  <c r="AR80" i="37"/>
  <c r="AS80" i="37"/>
  <c r="AT80" i="37"/>
  <c r="AU80" i="37"/>
  <c r="AK81" i="37"/>
  <c r="AL81" i="37"/>
  <c r="AM81" i="37"/>
  <c r="AN81" i="37"/>
  <c r="AO81" i="37"/>
  <c r="AP81" i="37"/>
  <c r="AQ81" i="37"/>
  <c r="AR81" i="37"/>
  <c r="AS81" i="37"/>
  <c r="AT81" i="37"/>
  <c r="AU81" i="37"/>
  <c r="AK82" i="37"/>
  <c r="AL82" i="37"/>
  <c r="AM82" i="37"/>
  <c r="AN82" i="37"/>
  <c r="AO82" i="37"/>
  <c r="AP82" i="37"/>
  <c r="AQ82" i="37"/>
  <c r="AR82" i="37"/>
  <c r="AS82" i="37"/>
  <c r="AT82" i="37"/>
  <c r="AU82" i="37"/>
  <c r="AK83" i="37"/>
  <c r="AL83" i="37"/>
  <c r="AM83" i="37"/>
  <c r="AN83" i="37"/>
  <c r="AO83" i="37"/>
  <c r="AP83" i="37"/>
  <c r="AQ83" i="37"/>
  <c r="AR83" i="37"/>
  <c r="AS83" i="37"/>
  <c r="AT83" i="37"/>
  <c r="AU83" i="37"/>
  <c r="AK84" i="37"/>
  <c r="AL84" i="37"/>
  <c r="AM84" i="37"/>
  <c r="AN84" i="37"/>
  <c r="AO84" i="37"/>
  <c r="AP84" i="37"/>
  <c r="AQ84" i="37"/>
  <c r="AR84" i="37"/>
  <c r="AS84" i="37"/>
  <c r="AT84" i="37"/>
  <c r="AU84" i="37"/>
  <c r="AK85" i="37"/>
  <c r="AL85" i="37"/>
  <c r="AM85" i="37"/>
  <c r="AN85" i="37"/>
  <c r="AO85" i="37"/>
  <c r="AP85" i="37"/>
  <c r="AQ85" i="37"/>
  <c r="AR85" i="37"/>
  <c r="AS85" i="37"/>
  <c r="AT85" i="37"/>
  <c r="AU85" i="37"/>
  <c r="AK86" i="37"/>
  <c r="AL86" i="37"/>
  <c r="AM86" i="37"/>
  <c r="AN86" i="37"/>
  <c r="AO86" i="37"/>
  <c r="AP86" i="37"/>
  <c r="AQ86" i="37"/>
  <c r="AR86" i="37"/>
  <c r="AS86" i="37"/>
  <c r="AT86" i="37"/>
  <c r="AU86" i="37"/>
  <c r="AK87" i="37"/>
  <c r="AL87" i="37"/>
  <c r="AM87" i="37"/>
  <c r="AN87" i="37"/>
  <c r="AO87" i="37"/>
  <c r="AP87" i="37"/>
  <c r="AQ87" i="37"/>
  <c r="AR87" i="37"/>
  <c r="AS87" i="37"/>
  <c r="AT87" i="37"/>
  <c r="AU87" i="37"/>
  <c r="AK88" i="37"/>
  <c r="AL88" i="37"/>
  <c r="AM88" i="37"/>
  <c r="AN88" i="37"/>
  <c r="AO88" i="37"/>
  <c r="AP88" i="37"/>
  <c r="AQ88" i="37"/>
  <c r="AR88" i="37"/>
  <c r="AS88" i="37"/>
  <c r="AT88" i="37"/>
  <c r="AU88" i="37"/>
  <c r="AK89" i="37"/>
  <c r="AL89" i="37"/>
  <c r="AM89" i="37"/>
  <c r="AN89" i="37"/>
  <c r="AO89" i="37"/>
  <c r="AP89" i="37"/>
  <c r="AQ89" i="37"/>
  <c r="AR89" i="37"/>
  <c r="AS89" i="37"/>
  <c r="AT89" i="37"/>
  <c r="AU89" i="37"/>
  <c r="AK90" i="37"/>
  <c r="AL90" i="37"/>
  <c r="AM90" i="37"/>
  <c r="AN90" i="37"/>
  <c r="AO90" i="37"/>
  <c r="AP90" i="37"/>
  <c r="AQ90" i="37"/>
  <c r="AR90" i="37"/>
  <c r="AS90" i="37"/>
  <c r="AT90" i="37"/>
  <c r="AU90" i="37"/>
  <c r="AK91" i="37"/>
  <c r="AL91" i="37"/>
  <c r="AM91" i="37"/>
  <c r="AN91" i="37"/>
  <c r="AO91" i="37"/>
  <c r="AP91" i="37"/>
  <c r="AQ91" i="37"/>
  <c r="AR91" i="37"/>
  <c r="AS91" i="37"/>
  <c r="AT91" i="37"/>
  <c r="AU91" i="37"/>
  <c r="AK92" i="37"/>
  <c r="AL92" i="37"/>
  <c r="AM92" i="37"/>
  <c r="AN92" i="37"/>
  <c r="AO92" i="37"/>
  <c r="AP92" i="37"/>
  <c r="AQ92" i="37"/>
  <c r="AR92" i="37"/>
  <c r="AS92" i="37"/>
  <c r="AT92" i="37"/>
  <c r="AU92" i="37"/>
  <c r="AK93" i="37"/>
  <c r="AL93" i="37"/>
  <c r="AM93" i="37"/>
  <c r="AN93" i="37"/>
  <c r="AO93" i="37"/>
  <c r="AP93" i="37"/>
  <c r="AQ93" i="37"/>
  <c r="AR93" i="37"/>
  <c r="AS93" i="37"/>
  <c r="AT93" i="37"/>
  <c r="AU93" i="37"/>
  <c r="AK94" i="37"/>
  <c r="AL94" i="37"/>
  <c r="AM94" i="37"/>
  <c r="AN94" i="37"/>
  <c r="AO94" i="37"/>
  <c r="AP94" i="37"/>
  <c r="AQ94" i="37"/>
  <c r="AR94" i="37"/>
  <c r="AS94" i="37"/>
  <c r="AT94" i="37"/>
  <c r="AU94" i="37"/>
  <c r="AK95" i="37"/>
  <c r="AL95" i="37"/>
  <c r="AM95" i="37"/>
  <c r="AN95" i="37"/>
  <c r="AO95" i="37"/>
  <c r="AP95" i="37"/>
  <c r="AQ95" i="37"/>
  <c r="AR95" i="37"/>
  <c r="AS95" i="37"/>
  <c r="AT95" i="37"/>
  <c r="AU95" i="37"/>
  <c r="AK96" i="37"/>
  <c r="AL96" i="37"/>
  <c r="AM96" i="37"/>
  <c r="AN96" i="37"/>
  <c r="AO96" i="37"/>
  <c r="AP96" i="37"/>
  <c r="AQ96" i="37"/>
  <c r="AR96" i="37"/>
  <c r="AS96" i="37"/>
  <c r="AT96" i="37"/>
  <c r="AU96" i="37"/>
  <c r="AK97" i="37"/>
  <c r="AL97" i="37"/>
  <c r="AM97" i="37"/>
  <c r="AN97" i="37"/>
  <c r="AO97" i="37"/>
  <c r="AP97" i="37"/>
  <c r="AQ97" i="37"/>
  <c r="AR97" i="37"/>
  <c r="AS97" i="37"/>
  <c r="AT97" i="37"/>
  <c r="AU97" i="37"/>
  <c r="AK98" i="37"/>
  <c r="AL98" i="37"/>
  <c r="AM98" i="37"/>
  <c r="AN98" i="37"/>
  <c r="AO98" i="37"/>
  <c r="AP98" i="37"/>
  <c r="AQ98" i="37"/>
  <c r="AR98" i="37"/>
  <c r="AS98" i="37"/>
  <c r="AT98" i="37"/>
  <c r="AU98" i="37"/>
  <c r="AK99" i="37"/>
  <c r="AL99" i="37"/>
  <c r="AM99" i="37"/>
  <c r="AN99" i="37"/>
  <c r="AO99" i="37"/>
  <c r="AP99" i="37"/>
  <c r="AQ99" i="37"/>
  <c r="AR99" i="37"/>
  <c r="AS99" i="37"/>
  <c r="AT99" i="37"/>
  <c r="AU99" i="37"/>
  <c r="AK100" i="37"/>
  <c r="AL100" i="37"/>
  <c r="AM100" i="37"/>
  <c r="AN100" i="37"/>
  <c r="AO100" i="37"/>
  <c r="AP100" i="37"/>
  <c r="AQ100" i="37"/>
  <c r="AR100" i="37"/>
  <c r="AS100" i="37"/>
  <c r="AT100" i="37"/>
  <c r="AU100" i="37"/>
  <c r="AK101" i="37"/>
  <c r="AL101" i="37"/>
  <c r="AM101" i="37"/>
  <c r="AN101" i="37"/>
  <c r="AO101" i="37"/>
  <c r="AP101" i="37"/>
  <c r="AQ101" i="37"/>
  <c r="AR101" i="37"/>
  <c r="AS101" i="37"/>
  <c r="AT101" i="37"/>
  <c r="AU101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K109" i="37"/>
  <c r="AL109" i="37"/>
  <c r="AM109" i="37"/>
  <c r="AN109" i="37"/>
  <c r="AO109" i="37"/>
  <c r="AP109" i="37"/>
  <c r="AQ109" i="37"/>
  <c r="AR109" i="37"/>
  <c r="AS109" i="37"/>
  <c r="AT109" i="37"/>
  <c r="AU109" i="37"/>
  <c r="AK110" i="37"/>
  <c r="AL110" i="37"/>
  <c r="AM110" i="37"/>
  <c r="AN110" i="37"/>
  <c r="AO110" i="37"/>
  <c r="AP110" i="37"/>
  <c r="AQ110" i="37"/>
  <c r="AR110" i="37"/>
  <c r="AS110" i="37"/>
  <c r="AT110" i="37"/>
  <c r="AU110" i="37"/>
  <c r="AK111" i="37"/>
  <c r="AL111" i="37"/>
  <c r="AM111" i="37"/>
  <c r="AN111" i="37"/>
  <c r="AO111" i="37"/>
  <c r="AP111" i="37"/>
  <c r="AQ111" i="37"/>
  <c r="AR111" i="37"/>
  <c r="AS111" i="37"/>
  <c r="AT111" i="37"/>
  <c r="AU111" i="37"/>
  <c r="AK112" i="37"/>
  <c r="AL112" i="37"/>
  <c r="AM112" i="37"/>
  <c r="AN112" i="37"/>
  <c r="AO112" i="37"/>
  <c r="AP112" i="37"/>
  <c r="AQ112" i="37"/>
  <c r="AR112" i="37"/>
  <c r="AS112" i="37"/>
  <c r="AT112" i="37"/>
  <c r="AU112" i="37"/>
  <c r="AK113" i="37"/>
  <c r="AL113" i="37"/>
  <c r="AM113" i="37"/>
  <c r="AN113" i="37"/>
  <c r="AO113" i="37"/>
  <c r="AP113" i="37"/>
  <c r="AQ113" i="37"/>
  <c r="AR113" i="37"/>
  <c r="AS113" i="37"/>
  <c r="AT113" i="37"/>
  <c r="AU113" i="37"/>
  <c r="AK114" i="37"/>
  <c r="AL114" i="37"/>
  <c r="AM114" i="37"/>
  <c r="AN114" i="37"/>
  <c r="AO114" i="37"/>
  <c r="AP114" i="37"/>
  <c r="AQ114" i="37"/>
  <c r="AR114" i="37"/>
  <c r="AS114" i="37"/>
  <c r="AT114" i="37"/>
  <c r="AU114" i="37"/>
  <c r="AK115" i="37"/>
  <c r="AL115" i="37"/>
  <c r="AM115" i="37"/>
  <c r="AN115" i="37"/>
  <c r="AO115" i="37"/>
  <c r="AP115" i="37"/>
  <c r="AQ115" i="37"/>
  <c r="AR115" i="37"/>
  <c r="AS115" i="37"/>
  <c r="AT115" i="37"/>
  <c r="AU115" i="37"/>
  <c r="AK116" i="37"/>
  <c r="AL116" i="37"/>
  <c r="AM116" i="37"/>
  <c r="AN116" i="37"/>
  <c r="AO116" i="37"/>
  <c r="AP116" i="37"/>
  <c r="AQ116" i="37"/>
  <c r="AR116" i="37"/>
  <c r="AS116" i="37"/>
  <c r="AT116" i="37"/>
  <c r="AU116" i="37"/>
  <c r="AK117" i="37"/>
  <c r="AL117" i="37"/>
  <c r="AM117" i="37"/>
  <c r="AN117" i="37"/>
  <c r="AO117" i="37"/>
  <c r="AP117" i="37"/>
  <c r="AQ117" i="37"/>
  <c r="AR117" i="37"/>
  <c r="AS117" i="37"/>
  <c r="AT117" i="37"/>
  <c r="AU117" i="37"/>
  <c r="AK118" i="37"/>
  <c r="AL118" i="37"/>
  <c r="AM118" i="37"/>
  <c r="AN118" i="37"/>
  <c r="AO118" i="37"/>
  <c r="AP118" i="37"/>
  <c r="AQ118" i="37"/>
  <c r="AR118" i="37"/>
  <c r="AS118" i="37"/>
  <c r="AT118" i="37"/>
  <c r="AU118" i="37"/>
  <c r="AK119" i="37"/>
  <c r="AL119" i="37"/>
  <c r="AM119" i="37"/>
  <c r="AN119" i="37"/>
  <c r="AO119" i="37"/>
  <c r="AP119" i="37"/>
  <c r="AQ119" i="37"/>
  <c r="AR119" i="37"/>
  <c r="AS119" i="37"/>
  <c r="AT119" i="37"/>
  <c r="AU119" i="37"/>
  <c r="AK120" i="37"/>
  <c r="AL120" i="37"/>
  <c r="AM120" i="37"/>
  <c r="AN120" i="37"/>
  <c r="AO120" i="37"/>
  <c r="AP120" i="37"/>
  <c r="AQ120" i="37"/>
  <c r="AR120" i="37"/>
  <c r="AS120" i="37"/>
  <c r="AT120" i="37"/>
  <c r="AU120" i="37"/>
  <c r="AK121" i="37"/>
  <c r="AL121" i="37"/>
  <c r="AM121" i="37"/>
  <c r="AN121" i="37"/>
  <c r="AO121" i="37"/>
  <c r="AP121" i="37"/>
  <c r="AQ121" i="37"/>
  <c r="AR121" i="37"/>
  <c r="AS121" i="37"/>
  <c r="AT121" i="37"/>
  <c r="AU121" i="37"/>
  <c r="AK122" i="37"/>
  <c r="AL122" i="37"/>
  <c r="AM122" i="37"/>
  <c r="AN122" i="37"/>
  <c r="AO122" i="37"/>
  <c r="AP122" i="37"/>
  <c r="AQ122" i="37"/>
  <c r="AR122" i="37"/>
  <c r="AS122" i="37"/>
  <c r="AT122" i="37"/>
  <c r="AU122" i="37"/>
  <c r="AK123" i="37"/>
  <c r="AL123" i="37"/>
  <c r="AM123" i="37"/>
  <c r="AN123" i="37"/>
  <c r="AO123" i="37"/>
  <c r="AP123" i="37"/>
  <c r="AQ123" i="37"/>
  <c r="AR123" i="37"/>
  <c r="AS123" i="37"/>
  <c r="AT123" i="37"/>
  <c r="AU123" i="37"/>
  <c r="AK124" i="37"/>
  <c r="AL124" i="37"/>
  <c r="AM124" i="37"/>
  <c r="AN124" i="37"/>
  <c r="AO124" i="37"/>
  <c r="AP124" i="37"/>
  <c r="AQ124" i="37"/>
  <c r="AR124" i="37"/>
  <c r="AS124" i="37"/>
  <c r="AT124" i="37"/>
  <c r="AU124" i="37"/>
  <c r="AK125" i="37"/>
  <c r="AL125" i="37"/>
  <c r="AM125" i="37"/>
  <c r="AN125" i="37"/>
  <c r="AO125" i="37"/>
  <c r="AP125" i="37"/>
  <c r="AQ125" i="37"/>
  <c r="AR125" i="37"/>
  <c r="AS125" i="37"/>
  <c r="AT125" i="37"/>
  <c r="AU125" i="37"/>
  <c r="AK126" i="37"/>
  <c r="AL126" i="37"/>
  <c r="AM126" i="37"/>
  <c r="AN126" i="37"/>
  <c r="AO126" i="37"/>
  <c r="AP126" i="37"/>
  <c r="AQ126" i="37"/>
  <c r="AR126" i="37"/>
  <c r="AS126" i="37"/>
  <c r="AT126" i="37"/>
  <c r="AU126" i="37"/>
  <c r="AK127" i="37"/>
  <c r="AL127" i="37"/>
  <c r="AM127" i="37"/>
  <c r="AN127" i="37"/>
  <c r="AO127" i="37"/>
  <c r="AP127" i="37"/>
  <c r="AQ127" i="37"/>
  <c r="AR127" i="37"/>
  <c r="AS127" i="37"/>
  <c r="AT127" i="37"/>
  <c r="AU127" i="37"/>
  <c r="AK128" i="37"/>
  <c r="AL128" i="37"/>
  <c r="AM128" i="37"/>
  <c r="AN128" i="37"/>
  <c r="AO128" i="37"/>
  <c r="AP128" i="37"/>
  <c r="AQ128" i="37"/>
  <c r="AR128" i="37"/>
  <c r="AS128" i="37"/>
  <c r="AT128" i="37"/>
  <c r="AU128" i="37"/>
  <c r="AK129" i="37"/>
  <c r="AL129" i="37"/>
  <c r="AM129" i="37"/>
  <c r="AN129" i="37"/>
  <c r="AO129" i="37"/>
  <c r="AP129" i="37"/>
  <c r="AQ129" i="37"/>
  <c r="AR129" i="37"/>
  <c r="AS129" i="37"/>
  <c r="AT129" i="37"/>
  <c r="AU129" i="37"/>
  <c r="AK130" i="37"/>
  <c r="AL130" i="37"/>
  <c r="AM130" i="37"/>
  <c r="AN130" i="37"/>
  <c r="AO130" i="37"/>
  <c r="AP130" i="37"/>
  <c r="AQ130" i="37"/>
  <c r="AR130" i="37"/>
  <c r="AS130" i="37"/>
  <c r="AT130" i="37"/>
  <c r="AU130" i="37"/>
  <c r="AK131" i="37"/>
  <c r="AL131" i="37"/>
  <c r="AM131" i="37"/>
  <c r="AN131" i="37"/>
  <c r="AO131" i="37"/>
  <c r="AP131" i="37"/>
  <c r="AQ131" i="37"/>
  <c r="AR131" i="37"/>
  <c r="AS131" i="37"/>
  <c r="AT131" i="37"/>
  <c r="AU131" i="37"/>
  <c r="AK132" i="37"/>
  <c r="AL132" i="37"/>
  <c r="AM132" i="37"/>
  <c r="AN132" i="37"/>
  <c r="AO132" i="37"/>
  <c r="AP132" i="37"/>
  <c r="AQ132" i="37"/>
  <c r="AR132" i="37"/>
  <c r="AS132" i="37"/>
  <c r="AT132" i="37"/>
  <c r="AU132" i="37"/>
  <c r="AK133" i="37"/>
  <c r="AL133" i="37"/>
  <c r="AM133" i="37"/>
  <c r="AN133" i="37"/>
  <c r="AO133" i="37"/>
  <c r="AP133" i="37"/>
  <c r="AQ133" i="37"/>
  <c r="AR133" i="37"/>
  <c r="AS133" i="37"/>
  <c r="AT133" i="37"/>
  <c r="AU133" i="37"/>
  <c r="AK134" i="37"/>
  <c r="AL134" i="37"/>
  <c r="AM134" i="37"/>
  <c r="AN134" i="37"/>
  <c r="AO134" i="37"/>
  <c r="AP134" i="37"/>
  <c r="AQ134" i="37"/>
  <c r="AR134" i="37"/>
  <c r="AS134" i="37"/>
  <c r="AT134" i="37"/>
  <c r="AU134" i="37"/>
  <c r="AK135" i="37"/>
  <c r="AL135" i="37"/>
  <c r="AM135" i="37"/>
  <c r="AN135" i="37"/>
  <c r="AO135" i="37"/>
  <c r="AP135" i="37"/>
  <c r="AQ135" i="37"/>
  <c r="AR135" i="37"/>
  <c r="AS135" i="37"/>
  <c r="AT135" i="37"/>
  <c r="AU135" i="37"/>
  <c r="AK136" i="37"/>
  <c r="AL136" i="37"/>
  <c r="AM136" i="37"/>
  <c r="AN136" i="37"/>
  <c r="AO136" i="37"/>
  <c r="AP136" i="37"/>
  <c r="AQ136" i="37"/>
  <c r="AR136" i="37"/>
  <c r="AS136" i="37"/>
  <c r="AT136" i="37"/>
  <c r="AU136" i="37"/>
  <c r="AK137" i="37"/>
  <c r="AL137" i="37"/>
  <c r="AM137" i="37"/>
  <c r="AN137" i="37"/>
  <c r="AO137" i="37"/>
  <c r="AP137" i="37"/>
  <c r="AQ137" i="37"/>
  <c r="AR137" i="37"/>
  <c r="AS137" i="37"/>
  <c r="AT137" i="37"/>
  <c r="AU137" i="37"/>
  <c r="AK138" i="37"/>
  <c r="AL138" i="37"/>
  <c r="AM138" i="37"/>
  <c r="AN138" i="37"/>
  <c r="AO138" i="37"/>
  <c r="AP138" i="37"/>
  <c r="AQ138" i="37"/>
  <c r="AR138" i="37"/>
  <c r="AS138" i="37"/>
  <c r="AT138" i="37"/>
  <c r="AU138" i="37"/>
  <c r="AK139" i="37"/>
  <c r="AL139" i="37"/>
  <c r="AM139" i="37"/>
  <c r="AN139" i="37"/>
  <c r="AO139" i="37"/>
  <c r="AP139" i="37"/>
  <c r="AQ139" i="37"/>
  <c r="AR139" i="37"/>
  <c r="AS139" i="37"/>
  <c r="AT139" i="37"/>
  <c r="AU139" i="37"/>
  <c r="AK140" i="37"/>
  <c r="AL140" i="37"/>
  <c r="AM140" i="37"/>
  <c r="AN140" i="37"/>
  <c r="AO140" i="37"/>
  <c r="AP140" i="37"/>
  <c r="AQ140" i="37"/>
  <c r="AR140" i="37"/>
  <c r="AS140" i="37"/>
  <c r="AT140" i="37"/>
  <c r="AU140" i="37"/>
  <c r="AK141" i="37"/>
  <c r="AL141" i="37"/>
  <c r="AM141" i="37"/>
  <c r="AN141" i="37"/>
  <c r="AO141" i="37"/>
  <c r="AP141" i="37"/>
  <c r="AQ141" i="37"/>
  <c r="AR141" i="37"/>
  <c r="AS141" i="37"/>
  <c r="AT141" i="37"/>
  <c r="AU141" i="37"/>
  <c r="AK142" i="37"/>
  <c r="AL142" i="37"/>
  <c r="AM142" i="37"/>
  <c r="AN142" i="37"/>
  <c r="AO142" i="37"/>
  <c r="AP142" i="37"/>
  <c r="AQ142" i="37"/>
  <c r="AR142" i="37"/>
  <c r="AS142" i="37"/>
  <c r="AT142" i="37"/>
  <c r="AU142" i="37"/>
  <c r="AK143" i="37"/>
  <c r="AL143" i="37"/>
  <c r="AM143" i="37"/>
  <c r="AN143" i="37"/>
  <c r="AO143" i="37"/>
  <c r="AP143" i="37"/>
  <c r="AQ143" i="37"/>
  <c r="AR143" i="37"/>
  <c r="AS143" i="37"/>
  <c r="AT143" i="37"/>
  <c r="AU143" i="37"/>
  <c r="AK144" i="37"/>
  <c r="AL144" i="37"/>
  <c r="AM144" i="37"/>
  <c r="AN144" i="37"/>
  <c r="AO144" i="37"/>
  <c r="AP144" i="37"/>
  <c r="AQ144" i="37"/>
  <c r="AR144" i="37"/>
  <c r="AS144" i="37"/>
  <c r="AT144" i="37"/>
  <c r="AU144" i="37"/>
  <c r="AK145" i="37"/>
  <c r="AL145" i="37"/>
  <c r="AM145" i="37"/>
  <c r="AN145" i="37"/>
  <c r="AO145" i="37"/>
  <c r="AP145" i="37"/>
  <c r="AQ145" i="37"/>
  <c r="AR145" i="37"/>
  <c r="AS145" i="37"/>
  <c r="AT145" i="37"/>
  <c r="AU145" i="37"/>
  <c r="AK146" i="37"/>
  <c r="AL146" i="37"/>
  <c r="AM146" i="37"/>
  <c r="AN146" i="37"/>
  <c r="AO146" i="37"/>
  <c r="AP146" i="37"/>
  <c r="AQ146" i="37"/>
  <c r="AR146" i="37"/>
  <c r="AS146" i="37"/>
  <c r="AT146" i="37"/>
  <c r="AU146" i="37"/>
  <c r="AK147" i="37"/>
  <c r="AL147" i="37"/>
  <c r="AM147" i="37"/>
  <c r="AN147" i="37"/>
  <c r="AO147" i="37"/>
  <c r="AP147" i="37"/>
  <c r="AQ147" i="37"/>
  <c r="AR147" i="37"/>
  <c r="AS147" i="37"/>
  <c r="AT147" i="37"/>
  <c r="AU147" i="37"/>
  <c r="AK148" i="37"/>
  <c r="AL148" i="37"/>
  <c r="AM148" i="37"/>
  <c r="AN148" i="37"/>
  <c r="AO148" i="37"/>
  <c r="AP148" i="37"/>
  <c r="AQ148" i="37"/>
  <c r="AR148" i="37"/>
  <c r="AS148" i="37"/>
  <c r="AT148" i="37"/>
  <c r="AU148" i="37"/>
  <c r="AK149" i="37"/>
  <c r="AL149" i="37"/>
  <c r="AM149" i="37"/>
  <c r="AN149" i="37"/>
  <c r="AO149" i="37"/>
  <c r="AP149" i="37"/>
  <c r="AQ149" i="37"/>
  <c r="AR149" i="37"/>
  <c r="AS149" i="37"/>
  <c r="AT149" i="37"/>
  <c r="AU149" i="37"/>
  <c r="AU2" i="37"/>
  <c r="AT2" i="37"/>
  <c r="AS2" i="37"/>
  <c r="AR2" i="37"/>
  <c r="AQ2" i="37"/>
  <c r="AP2" i="37"/>
  <c r="AO2" i="37"/>
  <c r="AN2" i="37"/>
  <c r="AM2" i="37"/>
  <c r="AL2" i="37"/>
  <c r="AK2" i="37"/>
  <c r="AK35" i="38"/>
  <c r="AL35" i="38"/>
  <c r="AM35" i="38"/>
  <c r="AN35" i="38"/>
  <c r="AO35" i="38"/>
  <c r="AP35" i="38"/>
  <c r="AQ35" i="38"/>
  <c r="AR35" i="38"/>
  <c r="AS35" i="38"/>
  <c r="AT35" i="38"/>
  <c r="AU35" i="38"/>
  <c r="AK36" i="38"/>
  <c r="AL36" i="38"/>
  <c r="AM36" i="38"/>
  <c r="AN36" i="38"/>
  <c r="AO36" i="38"/>
  <c r="AP36" i="38"/>
  <c r="AQ36" i="38"/>
  <c r="AR36" i="38"/>
  <c r="AS36" i="38"/>
  <c r="AT36" i="38"/>
  <c r="AU36" i="38"/>
  <c r="AK37" i="38"/>
  <c r="AL37" i="38"/>
  <c r="AM37" i="38"/>
  <c r="AN37" i="38"/>
  <c r="AO37" i="38"/>
  <c r="AP37" i="38"/>
  <c r="AQ37" i="38"/>
  <c r="AR37" i="38"/>
  <c r="AS37" i="38"/>
  <c r="AT37" i="38"/>
  <c r="AU37" i="38"/>
  <c r="AK38" i="38"/>
  <c r="AL38" i="38"/>
  <c r="AM38" i="38"/>
  <c r="AN38" i="38"/>
  <c r="AO38" i="38"/>
  <c r="AP38" i="38"/>
  <c r="AQ38" i="38"/>
  <c r="AR38" i="38"/>
  <c r="AS38" i="38"/>
  <c r="AT38" i="38"/>
  <c r="AU38" i="38"/>
  <c r="AK39" i="38"/>
  <c r="AL39" i="38"/>
  <c r="AM39" i="38"/>
  <c r="AN39" i="38"/>
  <c r="AO39" i="38"/>
  <c r="AP39" i="38"/>
  <c r="AQ39" i="38"/>
  <c r="AR39" i="38"/>
  <c r="AS39" i="38"/>
  <c r="AT39" i="38"/>
  <c r="AU39" i="38"/>
  <c r="AK40" i="38"/>
  <c r="AL40" i="38"/>
  <c r="AM40" i="38"/>
  <c r="AN40" i="38"/>
  <c r="AO40" i="38"/>
  <c r="AP40" i="38"/>
  <c r="AQ40" i="38"/>
  <c r="AR40" i="38"/>
  <c r="AS40" i="38"/>
  <c r="AT40" i="38"/>
  <c r="AU40" i="38"/>
  <c r="AK41" i="38"/>
  <c r="AL41" i="38"/>
  <c r="AM41" i="38"/>
  <c r="AN41" i="38"/>
  <c r="AO41" i="38"/>
  <c r="AP41" i="38"/>
  <c r="AQ41" i="38"/>
  <c r="AR41" i="38"/>
  <c r="AS41" i="38"/>
  <c r="AT41" i="38"/>
  <c r="AU41" i="38"/>
  <c r="AK42" i="38"/>
  <c r="AL42" i="38"/>
  <c r="AM42" i="38"/>
  <c r="AN42" i="38"/>
  <c r="AO42" i="38"/>
  <c r="AP42" i="38"/>
  <c r="AQ42" i="38"/>
  <c r="AR42" i="38"/>
  <c r="AS42" i="38"/>
  <c r="AT42" i="38"/>
  <c r="AU42" i="38"/>
  <c r="AK43" i="38"/>
  <c r="AL43" i="38"/>
  <c r="AM43" i="38"/>
  <c r="AN43" i="38"/>
  <c r="AO43" i="38"/>
  <c r="AP43" i="38"/>
  <c r="AQ43" i="38"/>
  <c r="AR43" i="38"/>
  <c r="AS43" i="38"/>
  <c r="AT43" i="38"/>
  <c r="AU43" i="38"/>
  <c r="AK44" i="38"/>
  <c r="AL44" i="38"/>
  <c r="AM44" i="38"/>
  <c r="AN44" i="38"/>
  <c r="AO44" i="38"/>
  <c r="AP44" i="38"/>
  <c r="AQ44" i="38"/>
  <c r="AR44" i="38"/>
  <c r="AS44" i="38"/>
  <c r="AT44" i="38"/>
  <c r="AU44" i="38"/>
  <c r="AK45" i="38"/>
  <c r="AL45" i="38"/>
  <c r="AM45" i="38"/>
  <c r="AN45" i="38"/>
  <c r="AO45" i="38"/>
  <c r="AP45" i="38"/>
  <c r="AQ45" i="38"/>
  <c r="AR45" i="38"/>
  <c r="AS45" i="38"/>
  <c r="AT45" i="38"/>
  <c r="AU45" i="38"/>
  <c r="AK46" i="38"/>
  <c r="AL46" i="38"/>
  <c r="AM46" i="38"/>
  <c r="AN46" i="38"/>
  <c r="AO46" i="38"/>
  <c r="AP46" i="38"/>
  <c r="AQ46" i="38"/>
  <c r="AR46" i="38"/>
  <c r="AS46" i="38"/>
  <c r="AT46" i="38"/>
  <c r="AU46" i="38"/>
  <c r="AK47" i="38"/>
  <c r="AL47" i="38"/>
  <c r="AM47" i="38"/>
  <c r="AN47" i="38"/>
  <c r="AO47" i="38"/>
  <c r="AP47" i="38"/>
  <c r="AQ47" i="38"/>
  <c r="AR47" i="38"/>
  <c r="AS47" i="38"/>
  <c r="AT47" i="38"/>
  <c r="AU47" i="38"/>
  <c r="AK48" i="38"/>
  <c r="AL48" i="38"/>
  <c r="AM48" i="38"/>
  <c r="AN48" i="38"/>
  <c r="AO48" i="38"/>
  <c r="AP48" i="38"/>
  <c r="AQ48" i="38"/>
  <c r="AR48" i="38"/>
  <c r="AS48" i="38"/>
  <c r="AT48" i="38"/>
  <c r="AU48" i="38"/>
  <c r="AK49" i="38"/>
  <c r="AL49" i="38"/>
  <c r="AM49" i="38"/>
  <c r="AN49" i="38"/>
  <c r="AO49" i="38"/>
  <c r="AP49" i="38"/>
  <c r="AQ49" i="38"/>
  <c r="AR49" i="38"/>
  <c r="AS49" i="38"/>
  <c r="AT49" i="38"/>
  <c r="AU49" i="38"/>
  <c r="AK50" i="38"/>
  <c r="AL50" i="38"/>
  <c r="AM50" i="38"/>
  <c r="AN50" i="38"/>
  <c r="AO50" i="38"/>
  <c r="AP50" i="38"/>
  <c r="AQ50" i="38"/>
  <c r="AR50" i="38"/>
  <c r="AS50" i="38"/>
  <c r="AT50" i="38"/>
  <c r="AU50" i="38"/>
  <c r="AK51" i="38"/>
  <c r="AL51" i="38"/>
  <c r="AM51" i="38"/>
  <c r="AN51" i="38"/>
  <c r="AO51" i="38"/>
  <c r="AP51" i="38"/>
  <c r="AQ51" i="38"/>
  <c r="AR51" i="38"/>
  <c r="AS51" i="38"/>
  <c r="AT51" i="38"/>
  <c r="AU51" i="38"/>
  <c r="AK52" i="38"/>
  <c r="AL52" i="38"/>
  <c r="AM52" i="38"/>
  <c r="AN52" i="38"/>
  <c r="AO52" i="38"/>
  <c r="AP52" i="38"/>
  <c r="AQ52" i="38"/>
  <c r="AR52" i="38"/>
  <c r="AS52" i="38"/>
  <c r="AT52" i="38"/>
  <c r="AU52" i="38"/>
  <c r="AK53" i="38"/>
  <c r="AL53" i="38"/>
  <c r="AM53" i="38"/>
  <c r="AN53" i="38"/>
  <c r="AO53" i="38"/>
  <c r="AP53" i="38"/>
  <c r="AQ53" i="38"/>
  <c r="AR53" i="38"/>
  <c r="AS53" i="38"/>
  <c r="AT53" i="38"/>
  <c r="AU53" i="38"/>
  <c r="AK54" i="38"/>
  <c r="AL54" i="38"/>
  <c r="AM54" i="38"/>
  <c r="AN54" i="38"/>
  <c r="AO54" i="38"/>
  <c r="AP54" i="38"/>
  <c r="AQ54" i="38"/>
  <c r="AR54" i="38"/>
  <c r="AS54" i="38"/>
  <c r="AT54" i="38"/>
  <c r="AU54" i="38"/>
  <c r="AK55" i="38"/>
  <c r="AL55" i="38"/>
  <c r="AM55" i="38"/>
  <c r="AN55" i="38"/>
  <c r="AO55" i="38"/>
  <c r="AP55" i="38"/>
  <c r="AQ55" i="38"/>
  <c r="AR55" i="38"/>
  <c r="AS55" i="38"/>
  <c r="AT55" i="38"/>
  <c r="AU55" i="38"/>
  <c r="AK56" i="38"/>
  <c r="AL56" i="38"/>
  <c r="AM56" i="38"/>
  <c r="AN56" i="38"/>
  <c r="AO56" i="38"/>
  <c r="AP56" i="38"/>
  <c r="AQ56" i="38"/>
  <c r="AR56" i="38"/>
  <c r="AS56" i="38"/>
  <c r="AT56" i="38"/>
  <c r="AU56" i="38"/>
  <c r="AK57" i="38"/>
  <c r="AL57" i="38"/>
  <c r="AM57" i="38"/>
  <c r="AN57" i="38"/>
  <c r="AO57" i="38"/>
  <c r="AP57" i="38"/>
  <c r="AQ57" i="38"/>
  <c r="AR57" i="38"/>
  <c r="AS57" i="38"/>
  <c r="AT57" i="38"/>
  <c r="AU57" i="38"/>
  <c r="AK58" i="38"/>
  <c r="AL58" i="38"/>
  <c r="AM58" i="38"/>
  <c r="AN58" i="38"/>
  <c r="AO58" i="38"/>
  <c r="AP58" i="38"/>
  <c r="AQ58" i="38"/>
  <c r="AR58" i="38"/>
  <c r="AS58" i="38"/>
  <c r="AT58" i="38"/>
  <c r="AU58" i="38"/>
  <c r="AK59" i="38"/>
  <c r="AL59" i="38"/>
  <c r="AM59" i="38"/>
  <c r="AN59" i="38"/>
  <c r="AO59" i="38"/>
  <c r="AP59" i="38"/>
  <c r="AQ59" i="38"/>
  <c r="AR59" i="38"/>
  <c r="AS59" i="38"/>
  <c r="AT59" i="38"/>
  <c r="AU59" i="38"/>
  <c r="AK60" i="38"/>
  <c r="AL60" i="38"/>
  <c r="AM60" i="38"/>
  <c r="AN60" i="38"/>
  <c r="AO60" i="38"/>
  <c r="AP60" i="38"/>
  <c r="AQ60" i="38"/>
  <c r="AR60" i="38"/>
  <c r="AS60" i="38"/>
  <c r="AT60" i="38"/>
  <c r="AU60" i="38"/>
  <c r="AK61" i="38"/>
  <c r="AL61" i="38"/>
  <c r="AM61" i="38"/>
  <c r="AN61" i="38"/>
  <c r="AO61" i="38"/>
  <c r="AP61" i="38"/>
  <c r="AQ61" i="38"/>
  <c r="AR61" i="38"/>
  <c r="AS61" i="38"/>
  <c r="AT61" i="38"/>
  <c r="AU61" i="38"/>
  <c r="AK62" i="38"/>
  <c r="AL62" i="38"/>
  <c r="AM62" i="38"/>
  <c r="AN62" i="38"/>
  <c r="AO62" i="38"/>
  <c r="AP62" i="38"/>
  <c r="AQ62" i="38"/>
  <c r="AR62" i="38"/>
  <c r="AS62" i="38"/>
  <c r="AT62" i="38"/>
  <c r="AU62" i="38"/>
  <c r="AK63" i="38"/>
  <c r="AL63" i="38"/>
  <c r="AM63" i="38"/>
  <c r="AN63" i="38"/>
  <c r="AO63" i="38"/>
  <c r="AP63" i="38"/>
  <c r="AQ63" i="38"/>
  <c r="AR63" i="38"/>
  <c r="AS63" i="38"/>
  <c r="AT63" i="38"/>
  <c r="AU63" i="38"/>
  <c r="AK64" i="38"/>
  <c r="AL64" i="38"/>
  <c r="AM64" i="38"/>
  <c r="AN64" i="38"/>
  <c r="AO64" i="38"/>
  <c r="AP64" i="38"/>
  <c r="AQ64" i="38"/>
  <c r="AR64" i="38"/>
  <c r="AS64" i="38"/>
  <c r="AT64" i="38"/>
  <c r="AU64" i="38"/>
  <c r="AK65" i="38"/>
  <c r="AL65" i="38"/>
  <c r="AM65" i="38"/>
  <c r="AN65" i="38"/>
  <c r="AO65" i="38"/>
  <c r="AP65" i="38"/>
  <c r="AQ65" i="38"/>
  <c r="AR65" i="38"/>
  <c r="AS65" i="38"/>
  <c r="AT65" i="38"/>
  <c r="AU65" i="38"/>
  <c r="AK66" i="38"/>
  <c r="AL66" i="38"/>
  <c r="AM66" i="38"/>
  <c r="AN66" i="38"/>
  <c r="AO66" i="38"/>
  <c r="AP66" i="38"/>
  <c r="AQ66" i="38"/>
  <c r="AR66" i="38"/>
  <c r="AS66" i="38"/>
  <c r="AT66" i="38"/>
  <c r="AU66" i="38"/>
  <c r="AK67" i="38"/>
  <c r="AL67" i="38"/>
  <c r="AM67" i="38"/>
  <c r="AN67" i="38"/>
  <c r="AO67" i="38"/>
  <c r="AP67" i="38"/>
  <c r="AQ67" i="38"/>
  <c r="AR67" i="38"/>
  <c r="AS67" i="38"/>
  <c r="AT67" i="38"/>
  <c r="AU67" i="38"/>
  <c r="AK68" i="38"/>
  <c r="AL68" i="38"/>
  <c r="AM68" i="38"/>
  <c r="AN68" i="38"/>
  <c r="AO68" i="38"/>
  <c r="AP68" i="38"/>
  <c r="AQ68" i="38"/>
  <c r="AR68" i="38"/>
  <c r="AS68" i="38"/>
  <c r="AT68" i="38"/>
  <c r="AU68" i="38"/>
  <c r="AK69" i="38"/>
  <c r="AL69" i="38"/>
  <c r="AM69" i="38"/>
  <c r="AN69" i="38"/>
  <c r="AO69" i="38"/>
  <c r="AP69" i="38"/>
  <c r="AQ69" i="38"/>
  <c r="AR69" i="38"/>
  <c r="AS69" i="38"/>
  <c r="AT69" i="38"/>
  <c r="AU69" i="38"/>
  <c r="AK70" i="38"/>
  <c r="AL70" i="38"/>
  <c r="AM70" i="38"/>
  <c r="AN70" i="38"/>
  <c r="AO70" i="38"/>
  <c r="AP70" i="38"/>
  <c r="AQ70" i="38"/>
  <c r="AR70" i="38"/>
  <c r="AS70" i="38"/>
  <c r="AT70" i="38"/>
  <c r="AU70" i="38"/>
  <c r="AK71" i="38"/>
  <c r="AL71" i="38"/>
  <c r="AM71" i="38"/>
  <c r="AN71" i="38"/>
  <c r="AO71" i="38"/>
  <c r="AP71" i="38"/>
  <c r="AQ71" i="38"/>
  <c r="AR71" i="38"/>
  <c r="AS71" i="38"/>
  <c r="AT71" i="38"/>
  <c r="AU71" i="38"/>
  <c r="AK72" i="38"/>
  <c r="AL72" i="38"/>
  <c r="AM72" i="38"/>
  <c r="AN72" i="38"/>
  <c r="AO72" i="38"/>
  <c r="AP72" i="38"/>
  <c r="AQ72" i="38"/>
  <c r="AR72" i="38"/>
  <c r="AS72" i="38"/>
  <c r="AT72" i="38"/>
  <c r="AU72" i="38"/>
  <c r="AK73" i="38"/>
  <c r="AL73" i="38"/>
  <c r="AM73" i="38"/>
  <c r="AN73" i="38"/>
  <c r="AO73" i="38"/>
  <c r="AP73" i="38"/>
  <c r="AQ73" i="38"/>
  <c r="AR73" i="38"/>
  <c r="AS73" i="38"/>
  <c r="AT73" i="38"/>
  <c r="AU73" i="38"/>
  <c r="AK74" i="38"/>
  <c r="AL74" i="38"/>
  <c r="AM74" i="38"/>
  <c r="AN74" i="38"/>
  <c r="AO74" i="38"/>
  <c r="AP74" i="38"/>
  <c r="AQ74" i="38"/>
  <c r="AR74" i="38"/>
  <c r="AS74" i="38"/>
  <c r="AT74" i="38"/>
  <c r="AU74" i="38"/>
  <c r="AK75" i="38"/>
  <c r="AL75" i="38"/>
  <c r="AM75" i="38"/>
  <c r="AN75" i="38"/>
  <c r="AO75" i="38"/>
  <c r="AP75" i="38"/>
  <c r="AQ75" i="38"/>
  <c r="AR75" i="38"/>
  <c r="AS75" i="38"/>
  <c r="AT75" i="38"/>
  <c r="AU75" i="38"/>
  <c r="AK76" i="38"/>
  <c r="AL76" i="38"/>
  <c r="AM76" i="38"/>
  <c r="AN76" i="38"/>
  <c r="AO76" i="38"/>
  <c r="AP76" i="38"/>
  <c r="AQ76" i="38"/>
  <c r="AR76" i="38"/>
  <c r="AS76" i="38"/>
  <c r="AT76" i="38"/>
  <c r="AU76" i="38"/>
  <c r="AK77" i="38"/>
  <c r="AL77" i="38"/>
  <c r="AM77" i="38"/>
  <c r="AN77" i="38"/>
  <c r="AO77" i="38"/>
  <c r="AP77" i="38"/>
  <c r="AQ77" i="38"/>
  <c r="AR77" i="38"/>
  <c r="AS77" i="38"/>
  <c r="AT77" i="38"/>
  <c r="AU77" i="38"/>
  <c r="AK78" i="38"/>
  <c r="AL78" i="38"/>
  <c r="AM78" i="38"/>
  <c r="AN78" i="38"/>
  <c r="AO78" i="38"/>
  <c r="AP78" i="38"/>
  <c r="AQ78" i="38"/>
  <c r="AR78" i="38"/>
  <c r="AS78" i="38"/>
  <c r="AT78" i="38"/>
  <c r="AU78" i="38"/>
  <c r="AK79" i="38"/>
  <c r="AL79" i="38"/>
  <c r="AM79" i="38"/>
  <c r="AN79" i="38"/>
  <c r="AO79" i="38"/>
  <c r="AP79" i="38"/>
  <c r="AQ79" i="38"/>
  <c r="AR79" i="38"/>
  <c r="AS79" i="38"/>
  <c r="AT79" i="38"/>
  <c r="AU79" i="38"/>
  <c r="AK80" i="38"/>
  <c r="AL80" i="38"/>
  <c r="AM80" i="38"/>
  <c r="AN80" i="38"/>
  <c r="AO80" i="38"/>
  <c r="AP80" i="38"/>
  <c r="AQ80" i="38"/>
  <c r="AR80" i="38"/>
  <c r="AS80" i="38"/>
  <c r="AT80" i="38"/>
  <c r="AU80" i="38"/>
  <c r="AK81" i="38"/>
  <c r="AL81" i="38"/>
  <c r="AM81" i="38"/>
  <c r="AN81" i="38"/>
  <c r="AO81" i="38"/>
  <c r="AP81" i="38"/>
  <c r="AQ81" i="38"/>
  <c r="AR81" i="38"/>
  <c r="AS81" i="38"/>
  <c r="AT81" i="38"/>
  <c r="AU81" i="38"/>
  <c r="AK82" i="38"/>
  <c r="AL82" i="38"/>
  <c r="AM82" i="38"/>
  <c r="AN82" i="38"/>
  <c r="AO82" i="38"/>
  <c r="AP82" i="38"/>
  <c r="AQ82" i="38"/>
  <c r="AR82" i="38"/>
  <c r="AS82" i="38"/>
  <c r="AT82" i="38"/>
  <c r="AU82" i="38"/>
  <c r="AK83" i="38"/>
  <c r="AL83" i="38"/>
  <c r="AM83" i="38"/>
  <c r="AN83" i="38"/>
  <c r="AO83" i="38"/>
  <c r="AP83" i="38"/>
  <c r="AQ83" i="38"/>
  <c r="AR83" i="38"/>
  <c r="AS83" i="38"/>
  <c r="AT83" i="38"/>
  <c r="AU83" i="38"/>
  <c r="AK84" i="38"/>
  <c r="AL84" i="38"/>
  <c r="AM84" i="38"/>
  <c r="AN84" i="38"/>
  <c r="AO84" i="38"/>
  <c r="AP84" i="38"/>
  <c r="AQ84" i="38"/>
  <c r="AR84" i="38"/>
  <c r="AS84" i="38"/>
  <c r="AT84" i="38"/>
  <c r="AU84" i="38"/>
  <c r="AK85" i="38"/>
  <c r="AL85" i="38"/>
  <c r="AM85" i="38"/>
  <c r="AN85" i="38"/>
  <c r="AO85" i="38"/>
  <c r="AP85" i="38"/>
  <c r="AQ85" i="38"/>
  <c r="AR85" i="38"/>
  <c r="AS85" i="38"/>
  <c r="AT85" i="38"/>
  <c r="AU85" i="38"/>
  <c r="AK86" i="38"/>
  <c r="AL86" i="38"/>
  <c r="AM86" i="38"/>
  <c r="AN86" i="38"/>
  <c r="AO86" i="38"/>
  <c r="AP86" i="38"/>
  <c r="AQ86" i="38"/>
  <c r="AR86" i="38"/>
  <c r="AS86" i="38"/>
  <c r="AT86" i="38"/>
  <c r="AU86" i="38"/>
  <c r="AK87" i="38"/>
  <c r="AL87" i="38"/>
  <c r="AM87" i="38"/>
  <c r="AN87" i="38"/>
  <c r="AO87" i="38"/>
  <c r="AP87" i="38"/>
  <c r="AQ87" i="38"/>
  <c r="AR87" i="38"/>
  <c r="AS87" i="38"/>
  <c r="AT87" i="38"/>
  <c r="AU87" i="38"/>
  <c r="AK88" i="38"/>
  <c r="AL88" i="38"/>
  <c r="AM88" i="38"/>
  <c r="AN88" i="38"/>
  <c r="AO88" i="38"/>
  <c r="AP88" i="38"/>
  <c r="AQ88" i="38"/>
  <c r="AR88" i="38"/>
  <c r="AS88" i="38"/>
  <c r="AT88" i="38"/>
  <c r="AU88" i="38"/>
  <c r="AK89" i="38"/>
  <c r="AL89" i="38"/>
  <c r="AM89" i="38"/>
  <c r="AN89" i="38"/>
  <c r="AO89" i="38"/>
  <c r="AP89" i="38"/>
  <c r="AQ89" i="38"/>
  <c r="AR89" i="38"/>
  <c r="AS89" i="38"/>
  <c r="AT89" i="38"/>
  <c r="AU89" i="38"/>
  <c r="AK90" i="38"/>
  <c r="AL90" i="38"/>
  <c r="AM90" i="38"/>
  <c r="AN90" i="38"/>
  <c r="AO90" i="38"/>
  <c r="AP90" i="38"/>
  <c r="AQ90" i="38"/>
  <c r="AR90" i="38"/>
  <c r="AS90" i="38"/>
  <c r="AT90" i="38"/>
  <c r="AU90" i="38"/>
  <c r="AK91" i="38"/>
  <c r="AL91" i="38"/>
  <c r="AM91" i="38"/>
  <c r="AN91" i="38"/>
  <c r="AO91" i="38"/>
  <c r="AP91" i="38"/>
  <c r="AQ91" i="38"/>
  <c r="AR91" i="38"/>
  <c r="AS91" i="38"/>
  <c r="AT91" i="38"/>
  <c r="AU91" i="38"/>
  <c r="AK92" i="38"/>
  <c r="AL92" i="38"/>
  <c r="AM92" i="38"/>
  <c r="AN92" i="38"/>
  <c r="AO92" i="38"/>
  <c r="AP92" i="38"/>
  <c r="AQ92" i="38"/>
  <c r="AR92" i="38"/>
  <c r="AS92" i="38"/>
  <c r="AT92" i="38"/>
  <c r="AU92" i="38"/>
  <c r="AK93" i="38"/>
  <c r="AL93" i="38"/>
  <c r="AM93" i="38"/>
  <c r="AN93" i="38"/>
  <c r="AO93" i="38"/>
  <c r="AP93" i="38"/>
  <c r="AQ93" i="38"/>
  <c r="AR93" i="38"/>
  <c r="AS93" i="38"/>
  <c r="AT93" i="38"/>
  <c r="AU93" i="38"/>
  <c r="AK94" i="38"/>
  <c r="AL94" i="38"/>
  <c r="AM94" i="38"/>
  <c r="AN94" i="38"/>
  <c r="AO94" i="38"/>
  <c r="AP94" i="38"/>
  <c r="AQ94" i="38"/>
  <c r="AR94" i="38"/>
  <c r="AS94" i="38"/>
  <c r="AT94" i="38"/>
  <c r="AU94" i="38"/>
  <c r="AK95" i="38"/>
  <c r="AL95" i="38"/>
  <c r="AM95" i="38"/>
  <c r="AN95" i="38"/>
  <c r="AO95" i="38"/>
  <c r="AP95" i="38"/>
  <c r="AQ95" i="38"/>
  <c r="AR95" i="38"/>
  <c r="AS95" i="38"/>
  <c r="AT95" i="38"/>
  <c r="AU95" i="38"/>
  <c r="AK96" i="38"/>
  <c r="AL96" i="38"/>
  <c r="AM96" i="38"/>
  <c r="AN96" i="38"/>
  <c r="AO96" i="38"/>
  <c r="AP96" i="38"/>
  <c r="AQ96" i="38"/>
  <c r="AR96" i="38"/>
  <c r="AS96" i="38"/>
  <c r="AT96" i="38"/>
  <c r="AU96" i="38"/>
  <c r="AK97" i="38"/>
  <c r="AL97" i="38"/>
  <c r="AM97" i="38"/>
  <c r="AN97" i="38"/>
  <c r="AO97" i="38"/>
  <c r="AP97" i="38"/>
  <c r="AQ97" i="38"/>
  <c r="AR97" i="38"/>
  <c r="AS97" i="38"/>
  <c r="AT97" i="38"/>
  <c r="AU97" i="38"/>
  <c r="AK98" i="38"/>
  <c r="AL98" i="38"/>
  <c r="AM98" i="38"/>
  <c r="AN98" i="38"/>
  <c r="AO98" i="38"/>
  <c r="AP98" i="38"/>
  <c r="AQ98" i="38"/>
  <c r="AR98" i="38"/>
  <c r="AS98" i="38"/>
  <c r="AT98" i="38"/>
  <c r="AU98" i="38"/>
  <c r="AK99" i="38"/>
  <c r="AL99" i="38"/>
  <c r="AM99" i="38"/>
  <c r="AN99" i="38"/>
  <c r="AO99" i="38"/>
  <c r="AP99" i="38"/>
  <c r="AQ99" i="38"/>
  <c r="AR99" i="38"/>
  <c r="AS99" i="38"/>
  <c r="AT99" i="38"/>
  <c r="AU99" i="38"/>
  <c r="AK100" i="38"/>
  <c r="AL100" i="38"/>
  <c r="AM100" i="38"/>
  <c r="AN100" i="38"/>
  <c r="AO100" i="38"/>
  <c r="AP100" i="38"/>
  <c r="AQ100" i="38"/>
  <c r="AR100" i="38"/>
  <c r="AS100" i="38"/>
  <c r="AT100" i="38"/>
  <c r="AU100" i="38"/>
  <c r="AK101" i="38"/>
  <c r="AL101" i="38"/>
  <c r="AM101" i="38"/>
  <c r="AN101" i="38"/>
  <c r="AO101" i="38"/>
  <c r="AP101" i="38"/>
  <c r="AQ101" i="38"/>
  <c r="AR101" i="38"/>
  <c r="AS101" i="38"/>
  <c r="AT101" i="38"/>
  <c r="AU101" i="38"/>
  <c r="AK102" i="38"/>
  <c r="AL102" i="38"/>
  <c r="AM102" i="38"/>
  <c r="AN102" i="38"/>
  <c r="AO102" i="38"/>
  <c r="AP102" i="38"/>
  <c r="AQ102" i="38"/>
  <c r="AR102" i="38"/>
  <c r="AS102" i="38"/>
  <c r="AT102" i="38"/>
  <c r="AU102" i="38"/>
  <c r="AK103" i="38"/>
  <c r="AL103" i="38"/>
  <c r="AM103" i="38"/>
  <c r="AN103" i="38"/>
  <c r="AO103" i="38"/>
  <c r="AP103" i="38"/>
  <c r="AQ103" i="38"/>
  <c r="AR103" i="38"/>
  <c r="AS103" i="38"/>
  <c r="AT103" i="38"/>
  <c r="AU103" i="38"/>
  <c r="AK104" i="38"/>
  <c r="AL104" i="38"/>
  <c r="AM104" i="38"/>
  <c r="AN104" i="38"/>
  <c r="AO104" i="38"/>
  <c r="AP104" i="38"/>
  <c r="AQ104" i="38"/>
  <c r="AR104" i="38"/>
  <c r="AS104" i="38"/>
  <c r="AT104" i="38"/>
  <c r="AU104" i="38"/>
  <c r="AK105" i="38"/>
  <c r="AL105" i="38"/>
  <c r="AM105" i="38"/>
  <c r="AN105" i="38"/>
  <c r="AO105" i="38"/>
  <c r="AP105" i="38"/>
  <c r="AQ105" i="38"/>
  <c r="AR105" i="38"/>
  <c r="AS105" i="38"/>
  <c r="AT105" i="38"/>
  <c r="AU105" i="38"/>
  <c r="AK106" i="38"/>
  <c r="AL106" i="38"/>
  <c r="AM106" i="38"/>
  <c r="AN106" i="38"/>
  <c r="AO106" i="38"/>
  <c r="AP106" i="38"/>
  <c r="AQ106" i="38"/>
  <c r="AR106" i="38"/>
  <c r="AS106" i="38"/>
  <c r="AT106" i="38"/>
  <c r="AU106" i="38"/>
  <c r="AK107" i="38"/>
  <c r="AL107" i="38"/>
  <c r="AM107" i="38"/>
  <c r="AN107" i="38"/>
  <c r="AO107" i="38"/>
  <c r="AP107" i="38"/>
  <c r="AQ107" i="38"/>
  <c r="AR107" i="38"/>
  <c r="AS107" i="38"/>
  <c r="AT107" i="38"/>
  <c r="AU107" i="38"/>
  <c r="AK108" i="38"/>
  <c r="AL108" i="38"/>
  <c r="AM108" i="38"/>
  <c r="AN108" i="38"/>
  <c r="AO108" i="38"/>
  <c r="AP108" i="38"/>
  <c r="AQ108" i="38"/>
  <c r="AR108" i="38"/>
  <c r="AS108" i="38"/>
  <c r="AT108" i="38"/>
  <c r="AU108" i="38"/>
  <c r="AK109" i="38"/>
  <c r="AL109" i="38"/>
  <c r="AM109" i="38"/>
  <c r="AN109" i="38"/>
  <c r="AO109" i="38"/>
  <c r="AP109" i="38"/>
  <c r="AQ109" i="38"/>
  <c r="AR109" i="38"/>
  <c r="AS109" i="38"/>
  <c r="AT109" i="38"/>
  <c r="AU109" i="38"/>
  <c r="AK110" i="38"/>
  <c r="AL110" i="38"/>
  <c r="AM110" i="38"/>
  <c r="AN110" i="38"/>
  <c r="AO110" i="38"/>
  <c r="AP110" i="38"/>
  <c r="AQ110" i="38"/>
  <c r="AR110" i="38"/>
  <c r="AS110" i="38"/>
  <c r="AT110" i="38"/>
  <c r="AU110" i="38"/>
  <c r="AK111" i="38"/>
  <c r="AL111" i="38"/>
  <c r="AM111" i="38"/>
  <c r="AN111" i="38"/>
  <c r="AO111" i="38"/>
  <c r="AP111" i="38"/>
  <c r="AQ111" i="38"/>
  <c r="AR111" i="38"/>
  <c r="AS111" i="38"/>
  <c r="AT111" i="38"/>
  <c r="AU111" i="38"/>
  <c r="AK112" i="38"/>
  <c r="AL112" i="38"/>
  <c r="AM112" i="38"/>
  <c r="AN112" i="38"/>
  <c r="AO112" i="38"/>
  <c r="AP112" i="38"/>
  <c r="AQ112" i="38"/>
  <c r="AR112" i="38"/>
  <c r="AS112" i="38"/>
  <c r="AT112" i="38"/>
  <c r="AU112" i="38"/>
  <c r="AK113" i="38"/>
  <c r="AL113" i="38"/>
  <c r="AM113" i="38"/>
  <c r="AN113" i="38"/>
  <c r="AO113" i="38"/>
  <c r="AP113" i="38"/>
  <c r="AQ113" i="38"/>
  <c r="AR113" i="38"/>
  <c r="AS113" i="38"/>
  <c r="AT113" i="38"/>
  <c r="AU113" i="38"/>
  <c r="AK114" i="38"/>
  <c r="AL114" i="38"/>
  <c r="AM114" i="38"/>
  <c r="AN114" i="38"/>
  <c r="AO114" i="38"/>
  <c r="AP114" i="38"/>
  <c r="AQ114" i="38"/>
  <c r="AR114" i="38"/>
  <c r="AS114" i="38"/>
  <c r="AT114" i="38"/>
  <c r="AU114" i="38"/>
  <c r="AK115" i="38"/>
  <c r="AL115" i="38"/>
  <c r="AM115" i="38"/>
  <c r="AN115" i="38"/>
  <c r="AO115" i="38"/>
  <c r="AP115" i="38"/>
  <c r="AQ115" i="38"/>
  <c r="AR115" i="38"/>
  <c r="AS115" i="38"/>
  <c r="AT115" i="38"/>
  <c r="AU115" i="38"/>
  <c r="AK116" i="38"/>
  <c r="AL116" i="38"/>
  <c r="AM116" i="38"/>
  <c r="AN116" i="38"/>
  <c r="AO116" i="38"/>
  <c r="AP116" i="38"/>
  <c r="AQ116" i="38"/>
  <c r="AR116" i="38"/>
  <c r="AS116" i="38"/>
  <c r="AT116" i="38"/>
  <c r="AU116" i="38"/>
  <c r="AK117" i="38"/>
  <c r="AL117" i="38"/>
  <c r="AM117" i="38"/>
  <c r="AN117" i="38"/>
  <c r="AO117" i="38"/>
  <c r="AP117" i="38"/>
  <c r="AQ117" i="38"/>
  <c r="AR117" i="38"/>
  <c r="AS117" i="38"/>
  <c r="AT117" i="38"/>
  <c r="AU117" i="38"/>
  <c r="AK118" i="38"/>
  <c r="AL118" i="38"/>
  <c r="AM118" i="38"/>
  <c r="AN118" i="38"/>
  <c r="AO118" i="38"/>
  <c r="AP118" i="38"/>
  <c r="AQ118" i="38"/>
  <c r="AR118" i="38"/>
  <c r="AS118" i="38"/>
  <c r="AT118" i="38"/>
  <c r="AU118" i="38"/>
  <c r="AK119" i="38"/>
  <c r="AL119" i="38"/>
  <c r="AM119" i="38"/>
  <c r="AN119" i="38"/>
  <c r="AO119" i="38"/>
  <c r="AP119" i="38"/>
  <c r="AQ119" i="38"/>
  <c r="AR119" i="38"/>
  <c r="AS119" i="38"/>
  <c r="AT119" i="38"/>
  <c r="AU119" i="38"/>
  <c r="AK120" i="38"/>
  <c r="AL120" i="38"/>
  <c r="AM120" i="38"/>
  <c r="AN120" i="38"/>
  <c r="AO120" i="38"/>
  <c r="AP120" i="38"/>
  <c r="AQ120" i="38"/>
  <c r="AR120" i="38"/>
  <c r="AS120" i="38"/>
  <c r="AT120" i="38"/>
  <c r="AU120" i="38"/>
  <c r="AK121" i="38"/>
  <c r="AL121" i="38"/>
  <c r="AM121" i="38"/>
  <c r="AN121" i="38"/>
  <c r="AO121" i="38"/>
  <c r="AP121" i="38"/>
  <c r="AQ121" i="38"/>
  <c r="AR121" i="38"/>
  <c r="AS121" i="38"/>
  <c r="AT121" i="38"/>
  <c r="AU121" i="38"/>
  <c r="AK122" i="38"/>
  <c r="AL122" i="38"/>
  <c r="AM122" i="38"/>
  <c r="AN122" i="38"/>
  <c r="AO122" i="38"/>
  <c r="AP122" i="38"/>
  <c r="AQ122" i="38"/>
  <c r="AR122" i="38"/>
  <c r="AS122" i="38"/>
  <c r="AT122" i="38"/>
  <c r="AU122" i="38"/>
  <c r="AK123" i="38"/>
  <c r="AL123" i="38"/>
  <c r="AM123" i="38"/>
  <c r="AN123" i="38"/>
  <c r="AO123" i="38"/>
  <c r="AP123" i="38"/>
  <c r="AQ123" i="38"/>
  <c r="AR123" i="38"/>
  <c r="AS123" i="38"/>
  <c r="AT123" i="38"/>
  <c r="AU123" i="38"/>
  <c r="AK124" i="38"/>
  <c r="AL124" i="38"/>
  <c r="AM124" i="38"/>
  <c r="AN124" i="38"/>
  <c r="AO124" i="38"/>
  <c r="AP124" i="38"/>
  <c r="AQ124" i="38"/>
  <c r="AR124" i="38"/>
  <c r="AS124" i="38"/>
  <c r="AT124" i="38"/>
  <c r="AU124" i="38"/>
  <c r="AK125" i="38"/>
  <c r="AL125" i="38"/>
  <c r="AM125" i="38"/>
  <c r="AN125" i="38"/>
  <c r="AO125" i="38"/>
  <c r="AP125" i="38"/>
  <c r="AQ125" i="38"/>
  <c r="AR125" i="38"/>
  <c r="AS125" i="38"/>
  <c r="AT125" i="38"/>
  <c r="AU125" i="38"/>
  <c r="AK126" i="38"/>
  <c r="AL126" i="38"/>
  <c r="AM126" i="38"/>
  <c r="AN126" i="38"/>
  <c r="AO126" i="38"/>
  <c r="AP126" i="38"/>
  <c r="AQ126" i="38"/>
  <c r="AR126" i="38"/>
  <c r="AS126" i="38"/>
  <c r="AT126" i="38"/>
  <c r="AU126" i="38"/>
  <c r="AK127" i="38"/>
  <c r="AL127" i="38"/>
  <c r="AM127" i="38"/>
  <c r="AN127" i="38"/>
  <c r="AO127" i="38"/>
  <c r="AP127" i="38"/>
  <c r="AQ127" i="38"/>
  <c r="AR127" i="38"/>
  <c r="AS127" i="38"/>
  <c r="AT127" i="38"/>
  <c r="AU127" i="38"/>
  <c r="AK128" i="38"/>
  <c r="AL128" i="38"/>
  <c r="AM128" i="38"/>
  <c r="AN128" i="38"/>
  <c r="AO128" i="38"/>
  <c r="AP128" i="38"/>
  <c r="AQ128" i="38"/>
  <c r="AR128" i="38"/>
  <c r="AS128" i="38"/>
  <c r="AT128" i="38"/>
  <c r="AU128" i="38"/>
  <c r="AK129" i="38"/>
  <c r="AL129" i="38"/>
  <c r="AM129" i="38"/>
  <c r="AN129" i="38"/>
  <c r="AO129" i="38"/>
  <c r="AP129" i="38"/>
  <c r="AQ129" i="38"/>
  <c r="AR129" i="38"/>
  <c r="AS129" i="38"/>
  <c r="AT129" i="38"/>
  <c r="AU129" i="38"/>
  <c r="AK130" i="38"/>
  <c r="AL130" i="38"/>
  <c r="AM130" i="38"/>
  <c r="AN130" i="38"/>
  <c r="AO130" i="38"/>
  <c r="AP130" i="38"/>
  <c r="AQ130" i="38"/>
  <c r="AR130" i="38"/>
  <c r="AS130" i="38"/>
  <c r="AT130" i="38"/>
  <c r="AU130" i="38"/>
  <c r="AK131" i="38"/>
  <c r="AL131" i="38"/>
  <c r="AM131" i="38"/>
  <c r="AN131" i="38"/>
  <c r="AO131" i="38"/>
  <c r="AP131" i="38"/>
  <c r="AQ131" i="38"/>
  <c r="AR131" i="38"/>
  <c r="AS131" i="38"/>
  <c r="AT131" i="38"/>
  <c r="AU131" i="38"/>
  <c r="AK132" i="38"/>
  <c r="AL132" i="38"/>
  <c r="AM132" i="38"/>
  <c r="AN132" i="38"/>
  <c r="AO132" i="38"/>
  <c r="AP132" i="38"/>
  <c r="AQ132" i="38"/>
  <c r="AR132" i="38"/>
  <c r="AS132" i="38"/>
  <c r="AT132" i="38"/>
  <c r="AU132" i="38"/>
  <c r="AK133" i="38"/>
  <c r="AL133" i="38"/>
  <c r="AM133" i="38"/>
  <c r="AN133" i="38"/>
  <c r="AO133" i="38"/>
  <c r="AP133" i="38"/>
  <c r="AQ133" i="38"/>
  <c r="AR133" i="38"/>
  <c r="AS133" i="38"/>
  <c r="AT133" i="38"/>
  <c r="AU133" i="38"/>
  <c r="AK134" i="38"/>
  <c r="AL134" i="38"/>
  <c r="AM134" i="38"/>
  <c r="AN134" i="38"/>
  <c r="AO134" i="38"/>
  <c r="AP134" i="38"/>
  <c r="AQ134" i="38"/>
  <c r="AR134" i="38"/>
  <c r="AS134" i="38"/>
  <c r="AT134" i="38"/>
  <c r="AU134" i="38"/>
  <c r="AK135" i="38"/>
  <c r="AL135" i="38"/>
  <c r="AM135" i="38"/>
  <c r="AN135" i="38"/>
  <c r="AO135" i="38"/>
  <c r="AP135" i="38"/>
  <c r="AQ135" i="38"/>
  <c r="AR135" i="38"/>
  <c r="AS135" i="38"/>
  <c r="AT135" i="38"/>
  <c r="AU135" i="38"/>
  <c r="AK136" i="38"/>
  <c r="AL136" i="38"/>
  <c r="AM136" i="38"/>
  <c r="AN136" i="38"/>
  <c r="AO136" i="38"/>
  <c r="AP136" i="38"/>
  <c r="AQ136" i="38"/>
  <c r="AR136" i="38"/>
  <c r="AS136" i="38"/>
  <c r="AT136" i="38"/>
  <c r="AU136" i="38"/>
  <c r="AK137" i="38"/>
  <c r="AL137" i="38"/>
  <c r="AM137" i="38"/>
  <c r="AN137" i="38"/>
  <c r="AO137" i="38"/>
  <c r="AP137" i="38"/>
  <c r="AQ137" i="38"/>
  <c r="AR137" i="38"/>
  <c r="AS137" i="38"/>
  <c r="AT137" i="38"/>
  <c r="AU137" i="38"/>
  <c r="AK138" i="38"/>
  <c r="AL138" i="38"/>
  <c r="AM138" i="38"/>
  <c r="AN138" i="38"/>
  <c r="AO138" i="38"/>
  <c r="AP138" i="38"/>
  <c r="AQ138" i="38"/>
  <c r="AR138" i="38"/>
  <c r="AS138" i="38"/>
  <c r="AT138" i="38"/>
  <c r="AU138" i="38"/>
  <c r="AK139" i="38"/>
  <c r="AL139" i="38"/>
  <c r="AM139" i="38"/>
  <c r="AN139" i="38"/>
  <c r="AO139" i="38"/>
  <c r="AP139" i="38"/>
  <c r="AQ139" i="38"/>
  <c r="AR139" i="38"/>
  <c r="AS139" i="38"/>
  <c r="AT139" i="38"/>
  <c r="AU139" i="38"/>
  <c r="AK140" i="38"/>
  <c r="AL140" i="38"/>
  <c r="AM140" i="38"/>
  <c r="AN140" i="38"/>
  <c r="AO140" i="38"/>
  <c r="AP140" i="38"/>
  <c r="AQ140" i="38"/>
  <c r="AR140" i="38"/>
  <c r="AS140" i="38"/>
  <c r="AT140" i="38"/>
  <c r="AU140" i="38"/>
  <c r="AK141" i="38"/>
  <c r="AL141" i="38"/>
  <c r="AM141" i="38"/>
  <c r="AN141" i="38"/>
  <c r="AO141" i="38"/>
  <c r="AP141" i="38"/>
  <c r="AQ141" i="38"/>
  <c r="AR141" i="38"/>
  <c r="AS141" i="38"/>
  <c r="AT141" i="38"/>
  <c r="AU141" i="38"/>
  <c r="AK142" i="38"/>
  <c r="AL142" i="38"/>
  <c r="AM142" i="38"/>
  <c r="AN142" i="38"/>
  <c r="AO142" i="38"/>
  <c r="AP142" i="38"/>
  <c r="AQ142" i="38"/>
  <c r="AR142" i="38"/>
  <c r="AS142" i="38"/>
  <c r="AT142" i="38"/>
  <c r="AU142" i="38"/>
  <c r="AK143" i="38"/>
  <c r="AL143" i="38"/>
  <c r="AM143" i="38"/>
  <c r="AN143" i="38"/>
  <c r="AO143" i="38"/>
  <c r="AP143" i="38"/>
  <c r="AQ143" i="38"/>
  <c r="AR143" i="38"/>
  <c r="AS143" i="38"/>
  <c r="AT143" i="38"/>
  <c r="AU143" i="38"/>
  <c r="AK144" i="38"/>
  <c r="AL144" i="38"/>
  <c r="AM144" i="38"/>
  <c r="AN144" i="38"/>
  <c r="AO144" i="38"/>
  <c r="AP144" i="38"/>
  <c r="AQ144" i="38"/>
  <c r="AR144" i="38"/>
  <c r="AS144" i="38"/>
  <c r="AT144" i="38"/>
  <c r="AU144" i="38"/>
  <c r="AK145" i="38"/>
  <c r="AL145" i="38"/>
  <c r="AM145" i="38"/>
  <c r="AN145" i="38"/>
  <c r="AO145" i="38"/>
  <c r="AP145" i="38"/>
  <c r="AQ145" i="38"/>
  <c r="AR145" i="38"/>
  <c r="AS145" i="38"/>
  <c r="AT145" i="38"/>
  <c r="AU145" i="38"/>
  <c r="AK146" i="38"/>
  <c r="AL146" i="38"/>
  <c r="AM146" i="38"/>
  <c r="AN146" i="38"/>
  <c r="AO146" i="38"/>
  <c r="AP146" i="38"/>
  <c r="AQ146" i="38"/>
  <c r="AR146" i="38"/>
  <c r="AS146" i="38"/>
  <c r="AT146" i="38"/>
  <c r="AU146" i="38"/>
  <c r="AK147" i="38"/>
  <c r="AL147" i="38"/>
  <c r="AM147" i="38"/>
  <c r="AN147" i="38"/>
  <c r="AO147" i="38"/>
  <c r="AP147" i="38"/>
  <c r="AQ147" i="38"/>
  <c r="AR147" i="38"/>
  <c r="AS147" i="38"/>
  <c r="AT147" i="38"/>
  <c r="AU147" i="38"/>
  <c r="AK148" i="38"/>
  <c r="AL148" i="38"/>
  <c r="AM148" i="38"/>
  <c r="AN148" i="38"/>
  <c r="AO148" i="38"/>
  <c r="AP148" i="38"/>
  <c r="AQ148" i="38"/>
  <c r="AR148" i="38"/>
  <c r="AS148" i="38"/>
  <c r="AT148" i="38"/>
  <c r="AU148" i="38"/>
  <c r="AK149" i="38"/>
  <c r="AL149" i="38"/>
  <c r="AM149" i="38"/>
  <c r="AN149" i="38"/>
  <c r="AO149" i="38"/>
  <c r="AP149" i="38"/>
  <c r="AQ149" i="38"/>
  <c r="AR149" i="38"/>
  <c r="AS149" i="38"/>
  <c r="AT149" i="38"/>
  <c r="AU149" i="38"/>
  <c r="AU34" i="38"/>
  <c r="AT34" i="38"/>
  <c r="AS34" i="38"/>
  <c r="AR34" i="38"/>
  <c r="AQ34" i="38"/>
  <c r="AP34" i="38"/>
  <c r="AO34" i="38"/>
  <c r="AN34" i="38"/>
  <c r="AM34" i="38"/>
  <c r="AL34" i="38"/>
  <c r="AK34" i="38"/>
  <c r="AU33" i="38"/>
  <c r="AT33" i="38"/>
  <c r="AS33" i="38"/>
  <c r="AR33" i="38"/>
  <c r="AQ33" i="38"/>
  <c r="AP33" i="38"/>
  <c r="AO33" i="38"/>
  <c r="AN33" i="38"/>
  <c r="AM33" i="38"/>
  <c r="AL33" i="38"/>
  <c r="AK33" i="38"/>
  <c r="AU32" i="38"/>
  <c r="AT32" i="38"/>
  <c r="AS32" i="38"/>
  <c r="AR32" i="38"/>
  <c r="AQ32" i="38"/>
  <c r="AP32" i="38"/>
  <c r="AO32" i="38"/>
  <c r="AN32" i="38"/>
  <c r="AM32" i="38"/>
  <c r="AL32" i="38"/>
  <c r="AK32" i="38"/>
  <c r="AU31" i="38"/>
  <c r="AT31" i="38"/>
  <c r="AS31" i="38"/>
  <c r="AR31" i="38"/>
  <c r="AQ31" i="38"/>
  <c r="AP31" i="38"/>
  <c r="AO31" i="38"/>
  <c r="AN31" i="38"/>
  <c r="AM31" i="38"/>
  <c r="AL31" i="38"/>
  <c r="AK31" i="38"/>
  <c r="AU30" i="38"/>
  <c r="AT30" i="38"/>
  <c r="AS30" i="38"/>
  <c r="AR30" i="38"/>
  <c r="AQ30" i="38"/>
  <c r="AP30" i="38"/>
  <c r="AO30" i="38"/>
  <c r="AN30" i="38"/>
  <c r="AM30" i="38"/>
  <c r="AL30" i="38"/>
  <c r="AK30" i="38"/>
  <c r="AU29" i="38"/>
  <c r="AT29" i="38"/>
  <c r="AS29" i="38"/>
  <c r="AR29" i="38"/>
  <c r="AQ29" i="38"/>
  <c r="AP29" i="38"/>
  <c r="AO29" i="38"/>
  <c r="AN29" i="38"/>
  <c r="AM29" i="38"/>
  <c r="AL29" i="38"/>
  <c r="AK29" i="38"/>
  <c r="AU28" i="38"/>
  <c r="AT28" i="38"/>
  <c r="AS28" i="38"/>
  <c r="AR28" i="38"/>
  <c r="AQ28" i="38"/>
  <c r="AP28" i="38"/>
  <c r="AO28" i="38"/>
  <c r="AN28" i="38"/>
  <c r="AM28" i="38"/>
  <c r="AL28" i="38"/>
  <c r="AK28" i="38"/>
  <c r="AU27" i="38"/>
  <c r="AT27" i="38"/>
  <c r="AS27" i="38"/>
  <c r="AR27" i="38"/>
  <c r="AQ27" i="38"/>
  <c r="AP27" i="38"/>
  <c r="AO27" i="38"/>
  <c r="AN27" i="38"/>
  <c r="AM27" i="38"/>
  <c r="AL27" i="38"/>
  <c r="AK27" i="38"/>
  <c r="AU26" i="38"/>
  <c r="AT26" i="38"/>
  <c r="AS26" i="38"/>
  <c r="AR26" i="38"/>
  <c r="AQ26" i="38"/>
  <c r="AP26" i="38"/>
  <c r="AO26" i="38"/>
  <c r="AN26" i="38"/>
  <c r="AM26" i="38"/>
  <c r="AL26" i="38"/>
  <c r="AK26" i="38"/>
  <c r="AU25" i="38"/>
  <c r="AT25" i="38"/>
  <c r="AS25" i="38"/>
  <c r="AR25" i="38"/>
  <c r="AQ25" i="38"/>
  <c r="AP25" i="38"/>
  <c r="AO25" i="38"/>
  <c r="AN25" i="38"/>
  <c r="AM25" i="38"/>
  <c r="AL25" i="38"/>
  <c r="AK25" i="38"/>
  <c r="AU24" i="38"/>
  <c r="AT24" i="38"/>
  <c r="AS24" i="38"/>
  <c r="AR24" i="38"/>
  <c r="AQ24" i="38"/>
  <c r="AP24" i="38"/>
  <c r="AO24" i="38"/>
  <c r="AN24" i="38"/>
  <c r="AM24" i="38"/>
  <c r="AL24" i="38"/>
  <c r="AK24" i="38"/>
  <c r="AU23" i="38"/>
  <c r="AT23" i="38"/>
  <c r="AS23" i="38"/>
  <c r="AR23" i="38"/>
  <c r="AQ23" i="38"/>
  <c r="AP23" i="38"/>
  <c r="AO23" i="38"/>
  <c r="AN23" i="38"/>
  <c r="AM23" i="38"/>
  <c r="AL23" i="38"/>
  <c r="AK23" i="38"/>
  <c r="AU22" i="38"/>
  <c r="AT22" i="38"/>
  <c r="AS22" i="38"/>
  <c r="AR22" i="38"/>
  <c r="AQ22" i="38"/>
  <c r="AP22" i="38"/>
  <c r="AO22" i="38"/>
  <c r="AN22" i="38"/>
  <c r="AM22" i="38"/>
  <c r="AL22" i="38"/>
  <c r="AK22" i="38"/>
  <c r="AU21" i="38"/>
  <c r="AT21" i="38"/>
  <c r="AS21" i="38"/>
  <c r="AR21" i="38"/>
  <c r="AQ21" i="38"/>
  <c r="AP21" i="38"/>
  <c r="AO21" i="38"/>
  <c r="AN21" i="38"/>
  <c r="AM21" i="38"/>
  <c r="AL21" i="38"/>
  <c r="AK21" i="38"/>
  <c r="AU20" i="38"/>
  <c r="AT20" i="38"/>
  <c r="AS20" i="38"/>
  <c r="AR20" i="38"/>
  <c r="AQ20" i="38"/>
  <c r="AP20" i="38"/>
  <c r="AO20" i="38"/>
  <c r="AN20" i="38"/>
  <c r="AM20" i="38"/>
  <c r="AL20" i="38"/>
  <c r="AK20" i="38"/>
  <c r="AU19" i="38"/>
  <c r="AT19" i="38"/>
  <c r="AS19" i="38"/>
  <c r="AR19" i="38"/>
  <c r="AQ19" i="38"/>
  <c r="AP19" i="38"/>
  <c r="AO19" i="38"/>
  <c r="AN19" i="38"/>
  <c r="AM19" i="38"/>
  <c r="AL19" i="38"/>
  <c r="AK19" i="38"/>
  <c r="AU18" i="38"/>
  <c r="AT18" i="38"/>
  <c r="AS18" i="38"/>
  <c r="AR18" i="38"/>
  <c r="AQ18" i="38"/>
  <c r="AP18" i="38"/>
  <c r="AO18" i="38"/>
  <c r="AN18" i="38"/>
  <c r="AM18" i="38"/>
  <c r="AL18" i="38"/>
  <c r="AK18" i="38"/>
  <c r="AU17" i="38"/>
  <c r="AT17" i="38"/>
  <c r="AS17" i="38"/>
  <c r="AR17" i="38"/>
  <c r="AQ17" i="38"/>
  <c r="AP17" i="38"/>
  <c r="AO17" i="38"/>
  <c r="AN17" i="38"/>
  <c r="AM17" i="38"/>
  <c r="AL17" i="38"/>
  <c r="AK17" i="38"/>
  <c r="AU16" i="38"/>
  <c r="AT16" i="38"/>
  <c r="AS16" i="38"/>
  <c r="AR16" i="38"/>
  <c r="AQ16" i="38"/>
  <c r="AP16" i="38"/>
  <c r="AO16" i="38"/>
  <c r="AN16" i="38"/>
  <c r="AM16" i="38"/>
  <c r="AL16" i="38"/>
  <c r="AK16" i="38"/>
  <c r="AU15" i="38"/>
  <c r="AT15" i="38"/>
  <c r="AS15" i="38"/>
  <c r="AR15" i="38"/>
  <c r="AQ15" i="38"/>
  <c r="AP15" i="38"/>
  <c r="AO15" i="38"/>
  <c r="AN15" i="38"/>
  <c r="AM15" i="38"/>
  <c r="AL15" i="38"/>
  <c r="AK15" i="38"/>
  <c r="AU14" i="38"/>
  <c r="AT14" i="38"/>
  <c r="AS14" i="38"/>
  <c r="AR14" i="38"/>
  <c r="AQ14" i="38"/>
  <c r="AP14" i="38"/>
  <c r="AO14" i="38"/>
  <c r="AN14" i="38"/>
  <c r="AM14" i="38"/>
  <c r="AL14" i="38"/>
  <c r="AK14" i="38"/>
  <c r="AU13" i="38"/>
  <c r="AT13" i="38"/>
  <c r="AS13" i="38"/>
  <c r="AR13" i="38"/>
  <c r="AQ13" i="38"/>
  <c r="AP13" i="38"/>
  <c r="AO13" i="38"/>
  <c r="AN13" i="38"/>
  <c r="AM13" i="38"/>
  <c r="AL13" i="38"/>
  <c r="AK13" i="38"/>
  <c r="AU12" i="38"/>
  <c r="AT12" i="38"/>
  <c r="AS12" i="38"/>
  <c r="AR12" i="38"/>
  <c r="AQ12" i="38"/>
  <c r="AP12" i="38"/>
  <c r="AO12" i="38"/>
  <c r="AN12" i="38"/>
  <c r="AM12" i="38"/>
  <c r="AL12" i="38"/>
  <c r="AK12" i="38"/>
  <c r="AU11" i="38"/>
  <c r="AT11" i="38"/>
  <c r="AS11" i="38"/>
  <c r="AR11" i="38"/>
  <c r="AQ11" i="38"/>
  <c r="AP11" i="38"/>
  <c r="AO11" i="38"/>
  <c r="AN11" i="38"/>
  <c r="AM11" i="38"/>
  <c r="AL11" i="38"/>
  <c r="AK11" i="38"/>
  <c r="AU10" i="38"/>
  <c r="AT10" i="38"/>
  <c r="AS10" i="38"/>
  <c r="AR10" i="38"/>
  <c r="AQ10" i="38"/>
  <c r="AP10" i="38"/>
  <c r="AO10" i="38"/>
  <c r="AN10" i="38"/>
  <c r="AM10" i="38"/>
  <c r="AL10" i="38"/>
  <c r="AK10" i="38"/>
  <c r="AU9" i="38"/>
  <c r="AT9" i="38"/>
  <c r="AS9" i="38"/>
  <c r="AR9" i="38"/>
  <c r="AQ9" i="38"/>
  <c r="AP9" i="38"/>
  <c r="AO9" i="38"/>
  <c r="AN9" i="38"/>
  <c r="AM9" i="38"/>
  <c r="AL9" i="38"/>
  <c r="AK9" i="38"/>
  <c r="AU8" i="38"/>
  <c r="AT8" i="38"/>
  <c r="AS8" i="38"/>
  <c r="AR8" i="38"/>
  <c r="AQ8" i="38"/>
  <c r="AP8" i="38"/>
  <c r="AO8" i="38"/>
  <c r="AN8" i="38"/>
  <c r="AM8" i="38"/>
  <c r="AL8" i="38"/>
  <c r="AK8" i="38"/>
  <c r="AU7" i="38"/>
  <c r="AT7" i="38"/>
  <c r="AS7" i="38"/>
  <c r="AR7" i="38"/>
  <c r="AQ7" i="38"/>
  <c r="AP7" i="38"/>
  <c r="AO7" i="38"/>
  <c r="AN7" i="38"/>
  <c r="AM7" i="38"/>
  <c r="AL7" i="38"/>
  <c r="AK7" i="38"/>
  <c r="AU6" i="38"/>
  <c r="AT6" i="38"/>
  <c r="AS6" i="38"/>
  <c r="AR6" i="38"/>
  <c r="AQ6" i="38"/>
  <c r="AP6" i="38"/>
  <c r="AO6" i="38"/>
  <c r="AN6" i="38"/>
  <c r="AM6" i="38"/>
  <c r="AL6" i="38"/>
  <c r="AK6" i="38"/>
  <c r="AU5" i="38"/>
  <c r="AT5" i="38"/>
  <c r="AS5" i="38"/>
  <c r="AR5" i="38"/>
  <c r="AQ5" i="38"/>
  <c r="AP5" i="38"/>
  <c r="AO5" i="38"/>
  <c r="AN5" i="38"/>
  <c r="AM5" i="38"/>
  <c r="AL5" i="38"/>
  <c r="AK5" i="38"/>
  <c r="AU4" i="38"/>
  <c r="AT4" i="38"/>
  <c r="AS4" i="38"/>
  <c r="AR4" i="38"/>
  <c r="AQ4" i="38"/>
  <c r="AP4" i="38"/>
  <c r="AO4" i="38"/>
  <c r="AN4" i="38"/>
  <c r="AM4" i="38"/>
  <c r="AL4" i="38"/>
  <c r="AK4" i="38"/>
  <c r="AU3" i="38"/>
  <c r="AT3" i="38"/>
  <c r="AS3" i="38"/>
  <c r="AR3" i="38"/>
  <c r="AQ3" i="38"/>
  <c r="AP3" i="38"/>
  <c r="AO3" i="38"/>
  <c r="AN3" i="38"/>
  <c r="AM3" i="38"/>
  <c r="AL3" i="38"/>
  <c r="AK3" i="38"/>
  <c r="AU2" i="38"/>
  <c r="AT2" i="38"/>
  <c r="AS2" i="38"/>
  <c r="AR2" i="38"/>
  <c r="AQ2" i="38"/>
  <c r="AP2" i="38"/>
  <c r="AO2" i="38"/>
  <c r="AN2" i="38"/>
  <c r="AM2" i="38"/>
  <c r="AL2" i="38"/>
  <c r="AK2" i="38"/>
  <c r="AO2" i="1"/>
  <c r="AO102" i="25"/>
  <c r="AC102" i="25" s="1"/>
  <c r="AO103" i="25"/>
  <c r="AC103" i="25" s="1"/>
  <c r="AO104" i="25"/>
  <c r="AC104" i="25" s="1"/>
  <c r="AO2" i="25"/>
  <c r="AZ104" i="25"/>
  <c r="AY104" i="25"/>
  <c r="AM104" i="25" s="1"/>
  <c r="AX104" i="25"/>
  <c r="AW104" i="25"/>
  <c r="AV104" i="25"/>
  <c r="AJ104" i="25" s="1"/>
  <c r="AU104" i="25"/>
  <c r="AT104" i="25"/>
  <c r="AS104" i="25"/>
  <c r="AR104" i="25"/>
  <c r="AQ104" i="25"/>
  <c r="AH104" i="25" s="1"/>
  <c r="AP104" i="25"/>
  <c r="AZ103" i="25"/>
  <c r="AY103" i="25"/>
  <c r="AX103" i="25"/>
  <c r="AW103" i="25"/>
  <c r="AV103" i="25"/>
  <c r="AJ103" i="25" s="1"/>
  <c r="AU103" i="25"/>
  <c r="AT103" i="25"/>
  <c r="AS103" i="25"/>
  <c r="AR103" i="25"/>
  <c r="AQ103" i="25"/>
  <c r="AP103" i="25"/>
  <c r="AN103" i="25"/>
  <c r="AF103" i="25"/>
  <c r="AZ102" i="25"/>
  <c r="AY102" i="25"/>
  <c r="AM102" i="25" s="1"/>
  <c r="AX102" i="25"/>
  <c r="AN102" i="25" s="1"/>
  <c r="AW102" i="25"/>
  <c r="AV102" i="25"/>
  <c r="AJ102" i="25" s="1"/>
  <c r="AU102" i="25"/>
  <c r="AT102" i="25"/>
  <c r="AS102" i="25"/>
  <c r="AR102" i="25"/>
  <c r="AQ102" i="25"/>
  <c r="AP102" i="25"/>
  <c r="AF102" i="25" s="1"/>
  <c r="AV2" i="25"/>
  <c r="AU2" i="25"/>
  <c r="AC2" i="1"/>
  <c r="AV2" i="1"/>
  <c r="AU2" i="1"/>
  <c r="AI2" i="1" s="1"/>
  <c r="CB150" i="37"/>
  <c r="BX150" i="37"/>
  <c r="BT150" i="37"/>
  <c r="BZ150" i="37"/>
  <c r="BU150" i="37"/>
  <c r="CA150" i="37"/>
  <c r="BS150" i="37"/>
  <c r="Q150" i="37" l="1"/>
  <c r="Y150" i="37"/>
  <c r="U150" i="37"/>
  <c r="O150" i="37"/>
  <c r="P150" i="37"/>
  <c r="X150" i="37"/>
  <c r="BD50" i="1"/>
  <c r="AH21" i="1"/>
  <c r="AE21" i="1"/>
  <c r="BE2" i="1"/>
  <c r="BM2" i="1"/>
  <c r="BM101" i="1"/>
  <c r="AL101" i="1"/>
  <c r="AD101" i="1"/>
  <c r="AM99" i="1"/>
  <c r="AE99" i="1"/>
  <c r="AI99" i="1"/>
  <c r="BM98" i="1"/>
  <c r="AK98" i="1"/>
  <c r="AF98" i="1"/>
  <c r="BN93" i="1"/>
  <c r="BF93" i="1"/>
  <c r="AG93" i="1"/>
  <c r="BJ91" i="1"/>
  <c r="BB91" i="1"/>
  <c r="AK78" i="1"/>
  <c r="BB73" i="1"/>
  <c r="BM72" i="1"/>
  <c r="BO72" i="1"/>
  <c r="AG72" i="1"/>
  <c r="AL72" i="1"/>
  <c r="BI69" i="1"/>
  <c r="AE69" i="1"/>
  <c r="AF69" i="1"/>
  <c r="BF51" i="1"/>
  <c r="BA39" i="1"/>
  <c r="AD37" i="1"/>
  <c r="BE35" i="1"/>
  <c r="AC94" i="25"/>
  <c r="AK86" i="25"/>
  <c r="AL86" i="25"/>
  <c r="AC86" i="25"/>
  <c r="BH2" i="1"/>
  <c r="AG101" i="1"/>
  <c r="AN100" i="1"/>
  <c r="AF100" i="1"/>
  <c r="AL99" i="1"/>
  <c r="BA99" i="1"/>
  <c r="AL96" i="1"/>
  <c r="AD96" i="1"/>
  <c r="AF95" i="1"/>
  <c r="BL94" i="1"/>
  <c r="AF94" i="1"/>
  <c r="AC93" i="1"/>
  <c r="AN85" i="1"/>
  <c r="BC75" i="1"/>
  <c r="BA73" i="1"/>
  <c r="BH39" i="1"/>
  <c r="AF99" i="25"/>
  <c r="BJ94" i="1"/>
  <c r="AL94" i="1"/>
  <c r="AH103" i="25"/>
  <c r="AM103" i="25"/>
  <c r="AN101" i="1"/>
  <c r="AF101" i="1"/>
  <c r="AM100" i="1"/>
  <c r="AE100" i="1"/>
  <c r="BG99" i="1"/>
  <c r="AF99" i="1"/>
  <c r="BN97" i="1"/>
  <c r="BO97" i="1"/>
  <c r="AM97" i="1"/>
  <c r="AE97" i="1"/>
  <c r="AK96" i="1"/>
  <c r="BF96" i="1"/>
  <c r="BO94" i="1"/>
  <c r="AG94" i="1"/>
  <c r="AM85" i="1"/>
  <c r="AI75" i="1"/>
  <c r="AF43" i="1"/>
  <c r="AD28" i="1"/>
  <c r="BG10" i="1"/>
  <c r="AN69" i="1"/>
  <c r="BL2" i="1"/>
  <c r="BF101" i="1"/>
  <c r="AH100" i="1"/>
  <c r="AD100" i="1"/>
  <c r="AM98" i="1"/>
  <c r="AE98" i="1"/>
  <c r="AL97" i="1"/>
  <c r="AD97" i="1"/>
  <c r="AM96" i="1"/>
  <c r="AD95" i="1"/>
  <c r="AL92" i="1"/>
  <c r="BN80" i="1"/>
  <c r="BO80" i="1"/>
  <c r="AN78" i="1"/>
  <c r="AG77" i="1"/>
  <c r="AH67" i="1"/>
  <c r="AK66" i="1"/>
  <c r="BB59" i="1"/>
  <c r="AG29" i="1"/>
  <c r="BG28" i="1"/>
  <c r="BC27" i="1"/>
  <c r="BN26" i="1"/>
  <c r="BM26" i="1"/>
  <c r="AF8" i="1"/>
  <c r="BC5" i="1"/>
  <c r="AH72" i="1"/>
  <c r="AG102" i="25"/>
  <c r="AF104" i="25"/>
  <c r="BC2" i="1"/>
  <c r="BK2" i="1"/>
  <c r="AI101" i="1"/>
  <c r="BM100" i="1"/>
  <c r="AG100" i="1"/>
  <c r="AL100" i="1"/>
  <c r="BE98" i="1"/>
  <c r="BM97" i="1"/>
  <c r="AG97" i="1"/>
  <c r="AK97" i="1"/>
  <c r="AC97" i="1"/>
  <c r="BM94" i="1"/>
  <c r="AL93" i="1"/>
  <c r="BB93" i="1"/>
  <c r="AC85" i="1"/>
  <c r="BB81" i="1"/>
  <c r="BM70" i="1"/>
  <c r="AG70" i="1"/>
  <c r="AE66" i="1"/>
  <c r="BA58" i="1"/>
  <c r="BK46" i="1"/>
  <c r="BC46" i="1"/>
  <c r="AJ46" i="1"/>
  <c r="BJ44" i="1"/>
  <c r="AL44" i="1"/>
  <c r="BD44" i="1"/>
  <c r="BM29" i="1"/>
  <c r="AH29" i="1"/>
  <c r="AD29" i="1"/>
  <c r="AI25" i="1"/>
  <c r="BC14" i="1"/>
  <c r="AC14" i="1"/>
  <c r="AD35" i="25"/>
  <c r="AG35" i="25"/>
  <c r="AM15" i="25"/>
  <c r="AE15" i="25"/>
  <c r="BD17" i="1"/>
  <c r="AC15" i="1"/>
  <c r="AH102" i="25"/>
  <c r="AN104" i="25"/>
  <c r="AL2" i="1"/>
  <c r="AK101" i="1"/>
  <c r="BE101" i="1"/>
  <c r="BD98" i="1"/>
  <c r="BC97" i="1"/>
  <c r="AK90" i="1"/>
  <c r="BK89" i="1"/>
  <c r="AE89" i="1"/>
  <c r="AH88" i="1"/>
  <c r="BK87" i="1"/>
  <c r="AD61" i="1"/>
  <c r="AG2" i="1"/>
  <c r="AJ101" i="1"/>
  <c r="BO101" i="1"/>
  <c r="BO99" i="1"/>
  <c r="BO95" i="1"/>
  <c r="BC94" i="1"/>
  <c r="BH90" i="1"/>
  <c r="BJ89" i="1"/>
  <c r="AD89" i="1"/>
  <c r="AN86" i="1"/>
  <c r="BK83" i="1"/>
  <c r="BC83" i="1"/>
  <c r="BI68" i="1"/>
  <c r="BA68" i="1"/>
  <c r="AM47" i="1"/>
  <c r="BE20" i="1"/>
  <c r="BN92" i="1"/>
  <c r="BI91" i="1"/>
  <c r="BA91" i="1"/>
  <c r="BF90" i="1"/>
  <c r="AF90" i="1"/>
  <c r="AJ89" i="1"/>
  <c r="BM87" i="1"/>
  <c r="BL87" i="1"/>
  <c r="AE87" i="1"/>
  <c r="BO84" i="1"/>
  <c r="AL83" i="1"/>
  <c r="AD83" i="1"/>
  <c r="BM82" i="1"/>
  <c r="AH82" i="1"/>
  <c r="AN80" i="1"/>
  <c r="AF80" i="1"/>
  <c r="AK79" i="1"/>
  <c r="AC79" i="1"/>
  <c r="BM78" i="1"/>
  <c r="BD78" i="1"/>
  <c r="AM77" i="1"/>
  <c r="AE77" i="1"/>
  <c r="BN76" i="1"/>
  <c r="BF76" i="1"/>
  <c r="AK75" i="1"/>
  <c r="BG75" i="1"/>
  <c r="AN74" i="1"/>
  <c r="AJ73" i="1"/>
  <c r="AM72" i="1"/>
  <c r="BG72" i="1"/>
  <c r="BK70" i="1"/>
  <c r="BC70" i="1"/>
  <c r="AI70" i="1"/>
  <c r="AM70" i="1"/>
  <c r="BH69" i="1"/>
  <c r="BM68" i="1"/>
  <c r="AH68" i="1"/>
  <c r="AM68" i="1"/>
  <c r="AE68" i="1"/>
  <c r="AJ67" i="1"/>
  <c r="AN66" i="1"/>
  <c r="AF66" i="1"/>
  <c r="AN62" i="1"/>
  <c r="AJ62" i="1"/>
  <c r="AD59" i="1"/>
  <c r="AF59" i="1"/>
  <c r="AE54" i="1"/>
  <c r="AK53" i="1"/>
  <c r="BA53" i="1"/>
  <c r="BM49" i="1"/>
  <c r="BD49" i="1"/>
  <c r="AK48" i="1"/>
  <c r="BF48" i="1"/>
  <c r="AK47" i="1"/>
  <c r="AC47" i="1"/>
  <c r="BN46" i="1"/>
  <c r="BM45" i="1"/>
  <c r="AG45" i="1"/>
  <c r="AJ41" i="1"/>
  <c r="AL38" i="1"/>
  <c r="AN37" i="1"/>
  <c r="AF37" i="1"/>
  <c r="BN36" i="1"/>
  <c r="AH36" i="1"/>
  <c r="AF36" i="1"/>
  <c r="AH33" i="1"/>
  <c r="AN29" i="1"/>
  <c r="AF29" i="1"/>
  <c r="BD23" i="1"/>
  <c r="AL15" i="1"/>
  <c r="BF15" i="1"/>
  <c r="AE14" i="1"/>
  <c r="AN8" i="1"/>
  <c r="AH7" i="1"/>
  <c r="AN97" i="25"/>
  <c r="AF97" i="25"/>
  <c r="AH96" i="25"/>
  <c r="AH92" i="25"/>
  <c r="AM80" i="25"/>
  <c r="AE80" i="25"/>
  <c r="AK99" i="1"/>
  <c r="AJ98" i="1"/>
  <c r="BB97" i="1"/>
  <c r="AH96" i="1"/>
  <c r="BH95" i="1"/>
  <c r="AN94" i="1"/>
  <c r="BD94" i="1"/>
  <c r="BM92" i="1"/>
  <c r="AH92" i="1"/>
  <c r="AD92" i="1"/>
  <c r="BH91" i="1"/>
  <c r="AE91" i="1"/>
  <c r="BM90" i="1"/>
  <c r="BE90" i="1"/>
  <c r="AN90" i="1"/>
  <c r="BO89" i="1"/>
  <c r="AC88" i="1"/>
  <c r="AN87" i="1"/>
  <c r="AF87" i="1"/>
  <c r="AM86" i="1"/>
  <c r="AJ85" i="1"/>
  <c r="AK83" i="1"/>
  <c r="AN82" i="1"/>
  <c r="AJ81" i="1"/>
  <c r="AM80" i="1"/>
  <c r="BF80" i="1"/>
  <c r="BG79" i="1"/>
  <c r="AJ78" i="1"/>
  <c r="AL77" i="1"/>
  <c r="BE77" i="1"/>
  <c r="AL76" i="1"/>
  <c r="AD76" i="1"/>
  <c r="BO73" i="1"/>
  <c r="AI73" i="1"/>
  <c r="AI72" i="1"/>
  <c r="BN71" i="1"/>
  <c r="AH71" i="1"/>
  <c r="AN71" i="1"/>
  <c r="AE71" i="1"/>
  <c r="AL70" i="1"/>
  <c r="BA70" i="1"/>
  <c r="AE70" i="1"/>
  <c r="AG64" i="1"/>
  <c r="AK63" i="1"/>
  <c r="BF63" i="1"/>
  <c r="BE60" i="1"/>
  <c r="AC60" i="1"/>
  <c r="BD59" i="1"/>
  <c r="AL59" i="1"/>
  <c r="BN56" i="1"/>
  <c r="AI56" i="1"/>
  <c r="AM54" i="1"/>
  <c r="AL52" i="1"/>
  <c r="BB52" i="1"/>
  <c r="AC50" i="1"/>
  <c r="AN49" i="1"/>
  <c r="BH48" i="1"/>
  <c r="AD46" i="1"/>
  <c r="AH46" i="1"/>
  <c r="AK38" i="1"/>
  <c r="BE38" i="1"/>
  <c r="BD36" i="1"/>
  <c r="BO35" i="1"/>
  <c r="AG35" i="1"/>
  <c r="BB34" i="1"/>
  <c r="AK32" i="1"/>
  <c r="BC32" i="1"/>
  <c r="AN31" i="1"/>
  <c r="BC31" i="1"/>
  <c r="AG31" i="1"/>
  <c r="AH28" i="1"/>
  <c r="AF28" i="1"/>
  <c r="AN25" i="1"/>
  <c r="BA24" i="1"/>
  <c r="AN23" i="1"/>
  <c r="AJ22" i="1"/>
  <c r="AM21" i="1"/>
  <c r="BM20" i="1"/>
  <c r="AH20" i="1"/>
  <c r="AG17" i="1"/>
  <c r="AK15" i="1"/>
  <c r="AF15" i="1"/>
  <c r="AN11" i="1"/>
  <c r="AF11" i="1"/>
  <c r="AK9" i="1"/>
  <c r="BD9" i="1"/>
  <c r="AN4" i="1"/>
  <c r="AF4" i="1"/>
  <c r="BO3" i="1"/>
  <c r="AI3" i="1"/>
  <c r="AG99" i="25"/>
  <c r="AG96" i="25"/>
  <c r="BM92" i="25"/>
  <c r="AE78" i="25"/>
  <c r="AN75" i="25"/>
  <c r="AF75" i="25"/>
  <c r="AE62" i="25"/>
  <c r="BD86" i="1"/>
  <c r="AG84" i="1"/>
  <c r="AI81" i="1"/>
  <c r="AM78" i="1"/>
  <c r="AE78" i="1"/>
  <c r="AG76" i="1"/>
  <c r="AM74" i="1"/>
  <c r="AE74" i="1"/>
  <c r="BE73" i="1"/>
  <c r="AD73" i="1"/>
  <c r="AK72" i="1"/>
  <c r="BF72" i="1"/>
  <c r="AD72" i="1"/>
  <c r="AG71" i="1"/>
  <c r="AK70" i="1"/>
  <c r="BH70" i="1"/>
  <c r="AC70" i="1"/>
  <c r="BE69" i="1"/>
  <c r="AL67" i="1"/>
  <c r="AD67" i="1"/>
  <c r="AK64" i="1"/>
  <c r="AC64" i="1"/>
  <c r="AL63" i="1"/>
  <c r="AH61" i="1"/>
  <c r="BG60" i="1"/>
  <c r="AN59" i="1"/>
  <c r="AM57" i="1"/>
  <c r="AE57" i="1"/>
  <c r="AG56" i="1"/>
  <c r="AL55" i="1"/>
  <c r="AD55" i="1"/>
  <c r="BI52" i="1"/>
  <c r="AC52" i="1"/>
  <c r="AK39" i="1"/>
  <c r="AC39" i="1"/>
  <c r="AN36" i="1"/>
  <c r="AF35" i="1"/>
  <c r="AI30" i="1"/>
  <c r="AF27" i="1"/>
  <c r="AL26" i="1"/>
  <c r="AI26" i="1"/>
  <c r="AL21" i="1"/>
  <c r="AD21" i="1"/>
  <c r="AL18" i="1"/>
  <c r="AF16" i="1"/>
  <c r="AK12" i="1"/>
  <c r="BE12" i="1"/>
  <c r="AM11" i="1"/>
  <c r="AE11" i="1"/>
  <c r="AL8" i="1"/>
  <c r="BA8" i="1"/>
  <c r="AE6" i="1"/>
  <c r="AJ5" i="1"/>
  <c r="AM4" i="1"/>
  <c r="AE4" i="1"/>
  <c r="AG3" i="1"/>
  <c r="AK100" i="25"/>
  <c r="AC100" i="25"/>
  <c r="AK80" i="25"/>
  <c r="AC80" i="25"/>
  <c r="AG78" i="25"/>
  <c r="AL69" i="25"/>
  <c r="AG67" i="25"/>
  <c r="AK93" i="1"/>
  <c r="BE93" i="1"/>
  <c r="BL92" i="1"/>
  <c r="BN91" i="1"/>
  <c r="AH91" i="1"/>
  <c r="AK89" i="1"/>
  <c r="AC89" i="1"/>
  <c r="BO88" i="1"/>
  <c r="AI88" i="1"/>
  <c r="AL87" i="1"/>
  <c r="AD87" i="1"/>
  <c r="AF86" i="1"/>
  <c r="BC84" i="1"/>
  <c r="BF84" i="1"/>
  <c r="AH84" i="1"/>
  <c r="AM82" i="1"/>
  <c r="AE82" i="1"/>
  <c r="BM81" i="1"/>
  <c r="BE81" i="1"/>
  <c r="AK80" i="1"/>
  <c r="AC80" i="1"/>
  <c r="AD80" i="1"/>
  <c r="BN79" i="1"/>
  <c r="AH79" i="1"/>
  <c r="AM79" i="1"/>
  <c r="AE79" i="1"/>
  <c r="AL78" i="1"/>
  <c r="BA78" i="1"/>
  <c r="AF78" i="1"/>
  <c r="AJ77" i="1"/>
  <c r="AN76" i="1"/>
  <c r="BC76" i="1"/>
  <c r="BN75" i="1"/>
  <c r="AH75" i="1"/>
  <c r="AL74" i="1"/>
  <c r="AD74" i="1"/>
  <c r="AK73" i="1"/>
  <c r="AC73" i="1"/>
  <c r="AJ72" i="1"/>
  <c r="AM71" i="1"/>
  <c r="BF69" i="1"/>
  <c r="BN67" i="1"/>
  <c r="AI66" i="1"/>
  <c r="AM64" i="1"/>
  <c r="AK62" i="1"/>
  <c r="BC62" i="1"/>
  <c r="AN61" i="1"/>
  <c r="AG58" i="1"/>
  <c r="AL57" i="1"/>
  <c r="BF57" i="1"/>
  <c r="BM53" i="1"/>
  <c r="AH53" i="1"/>
  <c r="AI50" i="1"/>
  <c r="AK50" i="1"/>
  <c r="AL40" i="1"/>
  <c r="AD40" i="1"/>
  <c r="AN39" i="1"/>
  <c r="BC39" i="1"/>
  <c r="AK37" i="1"/>
  <c r="AC37" i="1"/>
  <c r="AM33" i="1"/>
  <c r="AN28" i="1"/>
  <c r="AG27" i="1"/>
  <c r="BG26" i="1"/>
  <c r="AK18" i="1"/>
  <c r="BM16" i="1"/>
  <c r="BD16" i="1"/>
  <c r="AK16" i="1"/>
  <c r="AC16" i="1"/>
  <c r="AG13" i="1"/>
  <c r="AM12" i="1"/>
  <c r="AG12" i="1"/>
  <c r="AI9" i="1"/>
  <c r="AF9" i="1"/>
  <c r="BM6" i="1"/>
  <c r="AG6" i="1"/>
  <c r="AI5" i="1"/>
  <c r="AH101" i="25"/>
  <c r="AG101" i="25"/>
  <c r="AE92" i="25"/>
  <c r="AN88" i="25"/>
  <c r="AL85" i="25"/>
  <c r="AI82" i="25"/>
  <c r="AN74" i="25"/>
  <c r="AN65" i="25"/>
  <c r="AN98" i="1"/>
  <c r="AJ97" i="1"/>
  <c r="AI96" i="1"/>
  <c r="AG95" i="1"/>
  <c r="AM95" i="1"/>
  <c r="AC94" i="1"/>
  <c r="AJ93" i="1"/>
  <c r="BK92" i="1"/>
  <c r="BB92" i="1"/>
  <c r="BM91" i="1"/>
  <c r="BN83" i="1"/>
  <c r="AH83" i="1"/>
  <c r="AL82" i="1"/>
  <c r="AD82" i="1"/>
  <c r="AK81" i="1"/>
  <c r="AC81" i="1"/>
  <c r="AJ80" i="1"/>
  <c r="BM79" i="1"/>
  <c r="BD79" i="1"/>
  <c r="BH78" i="1"/>
  <c r="AC78" i="1"/>
  <c r="BN77" i="1"/>
  <c r="AI77" i="1"/>
  <c r="BB76" i="1"/>
  <c r="BM75" i="1"/>
  <c r="AG75" i="1"/>
  <c r="AK74" i="1"/>
  <c r="BD74" i="1"/>
  <c r="AN73" i="1"/>
  <c r="AF73" i="1"/>
  <c r="BN72" i="1"/>
  <c r="BO70" i="1"/>
  <c r="BG70" i="1"/>
  <c r="AG69" i="1"/>
  <c r="AK69" i="1"/>
  <c r="AC69" i="1"/>
  <c r="BJ68" i="1"/>
  <c r="BB68" i="1"/>
  <c r="AJ66" i="1"/>
  <c r="BL66" i="1"/>
  <c r="BO65" i="1"/>
  <c r="AH65" i="1"/>
  <c r="AE64" i="1"/>
  <c r="AH63" i="1"/>
  <c r="AN56" i="1"/>
  <c r="BC56" i="1"/>
  <c r="AJ55" i="1"/>
  <c r="AM55" i="1"/>
  <c r="AE55" i="1"/>
  <c r="AL54" i="1"/>
  <c r="AD54" i="1"/>
  <c r="BO52" i="1"/>
  <c r="AF52" i="1"/>
  <c r="BE45" i="1"/>
  <c r="BC45" i="1"/>
  <c r="BL44" i="1"/>
  <c r="BO43" i="1"/>
  <c r="AI43" i="1"/>
  <c r="AN41" i="1"/>
  <c r="BC41" i="1"/>
  <c r="AK40" i="1"/>
  <c r="BC40" i="1"/>
  <c r="AE39" i="1"/>
  <c r="BM38" i="1"/>
  <c r="AG38" i="1"/>
  <c r="AL36" i="1"/>
  <c r="AJ34" i="1"/>
  <c r="AL33" i="1"/>
  <c r="BG33" i="1"/>
  <c r="BO24" i="1"/>
  <c r="AK24" i="1"/>
  <c r="AG19" i="1"/>
  <c r="AL19" i="1"/>
  <c r="AN16" i="1"/>
  <c r="AL14" i="1"/>
  <c r="AD14" i="1"/>
  <c r="AN13" i="1"/>
  <c r="BC13" i="1"/>
  <c r="AH9" i="1"/>
  <c r="AL7" i="1"/>
  <c r="BF7" i="1"/>
  <c r="AG2" i="25"/>
  <c r="AD2" i="25"/>
  <c r="AL99" i="25"/>
  <c r="AN98" i="25"/>
  <c r="AC98" i="25"/>
  <c r="AJ97" i="25"/>
  <c r="BN94" i="25"/>
  <c r="AG94" i="25"/>
  <c r="AI90" i="25"/>
  <c r="AG90" i="25"/>
  <c r="AH55" i="25"/>
  <c r="AD55" i="25"/>
  <c r="AI39" i="25"/>
  <c r="AM88" i="1"/>
  <c r="AE88" i="1"/>
  <c r="BN87" i="1"/>
  <c r="AH87" i="1"/>
  <c r="BM86" i="1"/>
  <c r="AI82" i="1"/>
  <c r="BA81" i="1"/>
  <c r="AD81" i="1"/>
  <c r="BM80" i="1"/>
  <c r="AG80" i="1"/>
  <c r="AH80" i="1"/>
  <c r="AL79" i="1"/>
  <c r="AD79" i="1"/>
  <c r="BN78" i="1"/>
  <c r="AH78" i="1"/>
  <c r="AN77" i="1"/>
  <c r="AF77" i="1"/>
  <c r="AL75" i="1"/>
  <c r="AD75" i="1"/>
  <c r="BM74" i="1"/>
  <c r="AH74" i="1"/>
  <c r="AF74" i="1"/>
  <c r="AN72" i="1"/>
  <c r="AF72" i="1"/>
  <c r="BG71" i="1"/>
  <c r="BO71" i="1"/>
  <c r="AF70" i="1"/>
  <c r="AI68" i="1"/>
  <c r="BF67" i="1"/>
  <c r="AN65" i="1"/>
  <c r="AK61" i="1"/>
  <c r="BH61" i="1"/>
  <c r="AM60" i="1"/>
  <c r="BB60" i="1"/>
  <c r="BG58" i="1"/>
  <c r="AE58" i="1"/>
  <c r="AL53" i="1"/>
  <c r="AD53" i="1"/>
  <c r="BD52" i="1"/>
  <c r="AE45" i="1"/>
  <c r="BF41" i="1"/>
  <c r="AN40" i="1"/>
  <c r="AE40" i="1"/>
  <c r="AL37" i="1"/>
  <c r="BM31" i="1"/>
  <c r="AH31" i="1"/>
  <c r="AL30" i="1"/>
  <c r="AD30" i="1"/>
  <c r="AL27" i="1"/>
  <c r="BB27" i="1"/>
  <c r="BM21" i="1"/>
  <c r="AG21" i="1"/>
  <c r="BO18" i="1"/>
  <c r="BH13" i="1"/>
  <c r="BM8" i="1"/>
  <c r="BD8" i="1"/>
  <c r="AK8" i="1"/>
  <c r="AC8" i="1"/>
  <c r="AN100" i="25"/>
  <c r="AG92" i="25"/>
  <c r="AN76" i="25"/>
  <c r="AM69" i="25"/>
  <c r="AC25" i="25"/>
  <c r="BM90" i="25"/>
  <c r="AL90" i="25"/>
  <c r="AD90" i="25"/>
  <c r="AM88" i="25"/>
  <c r="AN86" i="25"/>
  <c r="AN83" i="25"/>
  <c r="AL80" i="25"/>
  <c r="AC78" i="25"/>
  <c r="AM74" i="25"/>
  <c r="AG70" i="25"/>
  <c r="AD67" i="25"/>
  <c r="AH65" i="25"/>
  <c r="AF65" i="25"/>
  <c r="BM62" i="25"/>
  <c r="AM62" i="25"/>
  <c r="BM55" i="25"/>
  <c r="AG55" i="25"/>
  <c r="AN52" i="25"/>
  <c r="AD45" i="25"/>
  <c r="AD12" i="25"/>
  <c r="BM65" i="1"/>
  <c r="AG65" i="1"/>
  <c r="BO63" i="1"/>
  <c r="AI63" i="1"/>
  <c r="AL62" i="1"/>
  <c r="AD62" i="1"/>
  <c r="BO61" i="1"/>
  <c r="AI61" i="1"/>
  <c r="BA60" i="1"/>
  <c r="AI58" i="1"/>
  <c r="BD57" i="1"/>
  <c r="AK56" i="1"/>
  <c r="AC56" i="1"/>
  <c r="AK55" i="1"/>
  <c r="BF55" i="1"/>
  <c r="AN54" i="1"/>
  <c r="AF54" i="1"/>
  <c r="BK52" i="1"/>
  <c r="BC52" i="1"/>
  <c r="AL51" i="1"/>
  <c r="AD51" i="1"/>
  <c r="BN50" i="1"/>
  <c r="BF50" i="1"/>
  <c r="AF49" i="1"/>
  <c r="BF46" i="1"/>
  <c r="AM43" i="1"/>
  <c r="AE43" i="1"/>
  <c r="AJ42" i="1"/>
  <c r="AL41" i="1"/>
  <c r="BG41" i="1"/>
  <c r="AJ39" i="1"/>
  <c r="BN38" i="1"/>
  <c r="AN35" i="1"/>
  <c r="BA34" i="1"/>
  <c r="AN33" i="1"/>
  <c r="BC33" i="1"/>
  <c r="AL32" i="1"/>
  <c r="AD32" i="1"/>
  <c r="AK31" i="1"/>
  <c r="AC31" i="1"/>
  <c r="AK30" i="1"/>
  <c r="BE30" i="1"/>
  <c r="AL29" i="1"/>
  <c r="AN27" i="1"/>
  <c r="AJ26" i="1"/>
  <c r="BM25" i="1"/>
  <c r="AF24" i="1"/>
  <c r="AN21" i="1"/>
  <c r="BC21" i="1"/>
  <c r="AM20" i="1"/>
  <c r="AG20" i="1"/>
  <c r="AM19" i="1"/>
  <c r="AE19" i="1"/>
  <c r="AM17" i="1"/>
  <c r="AE17" i="1"/>
  <c r="AM15" i="1"/>
  <c r="AE15" i="1"/>
  <c r="AJ14" i="1"/>
  <c r="AJ13" i="1"/>
  <c r="BO12" i="1"/>
  <c r="BO10" i="1"/>
  <c r="AG10" i="1"/>
  <c r="BG9" i="1"/>
  <c r="AJ7" i="1"/>
  <c r="AN6" i="1"/>
  <c r="AF6" i="1"/>
  <c r="BN5" i="1"/>
  <c r="AH5" i="1"/>
  <c r="AL4" i="1"/>
  <c r="AD4" i="1"/>
  <c r="AL2" i="25"/>
  <c r="AL101" i="25"/>
  <c r="AD101" i="25"/>
  <c r="AM100" i="25"/>
  <c r="AL98" i="25"/>
  <c r="AD98" i="25"/>
  <c r="AK97" i="25"/>
  <c r="AH97" i="25"/>
  <c r="AN94" i="25"/>
  <c r="AM92" i="25"/>
  <c r="AI88" i="25"/>
  <c r="AE86" i="25"/>
  <c r="BN85" i="25"/>
  <c r="AC85" i="25"/>
  <c r="BO84" i="25"/>
  <c r="AG84" i="25"/>
  <c r="AM83" i="25"/>
  <c r="AI80" i="25"/>
  <c r="AN78" i="25"/>
  <c r="BN77" i="25"/>
  <c r="AL76" i="25"/>
  <c r="AD76" i="25"/>
  <c r="BN75" i="25"/>
  <c r="AH75" i="25"/>
  <c r="AL74" i="25"/>
  <c r="AH71" i="25"/>
  <c r="AL70" i="25"/>
  <c r="AD70" i="25"/>
  <c r="AM70" i="25"/>
  <c r="BM69" i="25"/>
  <c r="BM67" i="25"/>
  <c r="AL67" i="25"/>
  <c r="BM65" i="25"/>
  <c r="AG65" i="25"/>
  <c r="AN62" i="25"/>
  <c r="BN61" i="25"/>
  <c r="AM52" i="25"/>
  <c r="BN45" i="25"/>
  <c r="BO41" i="25"/>
  <c r="AI37" i="25"/>
  <c r="BM36" i="25"/>
  <c r="AK28" i="25"/>
  <c r="AG26" i="25"/>
  <c r="AM26" i="25"/>
  <c r="BO13" i="25"/>
  <c r="BF14" i="1"/>
  <c r="AL13" i="1"/>
  <c r="AD13" i="1"/>
  <c r="BM12" i="1"/>
  <c r="AH12" i="1"/>
  <c r="AK11" i="1"/>
  <c r="AN10" i="1"/>
  <c r="AF10" i="1"/>
  <c r="AM8" i="1"/>
  <c r="AE8" i="1"/>
  <c r="BO7" i="1"/>
  <c r="AM6" i="1"/>
  <c r="BM5" i="1"/>
  <c r="AG5" i="1"/>
  <c r="AK4" i="1"/>
  <c r="BH4" i="1"/>
  <c r="AN3" i="1"/>
  <c r="AF3" i="1"/>
  <c r="BO101" i="25"/>
  <c r="BN99" i="25"/>
  <c r="AH99" i="25"/>
  <c r="BM97" i="25"/>
  <c r="AL96" i="25"/>
  <c r="AH95" i="25"/>
  <c r="AM94" i="25"/>
  <c r="AE94" i="25"/>
  <c r="AH93" i="25"/>
  <c r="AI91" i="25"/>
  <c r="AN90" i="25"/>
  <c r="AD89" i="25"/>
  <c r="AK88" i="25"/>
  <c r="AC88" i="25"/>
  <c r="AG86" i="25"/>
  <c r="AN81" i="25"/>
  <c r="AH77" i="25"/>
  <c r="AK76" i="25"/>
  <c r="AC76" i="25"/>
  <c r="BM75" i="25"/>
  <c r="AL75" i="25"/>
  <c r="AC74" i="25"/>
  <c r="BM71" i="25"/>
  <c r="AH66" i="25"/>
  <c r="AH63" i="25"/>
  <c r="AG61" i="25"/>
  <c r="AL59" i="25"/>
  <c r="AD59" i="25"/>
  <c r="AC48" i="25"/>
  <c r="AD41" i="25"/>
  <c r="AN26" i="25"/>
  <c r="AF13" i="25"/>
  <c r="AN8" i="25"/>
  <c r="BN7" i="25"/>
  <c r="AH7" i="25"/>
  <c r="AL94" i="25"/>
  <c r="AD94" i="25"/>
  <c r="AL92" i="25"/>
  <c r="AD92" i="25"/>
  <c r="AM91" i="25"/>
  <c r="AE91" i="25"/>
  <c r="BN89" i="25"/>
  <c r="AF89" i="25"/>
  <c r="AJ88" i="25"/>
  <c r="BO88" i="25"/>
  <c r="BM87" i="25"/>
  <c r="AH87" i="25"/>
  <c r="AG87" i="25"/>
  <c r="AJ83" i="25"/>
  <c r="BM81" i="25"/>
  <c r="BN79" i="25"/>
  <c r="AI79" i="25"/>
  <c r="BM77" i="25"/>
  <c r="AG77" i="25"/>
  <c r="AJ74" i="25"/>
  <c r="AN73" i="25"/>
  <c r="AD73" i="25"/>
  <c r="AJ72" i="25"/>
  <c r="AJ70" i="25"/>
  <c r="AG68" i="25"/>
  <c r="AM67" i="25"/>
  <c r="BM66" i="25"/>
  <c r="BN64" i="25"/>
  <c r="AF61" i="25"/>
  <c r="AM61" i="25"/>
  <c r="AJ60" i="25"/>
  <c r="AF59" i="25"/>
  <c r="AN57" i="25"/>
  <c r="AF57" i="25"/>
  <c r="AL55" i="25"/>
  <c r="AF54" i="25"/>
  <c r="AC52" i="25"/>
  <c r="AN48" i="25"/>
  <c r="BN33" i="25"/>
  <c r="AN29" i="25"/>
  <c r="AE26" i="25"/>
  <c r="AH21" i="25"/>
  <c r="AD69" i="1"/>
  <c r="BO67" i="1"/>
  <c r="AI67" i="1"/>
  <c r="AJ64" i="1"/>
  <c r="AN63" i="1"/>
  <c r="AF63" i="1"/>
  <c r="AE62" i="1"/>
  <c r="AJ61" i="1"/>
  <c r="AI59" i="1"/>
  <c r="AJ58" i="1"/>
  <c r="AN57" i="1"/>
  <c r="AF57" i="1"/>
  <c r="AL56" i="1"/>
  <c r="BA56" i="1"/>
  <c r="AH55" i="1"/>
  <c r="AK54" i="1"/>
  <c r="BC54" i="1"/>
  <c r="AE52" i="1"/>
  <c r="BO51" i="1"/>
  <c r="BK50" i="1"/>
  <c r="BI49" i="1"/>
  <c r="AD49" i="1"/>
  <c r="AK49" i="1"/>
  <c r="BG48" i="1"/>
  <c r="AJ47" i="1"/>
  <c r="AD45" i="1"/>
  <c r="AK44" i="1"/>
  <c r="BG44" i="1"/>
  <c r="AJ44" i="1"/>
  <c r="AN44" i="1"/>
  <c r="AK42" i="1"/>
  <c r="AC42" i="1"/>
  <c r="BM40" i="1"/>
  <c r="AG40" i="1"/>
  <c r="AM40" i="1"/>
  <c r="AN38" i="1"/>
  <c r="AF38" i="1"/>
  <c r="BG37" i="1"/>
  <c r="AJ36" i="1"/>
  <c r="BD35" i="1"/>
  <c r="AC35" i="1"/>
  <c r="BO34" i="1"/>
  <c r="BF34" i="1"/>
  <c r="BF33" i="1"/>
  <c r="AC33" i="1"/>
  <c r="BN32" i="1"/>
  <c r="AI32" i="1"/>
  <c r="AL31" i="1"/>
  <c r="BA31" i="1"/>
  <c r="BM30" i="1"/>
  <c r="AG30" i="1"/>
  <c r="BO28" i="1"/>
  <c r="BL28" i="1"/>
  <c r="AL28" i="1"/>
  <c r="AG26" i="1"/>
  <c r="BJ25" i="1"/>
  <c r="AD25" i="1"/>
  <c r="BM24" i="1"/>
  <c r="AF23" i="1"/>
  <c r="AM22" i="1"/>
  <c r="AE22" i="1"/>
  <c r="AK21" i="1"/>
  <c r="BH21" i="1"/>
  <c r="AD19" i="1"/>
  <c r="AN18" i="1"/>
  <c r="AF18" i="1"/>
  <c r="BG17" i="1"/>
  <c r="AI16" i="1"/>
  <c r="AJ15" i="1"/>
  <c r="BM14" i="1"/>
  <c r="AG14" i="1"/>
  <c r="AN12" i="1"/>
  <c r="AF12" i="1"/>
  <c r="BO11" i="1"/>
  <c r="AI11" i="1"/>
  <c r="AD10" i="1"/>
  <c r="BM9" i="1"/>
  <c r="AG9" i="1"/>
  <c r="BM7" i="1"/>
  <c r="AG7" i="1"/>
  <c r="AK6" i="1"/>
  <c r="BC6" i="1"/>
  <c r="BO4" i="1"/>
  <c r="AI4" i="1"/>
  <c r="AL3" i="1"/>
  <c r="AD3" i="1"/>
  <c r="AJ100" i="25"/>
  <c r="AI99" i="25"/>
  <c r="AM97" i="25"/>
  <c r="AJ96" i="25"/>
  <c r="AF95" i="25"/>
  <c r="BM93" i="25"/>
  <c r="BM91" i="25"/>
  <c r="BM89" i="25"/>
  <c r="AL89" i="25"/>
  <c r="AJ86" i="25"/>
  <c r="BM85" i="25"/>
  <c r="AJ84" i="25"/>
  <c r="AD83" i="25"/>
  <c r="BM82" i="25"/>
  <c r="AH82" i="25"/>
  <c r="AG82" i="25"/>
  <c r="BN80" i="25"/>
  <c r="AH80" i="25"/>
  <c r="AN77" i="25"/>
  <c r="AF77" i="25"/>
  <c r="AM75" i="25"/>
  <c r="AJ75" i="25"/>
  <c r="BM73" i="25"/>
  <c r="AL73" i="25"/>
  <c r="AI70" i="25"/>
  <c r="BM68" i="25"/>
  <c r="AM63" i="25"/>
  <c r="AE61" i="25"/>
  <c r="AD60" i="25"/>
  <c r="AD38" i="25"/>
  <c r="AM29" i="25"/>
  <c r="AG24" i="25"/>
  <c r="BK64" i="1"/>
  <c r="BM62" i="1"/>
  <c r="AH62" i="1"/>
  <c r="AM61" i="1"/>
  <c r="BB61" i="1"/>
  <c r="BM60" i="1"/>
  <c r="AH60" i="1"/>
  <c r="AK60" i="1"/>
  <c r="AD60" i="1"/>
  <c r="AM59" i="1"/>
  <c r="AE59" i="1"/>
  <c r="BM57" i="1"/>
  <c r="AG57" i="1"/>
  <c r="BN55" i="1"/>
  <c r="AG55" i="1"/>
  <c r="AN53" i="1"/>
  <c r="AF53" i="1"/>
  <c r="AF51" i="1"/>
  <c r="BJ50" i="1"/>
  <c r="BG50" i="1"/>
  <c r="AE50" i="1"/>
  <c r="AJ49" i="1"/>
  <c r="AN48" i="1"/>
  <c r="AF48" i="1"/>
  <c r="BF47" i="1"/>
  <c r="AM45" i="1"/>
  <c r="AH41" i="1"/>
  <c r="BO39" i="1"/>
  <c r="AI39" i="1"/>
  <c r="AM38" i="1"/>
  <c r="BB38" i="1"/>
  <c r="AM36" i="1"/>
  <c r="BB36" i="1"/>
  <c r="AI36" i="1"/>
  <c r="AJ35" i="1"/>
  <c r="AL34" i="1"/>
  <c r="AD34" i="1"/>
  <c r="AJ33" i="1"/>
  <c r="AN32" i="1"/>
  <c r="AE32" i="1"/>
  <c r="BH31" i="1"/>
  <c r="AK29" i="1"/>
  <c r="AJ27" i="1"/>
  <c r="BL26" i="1"/>
  <c r="BD26" i="1"/>
  <c r="BI25" i="1"/>
  <c r="AJ23" i="1"/>
  <c r="AN20" i="1"/>
  <c r="AF20" i="1"/>
  <c r="BO19" i="1"/>
  <c r="AI19" i="1"/>
  <c r="AM18" i="1"/>
  <c r="BG18" i="1"/>
  <c r="AM16" i="1"/>
  <c r="AE16" i="1"/>
  <c r="BO15" i="1"/>
  <c r="AI15" i="1"/>
  <c r="AN14" i="1"/>
  <c r="AF14" i="1"/>
  <c r="BO13" i="1"/>
  <c r="AI13" i="1"/>
  <c r="BM11" i="1"/>
  <c r="BE11" i="1"/>
  <c r="AD11" i="1"/>
  <c r="AK10" i="1"/>
  <c r="AC10" i="1"/>
  <c r="AJ8" i="1"/>
  <c r="AN7" i="1"/>
  <c r="AF7" i="1"/>
  <c r="AJ6" i="1"/>
  <c r="AL5" i="1"/>
  <c r="AD5" i="1"/>
  <c r="BN4" i="1"/>
  <c r="AH4" i="1"/>
  <c r="AK3" i="1"/>
  <c r="AC3" i="1"/>
  <c r="AN101" i="25"/>
  <c r="AF101" i="25"/>
  <c r="AD100" i="25"/>
  <c r="AM99" i="25"/>
  <c r="BN98" i="25"/>
  <c r="AH98" i="25"/>
  <c r="AF98" i="25"/>
  <c r="AL97" i="25"/>
  <c r="BN96" i="25"/>
  <c r="BM95" i="25"/>
  <c r="AG95" i="25"/>
  <c r="AJ92" i="25"/>
  <c r="AN91" i="25"/>
  <c r="AF91" i="25"/>
  <c r="AC90" i="25"/>
  <c r="AI89" i="25"/>
  <c r="AJ87" i="25"/>
  <c r="AD85" i="25"/>
  <c r="AH84" i="25"/>
  <c r="AI83" i="25"/>
  <c r="AG80" i="25"/>
  <c r="AJ78" i="25"/>
  <c r="AJ77" i="25"/>
  <c r="BM76" i="25"/>
  <c r="AH76" i="25"/>
  <c r="AG76" i="25"/>
  <c r="AD75" i="25"/>
  <c r="BM74" i="25"/>
  <c r="AH74" i="25"/>
  <c r="AG74" i="25"/>
  <c r="AL71" i="25"/>
  <c r="BM70" i="25"/>
  <c r="AH70" i="25"/>
  <c r="AN69" i="25"/>
  <c r="AK69" i="25"/>
  <c r="AD69" i="25"/>
  <c r="AK68" i="25"/>
  <c r="AC68" i="25"/>
  <c r="AC67" i="25"/>
  <c r="AN64" i="25"/>
  <c r="AL63" i="25"/>
  <c r="AD63" i="25"/>
  <c r="AJ62" i="25"/>
  <c r="AJ61" i="25"/>
  <c r="BN60" i="25"/>
  <c r="AE56" i="25"/>
  <c r="AI52" i="25"/>
  <c r="BN34" i="25"/>
  <c r="BO34" i="25"/>
  <c r="AN31" i="25"/>
  <c r="AG18" i="25"/>
  <c r="AJ14" i="25"/>
  <c r="AG60" i="1"/>
  <c r="BN58" i="1"/>
  <c r="AH58" i="1"/>
  <c r="AJ56" i="1"/>
  <c r="AN55" i="1"/>
  <c r="AF55" i="1"/>
  <c r="AI54" i="1"/>
  <c r="AM53" i="1"/>
  <c r="BB53" i="1"/>
  <c r="BN52" i="1"/>
  <c r="BE51" i="1"/>
  <c r="AN51" i="1"/>
  <c r="AI49" i="1"/>
  <c r="BA48" i="1"/>
  <c r="AE47" i="1"/>
  <c r="BH46" i="1"/>
  <c r="AD44" i="1"/>
  <c r="BM43" i="1"/>
  <c r="AH43" i="1"/>
  <c r="AK43" i="1"/>
  <c r="AG43" i="1"/>
  <c r="AM42" i="1"/>
  <c r="BB42" i="1"/>
  <c r="AG41" i="1"/>
  <c r="BM39" i="1"/>
  <c r="BE39" i="1"/>
  <c r="AD38" i="1"/>
  <c r="BM37" i="1"/>
  <c r="BE37" i="1"/>
  <c r="AE37" i="1"/>
  <c r="AD36" i="1"/>
  <c r="BD34" i="1"/>
  <c r="AK34" i="1"/>
  <c r="AC34" i="1"/>
  <c r="AG32" i="1"/>
  <c r="AM32" i="1"/>
  <c r="AN30" i="1"/>
  <c r="AF30" i="1"/>
  <c r="AJ29" i="1"/>
  <c r="AM28" i="1"/>
  <c r="BB28" i="1"/>
  <c r="AI28" i="1"/>
  <c r="BK26" i="1"/>
  <c r="BC26" i="1"/>
  <c r="AJ25" i="1"/>
  <c r="AF25" i="1"/>
  <c r="AM24" i="1"/>
  <c r="AE24" i="1"/>
  <c r="AI24" i="1"/>
  <c r="BO21" i="1"/>
  <c r="AI21" i="1"/>
  <c r="BM19" i="1"/>
  <c r="BE19" i="1"/>
  <c r="AD18" i="1"/>
  <c r="BN17" i="1"/>
  <c r="AH17" i="1"/>
  <c r="AN17" i="1"/>
  <c r="AF17" i="1"/>
  <c r="AL16" i="1"/>
  <c r="BA16" i="1"/>
  <c r="AH15" i="1"/>
  <c r="AH13" i="1"/>
  <c r="AL12" i="1"/>
  <c r="AD12" i="1"/>
  <c r="AL11" i="1"/>
  <c r="AJ10" i="1"/>
  <c r="AM9" i="1"/>
  <c r="AE9" i="1"/>
  <c r="BO8" i="1"/>
  <c r="AI8" i="1"/>
  <c r="AM7" i="1"/>
  <c r="AE7" i="1"/>
  <c r="BN6" i="1"/>
  <c r="BF6" i="1"/>
  <c r="AK5" i="1"/>
  <c r="AC5" i="1"/>
  <c r="AG4" i="1"/>
  <c r="AJ3" i="1"/>
  <c r="AM101" i="25"/>
  <c r="AE101" i="25"/>
  <c r="BM100" i="25"/>
  <c r="AD99" i="25"/>
  <c r="AG98" i="25"/>
  <c r="AM96" i="25"/>
  <c r="AE96" i="25"/>
  <c r="AN95" i="25"/>
  <c r="AJ95" i="25"/>
  <c r="BN92" i="25"/>
  <c r="AI92" i="25"/>
  <c r="AM89" i="25"/>
  <c r="AM87" i="25"/>
  <c r="BN86" i="25"/>
  <c r="BN83" i="25"/>
  <c r="AI78" i="25"/>
  <c r="AD77" i="25"/>
  <c r="AE76" i="25"/>
  <c r="AK75" i="25"/>
  <c r="AM73" i="25"/>
  <c r="AC72" i="25"/>
  <c r="AK71" i="25"/>
  <c r="AE69" i="25"/>
  <c r="AN68" i="25"/>
  <c r="AI66" i="25"/>
  <c r="AF66" i="25"/>
  <c r="AE64" i="25"/>
  <c r="AG62" i="25"/>
  <c r="AK61" i="25"/>
  <c r="AK60" i="25"/>
  <c r="AK59" i="25"/>
  <c r="AC56" i="25"/>
  <c r="BN55" i="25"/>
  <c r="AN53" i="25"/>
  <c r="AF53" i="25"/>
  <c r="AK45" i="25"/>
  <c r="AL41" i="25"/>
  <c r="AN38" i="25"/>
  <c r="AC29" i="25"/>
  <c r="AF18" i="25"/>
  <c r="BN11" i="25"/>
  <c r="BO11" i="25"/>
  <c r="AJ56" i="25"/>
  <c r="AJ54" i="25"/>
  <c r="AH53" i="25"/>
  <c r="AJ51" i="25"/>
  <c r="AL50" i="25"/>
  <c r="AH47" i="25"/>
  <c r="AK46" i="25"/>
  <c r="AC46" i="25"/>
  <c r="BM45" i="25"/>
  <c r="AF43" i="25"/>
  <c r="AM43" i="25"/>
  <c r="AC42" i="25"/>
  <c r="BM41" i="25"/>
  <c r="AK40" i="25"/>
  <c r="AH39" i="25"/>
  <c r="AC38" i="25"/>
  <c r="AK37" i="25"/>
  <c r="BM33" i="25"/>
  <c r="BN32" i="25"/>
  <c r="AL31" i="25"/>
  <c r="AD31" i="25"/>
  <c r="BN30" i="25"/>
  <c r="AH30" i="25"/>
  <c r="AD30" i="25"/>
  <c r="AL29" i="25"/>
  <c r="AI29" i="25"/>
  <c r="BN28" i="25"/>
  <c r="AK27" i="25"/>
  <c r="AF26" i="25"/>
  <c r="AK22" i="25"/>
  <c r="AC22" i="25"/>
  <c r="BM21" i="25"/>
  <c r="AF21" i="25"/>
  <c r="AM18" i="25"/>
  <c r="AL17" i="25"/>
  <c r="AD17" i="25"/>
  <c r="AK15" i="25"/>
  <c r="AC15" i="25"/>
  <c r="AN13" i="25"/>
  <c r="AJ12" i="25"/>
  <c r="BM11" i="25"/>
  <c r="AG11" i="25"/>
  <c r="AH11" i="25"/>
  <c r="AK10" i="25"/>
  <c r="AC10" i="25"/>
  <c r="BN9" i="25"/>
  <c r="AH9" i="25"/>
  <c r="AM8" i="25"/>
  <c r="AE8" i="25"/>
  <c r="BM7" i="25"/>
  <c r="AG7" i="25"/>
  <c r="AL6" i="25"/>
  <c r="AD6" i="25"/>
  <c r="BO5" i="25"/>
  <c r="AI5" i="25"/>
  <c r="AI4" i="25"/>
  <c r="AJ3" i="25"/>
  <c r="AK58" i="25"/>
  <c r="AE58" i="25"/>
  <c r="AM55" i="25"/>
  <c r="AE55" i="25"/>
  <c r="AJ55" i="25"/>
  <c r="BM53" i="25"/>
  <c r="AL53" i="25"/>
  <c r="AI49" i="25"/>
  <c r="AL48" i="25"/>
  <c r="BM47" i="25"/>
  <c r="AG47" i="25"/>
  <c r="AN41" i="25"/>
  <c r="BM39" i="25"/>
  <c r="AJ37" i="25"/>
  <c r="BO37" i="25"/>
  <c r="AF34" i="25"/>
  <c r="AK31" i="25"/>
  <c r="BM30" i="25"/>
  <c r="AK30" i="25"/>
  <c r="AC30" i="25"/>
  <c r="BM28" i="25"/>
  <c r="AE28" i="25"/>
  <c r="AJ27" i="25"/>
  <c r="AI25" i="25"/>
  <c r="BM23" i="25"/>
  <c r="AJ22" i="25"/>
  <c r="AI20" i="25"/>
  <c r="AD18" i="25"/>
  <c r="BM16" i="25"/>
  <c r="AG16" i="25"/>
  <c r="AD15" i="25"/>
  <c r="AG13" i="25"/>
  <c r="AI12" i="25"/>
  <c r="AN11" i="25"/>
  <c r="AF11" i="25"/>
  <c r="AJ10" i="25"/>
  <c r="BM9" i="25"/>
  <c r="AG9" i="25"/>
  <c r="AL8" i="25"/>
  <c r="AD8" i="25"/>
  <c r="AN7" i="25"/>
  <c r="AK6" i="25"/>
  <c r="AD5" i="25"/>
  <c r="AD4" i="25"/>
  <c r="AC4" i="25"/>
  <c r="BN3" i="25"/>
  <c r="BM58" i="25"/>
  <c r="BM56" i="25"/>
  <c r="BM54" i="25"/>
  <c r="AH54" i="25"/>
  <c r="AJ53" i="25"/>
  <c r="AJ52" i="25"/>
  <c r="AL51" i="25"/>
  <c r="AD51" i="25"/>
  <c r="AJ50" i="25"/>
  <c r="AN49" i="25"/>
  <c r="AF49" i="25"/>
  <c r="AN47" i="25"/>
  <c r="AF47" i="25"/>
  <c r="AM45" i="25"/>
  <c r="AJ44" i="25"/>
  <c r="AJ43" i="25"/>
  <c r="AM41" i="25"/>
  <c r="AE41" i="25"/>
  <c r="AF39" i="25"/>
  <c r="AJ38" i="25"/>
  <c r="BN38" i="25"/>
  <c r="BN37" i="25"/>
  <c r="AF33" i="25"/>
  <c r="AN32" i="25"/>
  <c r="AM28" i="25"/>
  <c r="BO27" i="25"/>
  <c r="AI27" i="25"/>
  <c r="AD26" i="25"/>
  <c r="BN25" i="25"/>
  <c r="AN23" i="25"/>
  <c r="AM21" i="25"/>
  <c r="AE21" i="25"/>
  <c r="BN20" i="25"/>
  <c r="AH20" i="25"/>
  <c r="BM19" i="25"/>
  <c r="AG19" i="25"/>
  <c r="AK18" i="25"/>
  <c r="AC18" i="25"/>
  <c r="BO15" i="25"/>
  <c r="BN14" i="25"/>
  <c r="AH14" i="25"/>
  <c r="AM13" i="25"/>
  <c r="AE13" i="25"/>
  <c r="BN12" i="25"/>
  <c r="AH12" i="25"/>
  <c r="AM11" i="25"/>
  <c r="AE11" i="25"/>
  <c r="BO10" i="25"/>
  <c r="AI10" i="25"/>
  <c r="AN9" i="25"/>
  <c r="AF9" i="25"/>
  <c r="AK8" i="25"/>
  <c r="AC8" i="25"/>
  <c r="AN5" i="25"/>
  <c r="AJ4" i="25"/>
  <c r="AK55" i="25"/>
  <c r="AM53" i="25"/>
  <c r="BM51" i="25"/>
  <c r="BM49" i="25"/>
  <c r="AG49" i="25"/>
  <c r="AJ48" i="25"/>
  <c r="AM47" i="25"/>
  <c r="AJ47" i="25"/>
  <c r="BM46" i="25"/>
  <c r="AH46" i="25"/>
  <c r="AE46" i="25"/>
  <c r="AL45" i="25"/>
  <c r="AI44" i="25"/>
  <c r="AE44" i="25"/>
  <c r="BM42" i="25"/>
  <c r="AH42" i="25"/>
  <c r="AG42" i="25"/>
  <c r="AM39" i="25"/>
  <c r="AE39" i="25"/>
  <c r="AN39" i="25"/>
  <c r="AG38" i="25"/>
  <c r="AD34" i="25"/>
  <c r="AI32" i="25"/>
  <c r="BN31" i="25"/>
  <c r="AF30" i="25"/>
  <c r="BN29" i="25"/>
  <c r="BN27" i="25"/>
  <c r="AG25" i="25"/>
  <c r="AK24" i="25"/>
  <c r="AC24" i="25"/>
  <c r="AM23" i="25"/>
  <c r="BN22" i="25"/>
  <c r="AL21" i="25"/>
  <c r="AD21" i="25"/>
  <c r="BM20" i="25"/>
  <c r="AG20" i="25"/>
  <c r="BO17" i="25"/>
  <c r="AI17" i="25"/>
  <c r="AN16" i="25"/>
  <c r="AF16" i="25"/>
  <c r="BN15" i="25"/>
  <c r="AH15" i="25"/>
  <c r="BM14" i="25"/>
  <c r="AG14" i="25"/>
  <c r="AL13" i="25"/>
  <c r="AD13" i="25"/>
  <c r="BM12" i="25"/>
  <c r="AG12" i="25"/>
  <c r="AL11" i="25"/>
  <c r="AD11" i="25"/>
  <c r="BN10" i="25"/>
  <c r="AH10" i="25"/>
  <c r="AM9" i="25"/>
  <c r="AE9" i="25"/>
  <c r="AJ8" i="25"/>
  <c r="AD7" i="25"/>
  <c r="AE7" i="25"/>
  <c r="AG5" i="25"/>
  <c r="AG3" i="25"/>
  <c r="AH3" i="25"/>
  <c r="AD53" i="25"/>
  <c r="AG52" i="25"/>
  <c r="BO48" i="25"/>
  <c r="AI48" i="25"/>
  <c r="AD47" i="25"/>
  <c r="AK41" i="25"/>
  <c r="AJ39" i="25"/>
  <c r="AH37" i="25"/>
  <c r="AF35" i="25"/>
  <c r="AK35" i="25"/>
  <c r="AC35" i="25"/>
  <c r="AD23" i="25"/>
  <c r="AK21" i="25"/>
  <c r="BO18" i="25"/>
  <c r="AF14" i="25"/>
  <c r="AK13" i="25"/>
  <c r="AF12" i="25"/>
  <c r="AK11" i="25"/>
  <c r="AM10" i="25"/>
  <c r="AL9" i="25"/>
  <c r="BN8" i="25"/>
  <c r="AK7" i="25"/>
  <c r="AM5" i="25"/>
  <c r="AF3" i="25"/>
  <c r="AK53" i="25"/>
  <c r="BM50" i="25"/>
  <c r="AG50" i="25"/>
  <c r="AE49" i="25"/>
  <c r="BM48" i="25"/>
  <c r="AE48" i="25"/>
  <c r="AK47" i="25"/>
  <c r="AN46" i="25"/>
  <c r="AF46" i="25"/>
  <c r="AM46" i="25"/>
  <c r="BM44" i="25"/>
  <c r="AM44" i="25"/>
  <c r="BO43" i="25"/>
  <c r="AN42" i="25"/>
  <c r="AJ40" i="25"/>
  <c r="AJ34" i="25"/>
  <c r="AK34" i="25"/>
  <c r="AI33" i="25"/>
  <c r="AF31" i="25"/>
  <c r="BM29" i="25"/>
  <c r="AG29" i="25"/>
  <c r="AH29" i="25"/>
  <c r="AL28" i="25"/>
  <c r="AD28" i="25"/>
  <c r="AN27" i="25"/>
  <c r="AF27" i="25"/>
  <c r="AC27" i="25"/>
  <c r="BN24" i="25"/>
  <c r="AK23" i="25"/>
  <c r="AD19" i="25"/>
  <c r="BN18" i="25"/>
  <c r="BM17" i="25"/>
  <c r="AM14" i="25"/>
  <c r="AE14" i="25"/>
  <c r="BM8" i="25"/>
  <c r="AG8" i="25"/>
  <c r="AG6" i="25"/>
  <c r="AL5" i="25"/>
  <c r="BM4" i="25"/>
  <c r="AE3" i="25"/>
  <c r="AD3" i="25"/>
  <c r="AJ2" i="1"/>
  <c r="AD2" i="1"/>
  <c r="AK2" i="1"/>
  <c r="AI2" i="25"/>
  <c r="AH2" i="1"/>
  <c r="AH2" i="25"/>
  <c r="AJ2" i="25"/>
  <c r="AE2" i="1"/>
  <c r="AF2" i="25"/>
  <c r="BO100" i="25"/>
  <c r="AK98" i="25"/>
  <c r="BN97" i="25"/>
  <c r="AD91" i="25"/>
  <c r="BO90" i="25"/>
  <c r="AK90" i="25"/>
  <c r="AE87" i="25"/>
  <c r="AF87" i="25"/>
  <c r="AD86" i="25"/>
  <c r="BO81" i="25"/>
  <c r="AI81" i="25"/>
  <c r="AN80" i="25"/>
  <c r="AF80" i="25"/>
  <c r="BM78" i="25"/>
  <c r="AC101" i="25"/>
  <c r="BN100" i="25"/>
  <c r="AH100" i="25"/>
  <c r="AE99" i="25"/>
  <c r="AJ98" i="25"/>
  <c r="AG97" i="25"/>
  <c r="AD96" i="25"/>
  <c r="BO95" i="25"/>
  <c r="AK95" i="25"/>
  <c r="AG93" i="25"/>
  <c r="AF92" i="25"/>
  <c r="AC91" i="25"/>
  <c r="BN90" i="25"/>
  <c r="AJ90" i="25"/>
  <c r="AH89" i="25"/>
  <c r="AF88" i="25"/>
  <c r="AL87" i="25"/>
  <c r="AD87" i="25"/>
  <c r="AC87" i="25"/>
  <c r="BO86" i="25"/>
  <c r="AI86" i="25"/>
  <c r="AM86" i="25"/>
  <c r="AI85" i="25"/>
  <c r="AH85" i="25"/>
  <c r="AL84" i="25"/>
  <c r="AD84" i="25"/>
  <c r="AK83" i="25"/>
  <c r="AG83" i="25"/>
  <c r="AM79" i="25"/>
  <c r="AE79" i="25"/>
  <c r="BO78" i="25"/>
  <c r="AN93" i="25"/>
  <c r="AF93" i="25"/>
  <c r="AG89" i="25"/>
  <c r="AK84" i="25"/>
  <c r="AC84" i="25"/>
  <c r="AJ82" i="25"/>
  <c r="AH78" i="25"/>
  <c r="AM77" i="25"/>
  <c r="AE77" i="25"/>
  <c r="AF100" i="25"/>
  <c r="AC99" i="25"/>
  <c r="AE97" i="25"/>
  <c r="AI95" i="25"/>
  <c r="AE93" i="25"/>
  <c r="AK92" i="25"/>
  <c r="AC92" i="25"/>
  <c r="AN92" i="25"/>
  <c r="BN91" i="25"/>
  <c r="AH91" i="25"/>
  <c r="AK91" i="25"/>
  <c r="AH90" i="25"/>
  <c r="AD88" i="25"/>
  <c r="AK87" i="25"/>
  <c r="AG85" i="25"/>
  <c r="BO83" i="25"/>
  <c r="AD81" i="25"/>
  <c r="AF81" i="25"/>
  <c r="AK79" i="25"/>
  <c r="AC79" i="25"/>
  <c r="BN101" i="25"/>
  <c r="AE100" i="25"/>
  <c r="AD97" i="25"/>
  <c r="AF94" i="25"/>
  <c r="AD93" i="25"/>
  <c r="BO92" i="25"/>
  <c r="AF90" i="25"/>
  <c r="AK89" i="25"/>
  <c r="AE89" i="25"/>
  <c r="BN87" i="25"/>
  <c r="AH86" i="25"/>
  <c r="AN85" i="25"/>
  <c r="AF85" i="25"/>
  <c r="BN84" i="25"/>
  <c r="AH83" i="25"/>
  <c r="AM81" i="25"/>
  <c r="AL81" i="25"/>
  <c r="AJ80" i="25"/>
  <c r="BO99" i="25"/>
  <c r="AG91" i="25"/>
  <c r="AM90" i="25"/>
  <c r="AE90" i="25"/>
  <c r="AJ89" i="25"/>
  <c r="BO89" i="25"/>
  <c r="AN89" i="25"/>
  <c r="AL88" i="25"/>
  <c r="AH81" i="25"/>
  <c r="AK78" i="25"/>
  <c r="AM78" i="25"/>
  <c r="AM95" i="25"/>
  <c r="AE95" i="25"/>
  <c r="AJ94" i="25"/>
  <c r="BO93" i="25"/>
  <c r="BN88" i="25"/>
  <c r="AH88" i="25"/>
  <c r="AE84" i="25"/>
  <c r="AN82" i="25"/>
  <c r="AF82" i="25"/>
  <c r="AK81" i="25"/>
  <c r="AL78" i="25"/>
  <c r="AL95" i="25"/>
  <c r="AD95" i="25"/>
  <c r="BO94" i="25"/>
  <c r="AI94" i="25"/>
  <c r="AG88" i="25"/>
  <c r="AN84" i="25"/>
  <c r="AF84" i="25"/>
  <c r="AM84" i="25"/>
  <c r="AE83" i="25"/>
  <c r="AM82" i="25"/>
  <c r="AE82" i="25"/>
  <c r="BN81" i="25"/>
  <c r="AG79" i="25"/>
  <c r="AN79" i="25"/>
  <c r="AF79" i="25"/>
  <c r="AJ76" i="25"/>
  <c r="AG75" i="25"/>
  <c r="AD74" i="25"/>
  <c r="BO73" i="25"/>
  <c r="AI73" i="25"/>
  <c r="AG71" i="25"/>
  <c r="AF70" i="25"/>
  <c r="BN68" i="25"/>
  <c r="AH67" i="25"/>
  <c r="AL65" i="25"/>
  <c r="AD65" i="25"/>
  <c r="AC65" i="25"/>
  <c r="BO64" i="25"/>
  <c r="AI64" i="25"/>
  <c r="BM64" i="25"/>
  <c r="BN63" i="25"/>
  <c r="AH62" i="25"/>
  <c r="AD61" i="25"/>
  <c r="BM60" i="25"/>
  <c r="AG60" i="25"/>
  <c r="AL57" i="25"/>
  <c r="AD57" i="25"/>
  <c r="AG53" i="25"/>
  <c r="AH73" i="25"/>
  <c r="AN71" i="25"/>
  <c r="AF71" i="25"/>
  <c r="AH60" i="25"/>
  <c r="AJ59" i="25"/>
  <c r="AJ58" i="25"/>
  <c r="AN55" i="25"/>
  <c r="AF55" i="25"/>
  <c r="AL52" i="25"/>
  <c r="AD52" i="25"/>
  <c r="AG81" i="25"/>
  <c r="AD80" i="25"/>
  <c r="BO79" i="25"/>
  <c r="AF78" i="25"/>
  <c r="AC77" i="25"/>
  <c r="BN76" i="25"/>
  <c r="AE75" i="25"/>
  <c r="AG73" i="25"/>
  <c r="AG72" i="25"/>
  <c r="AE71" i="25"/>
  <c r="AK70" i="25"/>
  <c r="AC70" i="25"/>
  <c r="AN70" i="25"/>
  <c r="BN69" i="25"/>
  <c r="AH69" i="25"/>
  <c r="AH68" i="25"/>
  <c r="AF67" i="25"/>
  <c r="AD66" i="25"/>
  <c r="BO65" i="25"/>
  <c r="AK65" i="25"/>
  <c r="BM63" i="25"/>
  <c r="AG63" i="25"/>
  <c r="AI63" i="25"/>
  <c r="AF62" i="25"/>
  <c r="BN57" i="25"/>
  <c r="AH79" i="25"/>
  <c r="AF73" i="25"/>
  <c r="AF72" i="25"/>
  <c r="AD71" i="25"/>
  <c r="AF68" i="25"/>
  <c r="AK67" i="25"/>
  <c r="AE67" i="25"/>
  <c r="AM66" i="25"/>
  <c r="AC66" i="25"/>
  <c r="AJ65" i="25"/>
  <c r="AH64" i="25"/>
  <c r="AN63" i="25"/>
  <c r="AF63" i="25"/>
  <c r="AL62" i="25"/>
  <c r="AD62" i="25"/>
  <c r="AI61" i="25"/>
  <c r="AL61" i="25"/>
  <c r="AN60" i="25"/>
  <c r="AF60" i="25"/>
  <c r="AH58" i="25"/>
  <c r="AI57" i="25"/>
  <c r="AN54" i="25"/>
  <c r="AE54" i="25"/>
  <c r="AG54" i="25"/>
  <c r="AC83" i="25"/>
  <c r="BN82" i="25"/>
  <c r="AE81" i="25"/>
  <c r="AD78" i="25"/>
  <c r="BO77" i="25"/>
  <c r="AC75" i="25"/>
  <c r="BN74" i="25"/>
  <c r="AE73" i="25"/>
  <c r="AE72" i="25"/>
  <c r="AM71" i="25"/>
  <c r="AC71" i="25"/>
  <c r="BN70" i="25"/>
  <c r="AG69" i="25"/>
  <c r="AM68" i="25"/>
  <c r="AE68" i="25"/>
  <c r="AD68" i="25"/>
  <c r="AJ67" i="25"/>
  <c r="BO67" i="25"/>
  <c r="AN67" i="25"/>
  <c r="AL66" i="25"/>
  <c r="AG64" i="25"/>
  <c r="AE63" i="25"/>
  <c r="AK62" i="25"/>
  <c r="AC62" i="25"/>
  <c r="AH61" i="25"/>
  <c r="AM60" i="25"/>
  <c r="AE60" i="25"/>
  <c r="BM59" i="25"/>
  <c r="AG59" i="25"/>
  <c r="AG58" i="25"/>
  <c r="AK56" i="25"/>
  <c r="AM56" i="25"/>
  <c r="BO80" i="25"/>
  <c r="BN72" i="25"/>
  <c r="AN72" i="25"/>
  <c r="AD72" i="25"/>
  <c r="AF69" i="25"/>
  <c r="AK66" i="25"/>
  <c r="AF64" i="25"/>
  <c r="BO62" i="25"/>
  <c r="AN59" i="25"/>
  <c r="BM57" i="25"/>
  <c r="AG57" i="25"/>
  <c r="AH57" i="25"/>
  <c r="AH56" i="25"/>
  <c r="AL54" i="25"/>
  <c r="AD54" i="25"/>
  <c r="AM54" i="25"/>
  <c r="BO72" i="25"/>
  <c r="AI72" i="25"/>
  <c r="AG66" i="25"/>
  <c r="AM59" i="25"/>
  <c r="AE59" i="25"/>
  <c r="AM58" i="25"/>
  <c r="AC57" i="25"/>
  <c r="BO56" i="25"/>
  <c r="AI56" i="25"/>
  <c r="AG56" i="25"/>
  <c r="AK54" i="25"/>
  <c r="AC54" i="25"/>
  <c r="BO53" i="25"/>
  <c r="AI53" i="25"/>
  <c r="AM65" i="25"/>
  <c r="AE65" i="25"/>
  <c r="AJ64" i="25"/>
  <c r="BO60" i="25"/>
  <c r="AL58" i="25"/>
  <c r="AD58" i="25"/>
  <c r="AM57" i="25"/>
  <c r="AE57" i="25"/>
  <c r="BN53" i="25"/>
  <c r="BO51" i="25"/>
  <c r="AI51" i="25"/>
  <c r="AF50" i="25"/>
  <c r="AC49" i="25"/>
  <c r="BN48" i="25"/>
  <c r="AH48" i="25"/>
  <c r="AE47" i="25"/>
  <c r="AJ46" i="25"/>
  <c r="AH44" i="25"/>
  <c r="AG40" i="25"/>
  <c r="AG39" i="25"/>
  <c r="BN36" i="25"/>
  <c r="AE36" i="25"/>
  <c r="AF36" i="25"/>
  <c r="AN35" i="25"/>
  <c r="AM32" i="25"/>
  <c r="AE32" i="25"/>
  <c r="AH51" i="25"/>
  <c r="AG45" i="25"/>
  <c r="AG44" i="25"/>
  <c r="AD43" i="25"/>
  <c r="AK42" i="25"/>
  <c r="AN37" i="25"/>
  <c r="AF37" i="25"/>
  <c r="AM36" i="25"/>
  <c r="AN36" i="25"/>
  <c r="AM35" i="25"/>
  <c r="AL32" i="25"/>
  <c r="AF56" i="25"/>
  <c r="AC55" i="25"/>
  <c r="BN54" i="25"/>
  <c r="AE53" i="25"/>
  <c r="AG51" i="25"/>
  <c r="AD50" i="25"/>
  <c r="AF48" i="25"/>
  <c r="AC47" i="25"/>
  <c r="BN46" i="25"/>
  <c r="AN45" i="25"/>
  <c r="AF45" i="25"/>
  <c r="AF44" i="25"/>
  <c r="AC43" i="25"/>
  <c r="BN42" i="25"/>
  <c r="AJ42" i="25"/>
  <c r="AH41" i="25"/>
  <c r="AF40" i="25"/>
  <c r="AL39" i="25"/>
  <c r="AD39" i="25"/>
  <c r="AC39" i="25"/>
  <c r="BO38" i="25"/>
  <c r="AI38" i="25"/>
  <c r="AH38" i="25"/>
  <c r="AM37" i="25"/>
  <c r="AM34" i="25"/>
  <c r="AE34" i="25"/>
  <c r="AN51" i="25"/>
  <c r="AF51" i="25"/>
  <c r="BN49" i="25"/>
  <c r="AH49" i="25"/>
  <c r="AM48" i="25"/>
  <c r="AG46" i="25"/>
  <c r="AH45" i="25"/>
  <c r="AL44" i="25"/>
  <c r="AD44" i="25"/>
  <c r="AI43" i="25"/>
  <c r="AL43" i="25"/>
  <c r="AI42" i="25"/>
  <c r="AG41" i="25"/>
  <c r="AE40" i="25"/>
  <c r="AL37" i="25"/>
  <c r="AD32" i="25"/>
  <c r="AJ31" i="25"/>
  <c r="AD56" i="25"/>
  <c r="BO55" i="25"/>
  <c r="AC53" i="25"/>
  <c r="BN52" i="25"/>
  <c r="AE51" i="25"/>
  <c r="AD48" i="25"/>
  <c r="BO47" i="25"/>
  <c r="AE45" i="25"/>
  <c r="AK44" i="25"/>
  <c r="AC44" i="25"/>
  <c r="BN43" i="25"/>
  <c r="AH43" i="25"/>
  <c r="AK43" i="25"/>
  <c r="AF41" i="25"/>
  <c r="AN40" i="25"/>
  <c r="AD40" i="25"/>
  <c r="BO39" i="25"/>
  <c r="AF38" i="25"/>
  <c r="AH36" i="25"/>
  <c r="AJ33" i="25"/>
  <c r="BO33" i="25"/>
  <c r="BO50" i="25"/>
  <c r="BO44" i="25"/>
  <c r="AF42" i="25"/>
  <c r="BO40" i="25"/>
  <c r="AM40" i="25"/>
  <c r="AE38" i="25"/>
  <c r="AL36" i="25"/>
  <c r="AD36" i="25"/>
  <c r="AG36" i="25"/>
  <c r="AI35" i="25"/>
  <c r="AE35" i="25"/>
  <c r="AC34" i="25"/>
  <c r="AH32" i="25"/>
  <c r="AM42" i="25"/>
  <c r="AE42" i="25"/>
  <c r="AJ41" i="25"/>
  <c r="AK38" i="25"/>
  <c r="AK36" i="25"/>
  <c r="AC36" i="25"/>
  <c r="BN35" i="25"/>
  <c r="AH35" i="25"/>
  <c r="AG34" i="25"/>
  <c r="AD33" i="25"/>
  <c r="AE33" i="25"/>
  <c r="BM32" i="25"/>
  <c r="BO32" i="25"/>
  <c r="AG32" i="25"/>
  <c r="BN40" i="25"/>
  <c r="AH40" i="25"/>
  <c r="AL33" i="25"/>
  <c r="AM33" i="25"/>
  <c r="AF32" i="25"/>
  <c r="AC31" i="25"/>
  <c r="AH27" i="25"/>
  <c r="BM26" i="25"/>
  <c r="AL22" i="25"/>
  <c r="AD22" i="25"/>
  <c r="AM17" i="25"/>
  <c r="AE17" i="25"/>
  <c r="AG30" i="25"/>
  <c r="AD29" i="25"/>
  <c r="BO28" i="25"/>
  <c r="AI28" i="25"/>
  <c r="AG27" i="25"/>
  <c r="BO26" i="25"/>
  <c r="AI26" i="25"/>
  <c r="AF25" i="25"/>
  <c r="AJ24" i="25"/>
  <c r="BO24" i="25"/>
  <c r="AF23" i="25"/>
  <c r="AK19" i="25"/>
  <c r="AC19" i="25"/>
  <c r="AJ19" i="25"/>
  <c r="AN18" i="25"/>
  <c r="AH28" i="25"/>
  <c r="AH26" i="25"/>
  <c r="AM25" i="25"/>
  <c r="AE25" i="25"/>
  <c r="AE23" i="25"/>
  <c r="AN20" i="25"/>
  <c r="AF20" i="25"/>
  <c r="AH31" i="25"/>
  <c r="AM30" i="25"/>
  <c r="AE30" i="25"/>
  <c r="AJ29" i="25"/>
  <c r="AG28" i="25"/>
  <c r="AM27" i="25"/>
  <c r="AE27" i="25"/>
  <c r="AI24" i="25"/>
  <c r="AH18" i="25"/>
  <c r="AM16" i="25"/>
  <c r="AE16" i="25"/>
  <c r="AJ15" i="25"/>
  <c r="AH34" i="25"/>
  <c r="AJ32" i="25"/>
  <c r="AG31" i="25"/>
  <c r="AL30" i="25"/>
  <c r="AN28" i="25"/>
  <c r="AF28" i="25"/>
  <c r="AL27" i="25"/>
  <c r="AD27" i="25"/>
  <c r="AH24" i="25"/>
  <c r="AH22" i="25"/>
  <c r="AL16" i="25"/>
  <c r="AD16" i="25"/>
  <c r="AH16" i="25"/>
  <c r="AI15" i="25"/>
  <c r="AN24" i="25"/>
  <c r="AF24" i="25"/>
  <c r="AG22" i="25"/>
  <c r="BN21" i="25"/>
  <c r="AN21" i="25"/>
  <c r="AK16" i="25"/>
  <c r="AL26" i="25"/>
  <c r="AM24" i="25"/>
  <c r="AE24" i="25"/>
  <c r="BN23" i="25"/>
  <c r="AH23" i="25"/>
  <c r="AN22" i="25"/>
  <c r="AF22" i="25"/>
  <c r="BO21" i="25"/>
  <c r="AI21" i="25"/>
  <c r="AJ20" i="25"/>
  <c r="AN19" i="25"/>
  <c r="AF19" i="25"/>
  <c r="AG17" i="25"/>
  <c r="BN16" i="25"/>
  <c r="AK26" i="25"/>
  <c r="AC26" i="25"/>
  <c r="AH25" i="25"/>
  <c r="AL24" i="25"/>
  <c r="AD24" i="25"/>
  <c r="AG23" i="25"/>
  <c r="AM22" i="25"/>
  <c r="AE22" i="25"/>
  <c r="AG21" i="25"/>
  <c r="AM19" i="25"/>
  <c r="AE19" i="25"/>
  <c r="AH19" i="25"/>
  <c r="AL18" i="25"/>
  <c r="AF17" i="25"/>
  <c r="AI16" i="25"/>
  <c r="AN15" i="25"/>
  <c r="AF15" i="25"/>
  <c r="AC14" i="25"/>
  <c r="BN13" i="25"/>
  <c r="AH13" i="25"/>
  <c r="AE12" i="25"/>
  <c r="AJ11" i="25"/>
  <c r="AG10" i="25"/>
  <c r="AD9" i="25"/>
  <c r="BO8" i="25"/>
  <c r="AI8" i="25"/>
  <c r="AF7" i="25"/>
  <c r="AC6" i="25"/>
  <c r="BN5" i="25"/>
  <c r="AH5" i="25"/>
  <c r="AE4" i="25"/>
  <c r="AH8" i="25"/>
  <c r="AF5" i="25"/>
  <c r="AC7" i="25"/>
  <c r="BN6" i="25"/>
  <c r="AE5" i="25"/>
  <c r="AM2" i="25"/>
  <c r="AN2" i="25"/>
  <c r="AE2" i="25"/>
  <c r="AK2" i="25"/>
  <c r="BK101" i="1"/>
  <c r="BC101" i="1"/>
  <c r="AM101" i="1"/>
  <c r="AE101" i="1"/>
  <c r="BH100" i="1"/>
  <c r="AJ100" i="1"/>
  <c r="BM99" i="1"/>
  <c r="BE99" i="1"/>
  <c r="AG99" i="1"/>
  <c r="BJ98" i="1"/>
  <c r="BB98" i="1"/>
  <c r="AL98" i="1"/>
  <c r="AD98" i="1"/>
  <c r="BG97" i="1"/>
  <c r="BL96" i="1"/>
  <c r="BD96" i="1"/>
  <c r="AN96" i="1"/>
  <c r="AF96" i="1"/>
  <c r="AL95" i="1"/>
  <c r="BJ95" i="1"/>
  <c r="BG95" i="1"/>
  <c r="BM93" i="1"/>
  <c r="BA93" i="1"/>
  <c r="BJ92" i="1"/>
  <c r="AG92" i="1"/>
  <c r="BG91" i="1"/>
  <c r="BD90" i="1"/>
  <c r="AJ90" i="1"/>
  <c r="BF89" i="1"/>
  <c r="BN88" i="1"/>
  <c r="AD88" i="1"/>
  <c r="BN86" i="1"/>
  <c r="AH86" i="1"/>
  <c r="BN85" i="1"/>
  <c r="BJ101" i="1"/>
  <c r="BB101" i="1"/>
  <c r="BO100" i="1"/>
  <c r="BG100" i="1"/>
  <c r="BL99" i="1"/>
  <c r="BD99" i="1"/>
  <c r="AN99" i="1"/>
  <c r="BI98" i="1"/>
  <c r="BA98" i="1"/>
  <c r="BF97" i="1"/>
  <c r="AH97" i="1"/>
  <c r="BK96" i="1"/>
  <c r="BC96" i="1"/>
  <c r="AK95" i="1"/>
  <c r="BI95" i="1"/>
  <c r="AC95" i="1"/>
  <c r="BA95" i="1"/>
  <c r="BF95" i="1"/>
  <c r="AN95" i="1"/>
  <c r="AH94" i="1"/>
  <c r="BF94" i="1"/>
  <c r="BK94" i="1"/>
  <c r="BA94" i="1"/>
  <c r="BJ93" i="1"/>
  <c r="AH93" i="1"/>
  <c r="BG92" i="1"/>
  <c r="AF92" i="1"/>
  <c r="BD91" i="1"/>
  <c r="AD91" i="1"/>
  <c r="BN90" i="1"/>
  <c r="BA90" i="1"/>
  <c r="AH90" i="1"/>
  <c r="BE89" i="1"/>
  <c r="AM89" i="1"/>
  <c r="AG86" i="1"/>
  <c r="BE86" i="1"/>
  <c r="BA86" i="1"/>
  <c r="AI85" i="1"/>
  <c r="BG85" i="1"/>
  <c r="BI85" i="1"/>
  <c r="BN84" i="1"/>
  <c r="BI101" i="1"/>
  <c r="BA101" i="1"/>
  <c r="AC101" i="1"/>
  <c r="BF100" i="1"/>
  <c r="BK99" i="1"/>
  <c r="BC99" i="1"/>
  <c r="BH98" i="1"/>
  <c r="BE97" i="1"/>
  <c r="BJ96" i="1"/>
  <c r="BB96" i="1"/>
  <c r="BE95" i="1"/>
  <c r="AN93" i="1"/>
  <c r="AF93" i="1"/>
  <c r="BI93" i="1"/>
  <c r="AK92" i="1"/>
  <c r="BF92" i="1"/>
  <c r="AE92" i="1"/>
  <c r="BC91" i="1"/>
  <c r="AC91" i="1"/>
  <c r="BO90" i="1"/>
  <c r="AI90" i="1"/>
  <c r="BG90" i="1"/>
  <c r="AG90" i="1"/>
  <c r="BC89" i="1"/>
  <c r="AL89" i="1"/>
  <c r="BM88" i="1"/>
  <c r="AG88" i="1"/>
  <c r="BJ88" i="1"/>
  <c r="AG87" i="1"/>
  <c r="BE87" i="1"/>
  <c r="BH87" i="1"/>
  <c r="BM85" i="1"/>
  <c r="AI84" i="1"/>
  <c r="BG84" i="1"/>
  <c r="BK84" i="1"/>
  <c r="BH101" i="1"/>
  <c r="BE100" i="1"/>
  <c r="BJ99" i="1"/>
  <c r="BB99" i="1"/>
  <c r="AD99" i="1"/>
  <c r="BO98" i="1"/>
  <c r="BG98" i="1"/>
  <c r="BL97" i="1"/>
  <c r="BD97" i="1"/>
  <c r="AF97" i="1"/>
  <c r="BI96" i="1"/>
  <c r="BA96" i="1"/>
  <c r="AC96" i="1"/>
  <c r="BN95" i="1"/>
  <c r="BD95" i="1"/>
  <c r="BI94" i="1"/>
  <c r="AM93" i="1"/>
  <c r="BK93" i="1"/>
  <c r="AE93" i="1"/>
  <c r="BC93" i="1"/>
  <c r="BH93" i="1"/>
  <c r="AD93" i="1"/>
  <c r="AJ92" i="1"/>
  <c r="BH92" i="1"/>
  <c r="BO92" i="1"/>
  <c r="BE92" i="1"/>
  <c r="AN92" i="1"/>
  <c r="BL91" i="1"/>
  <c r="AL91" i="1"/>
  <c r="BL90" i="1"/>
  <c r="BN89" i="1"/>
  <c r="BB89" i="1"/>
  <c r="AN88" i="1"/>
  <c r="BL88" i="1"/>
  <c r="AF88" i="1"/>
  <c r="BD88" i="1"/>
  <c r="BG88" i="1"/>
  <c r="BG87" i="1"/>
  <c r="AE86" i="1"/>
  <c r="BA85" i="1"/>
  <c r="BG101" i="1"/>
  <c r="BL100" i="1"/>
  <c r="BD100" i="1"/>
  <c r="BI99" i="1"/>
  <c r="BF98" i="1"/>
  <c r="AH98" i="1"/>
  <c r="BK97" i="1"/>
  <c r="BH96" i="1"/>
  <c r="BC95" i="1"/>
  <c r="BH94" i="1"/>
  <c r="BG93" i="1"/>
  <c r="BD92" i="1"/>
  <c r="AM92" i="1"/>
  <c r="BK91" i="1"/>
  <c r="AK91" i="1"/>
  <c r="BI90" i="1"/>
  <c r="AI89" i="1"/>
  <c r="BG89" i="1"/>
  <c r="BM89" i="1"/>
  <c r="BA89" i="1"/>
  <c r="AH89" i="1"/>
  <c r="BF88" i="1"/>
  <c r="AL86" i="1"/>
  <c r="BJ86" i="1"/>
  <c r="AD86" i="1"/>
  <c r="BB86" i="1"/>
  <c r="AN83" i="1"/>
  <c r="BL83" i="1"/>
  <c r="AF83" i="1"/>
  <c r="BD83" i="1"/>
  <c r="AH101" i="1"/>
  <c r="BK100" i="1"/>
  <c r="BC100" i="1"/>
  <c r="BH99" i="1"/>
  <c r="AG98" i="1"/>
  <c r="BJ97" i="1"/>
  <c r="BO96" i="1"/>
  <c r="BG96" i="1"/>
  <c r="BL95" i="1"/>
  <c r="BE94" i="1"/>
  <c r="AE94" i="1"/>
  <c r="BC92" i="1"/>
  <c r="AG91" i="1"/>
  <c r="BE91" i="1"/>
  <c r="AJ91" i="1"/>
  <c r="BC88" i="1"/>
  <c r="BC87" i="1"/>
  <c r="BH86" i="1"/>
  <c r="AN84" i="1"/>
  <c r="BL84" i="1"/>
  <c r="AF84" i="1"/>
  <c r="BD84" i="1"/>
  <c r="AK82" i="1"/>
  <c r="BI82" i="1"/>
  <c r="BD82" i="1"/>
  <c r="BL82" i="1"/>
  <c r="BE82" i="1"/>
  <c r="AC82" i="1"/>
  <c r="BA82" i="1"/>
  <c r="BJ100" i="1"/>
  <c r="BB100" i="1"/>
  <c r="BL98" i="1"/>
  <c r="BI97" i="1"/>
  <c r="BN96" i="1"/>
  <c r="BK95" i="1"/>
  <c r="AM90" i="1"/>
  <c r="AE90" i="1"/>
  <c r="AK88" i="1"/>
  <c r="BI88" i="1"/>
  <c r="BB88" i="1"/>
  <c r="AK87" i="1"/>
  <c r="BI87" i="1"/>
  <c r="AC87" i="1"/>
  <c r="BA87" i="1"/>
  <c r="BL86" i="1"/>
  <c r="AL85" i="1"/>
  <c r="BJ85" i="1"/>
  <c r="BE85" i="1"/>
  <c r="AD85" i="1"/>
  <c r="BB85" i="1"/>
  <c r="AG85" i="1"/>
  <c r="BB84" i="1"/>
  <c r="BH82" i="1"/>
  <c r="BL101" i="1"/>
  <c r="BD101" i="1"/>
  <c r="BI100" i="1"/>
  <c r="BA100" i="1"/>
  <c r="BF99" i="1"/>
  <c r="BK98" i="1"/>
  <c r="BC98" i="1"/>
  <c r="BH97" i="1"/>
  <c r="BE96" i="1"/>
  <c r="AL90" i="1"/>
  <c r="BJ90" i="1"/>
  <c r="AD90" i="1"/>
  <c r="BB90" i="1"/>
  <c r="AN89" i="1"/>
  <c r="BL89" i="1"/>
  <c r="AF89" i="1"/>
  <c r="BD89" i="1"/>
  <c r="BI89" i="1"/>
  <c r="AJ88" i="1"/>
  <c r="BH88" i="1"/>
  <c r="BO87" i="1"/>
  <c r="BO86" i="1"/>
  <c r="AI86" i="1"/>
  <c r="BI86" i="1"/>
  <c r="AL84" i="1"/>
  <c r="AM84" i="1"/>
  <c r="AD84" i="1"/>
  <c r="AE84" i="1"/>
  <c r="BG83" i="1"/>
  <c r="AI83" i="1"/>
  <c r="AJ83" i="1"/>
  <c r="AF82" i="1"/>
  <c r="AG82" i="1"/>
  <c r="BN81" i="1"/>
  <c r="BF81" i="1"/>
  <c r="AH81" i="1"/>
  <c r="BK80" i="1"/>
  <c r="BC80" i="1"/>
  <c r="AE80" i="1"/>
  <c r="BH79" i="1"/>
  <c r="AJ79" i="1"/>
  <c r="BE78" i="1"/>
  <c r="AG78" i="1"/>
  <c r="BJ77" i="1"/>
  <c r="BB77" i="1"/>
  <c r="AD77" i="1"/>
  <c r="BO76" i="1"/>
  <c r="BG76" i="1"/>
  <c r="AI76" i="1"/>
  <c r="BL75" i="1"/>
  <c r="BD75" i="1"/>
  <c r="AF75" i="1"/>
  <c r="BI74" i="1"/>
  <c r="BA74" i="1"/>
  <c r="AC74" i="1"/>
  <c r="BN73" i="1"/>
  <c r="BF73" i="1"/>
  <c r="AH73" i="1"/>
  <c r="BK72" i="1"/>
  <c r="BC72" i="1"/>
  <c r="AE72" i="1"/>
  <c r="BH71" i="1"/>
  <c r="AJ71" i="1"/>
  <c r="BE70" i="1"/>
  <c r="BN69" i="1"/>
  <c r="BH68" i="1"/>
  <c r="AG68" i="1"/>
  <c r="BJ80" i="1"/>
  <c r="BB80" i="1"/>
  <c r="BL78" i="1"/>
  <c r="BI77" i="1"/>
  <c r="BA77" i="1"/>
  <c r="AH76" i="1"/>
  <c r="BK75" i="1"/>
  <c r="BH74" i="1"/>
  <c r="BJ72" i="1"/>
  <c r="BB72" i="1"/>
  <c r="BL70" i="1"/>
  <c r="BD70" i="1"/>
  <c r="AI69" i="1"/>
  <c r="BG69" i="1"/>
  <c r="BM69" i="1"/>
  <c r="BD69" i="1"/>
  <c r="BG68" i="1"/>
  <c r="AK67" i="1"/>
  <c r="BI67" i="1"/>
  <c r="BB67" i="1"/>
  <c r="AC67" i="1"/>
  <c r="BA67" i="1"/>
  <c r="BD67" i="1"/>
  <c r="BN64" i="1"/>
  <c r="BO64" i="1"/>
  <c r="AI64" i="1"/>
  <c r="BG64" i="1"/>
  <c r="BC64" i="1"/>
  <c r="BA88" i="1"/>
  <c r="BF87" i="1"/>
  <c r="BK86" i="1"/>
  <c r="BC86" i="1"/>
  <c r="BH85" i="1"/>
  <c r="BE84" i="1"/>
  <c r="BJ83" i="1"/>
  <c r="BB83" i="1"/>
  <c r="BG82" i="1"/>
  <c r="BL81" i="1"/>
  <c r="BD81" i="1"/>
  <c r="BI80" i="1"/>
  <c r="BA80" i="1"/>
  <c r="BF79" i="1"/>
  <c r="BK78" i="1"/>
  <c r="BC78" i="1"/>
  <c r="BH77" i="1"/>
  <c r="BE76" i="1"/>
  <c r="BJ75" i="1"/>
  <c r="BB75" i="1"/>
  <c r="BG74" i="1"/>
  <c r="BL73" i="1"/>
  <c r="BD73" i="1"/>
  <c r="BI72" i="1"/>
  <c r="BA72" i="1"/>
  <c r="AC72" i="1"/>
  <c r="BF71" i="1"/>
  <c r="BC69" i="1"/>
  <c r="AJ68" i="1"/>
  <c r="BF68" i="1"/>
  <c r="AD68" i="1"/>
  <c r="BN66" i="1"/>
  <c r="AH66" i="1"/>
  <c r="BI66" i="1"/>
  <c r="BM64" i="1"/>
  <c r="BI83" i="1"/>
  <c r="BA83" i="1"/>
  <c r="AC83" i="1"/>
  <c r="BN82" i="1"/>
  <c r="BF82" i="1"/>
  <c r="BK81" i="1"/>
  <c r="BC81" i="1"/>
  <c r="AE81" i="1"/>
  <c r="BH80" i="1"/>
  <c r="BE79" i="1"/>
  <c r="AG79" i="1"/>
  <c r="BJ78" i="1"/>
  <c r="BB78" i="1"/>
  <c r="AD78" i="1"/>
  <c r="BO77" i="1"/>
  <c r="BG77" i="1"/>
  <c r="BL76" i="1"/>
  <c r="BD76" i="1"/>
  <c r="AF76" i="1"/>
  <c r="BI75" i="1"/>
  <c r="BA75" i="1"/>
  <c r="AC75" i="1"/>
  <c r="BN74" i="1"/>
  <c r="BF74" i="1"/>
  <c r="BK73" i="1"/>
  <c r="BC73" i="1"/>
  <c r="AE73" i="1"/>
  <c r="BH72" i="1"/>
  <c r="BE71" i="1"/>
  <c r="BJ70" i="1"/>
  <c r="AJ70" i="1"/>
  <c r="BK69" i="1"/>
  <c r="BB69" i="1"/>
  <c r="AL69" i="1"/>
  <c r="BN68" i="1"/>
  <c r="BE68" i="1"/>
  <c r="AC68" i="1"/>
  <c r="BO66" i="1"/>
  <c r="BM66" i="1"/>
  <c r="AG66" i="1"/>
  <c r="BE66" i="1"/>
  <c r="BD66" i="1"/>
  <c r="AM65" i="1"/>
  <c r="AE65" i="1"/>
  <c r="BH83" i="1"/>
  <c r="BJ81" i="1"/>
  <c r="AL81" i="1"/>
  <c r="BG80" i="1"/>
  <c r="BL79" i="1"/>
  <c r="AN79" i="1"/>
  <c r="AF79" i="1"/>
  <c r="BI78" i="1"/>
  <c r="BF77" i="1"/>
  <c r="AH77" i="1"/>
  <c r="BK76" i="1"/>
  <c r="AM76" i="1"/>
  <c r="AE76" i="1"/>
  <c r="BH75" i="1"/>
  <c r="AJ75" i="1"/>
  <c r="BE74" i="1"/>
  <c r="BJ73" i="1"/>
  <c r="AL73" i="1"/>
  <c r="BL71" i="1"/>
  <c r="BD71" i="1"/>
  <c r="AF71" i="1"/>
  <c r="AD70" i="1"/>
  <c r="BB70" i="1"/>
  <c r="BI70" i="1"/>
  <c r="BJ69" i="1"/>
  <c r="BC68" i="1"/>
  <c r="AL68" i="1"/>
  <c r="BL67" i="1"/>
  <c r="BC66" i="1"/>
  <c r="AL65" i="1"/>
  <c r="BJ65" i="1"/>
  <c r="AD65" i="1"/>
  <c r="BB65" i="1"/>
  <c r="AF65" i="1"/>
  <c r="AN64" i="1"/>
  <c r="BL64" i="1"/>
  <c r="AF64" i="1"/>
  <c r="BD64" i="1"/>
  <c r="BE64" i="1"/>
  <c r="BF64" i="1"/>
  <c r="BJ84" i="1"/>
  <c r="BO83" i="1"/>
  <c r="BI81" i="1"/>
  <c r="BK79" i="1"/>
  <c r="BC79" i="1"/>
  <c r="BJ76" i="1"/>
  <c r="BO75" i="1"/>
  <c r="BL74" i="1"/>
  <c r="BI73" i="1"/>
  <c r="BK71" i="1"/>
  <c r="BC71" i="1"/>
  <c r="AH70" i="1"/>
  <c r="BK68" i="1"/>
  <c r="AK68" i="1"/>
  <c r="BM67" i="1"/>
  <c r="AG67" i="1"/>
  <c r="BE67" i="1"/>
  <c r="BJ67" i="1"/>
  <c r="BA66" i="1"/>
  <c r="BD65" i="1"/>
  <c r="BB95" i="1"/>
  <c r="BG94" i="1"/>
  <c r="BL93" i="1"/>
  <c r="BD93" i="1"/>
  <c r="BI92" i="1"/>
  <c r="BA92" i="1"/>
  <c r="BF91" i="1"/>
  <c r="BK90" i="1"/>
  <c r="BC90" i="1"/>
  <c r="BH89" i="1"/>
  <c r="BE88" i="1"/>
  <c r="BJ87" i="1"/>
  <c r="BB87" i="1"/>
  <c r="BG86" i="1"/>
  <c r="BL85" i="1"/>
  <c r="BD85" i="1"/>
  <c r="BI84" i="1"/>
  <c r="BA84" i="1"/>
  <c r="BF83" i="1"/>
  <c r="BK82" i="1"/>
  <c r="BC82" i="1"/>
  <c r="BH81" i="1"/>
  <c r="BE80" i="1"/>
  <c r="BJ79" i="1"/>
  <c r="BB79" i="1"/>
  <c r="BG78" i="1"/>
  <c r="BL77" i="1"/>
  <c r="BD77" i="1"/>
  <c r="BI76" i="1"/>
  <c r="BA76" i="1"/>
  <c r="BF75" i="1"/>
  <c r="BK74" i="1"/>
  <c r="BC74" i="1"/>
  <c r="BH73" i="1"/>
  <c r="BE72" i="1"/>
  <c r="BJ71" i="1"/>
  <c r="BB71" i="1"/>
  <c r="AH69" i="1"/>
  <c r="AN68" i="1"/>
  <c r="BL68" i="1"/>
  <c r="AF68" i="1"/>
  <c r="BD68" i="1"/>
  <c r="BH67" i="1"/>
  <c r="AN67" i="1"/>
  <c r="AL66" i="1"/>
  <c r="BJ66" i="1"/>
  <c r="BG66" i="1"/>
  <c r="AD66" i="1"/>
  <c r="BB66" i="1"/>
  <c r="BN65" i="1"/>
  <c r="AK65" i="1"/>
  <c r="BA64" i="1"/>
  <c r="BF86" i="1"/>
  <c r="BK85" i="1"/>
  <c r="BC85" i="1"/>
  <c r="BH84" i="1"/>
  <c r="BE83" i="1"/>
  <c r="BJ82" i="1"/>
  <c r="BB82" i="1"/>
  <c r="BG81" i="1"/>
  <c r="BL80" i="1"/>
  <c r="BD80" i="1"/>
  <c r="BI79" i="1"/>
  <c r="BA79" i="1"/>
  <c r="BF78" i="1"/>
  <c r="BK77" i="1"/>
  <c r="BC77" i="1"/>
  <c r="BH76" i="1"/>
  <c r="BE75" i="1"/>
  <c r="BJ74" i="1"/>
  <c r="BB74" i="1"/>
  <c r="BG73" i="1"/>
  <c r="BL72" i="1"/>
  <c r="BD72" i="1"/>
  <c r="BI71" i="1"/>
  <c r="BA71" i="1"/>
  <c r="AM67" i="1"/>
  <c r="BK67" i="1"/>
  <c r="AE67" i="1"/>
  <c r="BC67" i="1"/>
  <c r="BG67" i="1"/>
  <c r="AI65" i="1"/>
  <c r="BG65" i="1"/>
  <c r="BI65" i="1"/>
  <c r="BF66" i="1"/>
  <c r="BK65" i="1"/>
  <c r="BC65" i="1"/>
  <c r="BH64" i="1"/>
  <c r="BM63" i="1"/>
  <c r="BE63" i="1"/>
  <c r="BJ62" i="1"/>
  <c r="BB62" i="1"/>
  <c r="BG61" i="1"/>
  <c r="BL60" i="1"/>
  <c r="BD60" i="1"/>
  <c r="BI59" i="1"/>
  <c r="BA59" i="1"/>
  <c r="AC59" i="1"/>
  <c r="BF58" i="1"/>
  <c r="BK57" i="1"/>
  <c r="BC57" i="1"/>
  <c r="BH56" i="1"/>
  <c r="BM55" i="1"/>
  <c r="BE55" i="1"/>
  <c r="BJ54" i="1"/>
  <c r="BB54" i="1"/>
  <c r="BG53" i="1"/>
  <c r="BJ52" i="1"/>
  <c r="BA52" i="1"/>
  <c r="AK52" i="1"/>
  <c r="BM51" i="1"/>
  <c r="BD51" i="1"/>
  <c r="AC51" i="1"/>
  <c r="BE50" i="1"/>
  <c r="AF50" i="1"/>
  <c r="BH49" i="1"/>
  <c r="AH49" i="1"/>
  <c r="AL48" i="1"/>
  <c r="BJ48" i="1"/>
  <c r="AD48" i="1"/>
  <c r="BB48" i="1"/>
  <c r="AN47" i="1"/>
  <c r="AF47" i="1"/>
  <c r="BI47" i="1"/>
  <c r="BM46" i="1"/>
  <c r="BJ46" i="1"/>
  <c r="BH45" i="1"/>
  <c r="BM42" i="1"/>
  <c r="BD42" i="1"/>
  <c r="BL63" i="1"/>
  <c r="BD63" i="1"/>
  <c r="BI62" i="1"/>
  <c r="BA62" i="1"/>
  <c r="AC62" i="1"/>
  <c r="BN61" i="1"/>
  <c r="BF61" i="1"/>
  <c r="BK60" i="1"/>
  <c r="BC60" i="1"/>
  <c r="AE60" i="1"/>
  <c r="BH59" i="1"/>
  <c r="BM58" i="1"/>
  <c r="BE58" i="1"/>
  <c r="BJ57" i="1"/>
  <c r="BB57" i="1"/>
  <c r="AD57" i="1"/>
  <c r="BO56" i="1"/>
  <c r="BG56" i="1"/>
  <c r="BL55" i="1"/>
  <c r="BD55" i="1"/>
  <c r="BI54" i="1"/>
  <c r="BA54" i="1"/>
  <c r="AC54" i="1"/>
  <c r="BN53" i="1"/>
  <c r="BF53" i="1"/>
  <c r="AJ52" i="1"/>
  <c r="BL51" i="1"/>
  <c r="BB51" i="1"/>
  <c r="AK51" i="1"/>
  <c r="BM50" i="1"/>
  <c r="BF49" i="1"/>
  <c r="BG49" i="1"/>
  <c r="AE49" i="1"/>
  <c r="BC48" i="1"/>
  <c r="BK48" i="1"/>
  <c r="BD48" i="1"/>
  <c r="AJ48" i="1"/>
  <c r="AN45" i="1"/>
  <c r="BL45" i="1"/>
  <c r="AF45" i="1"/>
  <c r="BD45" i="1"/>
  <c r="BG45" i="1"/>
  <c r="AL42" i="1"/>
  <c r="AN42" i="1"/>
  <c r="AD42" i="1"/>
  <c r="AF42" i="1"/>
  <c r="AH42" i="1"/>
  <c r="AH64" i="1"/>
  <c r="BK63" i="1"/>
  <c r="BC63" i="1"/>
  <c r="AM63" i="1"/>
  <c r="AE63" i="1"/>
  <c r="BH62" i="1"/>
  <c r="BE61" i="1"/>
  <c r="AG61" i="1"/>
  <c r="BJ60" i="1"/>
  <c r="AL60" i="1"/>
  <c r="BO59" i="1"/>
  <c r="BG59" i="1"/>
  <c r="BL58" i="1"/>
  <c r="BD58" i="1"/>
  <c r="AF58" i="1"/>
  <c r="BI57" i="1"/>
  <c r="BA57" i="1"/>
  <c r="AK57" i="1"/>
  <c r="BF56" i="1"/>
  <c r="AH56" i="1"/>
  <c r="BK55" i="1"/>
  <c r="BC55" i="1"/>
  <c r="BH54" i="1"/>
  <c r="BE53" i="1"/>
  <c r="AG53" i="1"/>
  <c r="BH52" i="1"/>
  <c r="BJ51" i="1"/>
  <c r="BA51" i="1"/>
  <c r="BL50" i="1"/>
  <c r="BC50" i="1"/>
  <c r="AD50" i="1"/>
  <c r="BO49" i="1"/>
  <c r="BO48" i="1"/>
  <c r="AL47" i="1"/>
  <c r="BJ47" i="1"/>
  <c r="AD47" i="1"/>
  <c r="BB47" i="1"/>
  <c r="BE47" i="1"/>
  <c r="AN46" i="1"/>
  <c r="BL46" i="1"/>
  <c r="AF46" i="1"/>
  <c r="BD46" i="1"/>
  <c r="AL43" i="1"/>
  <c r="BJ43" i="1"/>
  <c r="BE43" i="1"/>
  <c r="AD43" i="1"/>
  <c r="BB43" i="1"/>
  <c r="BH65" i="1"/>
  <c r="BJ63" i="1"/>
  <c r="BB63" i="1"/>
  <c r="BO62" i="1"/>
  <c r="BG62" i="1"/>
  <c r="BL61" i="1"/>
  <c r="BD61" i="1"/>
  <c r="AF61" i="1"/>
  <c r="BI60" i="1"/>
  <c r="BN59" i="1"/>
  <c r="BF59" i="1"/>
  <c r="AH59" i="1"/>
  <c r="BK58" i="1"/>
  <c r="BC58" i="1"/>
  <c r="BH57" i="1"/>
  <c r="BE56" i="1"/>
  <c r="BJ55" i="1"/>
  <c r="BB55" i="1"/>
  <c r="BO54" i="1"/>
  <c r="BG54" i="1"/>
  <c r="BL53" i="1"/>
  <c r="BD53" i="1"/>
  <c r="BG52" i="1"/>
  <c r="AG52" i="1"/>
  <c r="AM51" i="1"/>
  <c r="BK51" i="1"/>
  <c r="AE51" i="1"/>
  <c r="BC51" i="1"/>
  <c r="BB50" i="1"/>
  <c r="AL50" i="1"/>
  <c r="BN49" i="1"/>
  <c r="BC49" i="1"/>
  <c r="AC49" i="1"/>
  <c r="BN48" i="1"/>
  <c r="AH48" i="1"/>
  <c r="BH47" i="1"/>
  <c r="BD47" i="1"/>
  <c r="AI44" i="1"/>
  <c r="BD43" i="1"/>
  <c r="AN43" i="1"/>
  <c r="BA42" i="1"/>
  <c r="BI63" i="1"/>
  <c r="BA63" i="1"/>
  <c r="AC63" i="1"/>
  <c r="BN62" i="1"/>
  <c r="BF62" i="1"/>
  <c r="BK61" i="1"/>
  <c r="BC61" i="1"/>
  <c r="AE61" i="1"/>
  <c r="BH60" i="1"/>
  <c r="AJ60" i="1"/>
  <c r="BE59" i="1"/>
  <c r="AG59" i="1"/>
  <c r="BJ58" i="1"/>
  <c r="BB58" i="1"/>
  <c r="AD58" i="1"/>
  <c r="BO57" i="1"/>
  <c r="BG57" i="1"/>
  <c r="BL56" i="1"/>
  <c r="BD56" i="1"/>
  <c r="AF56" i="1"/>
  <c r="BI55" i="1"/>
  <c r="BA55" i="1"/>
  <c r="AC55" i="1"/>
  <c r="BN54" i="1"/>
  <c r="BF54" i="1"/>
  <c r="BK53" i="1"/>
  <c r="BC53" i="1"/>
  <c r="AE53" i="1"/>
  <c r="BE52" i="1"/>
  <c r="BH51" i="1"/>
  <c r="AH51" i="1"/>
  <c r="BA50" i="1"/>
  <c r="BL49" i="1"/>
  <c r="BB49" i="1"/>
  <c r="BL48" i="1"/>
  <c r="BN47" i="1"/>
  <c r="BC47" i="1"/>
  <c r="AH47" i="1"/>
  <c r="BB46" i="1"/>
  <c r="AK45" i="1"/>
  <c r="BI45" i="1"/>
  <c r="AC45" i="1"/>
  <c r="BA45" i="1"/>
  <c r="BB45" i="1"/>
  <c r="BJ45" i="1"/>
  <c r="AF44" i="1"/>
  <c r="AJ43" i="1"/>
  <c r="BH43" i="1"/>
  <c r="BH63" i="1"/>
  <c r="BE62" i="1"/>
  <c r="BJ61" i="1"/>
  <c r="BL59" i="1"/>
  <c r="BI58" i="1"/>
  <c r="AH57" i="1"/>
  <c r="BK56" i="1"/>
  <c r="BH55" i="1"/>
  <c r="BE54" i="1"/>
  <c r="BJ53" i="1"/>
  <c r="BG51" i="1"/>
  <c r="AG51" i="1"/>
  <c r="BI50" i="1"/>
  <c r="AG49" i="1"/>
  <c r="BE49" i="1"/>
  <c r="BK49" i="1"/>
  <c r="BA49" i="1"/>
  <c r="AG48" i="1"/>
  <c r="BE48" i="1"/>
  <c r="BI48" i="1"/>
  <c r="AE48" i="1"/>
  <c r="AI47" i="1"/>
  <c r="BG47" i="1"/>
  <c r="BM47" i="1"/>
  <c r="BA47" i="1"/>
  <c r="AG47" i="1"/>
  <c r="AK46" i="1"/>
  <c r="BI46" i="1"/>
  <c r="BE46" i="1"/>
  <c r="AC46" i="1"/>
  <c r="BA46" i="1"/>
  <c r="AE46" i="1"/>
  <c r="BO44" i="1"/>
  <c r="BM44" i="1"/>
  <c r="AG44" i="1"/>
  <c r="BE44" i="1"/>
  <c r="BB44" i="1"/>
  <c r="BI43" i="1"/>
  <c r="BN42" i="1"/>
  <c r="BH66" i="1"/>
  <c r="BE65" i="1"/>
  <c r="BJ64" i="1"/>
  <c r="BB64" i="1"/>
  <c r="AD64" i="1"/>
  <c r="BG63" i="1"/>
  <c r="BL62" i="1"/>
  <c r="BD62" i="1"/>
  <c r="BI61" i="1"/>
  <c r="BA61" i="1"/>
  <c r="AC61" i="1"/>
  <c r="BN60" i="1"/>
  <c r="BF60" i="1"/>
  <c r="BK59" i="1"/>
  <c r="BC59" i="1"/>
  <c r="BH58" i="1"/>
  <c r="BE57" i="1"/>
  <c r="BJ56" i="1"/>
  <c r="BB56" i="1"/>
  <c r="AD56" i="1"/>
  <c r="BG55" i="1"/>
  <c r="BL54" i="1"/>
  <c r="BD54" i="1"/>
  <c r="BI53" i="1"/>
  <c r="AH52" i="1"/>
  <c r="BF52" i="1"/>
  <c r="BL52" i="1"/>
  <c r="AM52" i="1"/>
  <c r="AD52" i="1"/>
  <c r="AH50" i="1"/>
  <c r="BJ49" i="1"/>
  <c r="AM48" i="1"/>
  <c r="BL47" i="1"/>
  <c r="BG43" i="1"/>
  <c r="AI42" i="1"/>
  <c r="BG42" i="1"/>
  <c r="BF42" i="1"/>
  <c r="BL65" i="1"/>
  <c r="BI64" i="1"/>
  <c r="BK62" i="1"/>
  <c r="BJ59" i="1"/>
  <c r="BL57" i="1"/>
  <c r="BI56" i="1"/>
  <c r="BK54" i="1"/>
  <c r="AC53" i="1"/>
  <c r="BH53" i="1"/>
  <c r="AJ50" i="1"/>
  <c r="BH50" i="1"/>
  <c r="BK47" i="1"/>
  <c r="AI46" i="1"/>
  <c r="BG46" i="1"/>
  <c r="AG46" i="1"/>
  <c r="AH45" i="1"/>
  <c r="BF45" i="1"/>
  <c r="BK45" i="1"/>
  <c r="AL45" i="1"/>
  <c r="AM44" i="1"/>
  <c r="BK44" i="1"/>
  <c r="AE44" i="1"/>
  <c r="BC44" i="1"/>
  <c r="BA43" i="1"/>
  <c r="BL41" i="1"/>
  <c r="BD41" i="1"/>
  <c r="AF41" i="1"/>
  <c r="BI40" i="1"/>
  <c r="BA40" i="1"/>
  <c r="AC40" i="1"/>
  <c r="BN39" i="1"/>
  <c r="BF39" i="1"/>
  <c r="AH39" i="1"/>
  <c r="BK38" i="1"/>
  <c r="BC38" i="1"/>
  <c r="AE38" i="1"/>
  <c r="BH37" i="1"/>
  <c r="AJ37" i="1"/>
  <c r="BM36" i="1"/>
  <c r="BE36" i="1"/>
  <c r="AG36" i="1"/>
  <c r="BJ35" i="1"/>
  <c r="BB35" i="1"/>
  <c r="AD35" i="1"/>
  <c r="BG34" i="1"/>
  <c r="AI34" i="1"/>
  <c r="BL33" i="1"/>
  <c r="BD33" i="1"/>
  <c r="AF33" i="1"/>
  <c r="BI32" i="1"/>
  <c r="BA32" i="1"/>
  <c r="AC32" i="1"/>
  <c r="BN31" i="1"/>
  <c r="BF31" i="1"/>
  <c r="BK30" i="1"/>
  <c r="BC30" i="1"/>
  <c r="BH29" i="1"/>
  <c r="BM28" i="1"/>
  <c r="BE28" i="1"/>
  <c r="AG28" i="1"/>
  <c r="BJ27" i="1"/>
  <c r="BJ26" i="1"/>
  <c r="BD25" i="1"/>
  <c r="AL25" i="1"/>
  <c r="BL23" i="1"/>
  <c r="AL22" i="1"/>
  <c r="BJ22" i="1"/>
  <c r="AD22" i="1"/>
  <c r="BB22" i="1"/>
  <c r="BC22" i="1"/>
  <c r="BK22" i="1"/>
  <c r="BK41" i="1"/>
  <c r="BH40" i="1"/>
  <c r="BJ38" i="1"/>
  <c r="BL36" i="1"/>
  <c r="BI35" i="1"/>
  <c r="BA35" i="1"/>
  <c r="BN34" i="1"/>
  <c r="AH34" i="1"/>
  <c r="BK33" i="1"/>
  <c r="BH32" i="1"/>
  <c r="BE31" i="1"/>
  <c r="BJ30" i="1"/>
  <c r="BB30" i="1"/>
  <c r="BO29" i="1"/>
  <c r="BG29" i="1"/>
  <c r="BD28" i="1"/>
  <c r="BH27" i="1"/>
  <c r="AH27" i="1"/>
  <c r="BH26" i="1"/>
  <c r="AF26" i="1"/>
  <c r="BB25" i="1"/>
  <c r="AK25" i="1"/>
  <c r="AL24" i="1"/>
  <c r="BJ24" i="1"/>
  <c r="AD24" i="1"/>
  <c r="BB24" i="1"/>
  <c r="BO23" i="1"/>
  <c r="AI23" i="1"/>
  <c r="BI23" i="1"/>
  <c r="BE42" i="1"/>
  <c r="AG42" i="1"/>
  <c r="BJ41" i="1"/>
  <c r="BB41" i="1"/>
  <c r="AD41" i="1"/>
  <c r="BO40" i="1"/>
  <c r="BG40" i="1"/>
  <c r="BL39" i="1"/>
  <c r="BD39" i="1"/>
  <c r="AF39" i="1"/>
  <c r="BI38" i="1"/>
  <c r="BA38" i="1"/>
  <c r="AC38" i="1"/>
  <c r="BN37" i="1"/>
  <c r="BF37" i="1"/>
  <c r="AH37" i="1"/>
  <c r="BK36" i="1"/>
  <c r="BC36" i="1"/>
  <c r="AE36" i="1"/>
  <c r="BH35" i="1"/>
  <c r="BE34" i="1"/>
  <c r="AG34" i="1"/>
  <c r="BJ33" i="1"/>
  <c r="BB33" i="1"/>
  <c r="AD33" i="1"/>
  <c r="BO32" i="1"/>
  <c r="BG32" i="1"/>
  <c r="BL31" i="1"/>
  <c r="BD31" i="1"/>
  <c r="AF31" i="1"/>
  <c r="BI30" i="1"/>
  <c r="BA30" i="1"/>
  <c r="AC30" i="1"/>
  <c r="BN29" i="1"/>
  <c r="BF29" i="1"/>
  <c r="BK28" i="1"/>
  <c r="BC28" i="1"/>
  <c r="AE28" i="1"/>
  <c r="AK27" i="1"/>
  <c r="BI27" i="1"/>
  <c r="AC27" i="1"/>
  <c r="BA27" i="1"/>
  <c r="BG27" i="1"/>
  <c r="AE26" i="1"/>
  <c r="BO25" i="1"/>
  <c r="BA25" i="1"/>
  <c r="BN22" i="1"/>
  <c r="AK22" i="1"/>
  <c r="BL42" i="1"/>
  <c r="BI41" i="1"/>
  <c r="BA41" i="1"/>
  <c r="BF40" i="1"/>
  <c r="AH40" i="1"/>
  <c r="BK39" i="1"/>
  <c r="AM39" i="1"/>
  <c r="BH38" i="1"/>
  <c r="AG37" i="1"/>
  <c r="BJ36" i="1"/>
  <c r="BG35" i="1"/>
  <c r="BL34" i="1"/>
  <c r="AN34" i="1"/>
  <c r="AF34" i="1"/>
  <c r="BI33" i="1"/>
  <c r="BA33" i="1"/>
  <c r="BF32" i="1"/>
  <c r="AH32" i="1"/>
  <c r="BK31" i="1"/>
  <c r="AM31" i="1"/>
  <c r="BH30" i="1"/>
  <c r="BE29" i="1"/>
  <c r="BJ28" i="1"/>
  <c r="BF27" i="1"/>
  <c r="AK26" i="1"/>
  <c r="BI26" i="1"/>
  <c r="AC26" i="1"/>
  <c r="BA26" i="1"/>
  <c r="BE26" i="1"/>
  <c r="AN26" i="1"/>
  <c r="BL25" i="1"/>
  <c r="AJ24" i="1"/>
  <c r="BH24" i="1"/>
  <c r="BM23" i="1"/>
  <c r="BN23" i="1"/>
  <c r="AG23" i="1"/>
  <c r="BE23" i="1"/>
  <c r="BA23" i="1"/>
  <c r="AI22" i="1"/>
  <c r="BG22" i="1"/>
  <c r="BI22" i="1"/>
  <c r="AH22" i="1"/>
  <c r="BI44" i="1"/>
  <c r="BA44" i="1"/>
  <c r="AC44" i="1"/>
  <c r="BN43" i="1"/>
  <c r="BF43" i="1"/>
  <c r="BK42" i="1"/>
  <c r="BC42" i="1"/>
  <c r="AE42" i="1"/>
  <c r="BH41" i="1"/>
  <c r="BE40" i="1"/>
  <c r="BJ39" i="1"/>
  <c r="BB39" i="1"/>
  <c r="AD39" i="1"/>
  <c r="BO38" i="1"/>
  <c r="BG38" i="1"/>
  <c r="BL37" i="1"/>
  <c r="BD37" i="1"/>
  <c r="BI36" i="1"/>
  <c r="BA36" i="1"/>
  <c r="AC36" i="1"/>
  <c r="BN35" i="1"/>
  <c r="BF35" i="1"/>
  <c r="BK34" i="1"/>
  <c r="BC34" i="1"/>
  <c r="AE34" i="1"/>
  <c r="BH33" i="1"/>
  <c r="BE32" i="1"/>
  <c r="BJ31" i="1"/>
  <c r="BB31" i="1"/>
  <c r="AD31" i="1"/>
  <c r="BO30" i="1"/>
  <c r="BG30" i="1"/>
  <c r="BL29" i="1"/>
  <c r="BD29" i="1"/>
  <c r="BI28" i="1"/>
  <c r="BA28" i="1"/>
  <c r="AC28" i="1"/>
  <c r="BN27" i="1"/>
  <c r="BE27" i="1"/>
  <c r="AE27" i="1"/>
  <c r="AM26" i="1"/>
  <c r="BN25" i="1"/>
  <c r="AH25" i="1"/>
  <c r="BL24" i="1"/>
  <c r="BF22" i="1"/>
  <c r="BH44" i="1"/>
  <c r="BJ42" i="1"/>
  <c r="BO41" i="1"/>
  <c r="BL40" i="1"/>
  <c r="BD40" i="1"/>
  <c r="AF40" i="1"/>
  <c r="BI39" i="1"/>
  <c r="BF38" i="1"/>
  <c r="AH38" i="1"/>
  <c r="BK37" i="1"/>
  <c r="BC37" i="1"/>
  <c r="AM37" i="1"/>
  <c r="BH36" i="1"/>
  <c r="BJ34" i="1"/>
  <c r="BO33" i="1"/>
  <c r="BL32" i="1"/>
  <c r="BD32" i="1"/>
  <c r="AF32" i="1"/>
  <c r="BI31" i="1"/>
  <c r="BF30" i="1"/>
  <c r="AH30" i="1"/>
  <c r="BK29" i="1"/>
  <c r="BC29" i="1"/>
  <c r="AM29" i="1"/>
  <c r="AE29" i="1"/>
  <c r="BH28" i="1"/>
  <c r="AJ28" i="1"/>
  <c r="BD27" i="1"/>
  <c r="AM27" i="1"/>
  <c r="AD27" i="1"/>
  <c r="AG25" i="1"/>
  <c r="BE25" i="1"/>
  <c r="AH24" i="1"/>
  <c r="BI24" i="1"/>
  <c r="AN24" i="1"/>
  <c r="AE23" i="1"/>
  <c r="BM22" i="1"/>
  <c r="AG22" i="1"/>
  <c r="BA22" i="1"/>
  <c r="BL43" i="1"/>
  <c r="BI42" i="1"/>
  <c r="BN41" i="1"/>
  <c r="BK40" i="1"/>
  <c r="BJ37" i="1"/>
  <c r="BB37" i="1"/>
  <c r="BL35" i="1"/>
  <c r="BI34" i="1"/>
  <c r="BN33" i="1"/>
  <c r="BK32" i="1"/>
  <c r="BJ29" i="1"/>
  <c r="BB29" i="1"/>
  <c r="BL27" i="1"/>
  <c r="AH26" i="1"/>
  <c r="BF26" i="1"/>
  <c r="BB26" i="1"/>
  <c r="BH25" i="1"/>
  <c r="AG24" i="1"/>
  <c r="BE24" i="1"/>
  <c r="BG24" i="1"/>
  <c r="AL23" i="1"/>
  <c r="BJ23" i="1"/>
  <c r="BF23" i="1"/>
  <c r="AD23" i="1"/>
  <c r="BB23" i="1"/>
  <c r="AH23" i="1"/>
  <c r="AN22" i="1"/>
  <c r="AF22" i="1"/>
  <c r="BF44" i="1"/>
  <c r="BK43" i="1"/>
  <c r="BC43" i="1"/>
  <c r="BH42" i="1"/>
  <c r="BE41" i="1"/>
  <c r="BJ40" i="1"/>
  <c r="BB40" i="1"/>
  <c r="BG39" i="1"/>
  <c r="BL38" i="1"/>
  <c r="BD38" i="1"/>
  <c r="BI37" i="1"/>
  <c r="BA37" i="1"/>
  <c r="BF36" i="1"/>
  <c r="BK35" i="1"/>
  <c r="BC35" i="1"/>
  <c r="BH34" i="1"/>
  <c r="BE33" i="1"/>
  <c r="BJ32" i="1"/>
  <c r="BB32" i="1"/>
  <c r="BG31" i="1"/>
  <c r="BL30" i="1"/>
  <c r="BD30" i="1"/>
  <c r="BI29" i="1"/>
  <c r="BA29" i="1"/>
  <c r="BF28" i="1"/>
  <c r="AM25" i="1"/>
  <c r="BK25" i="1"/>
  <c r="AE25" i="1"/>
  <c r="BC25" i="1"/>
  <c r="BG25" i="1"/>
  <c r="BD24" i="1"/>
  <c r="BN21" i="1"/>
  <c r="BF21" i="1"/>
  <c r="BK20" i="1"/>
  <c r="BC20" i="1"/>
  <c r="AE20" i="1"/>
  <c r="BH19" i="1"/>
  <c r="BM18" i="1"/>
  <c r="BE18" i="1"/>
  <c r="AG18" i="1"/>
  <c r="BJ17" i="1"/>
  <c r="BB17" i="1"/>
  <c r="AL17" i="1"/>
  <c r="AD17" i="1"/>
  <c r="BO16" i="1"/>
  <c r="BG16" i="1"/>
  <c r="BL15" i="1"/>
  <c r="BD15" i="1"/>
  <c r="BI14" i="1"/>
  <c r="BA14" i="1"/>
  <c r="AK14" i="1"/>
  <c r="BN13" i="1"/>
  <c r="BF13" i="1"/>
  <c r="BK12" i="1"/>
  <c r="BC12" i="1"/>
  <c r="AE12" i="1"/>
  <c r="BH11" i="1"/>
  <c r="BM10" i="1"/>
  <c r="BE10" i="1"/>
  <c r="BJ9" i="1"/>
  <c r="BB9" i="1"/>
  <c r="BG8" i="1"/>
  <c r="BL7" i="1"/>
  <c r="BD7" i="1"/>
  <c r="BI6" i="1"/>
  <c r="BA6" i="1"/>
  <c r="AC6" i="1"/>
  <c r="BF5" i="1"/>
  <c r="BK4" i="1"/>
  <c r="BC4" i="1"/>
  <c r="BH3" i="1"/>
  <c r="BF24" i="1"/>
  <c r="BK23" i="1"/>
  <c r="BC23" i="1"/>
  <c r="BH22" i="1"/>
  <c r="BE21" i="1"/>
  <c r="BJ20" i="1"/>
  <c r="BB20" i="1"/>
  <c r="BG19" i="1"/>
  <c r="BL18" i="1"/>
  <c r="BD18" i="1"/>
  <c r="BI17" i="1"/>
  <c r="BA17" i="1"/>
  <c r="AC17" i="1"/>
  <c r="BF16" i="1"/>
  <c r="BK15" i="1"/>
  <c r="BC15" i="1"/>
  <c r="BH14" i="1"/>
  <c r="BE13" i="1"/>
  <c r="BJ12" i="1"/>
  <c r="BB12" i="1"/>
  <c r="BG11" i="1"/>
  <c r="BL10" i="1"/>
  <c r="BD10" i="1"/>
  <c r="BI9" i="1"/>
  <c r="BA9" i="1"/>
  <c r="AC9" i="1"/>
  <c r="BF8" i="1"/>
  <c r="BK7" i="1"/>
  <c r="BC7" i="1"/>
  <c r="BH6" i="1"/>
  <c r="BE5" i="1"/>
  <c r="BJ4" i="1"/>
  <c r="BB4" i="1"/>
  <c r="BG3" i="1"/>
  <c r="BL21" i="1"/>
  <c r="BD21" i="1"/>
  <c r="AF21" i="1"/>
  <c r="BI20" i="1"/>
  <c r="BA20" i="1"/>
  <c r="AC20" i="1"/>
  <c r="BN19" i="1"/>
  <c r="BF19" i="1"/>
  <c r="AH19" i="1"/>
  <c r="BK18" i="1"/>
  <c r="BC18" i="1"/>
  <c r="AE18" i="1"/>
  <c r="BH17" i="1"/>
  <c r="AJ17" i="1"/>
  <c r="BE16" i="1"/>
  <c r="AG16" i="1"/>
  <c r="BJ15" i="1"/>
  <c r="BB15" i="1"/>
  <c r="AD15" i="1"/>
  <c r="BO14" i="1"/>
  <c r="BG14" i="1"/>
  <c r="AI14" i="1"/>
  <c r="BL13" i="1"/>
  <c r="BD13" i="1"/>
  <c r="AF13" i="1"/>
  <c r="BI12" i="1"/>
  <c r="BA12" i="1"/>
  <c r="AC12" i="1"/>
  <c r="BN11" i="1"/>
  <c r="BF11" i="1"/>
  <c r="AH11" i="1"/>
  <c r="BK10" i="1"/>
  <c r="BC10" i="1"/>
  <c r="AE10" i="1"/>
  <c r="BH9" i="1"/>
  <c r="AJ9" i="1"/>
  <c r="BE8" i="1"/>
  <c r="AG8" i="1"/>
  <c r="BJ7" i="1"/>
  <c r="BB7" i="1"/>
  <c r="AD7" i="1"/>
  <c r="BO6" i="1"/>
  <c r="BG6" i="1"/>
  <c r="AI6" i="1"/>
  <c r="BL5" i="1"/>
  <c r="BD5" i="1"/>
  <c r="AF5" i="1"/>
  <c r="BI4" i="1"/>
  <c r="BA4" i="1"/>
  <c r="AC4" i="1"/>
  <c r="BN3" i="1"/>
  <c r="BF3" i="1"/>
  <c r="BK21" i="1"/>
  <c r="BH20" i="1"/>
  <c r="BJ18" i="1"/>
  <c r="BB18" i="1"/>
  <c r="BL16" i="1"/>
  <c r="BI15" i="1"/>
  <c r="BA15" i="1"/>
  <c r="AH14" i="1"/>
  <c r="BK13" i="1"/>
  <c r="BH12" i="1"/>
  <c r="BJ10" i="1"/>
  <c r="BB10" i="1"/>
  <c r="BL8" i="1"/>
  <c r="BI7" i="1"/>
  <c r="BA7" i="1"/>
  <c r="AH6" i="1"/>
  <c r="BK5" i="1"/>
  <c r="BE3" i="1"/>
  <c r="BF25" i="1"/>
  <c r="BK24" i="1"/>
  <c r="BC24" i="1"/>
  <c r="BH23" i="1"/>
  <c r="BE22" i="1"/>
  <c r="BJ21" i="1"/>
  <c r="BB21" i="1"/>
  <c r="BG20" i="1"/>
  <c r="BL19" i="1"/>
  <c r="BD19" i="1"/>
  <c r="BI18" i="1"/>
  <c r="BA18" i="1"/>
  <c r="BF17" i="1"/>
  <c r="BK16" i="1"/>
  <c r="BC16" i="1"/>
  <c r="BH15" i="1"/>
  <c r="BE14" i="1"/>
  <c r="BJ13" i="1"/>
  <c r="BB13" i="1"/>
  <c r="BG12" i="1"/>
  <c r="BL11" i="1"/>
  <c r="BD11" i="1"/>
  <c r="BI10" i="1"/>
  <c r="BA10" i="1"/>
  <c r="BF9" i="1"/>
  <c r="BK8" i="1"/>
  <c r="BC8" i="1"/>
  <c r="BH7" i="1"/>
  <c r="BE6" i="1"/>
  <c r="BJ5" i="1"/>
  <c r="BB5" i="1"/>
  <c r="BG4" i="1"/>
  <c r="BL3" i="1"/>
  <c r="BD3" i="1"/>
  <c r="BG23" i="1"/>
  <c r="BL22" i="1"/>
  <c r="BD22" i="1"/>
  <c r="BI21" i="1"/>
  <c r="BA21" i="1"/>
  <c r="AC21" i="1"/>
  <c r="BN20" i="1"/>
  <c r="BF20" i="1"/>
  <c r="BK19" i="1"/>
  <c r="BC19" i="1"/>
  <c r="BH18" i="1"/>
  <c r="BE17" i="1"/>
  <c r="BJ16" i="1"/>
  <c r="BB16" i="1"/>
  <c r="AD16" i="1"/>
  <c r="BG15" i="1"/>
  <c r="BL14" i="1"/>
  <c r="BD14" i="1"/>
  <c r="BI13" i="1"/>
  <c r="BA13" i="1"/>
  <c r="AC13" i="1"/>
  <c r="BN12" i="1"/>
  <c r="BF12" i="1"/>
  <c r="BK11" i="1"/>
  <c r="BC11" i="1"/>
  <c r="BH10" i="1"/>
  <c r="BE9" i="1"/>
  <c r="BJ8" i="1"/>
  <c r="BB8" i="1"/>
  <c r="AD8" i="1"/>
  <c r="BG7" i="1"/>
  <c r="BL6" i="1"/>
  <c r="BD6" i="1"/>
  <c r="BI5" i="1"/>
  <c r="BA5" i="1"/>
  <c r="BF4" i="1"/>
  <c r="BK3" i="1"/>
  <c r="BC3" i="1"/>
  <c r="BJ19" i="1"/>
  <c r="BB19" i="1"/>
  <c r="BL17" i="1"/>
  <c r="BI16" i="1"/>
  <c r="BN15" i="1"/>
  <c r="BK14" i="1"/>
  <c r="BJ11" i="1"/>
  <c r="BB11" i="1"/>
  <c r="BL9" i="1"/>
  <c r="BI8" i="1"/>
  <c r="BN7" i="1"/>
  <c r="BK6" i="1"/>
  <c r="BH5" i="1"/>
  <c r="BE4" i="1"/>
  <c r="BJ3" i="1"/>
  <c r="BB3" i="1"/>
  <c r="BG21" i="1"/>
  <c r="BL20" i="1"/>
  <c r="BD20" i="1"/>
  <c r="BI19" i="1"/>
  <c r="BA19" i="1"/>
  <c r="BF18" i="1"/>
  <c r="BK17" i="1"/>
  <c r="BC17" i="1"/>
  <c r="BH16" i="1"/>
  <c r="BE15" i="1"/>
  <c r="BJ14" i="1"/>
  <c r="BB14" i="1"/>
  <c r="BG13" i="1"/>
  <c r="BL12" i="1"/>
  <c r="BD12" i="1"/>
  <c r="BI11" i="1"/>
  <c r="BA11" i="1"/>
  <c r="BF10" i="1"/>
  <c r="BK9" i="1"/>
  <c r="BC9" i="1"/>
  <c r="BH8" i="1"/>
  <c r="BE7" i="1"/>
  <c r="BJ6" i="1"/>
  <c r="BB6" i="1"/>
  <c r="BG5" i="1"/>
  <c r="BL4" i="1"/>
  <c r="BD4" i="1"/>
  <c r="BI3" i="1"/>
  <c r="BA3" i="1"/>
  <c r="AN2" i="1"/>
  <c r="BG2" i="1"/>
  <c r="BO2" i="1"/>
  <c r="BA2" i="1"/>
  <c r="BI2" i="1"/>
  <c r="BB2" i="1"/>
  <c r="BJ2" i="1"/>
  <c r="BD2" i="1"/>
  <c r="BW150" i="37"/>
  <c r="BY150" i="37"/>
  <c r="BV150" i="37"/>
  <c r="AK102" i="25"/>
  <c r="AK103" i="25"/>
  <c r="AK104" i="25"/>
  <c r="AD102" i="25"/>
  <c r="AL102" i="25"/>
  <c r="AD103" i="25"/>
  <c r="AL103" i="25"/>
  <c r="AD104" i="25"/>
  <c r="AL104" i="25"/>
  <c r="AE102" i="25"/>
  <c r="AE103" i="25"/>
  <c r="AE104" i="25"/>
  <c r="AG103" i="25"/>
  <c r="AG104" i="25"/>
  <c r="AI102" i="25"/>
  <c r="AI103" i="25"/>
  <c r="AI104" i="25"/>
  <c r="B3" i="38"/>
  <c r="B4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B104" i="38"/>
  <c r="B105" i="38"/>
  <c r="B106" i="38"/>
  <c r="B107" i="38"/>
  <c r="B108" i="38"/>
  <c r="B109" i="38"/>
  <c r="B110" i="38"/>
  <c r="B111" i="38"/>
  <c r="B112" i="38"/>
  <c r="B113" i="38"/>
  <c r="B114" i="38"/>
  <c r="B115" i="38"/>
  <c r="B116" i="38"/>
  <c r="B117" i="38"/>
  <c r="B118" i="38"/>
  <c r="B119" i="38"/>
  <c r="B120" i="38"/>
  <c r="B121" i="38"/>
  <c r="B122" i="38"/>
  <c r="B123" i="38"/>
  <c r="B124" i="38"/>
  <c r="B125" i="38"/>
  <c r="B126" i="38"/>
  <c r="B127" i="38"/>
  <c r="B128" i="38"/>
  <c r="B129" i="38"/>
  <c r="B130" i="38"/>
  <c r="B131" i="38"/>
  <c r="B132" i="38"/>
  <c r="B133" i="38"/>
  <c r="B134" i="38"/>
  <c r="B135" i="38"/>
  <c r="B136" i="38"/>
  <c r="B137" i="38"/>
  <c r="B138" i="38"/>
  <c r="B139" i="38"/>
  <c r="B140" i="38"/>
  <c r="B141" i="38"/>
  <c r="B142" i="38"/>
  <c r="B143" i="38"/>
  <c r="B144" i="38"/>
  <c r="B145" i="38"/>
  <c r="B146" i="38"/>
  <c r="B147" i="38"/>
  <c r="B148" i="38"/>
  <c r="B149" i="38"/>
  <c r="B2" i="38"/>
  <c r="B3" i="37"/>
  <c r="B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2" i="37"/>
  <c r="BG3" i="38"/>
  <c r="BH3" i="38"/>
  <c r="BI3" i="38"/>
  <c r="BJ3" i="38"/>
  <c r="BK3" i="38"/>
  <c r="BL3" i="38"/>
  <c r="BM3" i="38"/>
  <c r="BN3" i="38"/>
  <c r="BO3" i="38"/>
  <c r="BP3" i="38"/>
  <c r="BQ3" i="38"/>
  <c r="BG4" i="38"/>
  <c r="BH4" i="38"/>
  <c r="BI4" i="38"/>
  <c r="BJ4" i="38"/>
  <c r="BK4" i="38"/>
  <c r="BL4" i="38"/>
  <c r="BM4" i="38"/>
  <c r="BN4" i="38"/>
  <c r="BO4" i="38"/>
  <c r="BP4" i="38"/>
  <c r="BE4" i="38" s="1"/>
  <c r="BQ4" i="38"/>
  <c r="BG5" i="38"/>
  <c r="BH5" i="38"/>
  <c r="BI5" i="38"/>
  <c r="BJ5" i="38"/>
  <c r="BK5" i="38"/>
  <c r="BL5" i="38"/>
  <c r="BM5" i="38"/>
  <c r="BN5" i="38"/>
  <c r="BO5" i="38"/>
  <c r="BP5" i="38"/>
  <c r="BQ5" i="38"/>
  <c r="BG6" i="38"/>
  <c r="BH6" i="38"/>
  <c r="BI6" i="38"/>
  <c r="BJ6" i="38"/>
  <c r="BK6" i="38"/>
  <c r="BL6" i="38"/>
  <c r="BM6" i="38"/>
  <c r="BN6" i="38"/>
  <c r="BO6" i="38"/>
  <c r="BP6" i="38"/>
  <c r="BQ6" i="38"/>
  <c r="BG7" i="38"/>
  <c r="BH7" i="38"/>
  <c r="BI7" i="38"/>
  <c r="BJ7" i="38"/>
  <c r="BK7" i="38"/>
  <c r="BL7" i="38"/>
  <c r="BM7" i="38"/>
  <c r="BN7" i="38"/>
  <c r="BO7" i="38"/>
  <c r="BD7" i="38" s="1"/>
  <c r="BP7" i="38"/>
  <c r="BQ7" i="38"/>
  <c r="BG8" i="38"/>
  <c r="BH8" i="38"/>
  <c r="BI8" i="38"/>
  <c r="BJ8" i="38"/>
  <c r="BK8" i="38"/>
  <c r="BL8" i="38"/>
  <c r="BM8" i="38"/>
  <c r="BN8" i="38"/>
  <c r="BO8" i="38"/>
  <c r="BP8" i="38"/>
  <c r="BQ8" i="38"/>
  <c r="BG9" i="38"/>
  <c r="BH9" i="38"/>
  <c r="BI9" i="38"/>
  <c r="BJ9" i="38"/>
  <c r="BK9" i="38"/>
  <c r="BL9" i="38"/>
  <c r="BM9" i="38"/>
  <c r="BN9" i="38"/>
  <c r="BO9" i="38"/>
  <c r="BP9" i="38"/>
  <c r="BQ9" i="38"/>
  <c r="BF9" i="38" s="1"/>
  <c r="BG10" i="38"/>
  <c r="BH10" i="38"/>
  <c r="BI10" i="38"/>
  <c r="BJ10" i="38"/>
  <c r="BK10" i="38"/>
  <c r="BL10" i="38"/>
  <c r="BM10" i="38"/>
  <c r="BN10" i="38"/>
  <c r="BO10" i="38"/>
  <c r="BP10" i="38"/>
  <c r="BQ10" i="38"/>
  <c r="BG11" i="38"/>
  <c r="BH11" i="38"/>
  <c r="BI11" i="38"/>
  <c r="BJ11" i="38"/>
  <c r="BK11" i="38"/>
  <c r="BL11" i="38"/>
  <c r="BM11" i="38"/>
  <c r="BN11" i="38"/>
  <c r="BO11" i="38"/>
  <c r="BP11" i="38"/>
  <c r="BQ11" i="38"/>
  <c r="BG12" i="38"/>
  <c r="BH12" i="38"/>
  <c r="BI12" i="38"/>
  <c r="BJ12" i="38"/>
  <c r="BK12" i="38"/>
  <c r="BL12" i="38"/>
  <c r="BM12" i="38"/>
  <c r="BN12" i="38"/>
  <c r="BO12" i="38"/>
  <c r="BP12" i="38"/>
  <c r="BE12" i="38" s="1"/>
  <c r="BQ12" i="38"/>
  <c r="BG13" i="38"/>
  <c r="BH13" i="38"/>
  <c r="BI13" i="38"/>
  <c r="BJ13" i="38"/>
  <c r="BK13" i="38"/>
  <c r="BL13" i="38"/>
  <c r="BM13" i="38"/>
  <c r="BN13" i="38"/>
  <c r="BO13" i="38"/>
  <c r="BP13" i="38"/>
  <c r="BQ13" i="38"/>
  <c r="BG14" i="38"/>
  <c r="BH14" i="38"/>
  <c r="BI14" i="38"/>
  <c r="BJ14" i="38"/>
  <c r="BK14" i="38"/>
  <c r="BL14" i="38"/>
  <c r="BM14" i="38"/>
  <c r="BN14" i="38"/>
  <c r="BO14" i="38"/>
  <c r="BP14" i="38"/>
  <c r="BQ14" i="38"/>
  <c r="BG15" i="38"/>
  <c r="BH15" i="38"/>
  <c r="BI15" i="38"/>
  <c r="BJ15" i="38"/>
  <c r="BK15" i="38"/>
  <c r="BL15" i="38"/>
  <c r="BM15" i="38"/>
  <c r="BN15" i="38"/>
  <c r="BO15" i="38"/>
  <c r="BD15" i="38" s="1"/>
  <c r="BP15" i="38"/>
  <c r="BQ15" i="38"/>
  <c r="BG16" i="38"/>
  <c r="BH16" i="38"/>
  <c r="BI16" i="38"/>
  <c r="BJ16" i="38"/>
  <c r="BK16" i="38"/>
  <c r="BL16" i="38"/>
  <c r="BM16" i="38"/>
  <c r="BN16" i="38"/>
  <c r="BO16" i="38"/>
  <c r="BP16" i="38"/>
  <c r="BQ16" i="38"/>
  <c r="BG17" i="38"/>
  <c r="BH17" i="38"/>
  <c r="BI17" i="38"/>
  <c r="BJ17" i="38"/>
  <c r="BK17" i="38"/>
  <c r="BL17" i="38"/>
  <c r="BM17" i="38"/>
  <c r="BN17" i="38"/>
  <c r="BO17" i="38"/>
  <c r="BP17" i="38"/>
  <c r="BQ17" i="38"/>
  <c r="BF17" i="38" s="1"/>
  <c r="BG18" i="38"/>
  <c r="BH18" i="38"/>
  <c r="BI18" i="38"/>
  <c r="BJ18" i="38"/>
  <c r="BK18" i="38"/>
  <c r="BL18" i="38"/>
  <c r="BM18" i="38"/>
  <c r="BN18" i="38"/>
  <c r="BO18" i="38"/>
  <c r="BP18" i="38"/>
  <c r="BQ18" i="38"/>
  <c r="BG19" i="38"/>
  <c r="BH19" i="38"/>
  <c r="BI19" i="38"/>
  <c r="BJ19" i="38"/>
  <c r="BK19" i="38"/>
  <c r="BL19" i="38"/>
  <c r="BM19" i="38"/>
  <c r="BN19" i="38"/>
  <c r="BO19" i="38"/>
  <c r="BP19" i="38"/>
  <c r="BQ19" i="38"/>
  <c r="BG20" i="38"/>
  <c r="BH20" i="38"/>
  <c r="BI20" i="38"/>
  <c r="BJ20" i="38"/>
  <c r="BK20" i="38"/>
  <c r="BL20" i="38"/>
  <c r="BM20" i="38"/>
  <c r="BN20" i="38"/>
  <c r="BO20" i="38"/>
  <c r="BP20" i="38"/>
  <c r="BQ20" i="38"/>
  <c r="BG21" i="38"/>
  <c r="BH21" i="38"/>
  <c r="BI21" i="38"/>
  <c r="BJ21" i="38"/>
  <c r="BK21" i="38"/>
  <c r="BL21" i="38"/>
  <c r="BA21" i="38" s="1"/>
  <c r="BM21" i="38"/>
  <c r="BN21" i="38"/>
  <c r="BO21" i="38"/>
  <c r="BP21" i="38"/>
  <c r="BQ21" i="38"/>
  <c r="BG22" i="38"/>
  <c r="BH22" i="38"/>
  <c r="BI22" i="38"/>
  <c r="BJ22" i="38"/>
  <c r="BK22" i="38"/>
  <c r="BL22" i="38"/>
  <c r="BM22" i="38"/>
  <c r="BN22" i="38"/>
  <c r="BO22" i="38"/>
  <c r="BP22" i="38"/>
  <c r="BQ22" i="38"/>
  <c r="BG23" i="38"/>
  <c r="BH23" i="38"/>
  <c r="BI23" i="38"/>
  <c r="BJ23" i="38"/>
  <c r="BK23" i="38"/>
  <c r="BL23" i="38"/>
  <c r="BM23" i="38"/>
  <c r="BN23" i="38"/>
  <c r="BO23" i="38"/>
  <c r="BP23" i="38"/>
  <c r="BQ23" i="38"/>
  <c r="BG24" i="38"/>
  <c r="BH24" i="38"/>
  <c r="BI24" i="38"/>
  <c r="BJ24" i="38"/>
  <c r="BK24" i="38"/>
  <c r="BL24" i="38"/>
  <c r="BM24" i="38"/>
  <c r="BN24" i="38"/>
  <c r="BO24" i="38"/>
  <c r="BP24" i="38"/>
  <c r="BQ24" i="38"/>
  <c r="BG25" i="38"/>
  <c r="BH25" i="38"/>
  <c r="BI25" i="38"/>
  <c r="BJ25" i="38"/>
  <c r="BK25" i="38"/>
  <c r="BL25" i="38"/>
  <c r="BM25" i="38"/>
  <c r="BN25" i="38"/>
  <c r="BO25" i="38"/>
  <c r="BP25" i="38"/>
  <c r="BQ25" i="38"/>
  <c r="BG26" i="38"/>
  <c r="BH26" i="38"/>
  <c r="BI26" i="38"/>
  <c r="BJ26" i="38"/>
  <c r="BK26" i="38"/>
  <c r="BL26" i="38"/>
  <c r="BM26" i="38"/>
  <c r="BN26" i="38"/>
  <c r="BC26" i="38" s="1"/>
  <c r="BO26" i="38"/>
  <c r="BP26" i="38"/>
  <c r="BQ26" i="38"/>
  <c r="BG27" i="38"/>
  <c r="BH27" i="38"/>
  <c r="BI27" i="38"/>
  <c r="BJ27" i="38"/>
  <c r="BK27" i="38"/>
  <c r="BL27" i="38"/>
  <c r="BM27" i="38"/>
  <c r="BN27" i="38"/>
  <c r="BO27" i="38"/>
  <c r="BP27" i="38"/>
  <c r="BQ27" i="38"/>
  <c r="BG28" i="38"/>
  <c r="BH28" i="38"/>
  <c r="BI28" i="38"/>
  <c r="BJ28" i="38"/>
  <c r="BK28" i="38"/>
  <c r="BL28" i="38"/>
  <c r="BM28" i="38"/>
  <c r="AY28" i="38" s="1"/>
  <c r="BN28" i="38"/>
  <c r="BO28" i="38"/>
  <c r="BP28" i="38"/>
  <c r="BQ28" i="38"/>
  <c r="BG29" i="38"/>
  <c r="BH29" i="38"/>
  <c r="BI29" i="38"/>
  <c r="BJ29" i="38"/>
  <c r="BK29" i="38"/>
  <c r="BL29" i="38"/>
  <c r="BM29" i="38"/>
  <c r="BN29" i="38"/>
  <c r="BO29" i="38"/>
  <c r="BP29" i="38"/>
  <c r="BQ29" i="38"/>
  <c r="BG30" i="38"/>
  <c r="BH30" i="38"/>
  <c r="BI30" i="38"/>
  <c r="BJ30" i="38"/>
  <c r="BK30" i="38"/>
  <c r="BL30" i="38"/>
  <c r="BM30" i="38"/>
  <c r="BN30" i="38"/>
  <c r="BC30" i="38" s="1"/>
  <c r="BO30" i="38"/>
  <c r="BP30" i="38"/>
  <c r="BQ30" i="38"/>
  <c r="BG31" i="38"/>
  <c r="BH31" i="38"/>
  <c r="BI31" i="38"/>
  <c r="BJ31" i="38"/>
  <c r="BK31" i="38"/>
  <c r="BL31" i="38"/>
  <c r="BM31" i="38"/>
  <c r="BN31" i="38"/>
  <c r="BO31" i="38"/>
  <c r="BP31" i="38"/>
  <c r="BQ31" i="38"/>
  <c r="BG32" i="38"/>
  <c r="BH32" i="38"/>
  <c r="BI32" i="38"/>
  <c r="BJ32" i="38"/>
  <c r="BK32" i="38"/>
  <c r="BL32" i="38"/>
  <c r="BM32" i="38"/>
  <c r="BN32" i="38"/>
  <c r="BO32" i="38"/>
  <c r="BD32" i="38" s="1"/>
  <c r="BP32" i="38"/>
  <c r="BQ32" i="38"/>
  <c r="BG33" i="38"/>
  <c r="BH33" i="38"/>
  <c r="BI33" i="38"/>
  <c r="BJ33" i="38"/>
  <c r="BK33" i="38"/>
  <c r="BL33" i="38"/>
  <c r="BM33" i="38"/>
  <c r="BN33" i="38"/>
  <c r="BO33" i="38"/>
  <c r="BP33" i="38"/>
  <c r="BQ33" i="38"/>
  <c r="BG34" i="38"/>
  <c r="BH34" i="38"/>
  <c r="BI34" i="38"/>
  <c r="BJ34" i="38"/>
  <c r="BK34" i="38"/>
  <c r="BL34" i="38"/>
  <c r="BM34" i="38"/>
  <c r="BN34" i="38"/>
  <c r="BC34" i="38" s="1"/>
  <c r="BO34" i="38"/>
  <c r="BP34" i="38"/>
  <c r="BQ34" i="38"/>
  <c r="BG35" i="38"/>
  <c r="BH35" i="38"/>
  <c r="BI35" i="38"/>
  <c r="BJ35" i="38"/>
  <c r="BK35" i="38"/>
  <c r="BL35" i="38"/>
  <c r="BE35" i="38" s="1"/>
  <c r="BM35" i="38"/>
  <c r="BN35" i="38"/>
  <c r="BO35" i="38"/>
  <c r="BP35" i="38"/>
  <c r="BQ35" i="38"/>
  <c r="BG36" i="38"/>
  <c r="BH36" i="38"/>
  <c r="BI36" i="38"/>
  <c r="BJ36" i="38"/>
  <c r="BK36" i="38"/>
  <c r="BL36" i="38"/>
  <c r="BM36" i="38"/>
  <c r="BN36" i="38"/>
  <c r="BO36" i="38"/>
  <c r="BP36" i="38"/>
  <c r="BQ36" i="38"/>
  <c r="BG37" i="38"/>
  <c r="BH37" i="38"/>
  <c r="BI37" i="38"/>
  <c r="BJ37" i="38"/>
  <c r="BK37" i="38"/>
  <c r="BL37" i="38"/>
  <c r="BM37" i="38"/>
  <c r="BN37" i="38"/>
  <c r="BO37" i="38"/>
  <c r="BP37" i="38"/>
  <c r="BQ37" i="38"/>
  <c r="BG38" i="38"/>
  <c r="BH38" i="38"/>
  <c r="BI38" i="38"/>
  <c r="BJ38" i="38"/>
  <c r="BK38" i="38"/>
  <c r="BL38" i="38"/>
  <c r="BM38" i="38"/>
  <c r="BN38" i="38"/>
  <c r="BO38" i="38"/>
  <c r="BP38" i="38"/>
  <c r="BQ38" i="38"/>
  <c r="BG39" i="38"/>
  <c r="BH39" i="38"/>
  <c r="BI39" i="38"/>
  <c r="BJ39" i="38"/>
  <c r="BK39" i="38"/>
  <c r="BL39" i="38"/>
  <c r="BM39" i="38"/>
  <c r="BN39" i="38"/>
  <c r="BO39" i="38"/>
  <c r="BD39" i="38" s="1"/>
  <c r="BP39" i="38"/>
  <c r="BQ39" i="38"/>
  <c r="BG40" i="38"/>
  <c r="BH40" i="38"/>
  <c r="BI40" i="38"/>
  <c r="BJ40" i="38"/>
  <c r="BK40" i="38"/>
  <c r="BL40" i="38"/>
  <c r="BM40" i="38"/>
  <c r="BN40" i="38"/>
  <c r="BO40" i="38"/>
  <c r="BP40" i="38"/>
  <c r="BQ40" i="38"/>
  <c r="BG41" i="38"/>
  <c r="BH41" i="38"/>
  <c r="BI41" i="38"/>
  <c r="BJ41" i="38"/>
  <c r="BK41" i="38"/>
  <c r="BL41" i="38"/>
  <c r="BM41" i="38"/>
  <c r="BN41" i="38"/>
  <c r="BO41" i="38"/>
  <c r="BP41" i="38"/>
  <c r="BQ41" i="38"/>
  <c r="BF41" i="38" s="1"/>
  <c r="BG42" i="38"/>
  <c r="BH42" i="38"/>
  <c r="BI42" i="38"/>
  <c r="BJ42" i="38"/>
  <c r="BK42" i="38"/>
  <c r="BL42" i="38"/>
  <c r="BM42" i="38"/>
  <c r="BN42" i="38"/>
  <c r="BO42" i="38"/>
  <c r="BP42" i="38"/>
  <c r="BQ42" i="38"/>
  <c r="BG43" i="38"/>
  <c r="BH43" i="38"/>
  <c r="BI43" i="38"/>
  <c r="BJ43" i="38"/>
  <c r="BK43" i="38"/>
  <c r="BL43" i="38"/>
  <c r="BM43" i="38"/>
  <c r="BN43" i="38"/>
  <c r="BO43" i="38"/>
  <c r="BP43" i="38"/>
  <c r="BQ43" i="38"/>
  <c r="BG44" i="38"/>
  <c r="BH44" i="38"/>
  <c r="BI44" i="38"/>
  <c r="BJ44" i="38"/>
  <c r="BK44" i="38"/>
  <c r="BL44" i="38"/>
  <c r="BM44" i="38"/>
  <c r="BN44" i="38"/>
  <c r="BO44" i="38"/>
  <c r="BP44" i="38"/>
  <c r="BQ44" i="38"/>
  <c r="BG45" i="38"/>
  <c r="BH45" i="38"/>
  <c r="BI45" i="38"/>
  <c r="BJ45" i="38"/>
  <c r="BK45" i="38"/>
  <c r="BL45" i="38"/>
  <c r="BM45" i="38"/>
  <c r="BN45" i="38"/>
  <c r="BO45" i="38"/>
  <c r="BP45" i="38"/>
  <c r="BQ45" i="38"/>
  <c r="BG46" i="38"/>
  <c r="BH46" i="38"/>
  <c r="BI46" i="38"/>
  <c r="BJ46" i="38"/>
  <c r="BK46" i="38"/>
  <c r="BL46" i="38"/>
  <c r="BM46" i="38"/>
  <c r="BN46" i="38"/>
  <c r="BO46" i="38"/>
  <c r="BP46" i="38"/>
  <c r="BQ46" i="38"/>
  <c r="BG47" i="38"/>
  <c r="BH47" i="38"/>
  <c r="BI47" i="38"/>
  <c r="BJ47" i="38"/>
  <c r="BK47" i="38"/>
  <c r="BL47" i="38"/>
  <c r="BM47" i="38"/>
  <c r="BN47" i="38"/>
  <c r="BO47" i="38"/>
  <c r="BP47" i="38"/>
  <c r="BQ47" i="38"/>
  <c r="BG48" i="38"/>
  <c r="BH48" i="38"/>
  <c r="BI48" i="38"/>
  <c r="BJ48" i="38"/>
  <c r="BK48" i="38"/>
  <c r="BL48" i="38"/>
  <c r="BM48" i="38"/>
  <c r="BN48" i="38"/>
  <c r="BO48" i="38"/>
  <c r="BP48" i="38"/>
  <c r="BQ48" i="38"/>
  <c r="BG49" i="38"/>
  <c r="BH49" i="38"/>
  <c r="BI49" i="38"/>
  <c r="BJ49" i="38"/>
  <c r="BK49" i="38"/>
  <c r="BL49" i="38"/>
  <c r="BM49" i="38"/>
  <c r="BN49" i="38"/>
  <c r="BO49" i="38"/>
  <c r="BP49" i="38"/>
  <c r="BQ49" i="38"/>
  <c r="BG50" i="38"/>
  <c r="BH50" i="38"/>
  <c r="BI50" i="38"/>
  <c r="BJ50" i="38"/>
  <c r="BK50" i="38"/>
  <c r="BL50" i="38"/>
  <c r="BM50" i="38"/>
  <c r="BN50" i="38"/>
  <c r="BO50" i="38"/>
  <c r="BP50" i="38"/>
  <c r="BQ50" i="38"/>
  <c r="BG51" i="38"/>
  <c r="BH51" i="38"/>
  <c r="BI51" i="38"/>
  <c r="BJ51" i="38"/>
  <c r="BK51" i="38"/>
  <c r="BL51" i="38"/>
  <c r="BM51" i="38"/>
  <c r="BN51" i="38"/>
  <c r="BO51" i="38"/>
  <c r="BP51" i="38"/>
  <c r="BQ51" i="38"/>
  <c r="BF51" i="38" s="1"/>
  <c r="BG52" i="38"/>
  <c r="BH52" i="38"/>
  <c r="BI52" i="38"/>
  <c r="BJ52" i="38"/>
  <c r="BK52" i="38"/>
  <c r="BL52" i="38"/>
  <c r="BM52" i="38"/>
  <c r="BN52" i="38"/>
  <c r="BO52" i="38"/>
  <c r="BP52" i="38"/>
  <c r="BQ52" i="38"/>
  <c r="BG53" i="38"/>
  <c r="BH53" i="38"/>
  <c r="BI53" i="38"/>
  <c r="BJ53" i="38"/>
  <c r="BK53" i="38"/>
  <c r="BL53" i="38"/>
  <c r="BM53" i="38"/>
  <c r="BN53" i="38"/>
  <c r="BO53" i="38"/>
  <c r="BP53" i="38"/>
  <c r="BQ53" i="38"/>
  <c r="BG54" i="38"/>
  <c r="BH54" i="38"/>
  <c r="BI54" i="38"/>
  <c r="BJ54" i="38"/>
  <c r="BK54" i="38"/>
  <c r="BL54" i="38"/>
  <c r="BM54" i="38"/>
  <c r="BN54" i="38"/>
  <c r="BO54" i="38"/>
  <c r="BP54" i="38"/>
  <c r="BQ54" i="38"/>
  <c r="BG55" i="38"/>
  <c r="BH55" i="38"/>
  <c r="BI55" i="38"/>
  <c r="BJ55" i="38"/>
  <c r="BK55" i="38"/>
  <c r="BL55" i="38"/>
  <c r="BM55" i="38"/>
  <c r="BN55" i="38"/>
  <c r="BO55" i="38"/>
  <c r="BP55" i="38"/>
  <c r="BQ55" i="38"/>
  <c r="BG56" i="38"/>
  <c r="BH56" i="38"/>
  <c r="BI56" i="38"/>
  <c r="BJ56" i="38"/>
  <c r="AY56" i="38" s="1"/>
  <c r="BK56" i="38"/>
  <c r="BL56" i="38"/>
  <c r="BM56" i="38"/>
  <c r="BN56" i="38"/>
  <c r="BO56" i="38"/>
  <c r="BP56" i="38"/>
  <c r="BQ56" i="38"/>
  <c r="BG57" i="38"/>
  <c r="BH57" i="38"/>
  <c r="BI57" i="38"/>
  <c r="BJ57" i="38"/>
  <c r="BK57" i="38"/>
  <c r="BL57" i="38"/>
  <c r="BM57" i="38"/>
  <c r="BN57" i="38"/>
  <c r="BO57" i="38"/>
  <c r="BD57" i="38" s="1"/>
  <c r="BP57" i="38"/>
  <c r="BQ57" i="38"/>
  <c r="BG58" i="38"/>
  <c r="BH58" i="38"/>
  <c r="BI58" i="38"/>
  <c r="BJ58" i="38"/>
  <c r="BK58" i="38"/>
  <c r="BL58" i="38"/>
  <c r="BM58" i="38"/>
  <c r="BN58" i="38"/>
  <c r="BO58" i="38"/>
  <c r="BP58" i="38"/>
  <c r="BQ58" i="38"/>
  <c r="BG59" i="38"/>
  <c r="BH59" i="38"/>
  <c r="BI59" i="38"/>
  <c r="BJ59" i="38"/>
  <c r="BK59" i="38"/>
  <c r="BL59" i="38"/>
  <c r="BM59" i="38"/>
  <c r="BN59" i="38"/>
  <c r="BO59" i="38"/>
  <c r="BP59" i="38"/>
  <c r="BQ59" i="38"/>
  <c r="BF59" i="38" s="1"/>
  <c r="BG60" i="38"/>
  <c r="BH60" i="38"/>
  <c r="BI60" i="38"/>
  <c r="BJ60" i="38"/>
  <c r="BK60" i="38"/>
  <c r="BL60" i="38"/>
  <c r="BM60" i="38"/>
  <c r="BN60" i="38"/>
  <c r="BO60" i="38"/>
  <c r="BP60" i="38"/>
  <c r="BQ60" i="38"/>
  <c r="BG61" i="38"/>
  <c r="BH61" i="38"/>
  <c r="BI61" i="38"/>
  <c r="BJ61" i="38"/>
  <c r="BK61" i="38"/>
  <c r="BL61" i="38"/>
  <c r="BM61" i="38"/>
  <c r="BN61" i="38"/>
  <c r="BO61" i="38"/>
  <c r="BP61" i="38"/>
  <c r="BQ61" i="38"/>
  <c r="BG62" i="38"/>
  <c r="BH62" i="38"/>
  <c r="BI62" i="38"/>
  <c r="BJ62" i="38"/>
  <c r="BK62" i="38"/>
  <c r="BL62" i="38"/>
  <c r="BM62" i="38"/>
  <c r="BN62" i="38"/>
  <c r="BO62" i="38"/>
  <c r="BD62" i="38" s="1"/>
  <c r="BP62" i="38"/>
  <c r="BQ62" i="38"/>
  <c r="BG63" i="38"/>
  <c r="BH63" i="38"/>
  <c r="BI63" i="38"/>
  <c r="BJ63" i="38"/>
  <c r="BK63" i="38"/>
  <c r="BL63" i="38"/>
  <c r="BM63" i="38"/>
  <c r="BN63" i="38"/>
  <c r="BO63" i="38"/>
  <c r="BP63" i="38"/>
  <c r="BQ63" i="38"/>
  <c r="BG64" i="38"/>
  <c r="BH64" i="38"/>
  <c r="BI64" i="38"/>
  <c r="BJ64" i="38"/>
  <c r="BK64" i="38"/>
  <c r="BL64" i="38"/>
  <c r="BM64" i="38"/>
  <c r="BN64" i="38"/>
  <c r="BO64" i="38"/>
  <c r="BP64" i="38"/>
  <c r="BQ64" i="38"/>
  <c r="BG65" i="38"/>
  <c r="BH65" i="38"/>
  <c r="BI65" i="38"/>
  <c r="BJ65" i="38"/>
  <c r="BK65" i="38"/>
  <c r="BL65" i="38"/>
  <c r="BM65" i="38"/>
  <c r="BN65" i="38"/>
  <c r="BO65" i="38"/>
  <c r="BP65" i="38"/>
  <c r="BQ65" i="38"/>
  <c r="BG66" i="38"/>
  <c r="BH66" i="38"/>
  <c r="BI66" i="38"/>
  <c r="BJ66" i="38"/>
  <c r="BK66" i="38"/>
  <c r="BL66" i="38"/>
  <c r="BM66" i="38"/>
  <c r="BN66" i="38"/>
  <c r="BO66" i="38"/>
  <c r="BP66" i="38"/>
  <c r="BQ66" i="38"/>
  <c r="BG67" i="38"/>
  <c r="BH67" i="38"/>
  <c r="BI67" i="38"/>
  <c r="BJ67" i="38"/>
  <c r="BK67" i="38"/>
  <c r="BL67" i="38"/>
  <c r="BM67" i="38"/>
  <c r="BN67" i="38"/>
  <c r="BC67" i="38" s="1"/>
  <c r="BO67" i="38"/>
  <c r="BP67" i="38"/>
  <c r="BQ67" i="38"/>
  <c r="BG68" i="38"/>
  <c r="BH68" i="38"/>
  <c r="BI68" i="38"/>
  <c r="BJ68" i="38"/>
  <c r="BK68" i="38"/>
  <c r="AW68" i="38" s="1"/>
  <c r="BL68" i="38"/>
  <c r="BM68" i="38"/>
  <c r="BN68" i="38"/>
  <c r="BO68" i="38"/>
  <c r="BP68" i="38"/>
  <c r="BQ68" i="38"/>
  <c r="BG69" i="38"/>
  <c r="BH69" i="38"/>
  <c r="BI69" i="38"/>
  <c r="BJ69" i="38"/>
  <c r="BK69" i="38"/>
  <c r="BL69" i="38"/>
  <c r="BM69" i="38"/>
  <c r="BN69" i="38"/>
  <c r="BO69" i="38"/>
  <c r="BP69" i="38"/>
  <c r="BQ69" i="38"/>
  <c r="BG70" i="38"/>
  <c r="BH70" i="38"/>
  <c r="BI70" i="38"/>
  <c r="BJ70" i="38"/>
  <c r="BK70" i="38"/>
  <c r="BL70" i="38"/>
  <c r="BM70" i="38"/>
  <c r="BN70" i="38"/>
  <c r="BO70" i="38"/>
  <c r="BP70" i="38"/>
  <c r="BQ70" i="38"/>
  <c r="BG71" i="38"/>
  <c r="BH71" i="38"/>
  <c r="BI71" i="38"/>
  <c r="BJ71" i="38"/>
  <c r="AY71" i="38" s="1"/>
  <c r="BK71" i="38"/>
  <c r="BL71" i="38"/>
  <c r="BM71" i="38"/>
  <c r="BN71" i="38"/>
  <c r="BO71" i="38"/>
  <c r="BP71" i="38"/>
  <c r="BQ71" i="38"/>
  <c r="BG72" i="38"/>
  <c r="BH72" i="38"/>
  <c r="BI72" i="38"/>
  <c r="BJ72" i="38"/>
  <c r="BK72" i="38"/>
  <c r="BL72" i="38"/>
  <c r="BM72" i="38"/>
  <c r="BN72" i="38"/>
  <c r="AV72" i="38" s="1"/>
  <c r="BO72" i="38"/>
  <c r="BP72" i="38"/>
  <c r="BQ72" i="38"/>
  <c r="BG73" i="38"/>
  <c r="BH73" i="38"/>
  <c r="BI73" i="38"/>
  <c r="BJ73" i="38"/>
  <c r="BK73" i="38"/>
  <c r="BL73" i="38"/>
  <c r="BM73" i="38"/>
  <c r="BN73" i="38"/>
  <c r="BO73" i="38"/>
  <c r="BP73" i="38"/>
  <c r="BQ73" i="38"/>
  <c r="BG74" i="38"/>
  <c r="BA74" i="38" s="1"/>
  <c r="BH74" i="38"/>
  <c r="BI74" i="38"/>
  <c r="BJ74" i="38"/>
  <c r="BK74" i="38"/>
  <c r="BL74" i="38"/>
  <c r="BM74" i="38"/>
  <c r="BN74" i="38"/>
  <c r="BO74" i="38"/>
  <c r="BP74" i="38"/>
  <c r="BQ74" i="38"/>
  <c r="BG75" i="38"/>
  <c r="BH75" i="38"/>
  <c r="BI75" i="38"/>
  <c r="BJ75" i="38"/>
  <c r="BK75" i="38"/>
  <c r="BL75" i="38"/>
  <c r="BM75" i="38"/>
  <c r="BN75" i="38"/>
  <c r="BO75" i="38"/>
  <c r="BP75" i="38"/>
  <c r="BQ75" i="38"/>
  <c r="BG76" i="38"/>
  <c r="BH76" i="38"/>
  <c r="BI76" i="38"/>
  <c r="BJ76" i="38"/>
  <c r="BK76" i="38"/>
  <c r="BL76" i="38"/>
  <c r="BM76" i="38"/>
  <c r="BN76" i="38"/>
  <c r="BO76" i="38"/>
  <c r="BP76" i="38"/>
  <c r="BQ76" i="38"/>
  <c r="BG77" i="38"/>
  <c r="BH77" i="38"/>
  <c r="BI77" i="38"/>
  <c r="BJ77" i="38"/>
  <c r="BK77" i="38"/>
  <c r="BL77" i="38"/>
  <c r="BM77" i="38"/>
  <c r="BN77" i="38"/>
  <c r="BO77" i="38"/>
  <c r="BP77" i="38"/>
  <c r="BQ77" i="38"/>
  <c r="BG78" i="38"/>
  <c r="BH78" i="38"/>
  <c r="BI78" i="38"/>
  <c r="BJ78" i="38"/>
  <c r="BK78" i="38"/>
  <c r="BL78" i="38"/>
  <c r="BM78" i="38"/>
  <c r="BN78" i="38"/>
  <c r="BO78" i="38"/>
  <c r="BP78" i="38"/>
  <c r="BQ78" i="38"/>
  <c r="BG79" i="38"/>
  <c r="BH79" i="38"/>
  <c r="BI79" i="38"/>
  <c r="BJ79" i="38"/>
  <c r="BK79" i="38"/>
  <c r="BL79" i="38"/>
  <c r="BM79" i="38"/>
  <c r="BN79" i="38"/>
  <c r="BO79" i="38"/>
  <c r="BP79" i="38"/>
  <c r="BQ79" i="38"/>
  <c r="BG80" i="38"/>
  <c r="BH80" i="38"/>
  <c r="BI80" i="38"/>
  <c r="BC80" i="38" s="1"/>
  <c r="BJ80" i="38"/>
  <c r="BK80" i="38"/>
  <c r="BL80" i="38"/>
  <c r="BM80" i="38"/>
  <c r="BN80" i="38"/>
  <c r="BO80" i="38"/>
  <c r="BP80" i="38"/>
  <c r="BQ80" i="38"/>
  <c r="BG81" i="38"/>
  <c r="BH81" i="38"/>
  <c r="BI81" i="38"/>
  <c r="BJ81" i="38"/>
  <c r="BK81" i="38"/>
  <c r="BL81" i="38"/>
  <c r="BM81" i="38"/>
  <c r="BN81" i="38"/>
  <c r="BO81" i="38"/>
  <c r="BP81" i="38"/>
  <c r="BQ81" i="38"/>
  <c r="BG82" i="38"/>
  <c r="BH82" i="38"/>
  <c r="BI82" i="38"/>
  <c r="BJ82" i="38"/>
  <c r="BK82" i="38"/>
  <c r="BL82" i="38"/>
  <c r="BM82" i="38"/>
  <c r="BN82" i="38"/>
  <c r="BO82" i="38"/>
  <c r="BP82" i="38"/>
  <c r="BQ82" i="38"/>
  <c r="BG83" i="38"/>
  <c r="BH83" i="38"/>
  <c r="BI83" i="38"/>
  <c r="BJ83" i="38"/>
  <c r="BK83" i="38"/>
  <c r="BL83" i="38"/>
  <c r="BM83" i="38"/>
  <c r="BN83" i="38"/>
  <c r="BO83" i="38"/>
  <c r="BP83" i="38"/>
  <c r="BQ83" i="38"/>
  <c r="BG84" i="38"/>
  <c r="BH84" i="38"/>
  <c r="BI84" i="38"/>
  <c r="BJ84" i="38"/>
  <c r="BK84" i="38"/>
  <c r="AZ84" i="38" s="1"/>
  <c r="BL84" i="38"/>
  <c r="BM84" i="38"/>
  <c r="BN84" i="38"/>
  <c r="BO84" i="38"/>
  <c r="BP84" i="38"/>
  <c r="BQ84" i="38"/>
  <c r="BG85" i="38"/>
  <c r="BH85" i="38"/>
  <c r="BI85" i="38"/>
  <c r="BJ85" i="38"/>
  <c r="BK85" i="38"/>
  <c r="BL85" i="38"/>
  <c r="BM85" i="38"/>
  <c r="BN85" i="38"/>
  <c r="BO85" i="38"/>
  <c r="BP85" i="38"/>
  <c r="BQ85" i="38"/>
  <c r="BG86" i="38"/>
  <c r="BH86" i="38"/>
  <c r="BI86" i="38"/>
  <c r="BJ86" i="38"/>
  <c r="BK86" i="38"/>
  <c r="BL86" i="38"/>
  <c r="BM86" i="38"/>
  <c r="BN86" i="38"/>
  <c r="BO86" i="38"/>
  <c r="BP86" i="38"/>
  <c r="BQ86" i="38"/>
  <c r="BG87" i="38"/>
  <c r="BH87" i="38"/>
  <c r="BI87" i="38"/>
  <c r="BJ87" i="38"/>
  <c r="AY87" i="38" s="1"/>
  <c r="BK87" i="38"/>
  <c r="BL87" i="38"/>
  <c r="BM87" i="38"/>
  <c r="BN87" i="38"/>
  <c r="BO87" i="38"/>
  <c r="BP87" i="38"/>
  <c r="BQ87" i="38"/>
  <c r="BG88" i="38"/>
  <c r="BH88" i="38"/>
  <c r="BI88" i="38"/>
  <c r="BJ88" i="38"/>
  <c r="BK88" i="38"/>
  <c r="BL88" i="38"/>
  <c r="BM88" i="38"/>
  <c r="BN88" i="38"/>
  <c r="BO88" i="38"/>
  <c r="BP88" i="38"/>
  <c r="BQ88" i="38"/>
  <c r="BG89" i="38"/>
  <c r="BH89" i="38"/>
  <c r="BI89" i="38"/>
  <c r="BJ89" i="38"/>
  <c r="BK89" i="38"/>
  <c r="BL89" i="38"/>
  <c r="BD89" i="38" s="1"/>
  <c r="BM89" i="38"/>
  <c r="BN89" i="38"/>
  <c r="BO89" i="38"/>
  <c r="BP89" i="38"/>
  <c r="BQ89" i="38"/>
  <c r="BG90" i="38"/>
  <c r="BH90" i="38"/>
  <c r="BI90" i="38"/>
  <c r="BJ90" i="38"/>
  <c r="BK90" i="38"/>
  <c r="BL90" i="38"/>
  <c r="BM90" i="38"/>
  <c r="BN90" i="38"/>
  <c r="BO90" i="38"/>
  <c r="BP90" i="38"/>
  <c r="BQ90" i="38"/>
  <c r="BF90" i="38" s="1"/>
  <c r="BG91" i="38"/>
  <c r="BH91" i="38"/>
  <c r="BI91" i="38"/>
  <c r="BJ91" i="38"/>
  <c r="BK91" i="38"/>
  <c r="BL91" i="38"/>
  <c r="BM91" i="38"/>
  <c r="BN91" i="38"/>
  <c r="BO91" i="38"/>
  <c r="BP91" i="38"/>
  <c r="BQ91" i="38"/>
  <c r="BG92" i="38"/>
  <c r="BH92" i="38"/>
  <c r="BI92" i="38"/>
  <c r="BJ92" i="38"/>
  <c r="BK92" i="38"/>
  <c r="AZ92" i="38" s="1"/>
  <c r="BL92" i="38"/>
  <c r="BM92" i="38"/>
  <c r="BN92" i="38"/>
  <c r="BO92" i="38"/>
  <c r="BP92" i="38"/>
  <c r="BQ92" i="38"/>
  <c r="BG93" i="38"/>
  <c r="BH93" i="38"/>
  <c r="BI93" i="38"/>
  <c r="BJ93" i="38"/>
  <c r="BK93" i="38"/>
  <c r="BL93" i="38"/>
  <c r="BM93" i="38"/>
  <c r="BN93" i="38"/>
  <c r="BO93" i="38"/>
  <c r="BD93" i="38" s="1"/>
  <c r="BP93" i="38"/>
  <c r="BQ93" i="38"/>
  <c r="BG94" i="38"/>
  <c r="BH94" i="38"/>
  <c r="BI94" i="38"/>
  <c r="BJ94" i="38"/>
  <c r="BK94" i="38"/>
  <c r="BL94" i="38"/>
  <c r="BM94" i="38"/>
  <c r="BN94" i="38"/>
  <c r="BO94" i="38"/>
  <c r="BP94" i="38"/>
  <c r="BQ94" i="38"/>
  <c r="BG95" i="38"/>
  <c r="BH95" i="38"/>
  <c r="BI95" i="38"/>
  <c r="BJ95" i="38"/>
  <c r="BK95" i="38"/>
  <c r="BL95" i="38"/>
  <c r="BM95" i="38"/>
  <c r="BN95" i="38"/>
  <c r="BO95" i="38"/>
  <c r="BP95" i="38"/>
  <c r="BQ95" i="38"/>
  <c r="BG96" i="38"/>
  <c r="BH96" i="38"/>
  <c r="BI96" i="38"/>
  <c r="BJ96" i="38"/>
  <c r="BK96" i="38"/>
  <c r="BL96" i="38"/>
  <c r="BM96" i="38"/>
  <c r="BN96" i="38"/>
  <c r="BO96" i="38"/>
  <c r="BP96" i="38"/>
  <c r="BQ96" i="38"/>
  <c r="BG97" i="38"/>
  <c r="BH97" i="38"/>
  <c r="BI97" i="38"/>
  <c r="BJ97" i="38"/>
  <c r="BK97" i="38"/>
  <c r="BL97" i="38"/>
  <c r="BM97" i="38"/>
  <c r="BN97" i="38"/>
  <c r="BO97" i="38"/>
  <c r="BP97" i="38"/>
  <c r="BQ97" i="38"/>
  <c r="BG98" i="38"/>
  <c r="BH98" i="38"/>
  <c r="BI98" i="38"/>
  <c r="BJ98" i="38"/>
  <c r="BK98" i="38"/>
  <c r="BL98" i="38"/>
  <c r="BM98" i="38"/>
  <c r="BN98" i="38"/>
  <c r="BO98" i="38"/>
  <c r="BP98" i="38"/>
  <c r="BQ98" i="38"/>
  <c r="BG99" i="38"/>
  <c r="BH99" i="38"/>
  <c r="BI99" i="38"/>
  <c r="BJ99" i="38"/>
  <c r="BK99" i="38"/>
  <c r="BL99" i="38"/>
  <c r="BA99" i="38" s="1"/>
  <c r="BM99" i="38"/>
  <c r="BN99" i="38"/>
  <c r="BC99" i="38" s="1"/>
  <c r="BO99" i="38"/>
  <c r="BP99" i="38"/>
  <c r="BQ99" i="38"/>
  <c r="BG100" i="38"/>
  <c r="BH100" i="38"/>
  <c r="BI100" i="38"/>
  <c r="BJ100" i="38"/>
  <c r="BK100" i="38"/>
  <c r="AZ100" i="38" s="1"/>
  <c r="BL100" i="38"/>
  <c r="BM100" i="38"/>
  <c r="BN100" i="38"/>
  <c r="BO100" i="38"/>
  <c r="BP100" i="38"/>
  <c r="BQ100" i="38"/>
  <c r="BG101" i="38"/>
  <c r="BH101" i="38"/>
  <c r="BI101" i="38"/>
  <c r="BJ101" i="38"/>
  <c r="BK101" i="38"/>
  <c r="BL101" i="38"/>
  <c r="BM101" i="38"/>
  <c r="BN101" i="38"/>
  <c r="BO101" i="38"/>
  <c r="BP101" i="38"/>
  <c r="BQ101" i="38"/>
  <c r="BG102" i="38"/>
  <c r="BH102" i="38"/>
  <c r="BI102" i="38"/>
  <c r="BJ102" i="38"/>
  <c r="BK102" i="38"/>
  <c r="BL102" i="38"/>
  <c r="BM102" i="38"/>
  <c r="BN102" i="38"/>
  <c r="BO102" i="38"/>
  <c r="BP102" i="38"/>
  <c r="BQ102" i="38"/>
  <c r="AY103" i="38"/>
  <c r="BG103" i="38"/>
  <c r="BH103" i="38"/>
  <c r="BI103" i="38"/>
  <c r="BJ103" i="38"/>
  <c r="BK103" i="38"/>
  <c r="BL103" i="38"/>
  <c r="BM103" i="38"/>
  <c r="BN103" i="38"/>
  <c r="BO103" i="38"/>
  <c r="BP103" i="38"/>
  <c r="BQ103" i="38"/>
  <c r="BG104" i="38"/>
  <c r="BH104" i="38"/>
  <c r="BI104" i="38"/>
  <c r="BJ104" i="38"/>
  <c r="AY104" i="38" s="1"/>
  <c r="BK104" i="38"/>
  <c r="BL104" i="38"/>
  <c r="BM104" i="38"/>
  <c r="BN104" i="38"/>
  <c r="BO104" i="38"/>
  <c r="BP104" i="38"/>
  <c r="BQ104" i="38"/>
  <c r="BG105" i="38"/>
  <c r="BH105" i="38"/>
  <c r="BI105" i="38"/>
  <c r="BJ105" i="38"/>
  <c r="BK105" i="38"/>
  <c r="BL105" i="38"/>
  <c r="BM105" i="38"/>
  <c r="BN105" i="38"/>
  <c r="BC105" i="38" s="1"/>
  <c r="BO105" i="38"/>
  <c r="BP105" i="38"/>
  <c r="BQ105" i="38"/>
  <c r="BG106" i="38"/>
  <c r="BH106" i="38"/>
  <c r="BI106" i="38"/>
  <c r="BJ106" i="38"/>
  <c r="BK106" i="38"/>
  <c r="BL106" i="38"/>
  <c r="BM106" i="38"/>
  <c r="BN106" i="38"/>
  <c r="BO106" i="38"/>
  <c r="BP106" i="38"/>
  <c r="BQ106" i="38"/>
  <c r="BG107" i="38"/>
  <c r="BH107" i="38"/>
  <c r="BI107" i="38"/>
  <c r="BJ107" i="38"/>
  <c r="BK107" i="38"/>
  <c r="BL107" i="38"/>
  <c r="BM107" i="38"/>
  <c r="BN107" i="38"/>
  <c r="BO107" i="38"/>
  <c r="BP107" i="38"/>
  <c r="BQ107" i="38"/>
  <c r="BG108" i="38"/>
  <c r="BH108" i="38"/>
  <c r="BI108" i="38"/>
  <c r="BJ108" i="38"/>
  <c r="BK108" i="38"/>
  <c r="BL108" i="38"/>
  <c r="BM108" i="38"/>
  <c r="BN108" i="38"/>
  <c r="BO108" i="38"/>
  <c r="BP108" i="38"/>
  <c r="BQ108" i="38"/>
  <c r="BG109" i="38"/>
  <c r="BH109" i="38"/>
  <c r="BI109" i="38"/>
  <c r="BJ109" i="38"/>
  <c r="AY109" i="38" s="1"/>
  <c r="BK109" i="38"/>
  <c r="BL109" i="38"/>
  <c r="BM109" i="38"/>
  <c r="BN109" i="38"/>
  <c r="BO109" i="38"/>
  <c r="BP109" i="38"/>
  <c r="BQ109" i="38"/>
  <c r="BG110" i="38"/>
  <c r="BH110" i="38"/>
  <c r="BI110" i="38"/>
  <c r="BJ110" i="38"/>
  <c r="BK110" i="38"/>
  <c r="BL110" i="38"/>
  <c r="BM110" i="38"/>
  <c r="BN110" i="38"/>
  <c r="BO110" i="38"/>
  <c r="BP110" i="38"/>
  <c r="BQ110" i="38"/>
  <c r="BG111" i="38"/>
  <c r="BH111" i="38"/>
  <c r="BI111" i="38"/>
  <c r="BJ111" i="38"/>
  <c r="BK111" i="38"/>
  <c r="BL111" i="38"/>
  <c r="BM111" i="38"/>
  <c r="BN111" i="38"/>
  <c r="BO111" i="38"/>
  <c r="BP111" i="38"/>
  <c r="BQ111" i="38"/>
  <c r="BG112" i="38"/>
  <c r="BH112" i="38"/>
  <c r="BI112" i="38"/>
  <c r="BJ112" i="38"/>
  <c r="BK112" i="38"/>
  <c r="BL112" i="38"/>
  <c r="BM112" i="38"/>
  <c r="BN112" i="38"/>
  <c r="BO112" i="38"/>
  <c r="BP112" i="38"/>
  <c r="BQ112" i="38"/>
  <c r="BF112" i="38" s="1"/>
  <c r="BG113" i="38"/>
  <c r="BH113" i="38"/>
  <c r="BI113" i="38"/>
  <c r="BJ113" i="38"/>
  <c r="BK113" i="38"/>
  <c r="BL113" i="38"/>
  <c r="BM113" i="38"/>
  <c r="BN113" i="38"/>
  <c r="BO113" i="38"/>
  <c r="BP113" i="38"/>
  <c r="BQ113" i="38"/>
  <c r="BG114" i="38"/>
  <c r="BH114" i="38"/>
  <c r="AW114" i="38" s="1"/>
  <c r="BI114" i="38"/>
  <c r="BJ114" i="38"/>
  <c r="BE114" i="38" s="1"/>
  <c r="BK114" i="38"/>
  <c r="BL114" i="38"/>
  <c r="BM114" i="38"/>
  <c r="BN114" i="38"/>
  <c r="BO114" i="38"/>
  <c r="BP114" i="38"/>
  <c r="BQ114" i="38"/>
  <c r="BG115" i="38"/>
  <c r="BH115" i="38"/>
  <c r="BI115" i="38"/>
  <c r="BJ115" i="38"/>
  <c r="BK115" i="38"/>
  <c r="BL115" i="38"/>
  <c r="BM115" i="38"/>
  <c r="BN115" i="38"/>
  <c r="BO115" i="38"/>
  <c r="BD115" i="38" s="1"/>
  <c r="BP115" i="38"/>
  <c r="BQ115" i="38"/>
  <c r="BG116" i="38"/>
  <c r="BH116" i="38"/>
  <c r="BI116" i="38"/>
  <c r="BJ116" i="38"/>
  <c r="BK116" i="38"/>
  <c r="BL116" i="38"/>
  <c r="BM116" i="38"/>
  <c r="BN116" i="38"/>
  <c r="BO116" i="38"/>
  <c r="BP116" i="38"/>
  <c r="BQ116" i="38"/>
  <c r="BG117" i="38"/>
  <c r="BH117" i="38"/>
  <c r="BI117" i="38"/>
  <c r="BJ117" i="38"/>
  <c r="BK117" i="38"/>
  <c r="BL117" i="38"/>
  <c r="BM117" i="38"/>
  <c r="BN117" i="38"/>
  <c r="BC117" i="38" s="1"/>
  <c r="BO117" i="38"/>
  <c r="BP117" i="38"/>
  <c r="BQ117" i="38"/>
  <c r="BG118" i="38"/>
  <c r="BH118" i="38"/>
  <c r="BI118" i="38"/>
  <c r="BJ118" i="38"/>
  <c r="BK118" i="38"/>
  <c r="BL118" i="38"/>
  <c r="BM118" i="38"/>
  <c r="BN118" i="38"/>
  <c r="BO118" i="38"/>
  <c r="BP118" i="38"/>
  <c r="BQ118" i="38"/>
  <c r="BG119" i="38"/>
  <c r="BH119" i="38"/>
  <c r="BI119" i="38"/>
  <c r="BJ119" i="38"/>
  <c r="BK119" i="38"/>
  <c r="BL119" i="38"/>
  <c r="BM119" i="38"/>
  <c r="BN119" i="38"/>
  <c r="BO119" i="38"/>
  <c r="BP119" i="38"/>
  <c r="BQ119" i="38"/>
  <c r="BG120" i="38"/>
  <c r="BH120" i="38"/>
  <c r="BI120" i="38"/>
  <c r="BJ120" i="38"/>
  <c r="BK120" i="38"/>
  <c r="BL120" i="38"/>
  <c r="BM120" i="38"/>
  <c r="BN120" i="38"/>
  <c r="BO120" i="38"/>
  <c r="BP120" i="38"/>
  <c r="BQ120" i="38"/>
  <c r="BG121" i="38"/>
  <c r="BH121" i="38"/>
  <c r="BI121" i="38"/>
  <c r="BJ121" i="38"/>
  <c r="BK121" i="38"/>
  <c r="BL121" i="38"/>
  <c r="BM121" i="38"/>
  <c r="BN121" i="38"/>
  <c r="BO121" i="38"/>
  <c r="BP121" i="38"/>
  <c r="BQ121" i="38"/>
  <c r="BG122" i="38"/>
  <c r="BH122" i="38"/>
  <c r="BI122" i="38"/>
  <c r="BJ122" i="38"/>
  <c r="BK122" i="38"/>
  <c r="BL122" i="38"/>
  <c r="BM122" i="38"/>
  <c r="BN122" i="38"/>
  <c r="BO122" i="38"/>
  <c r="BP122" i="38"/>
  <c r="BQ122" i="38"/>
  <c r="BG123" i="38"/>
  <c r="BH123" i="38"/>
  <c r="BI123" i="38"/>
  <c r="BJ123" i="38"/>
  <c r="BK123" i="38"/>
  <c r="BL123" i="38"/>
  <c r="BA123" i="38" s="1"/>
  <c r="BM123" i="38"/>
  <c r="BN123" i="38"/>
  <c r="BO123" i="38"/>
  <c r="BP123" i="38"/>
  <c r="BQ123" i="38"/>
  <c r="BG124" i="38"/>
  <c r="BH124" i="38"/>
  <c r="BI124" i="38"/>
  <c r="AX124" i="38" s="1"/>
  <c r="BJ124" i="38"/>
  <c r="BK124" i="38"/>
  <c r="BL124" i="38"/>
  <c r="BM124" i="38"/>
  <c r="BN124" i="38"/>
  <c r="BO124" i="38"/>
  <c r="BP124" i="38"/>
  <c r="BQ124" i="38"/>
  <c r="BG125" i="38"/>
  <c r="BH125" i="38"/>
  <c r="BI125" i="38"/>
  <c r="BJ125" i="38"/>
  <c r="BK125" i="38"/>
  <c r="BL125" i="38"/>
  <c r="BM125" i="38"/>
  <c r="BN125" i="38"/>
  <c r="BO125" i="38"/>
  <c r="BP125" i="38"/>
  <c r="BQ125" i="38"/>
  <c r="BG126" i="38"/>
  <c r="BH126" i="38"/>
  <c r="BI126" i="38"/>
  <c r="BJ126" i="38"/>
  <c r="BK126" i="38"/>
  <c r="AZ126" i="38" s="1"/>
  <c r="BL126" i="38"/>
  <c r="BM126" i="38"/>
  <c r="BN126" i="38"/>
  <c r="BO126" i="38"/>
  <c r="BP126" i="38"/>
  <c r="BQ126" i="38"/>
  <c r="BG127" i="38"/>
  <c r="BH127" i="38"/>
  <c r="BI127" i="38"/>
  <c r="BJ127" i="38"/>
  <c r="BK127" i="38"/>
  <c r="BL127" i="38"/>
  <c r="BM127" i="38"/>
  <c r="BN127" i="38"/>
  <c r="BO127" i="38"/>
  <c r="BP127" i="38"/>
  <c r="BE127" i="38" s="1"/>
  <c r="BQ127" i="38"/>
  <c r="BG128" i="38"/>
  <c r="BH128" i="38"/>
  <c r="BI128" i="38"/>
  <c r="BJ128" i="38"/>
  <c r="BK128" i="38"/>
  <c r="BL128" i="38"/>
  <c r="BM128" i="38"/>
  <c r="BN128" i="38"/>
  <c r="BO128" i="38"/>
  <c r="BP128" i="38"/>
  <c r="BQ128" i="38"/>
  <c r="BG129" i="38"/>
  <c r="BH129" i="38"/>
  <c r="BI129" i="38"/>
  <c r="BJ129" i="38"/>
  <c r="AY129" i="38" s="1"/>
  <c r="BK129" i="38"/>
  <c r="BL129" i="38"/>
  <c r="BM129" i="38"/>
  <c r="BN129" i="38"/>
  <c r="BO129" i="38"/>
  <c r="BP129" i="38"/>
  <c r="BQ129" i="38"/>
  <c r="BG130" i="38"/>
  <c r="BH130" i="38"/>
  <c r="BI130" i="38"/>
  <c r="BJ130" i="38"/>
  <c r="BK130" i="38"/>
  <c r="BL130" i="38"/>
  <c r="BM130" i="38"/>
  <c r="BN130" i="38"/>
  <c r="BO130" i="38"/>
  <c r="BP130" i="38"/>
  <c r="BQ130" i="38"/>
  <c r="BG131" i="38"/>
  <c r="BH131" i="38"/>
  <c r="BI131" i="38"/>
  <c r="BJ131" i="38"/>
  <c r="BK131" i="38"/>
  <c r="BL131" i="38"/>
  <c r="BA131" i="38" s="1"/>
  <c r="BM131" i="38"/>
  <c r="BN131" i="38"/>
  <c r="BO131" i="38"/>
  <c r="BP131" i="38"/>
  <c r="BQ131" i="38"/>
  <c r="BG132" i="38"/>
  <c r="BH132" i="38"/>
  <c r="BI132" i="38"/>
  <c r="BJ132" i="38"/>
  <c r="BK132" i="38"/>
  <c r="BL132" i="38"/>
  <c r="BM132" i="38"/>
  <c r="BN132" i="38"/>
  <c r="BO132" i="38"/>
  <c r="BP132" i="38"/>
  <c r="BQ132" i="38"/>
  <c r="BF132" i="38" s="1"/>
  <c r="BG133" i="38"/>
  <c r="BH133" i="38"/>
  <c r="BI133" i="38"/>
  <c r="BJ133" i="38"/>
  <c r="BK133" i="38"/>
  <c r="BL133" i="38"/>
  <c r="BM133" i="38"/>
  <c r="BN133" i="38"/>
  <c r="BO133" i="38"/>
  <c r="BP133" i="38"/>
  <c r="BQ133" i="38"/>
  <c r="BG134" i="38"/>
  <c r="BH134" i="38"/>
  <c r="BI134" i="38"/>
  <c r="BJ134" i="38"/>
  <c r="BK134" i="38"/>
  <c r="AZ134" i="38" s="1"/>
  <c r="BL134" i="38"/>
  <c r="BM134" i="38"/>
  <c r="BN134" i="38"/>
  <c r="BO134" i="38"/>
  <c r="BP134" i="38"/>
  <c r="BQ134" i="38"/>
  <c r="BG135" i="38"/>
  <c r="BH135" i="38"/>
  <c r="BI135" i="38"/>
  <c r="BJ135" i="38"/>
  <c r="BK135" i="38"/>
  <c r="BL135" i="38"/>
  <c r="BM135" i="38"/>
  <c r="BN135" i="38"/>
  <c r="BO135" i="38"/>
  <c r="BP135" i="38"/>
  <c r="BE135" i="38" s="1"/>
  <c r="BQ135" i="38"/>
  <c r="BG136" i="38"/>
  <c r="BH136" i="38"/>
  <c r="BI136" i="38"/>
  <c r="BJ136" i="38"/>
  <c r="BK136" i="38"/>
  <c r="BL136" i="38"/>
  <c r="BA136" i="38" s="1"/>
  <c r="BM136" i="38"/>
  <c r="BN136" i="38"/>
  <c r="BO136" i="38"/>
  <c r="BP136" i="38"/>
  <c r="BQ136" i="38"/>
  <c r="BG137" i="38"/>
  <c r="BH137" i="38"/>
  <c r="BI137" i="38"/>
  <c r="BJ137" i="38"/>
  <c r="BK137" i="38"/>
  <c r="BL137" i="38"/>
  <c r="BM137" i="38"/>
  <c r="BN137" i="38"/>
  <c r="BC137" i="38" s="1"/>
  <c r="BO137" i="38"/>
  <c r="BP137" i="38"/>
  <c r="BE137" i="38" s="1"/>
  <c r="BQ137" i="38"/>
  <c r="BG138" i="38"/>
  <c r="BH138" i="38"/>
  <c r="BI138" i="38"/>
  <c r="BJ138" i="38"/>
  <c r="BK138" i="38"/>
  <c r="BL138" i="38"/>
  <c r="BM138" i="38"/>
  <c r="BN138" i="38"/>
  <c r="BO138" i="38"/>
  <c r="BP138" i="38"/>
  <c r="BQ138" i="38"/>
  <c r="BG139" i="38"/>
  <c r="BH139" i="38"/>
  <c r="BI139" i="38"/>
  <c r="BJ139" i="38"/>
  <c r="BK139" i="38"/>
  <c r="BL139" i="38"/>
  <c r="BM139" i="38"/>
  <c r="BN139" i="38"/>
  <c r="BO139" i="38"/>
  <c r="BP139" i="38"/>
  <c r="BQ139" i="38"/>
  <c r="BG140" i="38"/>
  <c r="BH140" i="38"/>
  <c r="BI140" i="38"/>
  <c r="BJ140" i="38"/>
  <c r="BK140" i="38"/>
  <c r="BL140" i="38"/>
  <c r="BM140" i="38"/>
  <c r="BN140" i="38"/>
  <c r="BC140" i="38" s="1"/>
  <c r="BO140" i="38"/>
  <c r="BP140" i="38"/>
  <c r="BQ140" i="38"/>
  <c r="BG141" i="38"/>
  <c r="BH141" i="38"/>
  <c r="BI141" i="38"/>
  <c r="BJ141" i="38"/>
  <c r="BK141" i="38"/>
  <c r="BL141" i="38"/>
  <c r="BM141" i="38"/>
  <c r="BN141" i="38"/>
  <c r="BC141" i="38" s="1"/>
  <c r="BO141" i="38"/>
  <c r="BP141" i="38"/>
  <c r="BQ141" i="38"/>
  <c r="BG142" i="38"/>
  <c r="BH142" i="38"/>
  <c r="BI142" i="38"/>
  <c r="BJ142" i="38"/>
  <c r="BK142" i="38"/>
  <c r="BL142" i="38"/>
  <c r="BM142" i="38"/>
  <c r="BN142" i="38"/>
  <c r="BO142" i="38"/>
  <c r="BP142" i="38"/>
  <c r="BQ142" i="38"/>
  <c r="BG143" i="38"/>
  <c r="BH143" i="38"/>
  <c r="BI143" i="38"/>
  <c r="BJ143" i="38"/>
  <c r="BK143" i="38"/>
  <c r="AZ143" i="38" s="1"/>
  <c r="BL143" i="38"/>
  <c r="BM143" i="38"/>
  <c r="BN143" i="38"/>
  <c r="BO143" i="38"/>
  <c r="BP143" i="38"/>
  <c r="BQ143" i="38"/>
  <c r="BG144" i="38"/>
  <c r="BH144" i="38"/>
  <c r="BI144" i="38"/>
  <c r="BJ144" i="38"/>
  <c r="BK144" i="38"/>
  <c r="BL144" i="38"/>
  <c r="BM144" i="38"/>
  <c r="BN144" i="38"/>
  <c r="BO144" i="38"/>
  <c r="BD144" i="38" s="1"/>
  <c r="BP144" i="38"/>
  <c r="BQ144" i="38"/>
  <c r="BG145" i="38"/>
  <c r="BH145" i="38"/>
  <c r="BI145" i="38"/>
  <c r="BJ145" i="38"/>
  <c r="BK145" i="38"/>
  <c r="BL145" i="38"/>
  <c r="BM145" i="38"/>
  <c r="BN145" i="38"/>
  <c r="BO145" i="38"/>
  <c r="BP145" i="38"/>
  <c r="BQ145" i="38"/>
  <c r="BG146" i="38"/>
  <c r="AV146" i="38" s="1"/>
  <c r="BH146" i="38"/>
  <c r="BI146" i="38"/>
  <c r="BJ146" i="38"/>
  <c r="BK146" i="38"/>
  <c r="BL146" i="38"/>
  <c r="BM146" i="38"/>
  <c r="BN146" i="38"/>
  <c r="BO146" i="38"/>
  <c r="BP146" i="38"/>
  <c r="BQ146" i="38"/>
  <c r="BG147" i="38"/>
  <c r="BH147" i="38"/>
  <c r="BI147" i="38"/>
  <c r="BJ147" i="38"/>
  <c r="BK147" i="38"/>
  <c r="BL147" i="38"/>
  <c r="BM147" i="38"/>
  <c r="BN147" i="38"/>
  <c r="BO147" i="38"/>
  <c r="BP147" i="38"/>
  <c r="BQ147" i="38"/>
  <c r="BG148" i="38"/>
  <c r="BA148" i="38" s="1"/>
  <c r="BH148" i="38"/>
  <c r="BI148" i="38"/>
  <c r="BJ148" i="38"/>
  <c r="BK148" i="38"/>
  <c r="BL148" i="38"/>
  <c r="BM148" i="38"/>
  <c r="BN148" i="38"/>
  <c r="BO148" i="38"/>
  <c r="BP148" i="38"/>
  <c r="BQ148" i="38"/>
  <c r="BG149" i="38"/>
  <c r="BH149" i="38"/>
  <c r="BI149" i="38"/>
  <c r="BJ149" i="38"/>
  <c r="BK149" i="38"/>
  <c r="BL149" i="38"/>
  <c r="BM149" i="38"/>
  <c r="BN149" i="38"/>
  <c r="BO149" i="38"/>
  <c r="BP149" i="38"/>
  <c r="BQ149" i="38"/>
  <c r="BQ2" i="38"/>
  <c r="BP2" i="38"/>
  <c r="BO2" i="38"/>
  <c r="BN2" i="38"/>
  <c r="BM2" i="38"/>
  <c r="BL2" i="38"/>
  <c r="BK2" i="38"/>
  <c r="BJ2" i="38"/>
  <c r="BI2" i="38"/>
  <c r="BH2" i="38"/>
  <c r="BG2" i="38"/>
  <c r="BR150" i="37"/>
  <c r="CJ102" i="25"/>
  <c r="CI102" i="25"/>
  <c r="CH102" i="25"/>
  <c r="CP102" i="25"/>
  <c r="CO102" i="25"/>
  <c r="CN102" i="25"/>
  <c r="CM102" i="25"/>
  <c r="CL102" i="25"/>
  <c r="CK102" i="25"/>
  <c r="CG102" i="25"/>
  <c r="CE102" i="25"/>
  <c r="AA2" i="38" l="1"/>
  <c r="Z2" i="38"/>
  <c r="AC2" i="25"/>
  <c r="CF102" i="25"/>
  <c r="AW127" i="38"/>
  <c r="AW119" i="38"/>
  <c r="BD117" i="38"/>
  <c r="BB147" i="38"/>
  <c r="AW144" i="38"/>
  <c r="AY134" i="38"/>
  <c r="BE132" i="38"/>
  <c r="AW132" i="38"/>
  <c r="BC130" i="38"/>
  <c r="BF129" i="38"/>
  <c r="AX129" i="38"/>
  <c r="BD127" i="38"/>
  <c r="AV127" i="38"/>
  <c r="AY126" i="38"/>
  <c r="BE124" i="38"/>
  <c r="AW124" i="38"/>
  <c r="AZ123" i="38"/>
  <c r="BF121" i="38"/>
  <c r="BA120" i="38"/>
  <c r="AW88" i="38"/>
  <c r="AZ83" i="38"/>
  <c r="BB45" i="38"/>
  <c r="AV39" i="38"/>
  <c r="BF124" i="38"/>
  <c r="BE148" i="38"/>
  <c r="AW148" i="38"/>
  <c r="AZ144" i="38"/>
  <c r="BB142" i="38"/>
  <c r="BE141" i="38"/>
  <c r="AW141" i="38"/>
  <c r="BE139" i="38"/>
  <c r="AY136" i="38"/>
  <c r="AX90" i="38"/>
  <c r="BB86" i="38"/>
  <c r="BA17" i="38"/>
  <c r="AV15" i="38"/>
  <c r="BB13" i="38"/>
  <c r="AW12" i="38"/>
  <c r="BA9" i="38"/>
  <c r="AV7" i="38"/>
  <c r="BB5" i="38"/>
  <c r="AW4" i="38"/>
  <c r="BA2" i="38"/>
  <c r="BD2" i="38"/>
  <c r="AY147" i="38"/>
  <c r="BD145" i="38"/>
  <c r="BB144" i="38"/>
  <c r="BC93" i="38"/>
  <c r="BE90" i="38"/>
  <c r="AW90" i="38"/>
  <c r="BE46" i="38"/>
  <c r="BB140" i="38"/>
  <c r="AX132" i="38"/>
  <c r="BB120" i="38"/>
  <c r="AW2" i="38"/>
  <c r="BE2" i="38"/>
  <c r="AZ149" i="38"/>
  <c r="BD142" i="38"/>
  <c r="AY140" i="38"/>
  <c r="AW100" i="38"/>
  <c r="AZ99" i="38"/>
  <c r="AY89" i="38"/>
  <c r="AV62" i="38"/>
  <c r="AX2" i="38"/>
  <c r="AY149" i="38"/>
  <c r="BB148" i="38"/>
  <c r="BA146" i="38"/>
  <c r="BC134" i="38"/>
  <c r="BB108" i="38"/>
  <c r="AW107" i="38"/>
  <c r="AW102" i="38"/>
  <c r="BA101" i="38"/>
  <c r="BB72" i="38"/>
  <c r="BD69" i="38"/>
  <c r="BA67" i="38"/>
  <c r="AY51" i="38"/>
  <c r="BC38" i="38"/>
  <c r="AW137" i="38"/>
  <c r="AZ2" i="38"/>
  <c r="BA139" i="38"/>
  <c r="BC136" i="38"/>
  <c r="BB136" i="38"/>
  <c r="AW112" i="38"/>
  <c r="AZ111" i="38"/>
  <c r="AV107" i="38"/>
  <c r="AX104" i="38"/>
  <c r="AZ103" i="38"/>
  <c r="BE84" i="38"/>
  <c r="BC79" i="38"/>
  <c r="AX78" i="38"/>
  <c r="AY75" i="38"/>
  <c r="AY32" i="38"/>
  <c r="BA134" i="38"/>
  <c r="AY132" i="38"/>
  <c r="BB131" i="38"/>
  <c r="AX114" i="38"/>
  <c r="BA82" i="38"/>
  <c r="BB79" i="38"/>
  <c r="AW78" i="38"/>
  <c r="BA75" i="38"/>
  <c r="BC64" i="38"/>
  <c r="BE143" i="38"/>
  <c r="AW143" i="38"/>
  <c r="BF136" i="38"/>
  <c r="BA133" i="38"/>
  <c r="BD132" i="38"/>
  <c r="AV132" i="38"/>
  <c r="BB130" i="38"/>
  <c r="BE129" i="38"/>
  <c r="AW129" i="38"/>
  <c r="BC127" i="38"/>
  <c r="BA125" i="38"/>
  <c r="BD124" i="38"/>
  <c r="AV124" i="38"/>
  <c r="BB122" i="38"/>
  <c r="AY118" i="38"/>
  <c r="AY116" i="38"/>
  <c r="BE109" i="38"/>
  <c r="BF106" i="38"/>
  <c r="BD106" i="38"/>
  <c r="BA105" i="38"/>
  <c r="BC98" i="38"/>
  <c r="BD90" i="38"/>
  <c r="AV90" i="38"/>
  <c r="BF87" i="38"/>
  <c r="AX87" i="38"/>
  <c r="BA86" i="38"/>
  <c r="BD85" i="38"/>
  <c r="BE85" i="38"/>
  <c r="BD84" i="38"/>
  <c r="BF82" i="38"/>
  <c r="AX82" i="38"/>
  <c r="BB81" i="38"/>
  <c r="AZ79" i="38"/>
  <c r="BB74" i="38"/>
  <c r="BF66" i="38"/>
  <c r="BC62" i="38"/>
  <c r="BA60" i="38"/>
  <c r="BD59" i="38"/>
  <c r="AV59" i="38"/>
  <c r="AY58" i="38"/>
  <c r="AY55" i="38"/>
  <c r="BD54" i="38"/>
  <c r="BB52" i="38"/>
  <c r="BE51" i="38"/>
  <c r="BD49" i="38"/>
  <c r="AV49" i="38"/>
  <c r="BB47" i="38"/>
  <c r="BD44" i="38"/>
  <c r="AZ40" i="38"/>
  <c r="BD34" i="38"/>
  <c r="AV34" i="38"/>
  <c r="BB30" i="38"/>
  <c r="BF29" i="38"/>
  <c r="AZ26" i="38"/>
  <c r="BA137" i="38"/>
  <c r="AZ133" i="38"/>
  <c r="BC132" i="38"/>
  <c r="BA130" i="38"/>
  <c r="AY128" i="38"/>
  <c r="BB127" i="38"/>
  <c r="AZ125" i="38"/>
  <c r="BC124" i="38"/>
  <c r="BA122" i="38"/>
  <c r="BD121" i="38"/>
  <c r="BB121" i="38"/>
  <c r="AY120" i="38"/>
  <c r="BC119" i="38"/>
  <c r="BF118" i="38"/>
  <c r="BD118" i="38"/>
  <c r="AZ113" i="38"/>
  <c r="BA110" i="38"/>
  <c r="BD109" i="38"/>
  <c r="BA109" i="38"/>
  <c r="AY108" i="38"/>
  <c r="BB107" i="38"/>
  <c r="AZ105" i="38"/>
  <c r="BD104" i="38"/>
  <c r="AY101" i="38"/>
  <c r="BB100" i="38"/>
  <c r="AX89" i="38"/>
  <c r="BB88" i="38"/>
  <c r="AW87" i="38"/>
  <c r="AZ86" i="38"/>
  <c r="BC85" i="38"/>
  <c r="BE82" i="38"/>
  <c r="AY79" i="38"/>
  <c r="AZ67" i="38"/>
  <c r="BE66" i="38"/>
  <c r="AW66" i="38"/>
  <c r="BB62" i="38"/>
  <c r="AZ60" i="38"/>
  <c r="AZ50" i="38"/>
  <c r="BF43" i="38"/>
  <c r="AX43" i="38"/>
  <c r="AY41" i="38"/>
  <c r="AY40" i="38"/>
  <c r="BB39" i="38"/>
  <c r="BD36" i="38"/>
  <c r="BF31" i="38"/>
  <c r="AX31" i="38"/>
  <c r="BF19" i="38"/>
  <c r="AX19" i="38"/>
  <c r="AW15" i="38"/>
  <c r="AZ13" i="38"/>
  <c r="BF11" i="38"/>
  <c r="AX11" i="38"/>
  <c r="BA10" i="38"/>
  <c r="AW7" i="38"/>
  <c r="AZ5" i="38"/>
  <c r="AW147" i="38"/>
  <c r="AZ146" i="38"/>
  <c r="BB145" i="38"/>
  <c r="AY144" i="38"/>
  <c r="AZ137" i="38"/>
  <c r="AY133" i="38"/>
  <c r="BE131" i="38"/>
  <c r="AW131" i="38"/>
  <c r="AZ130" i="38"/>
  <c r="BF128" i="38"/>
  <c r="AX128" i="38"/>
  <c r="BA127" i="38"/>
  <c r="AY125" i="38"/>
  <c r="BE123" i="38"/>
  <c r="AW123" i="38"/>
  <c r="BF120" i="38"/>
  <c r="AZ117" i="38"/>
  <c r="BE116" i="38"/>
  <c r="AW116" i="38"/>
  <c r="AZ115" i="38"/>
  <c r="BC114" i="38"/>
  <c r="BD113" i="38"/>
  <c r="BB112" i="38"/>
  <c r="BE111" i="38"/>
  <c r="AW111" i="38"/>
  <c r="BF108" i="38"/>
  <c r="AX108" i="38"/>
  <c r="AY105" i="38"/>
  <c r="BC102" i="38"/>
  <c r="BF101" i="38"/>
  <c r="BE99" i="38"/>
  <c r="AW99" i="38"/>
  <c r="BD97" i="38"/>
  <c r="BB95" i="38"/>
  <c r="BA88" i="38"/>
  <c r="BA87" i="38"/>
  <c r="AW84" i="38"/>
  <c r="AV82" i="38"/>
  <c r="BA79" i="38"/>
  <c r="BB78" i="38"/>
  <c r="BB75" i="38"/>
  <c r="BD73" i="38"/>
  <c r="AW73" i="38"/>
  <c r="AY72" i="38"/>
  <c r="BF70" i="38"/>
  <c r="AX70" i="38"/>
  <c r="BB64" i="38"/>
  <c r="BF63" i="38"/>
  <c r="BD61" i="38"/>
  <c r="AV61" i="38"/>
  <c r="AY60" i="38"/>
  <c r="BB49" i="38"/>
  <c r="BE43" i="38"/>
  <c r="AZ42" i="38"/>
  <c r="BF40" i="38"/>
  <c r="AX40" i="38"/>
  <c r="AZ30" i="38"/>
  <c r="BB25" i="38"/>
  <c r="BF133" i="38"/>
  <c r="AX133" i="38"/>
  <c r="BD131" i="38"/>
  <c r="AV131" i="38"/>
  <c r="AY130" i="38"/>
  <c r="BE128" i="38"/>
  <c r="AW128" i="38"/>
  <c r="BC126" i="38"/>
  <c r="BF125" i="38"/>
  <c r="AX125" i="38"/>
  <c r="BD123" i="38"/>
  <c r="AV123" i="38"/>
  <c r="BC122" i="38"/>
  <c r="BE120" i="38"/>
  <c r="AW120" i="38"/>
  <c r="BB114" i="38"/>
  <c r="BD111" i="38"/>
  <c r="AY111" i="38"/>
  <c r="BE108" i="38"/>
  <c r="AW108" i="38"/>
  <c r="AZ107" i="38"/>
  <c r="BC106" i="38"/>
  <c r="BB104" i="38"/>
  <c r="BE103" i="38"/>
  <c r="AW103" i="38"/>
  <c r="BB102" i="38"/>
  <c r="AX99" i="38"/>
  <c r="BA90" i="38"/>
  <c r="AV89" i="38"/>
  <c r="AZ88" i="38"/>
  <c r="BC87" i="38"/>
  <c r="BF86" i="38"/>
  <c r="AX86" i="38"/>
  <c r="AY81" i="38"/>
  <c r="BD77" i="38"/>
  <c r="AX77" i="38"/>
  <c r="AY76" i="38"/>
  <c r="BC73" i="38"/>
  <c r="BF72" i="38"/>
  <c r="AX72" i="38"/>
  <c r="BC61" i="38"/>
  <c r="BF60" i="38"/>
  <c r="AX60" i="38"/>
  <c r="BB56" i="38"/>
  <c r="BE55" i="38"/>
  <c r="BD53" i="38"/>
  <c r="AY53" i="38"/>
  <c r="AY52" i="38"/>
  <c r="BF50" i="38"/>
  <c r="AW50" i="38"/>
  <c r="BA49" i="38"/>
  <c r="BD48" i="38"/>
  <c r="BB46" i="38"/>
  <c r="BD43" i="38"/>
  <c r="AV43" i="38"/>
  <c r="BD31" i="38"/>
  <c r="AV31" i="38"/>
  <c r="BE31" i="38"/>
  <c r="BA25" i="38"/>
  <c r="BD24" i="38"/>
  <c r="BD19" i="38"/>
  <c r="AV19" i="38"/>
  <c r="BB17" i="38"/>
  <c r="BE16" i="38"/>
  <c r="AW16" i="38"/>
  <c r="BF13" i="38"/>
  <c r="BA13" i="38"/>
  <c r="BD11" i="38"/>
  <c r="AV11" i="38"/>
  <c r="BB9" i="38"/>
  <c r="BE8" i="38"/>
  <c r="AW8" i="38"/>
  <c r="BF5" i="38"/>
  <c r="BA5" i="38"/>
  <c r="BD3" i="38"/>
  <c r="AV3" i="38"/>
  <c r="BD149" i="38"/>
  <c r="BC149" i="38"/>
  <c r="AY148" i="38"/>
  <c r="BC147" i="38"/>
  <c r="AX146" i="38"/>
  <c r="BE144" i="38"/>
  <c r="BA143" i="38"/>
  <c r="AZ141" i="38"/>
  <c r="BD140" i="38"/>
  <c r="AV140" i="38"/>
  <c r="BC138" i="38"/>
  <c r="BB134" i="38"/>
  <c r="BE133" i="38"/>
  <c r="AW133" i="38"/>
  <c r="BC131" i="38"/>
  <c r="BA129" i="38"/>
  <c r="BD128" i="38"/>
  <c r="AV128" i="38"/>
  <c r="BB126" i="38"/>
  <c r="BE125" i="38"/>
  <c r="AW125" i="38"/>
  <c r="BC123" i="38"/>
  <c r="BF122" i="38"/>
  <c r="AV122" i="38"/>
  <c r="BA121" i="38"/>
  <c r="AY119" i="38"/>
  <c r="BC118" i="38"/>
  <c r="BA114" i="38"/>
  <c r="BC111" i="38"/>
  <c r="BF110" i="38"/>
  <c r="BE110" i="38"/>
  <c r="BB106" i="38"/>
  <c r="BD103" i="38"/>
  <c r="AV103" i="38"/>
  <c r="BA102" i="38"/>
  <c r="BD101" i="38"/>
  <c r="BB101" i="38"/>
  <c r="BE100" i="38"/>
  <c r="AW95" i="38"/>
  <c r="AW91" i="38"/>
  <c r="AZ90" i="38"/>
  <c r="BC89" i="38"/>
  <c r="AY88" i="38"/>
  <c r="BB87" i="38"/>
  <c r="AY86" i="38"/>
  <c r="BA80" i="38"/>
  <c r="BC77" i="38"/>
  <c r="BF74" i="38"/>
  <c r="AX74" i="38"/>
  <c r="BB68" i="38"/>
  <c r="BB61" i="38"/>
  <c r="BC58" i="38"/>
  <c r="BF57" i="38"/>
  <c r="AY57" i="38"/>
  <c r="BD40" i="38"/>
  <c r="BB29" i="38"/>
  <c r="BD26" i="38"/>
  <c r="AV26" i="38"/>
  <c r="AZ25" i="38"/>
  <c r="AY21" i="38"/>
  <c r="AZ20" i="38"/>
  <c r="BD16" i="38"/>
  <c r="AY16" i="38"/>
  <c r="BB14" i="38"/>
  <c r="AZ12" i="38"/>
  <c r="BC11" i="38"/>
  <c r="BD8" i="38"/>
  <c r="AY8" i="38"/>
  <c r="BB6" i="38"/>
  <c r="AZ4" i="38"/>
  <c r="BC3" i="38"/>
  <c r="AZ129" i="38"/>
  <c r="BC128" i="38"/>
  <c r="BA126" i="38"/>
  <c r="AY124" i="38"/>
  <c r="AZ121" i="38"/>
  <c r="BB116" i="38"/>
  <c r="BE115" i="38"/>
  <c r="AV115" i="38"/>
  <c r="BB113" i="38"/>
  <c r="AY112" i="38"/>
  <c r="AZ109" i="38"/>
  <c r="BD105" i="38"/>
  <c r="BC103" i="38"/>
  <c r="BD102" i="38"/>
  <c r="AX98" i="38"/>
  <c r="BA97" i="38"/>
  <c r="BD96" i="38"/>
  <c r="BB94" i="38"/>
  <c r="BD91" i="38"/>
  <c r="BB89" i="38"/>
  <c r="BC88" i="38"/>
  <c r="AV85" i="38"/>
  <c r="BB84" i="38"/>
  <c r="BF83" i="38"/>
  <c r="AX83" i="38"/>
  <c r="AZ80" i="38"/>
  <c r="BA55" i="38"/>
  <c r="AZ51" i="38"/>
  <c r="AW47" i="38"/>
  <c r="BB43" i="38"/>
  <c r="BF39" i="38"/>
  <c r="AX39" i="38"/>
  <c r="BB31" i="38"/>
  <c r="BD28" i="38"/>
  <c r="AZ22" i="38"/>
  <c r="AW19" i="38"/>
  <c r="AZ17" i="38"/>
  <c r="BF15" i="38"/>
  <c r="AX15" i="38"/>
  <c r="BA14" i="38"/>
  <c r="AW11" i="38"/>
  <c r="AZ9" i="38"/>
  <c r="BF7" i="38"/>
  <c r="AX7" i="38"/>
  <c r="BA6" i="38"/>
  <c r="AW3" i="38"/>
  <c r="BE62" i="38"/>
  <c r="AW62" i="38"/>
  <c r="AZ61" i="38"/>
  <c r="AX59" i="38"/>
  <c r="BC57" i="38"/>
  <c r="AZ38" i="38"/>
  <c r="BB35" i="38"/>
  <c r="BD30" i="38"/>
  <c r="AV30" i="38"/>
  <c r="AZ29" i="38"/>
  <c r="BB26" i="38"/>
  <c r="BF25" i="38"/>
  <c r="BB21" i="38"/>
  <c r="BF20" i="38"/>
  <c r="AX20" i="38"/>
  <c r="BD18" i="38"/>
  <c r="AV18" i="38"/>
  <c r="AY17" i="38"/>
  <c r="AZ15" i="38"/>
  <c r="BC14" i="38"/>
  <c r="BF12" i="38"/>
  <c r="AX12" i="38"/>
  <c r="BD10" i="38"/>
  <c r="AV10" i="38"/>
  <c r="AY9" i="38"/>
  <c r="AZ7" i="38"/>
  <c r="BC6" i="38"/>
  <c r="BF4" i="38"/>
  <c r="AX4" i="38"/>
  <c r="BA3" i="38"/>
  <c r="BA84" i="38"/>
  <c r="BD81" i="38"/>
  <c r="BC81" i="38"/>
  <c r="AZ75" i="38"/>
  <c r="AW74" i="38"/>
  <c r="AZ71" i="38"/>
  <c r="BD65" i="38"/>
  <c r="BF62" i="38"/>
  <c r="AX62" i="38"/>
  <c r="BA61" i="38"/>
  <c r="AY59" i="38"/>
  <c r="BB58" i="38"/>
  <c r="BC56" i="38"/>
  <c r="BF52" i="38"/>
  <c r="BA52" i="38"/>
  <c r="AZ44" i="38"/>
  <c r="BD38" i="38"/>
  <c r="AV38" i="38"/>
  <c r="BF35" i="38"/>
  <c r="AX35" i="38"/>
  <c r="BB34" i="38"/>
  <c r="BF33" i="38"/>
  <c r="BB23" i="38"/>
  <c r="AZ21" i="38"/>
  <c r="BD20" i="38"/>
  <c r="AY20" i="38"/>
  <c r="BB18" i="38"/>
  <c r="AZ16" i="38"/>
  <c r="BC15" i="38"/>
  <c r="BD12" i="38"/>
  <c r="AY12" i="38"/>
  <c r="BB10" i="38"/>
  <c r="AZ8" i="38"/>
  <c r="BC7" i="38"/>
  <c r="BD4" i="38"/>
  <c r="AY4" i="38"/>
  <c r="AY3" i="38"/>
  <c r="BF3" i="38"/>
  <c r="AX3" i="38"/>
  <c r="BB60" i="38"/>
  <c r="BE59" i="38"/>
  <c r="AW59" i="38"/>
  <c r="AX54" i="38"/>
  <c r="BA53" i="38"/>
  <c r="BF44" i="38"/>
  <c r="AX44" i="38"/>
  <c r="BB38" i="38"/>
  <c r="BF37" i="38"/>
  <c r="BD35" i="38"/>
  <c r="AV35" i="38"/>
  <c r="AZ34" i="38"/>
  <c r="BB27" i="38"/>
  <c r="BF21" i="38"/>
  <c r="AZ19" i="38"/>
  <c r="BC18" i="38"/>
  <c r="BF16" i="38"/>
  <c r="AX16" i="38"/>
  <c r="BD14" i="38"/>
  <c r="AV14" i="38"/>
  <c r="AY13" i="38"/>
  <c r="AZ11" i="38"/>
  <c r="BC10" i="38"/>
  <c r="BF8" i="38"/>
  <c r="AX8" i="38"/>
  <c r="BD6" i="38"/>
  <c r="AV6" i="38"/>
  <c r="AY5" i="38"/>
  <c r="AZ3" i="38"/>
  <c r="BB149" i="38"/>
  <c r="BF147" i="38"/>
  <c r="AW146" i="38"/>
  <c r="AZ145" i="38"/>
  <c r="BA145" i="38"/>
  <c r="BA144" i="38"/>
  <c r="BB143" i="38"/>
  <c r="BF142" i="38"/>
  <c r="AZ148" i="38"/>
  <c r="BA147" i="38"/>
  <c r="BF146" i="38"/>
  <c r="BF145" i="38"/>
  <c r="AX145" i="38"/>
  <c r="AV145" i="38"/>
  <c r="AY143" i="38"/>
  <c r="BA142" i="38"/>
  <c r="BD141" i="38"/>
  <c r="BA140" i="38"/>
  <c r="BD137" i="38"/>
  <c r="BA149" i="38"/>
  <c r="AY145" i="38"/>
  <c r="BE142" i="38"/>
  <c r="BF149" i="38"/>
  <c r="AX149" i="38"/>
  <c r="AV149" i="38"/>
  <c r="AZ147" i="38"/>
  <c r="BB146" i="38"/>
  <c r="BE146" i="38"/>
  <c r="BE145" i="38"/>
  <c r="AW145" i="38"/>
  <c r="BF144" i="38"/>
  <c r="AX144" i="38"/>
  <c r="AX143" i="38"/>
  <c r="AZ142" i="38"/>
  <c r="BC142" i="38"/>
  <c r="BF138" i="38"/>
  <c r="AW135" i="38"/>
  <c r="BE147" i="38"/>
  <c r="BE149" i="38"/>
  <c r="AW149" i="38"/>
  <c r="BF148" i="38"/>
  <c r="AX148" i="38"/>
  <c r="BD146" i="38"/>
  <c r="AY142" i="38"/>
  <c r="AX142" i="38"/>
  <c r="BA141" i="38"/>
  <c r="BB141" i="38"/>
  <c r="AW139" i="38"/>
  <c r="BB138" i="38"/>
  <c r="BE138" i="38"/>
  <c r="AV137" i="38"/>
  <c r="BD135" i="38"/>
  <c r="AV135" i="38"/>
  <c r="AX147" i="38"/>
  <c r="BC146" i="38"/>
  <c r="AV144" i="38"/>
  <c r="AW142" i="38"/>
  <c r="AV141" i="38"/>
  <c r="BD139" i="38"/>
  <c r="AV139" i="38"/>
  <c r="AX139" i="38"/>
  <c r="BF139" i="38"/>
  <c r="BA138" i="38"/>
  <c r="AX138" i="38"/>
  <c r="AX136" i="38"/>
  <c r="BC135" i="38"/>
  <c r="AZ135" i="38"/>
  <c r="BD148" i="38"/>
  <c r="AV148" i="38"/>
  <c r="AY146" i="38"/>
  <c r="BC145" i="38"/>
  <c r="BC144" i="38"/>
  <c r="BD143" i="38"/>
  <c r="AV143" i="38"/>
  <c r="AV142" i="38"/>
  <c r="AY141" i="38"/>
  <c r="BF140" i="38"/>
  <c r="AX140" i="38"/>
  <c r="BC139" i="38"/>
  <c r="AZ139" i="38"/>
  <c r="AZ138" i="38"/>
  <c r="AW138" i="38"/>
  <c r="AY137" i="38"/>
  <c r="BE136" i="38"/>
  <c r="AW136" i="38"/>
  <c r="BB135" i="38"/>
  <c r="BC148" i="38"/>
  <c r="BD147" i="38"/>
  <c r="AV147" i="38"/>
  <c r="BC143" i="38"/>
  <c r="BF143" i="38"/>
  <c r="BF141" i="38"/>
  <c r="AX141" i="38"/>
  <c r="BE140" i="38"/>
  <c r="AW140" i="38"/>
  <c r="BB139" i="38"/>
  <c r="AY139" i="38"/>
  <c r="AY138" i="38"/>
  <c r="BF137" i="38"/>
  <c r="AX137" i="38"/>
  <c r="BD136" i="38"/>
  <c r="AV136" i="38"/>
  <c r="BA135" i="38"/>
  <c r="BF134" i="38"/>
  <c r="AX134" i="38"/>
  <c r="BD133" i="38"/>
  <c r="AV133" i="38"/>
  <c r="BB132" i="38"/>
  <c r="AZ131" i="38"/>
  <c r="BF130" i="38"/>
  <c r="AX130" i="38"/>
  <c r="BD129" i="38"/>
  <c r="AV129" i="38"/>
  <c r="BB128" i="38"/>
  <c r="AZ127" i="38"/>
  <c r="BF126" i="38"/>
  <c r="AX126" i="38"/>
  <c r="BD125" i="38"/>
  <c r="AV125" i="38"/>
  <c r="BB124" i="38"/>
  <c r="AY123" i="38"/>
  <c r="BE122" i="38"/>
  <c r="AX121" i="38"/>
  <c r="AY121" i="38"/>
  <c r="BF119" i="38"/>
  <c r="AV119" i="38"/>
  <c r="BB118" i="38"/>
  <c r="AX116" i="38"/>
  <c r="BC115" i="38"/>
  <c r="BA113" i="38"/>
  <c r="BE112" i="38"/>
  <c r="AX111" i="38"/>
  <c r="BD110" i="38"/>
  <c r="AW109" i="38"/>
  <c r="AV109" i="38"/>
  <c r="AZ108" i="38"/>
  <c r="BE107" i="38"/>
  <c r="BA106" i="38"/>
  <c r="AV104" i="38"/>
  <c r="AW104" i="38"/>
  <c r="BF102" i="38"/>
  <c r="AV102" i="38"/>
  <c r="BF98" i="38"/>
  <c r="BB97" i="38"/>
  <c r="AV96" i="38"/>
  <c r="BC95" i="38"/>
  <c r="BF95" i="38"/>
  <c r="BC94" i="38"/>
  <c r="BE94" i="38"/>
  <c r="BF93" i="38"/>
  <c r="BA92" i="38"/>
  <c r="AY135" i="38"/>
  <c r="BE134" i="38"/>
  <c r="AW134" i="38"/>
  <c r="BC133" i="38"/>
  <c r="BA132" i="38"/>
  <c r="AY131" i="38"/>
  <c r="BE130" i="38"/>
  <c r="AW130" i="38"/>
  <c r="BC129" i="38"/>
  <c r="BA128" i="38"/>
  <c r="AY127" i="38"/>
  <c r="BE126" i="38"/>
  <c r="AW126" i="38"/>
  <c r="BC125" i="38"/>
  <c r="BA124" i="38"/>
  <c r="AX123" i="38"/>
  <c r="BD122" i="38"/>
  <c r="BE121" i="38"/>
  <c r="AW121" i="38"/>
  <c r="AV121" i="38"/>
  <c r="AZ120" i="38"/>
  <c r="BB119" i="38"/>
  <c r="BE119" i="38"/>
  <c r="BA118" i="38"/>
  <c r="BD116" i="38"/>
  <c r="AV116" i="38"/>
  <c r="BF114" i="38"/>
  <c r="AV114" i="38"/>
  <c r="AZ110" i="38"/>
  <c r="BC110" i="38"/>
  <c r="BA107" i="38"/>
  <c r="BD107" i="38"/>
  <c r="AX106" i="38"/>
  <c r="BB105" i="38"/>
  <c r="BC104" i="38"/>
  <c r="BF104" i="38"/>
  <c r="BE102" i="38"/>
  <c r="AX101" i="38"/>
  <c r="AV101" i="38"/>
  <c r="AY100" i="38"/>
  <c r="BB98" i="38"/>
  <c r="BE98" i="38"/>
  <c r="BC96" i="38"/>
  <c r="BE95" i="38"/>
  <c r="BA94" i="38"/>
  <c r="AZ140" i="38"/>
  <c r="BD138" i="38"/>
  <c r="AV138" i="38"/>
  <c r="BB137" i="38"/>
  <c r="AZ136" i="38"/>
  <c r="BF135" i="38"/>
  <c r="AX135" i="38"/>
  <c r="BD134" i="38"/>
  <c r="AV134" i="38"/>
  <c r="BB133" i="38"/>
  <c r="AZ132" i="38"/>
  <c r="BF131" i="38"/>
  <c r="AX131" i="38"/>
  <c r="BD130" i="38"/>
  <c r="AV130" i="38"/>
  <c r="BB129" i="38"/>
  <c r="AZ128" i="38"/>
  <c r="BF127" i="38"/>
  <c r="AX127" i="38"/>
  <c r="BD126" i="38"/>
  <c r="AV126" i="38"/>
  <c r="BB125" i="38"/>
  <c r="AZ124" i="38"/>
  <c r="BF123" i="38"/>
  <c r="AZ122" i="38"/>
  <c r="BA119" i="38"/>
  <c r="BD119" i="38"/>
  <c r="AX118" i="38"/>
  <c r="BB117" i="38"/>
  <c r="BC116" i="38"/>
  <c r="BF116" i="38"/>
  <c r="AY115" i="38"/>
  <c r="BF113" i="38"/>
  <c r="AX113" i="38"/>
  <c r="AY113" i="38"/>
  <c r="BA112" i="38"/>
  <c r="BF111" i="38"/>
  <c r="AV111" i="38"/>
  <c r="AY110" i="38"/>
  <c r="BB110" i="38"/>
  <c r="BC107" i="38"/>
  <c r="AW106" i="38"/>
  <c r="BE104" i="38"/>
  <c r="AX103" i="38"/>
  <c r="BE101" i="38"/>
  <c r="AW101" i="38"/>
  <c r="BF100" i="38"/>
  <c r="AX100" i="38"/>
  <c r="AY99" i="38"/>
  <c r="BC97" i="38"/>
  <c r="BB96" i="38"/>
  <c r="BA96" i="38"/>
  <c r="AZ94" i="38"/>
  <c r="BA93" i="38"/>
  <c r="AW93" i="38"/>
  <c r="AY92" i="38"/>
  <c r="AV91" i="38"/>
  <c r="BA91" i="38"/>
  <c r="BE91" i="38"/>
  <c r="BF91" i="38"/>
  <c r="AY91" i="38"/>
  <c r="BB123" i="38"/>
  <c r="AY122" i="38"/>
  <c r="AX120" i="38"/>
  <c r="AW118" i="38"/>
  <c r="BA117" i="38"/>
  <c r="AX115" i="38"/>
  <c r="BD114" i="38"/>
  <c r="BE113" i="38"/>
  <c r="AW113" i="38"/>
  <c r="AV113" i="38"/>
  <c r="AZ112" i="38"/>
  <c r="BB111" i="38"/>
  <c r="BC109" i="38"/>
  <c r="BD108" i="38"/>
  <c r="AV108" i="38"/>
  <c r="AV106" i="38"/>
  <c r="AZ102" i="38"/>
  <c r="AZ98" i="38"/>
  <c r="BA98" i="38"/>
  <c r="AZ96" i="38"/>
  <c r="AZ95" i="38"/>
  <c r="AX94" i="38"/>
  <c r="BF92" i="38"/>
  <c r="AX92" i="38"/>
  <c r="BC91" i="38"/>
  <c r="AX91" i="38"/>
  <c r="BC121" i="38"/>
  <c r="BD120" i="38"/>
  <c r="AV120" i="38"/>
  <c r="AZ119" i="38"/>
  <c r="AV118" i="38"/>
  <c r="AW115" i="38"/>
  <c r="AZ114" i="38"/>
  <c r="BA111" i="38"/>
  <c r="AX110" i="38"/>
  <c r="BB109" i="38"/>
  <c r="BC108" i="38"/>
  <c r="AY107" i="38"/>
  <c r="BE106" i="38"/>
  <c r="BF105" i="38"/>
  <c r="AX105" i="38"/>
  <c r="BA104" i="38"/>
  <c r="BF103" i="38"/>
  <c r="AY102" i="38"/>
  <c r="BD100" i="38"/>
  <c r="AV100" i="38"/>
  <c r="AY98" i="38"/>
  <c r="AZ97" i="38"/>
  <c r="AY97" i="38"/>
  <c r="AW96" i="38"/>
  <c r="AY95" i="38"/>
  <c r="AV94" i="38"/>
  <c r="AY93" i="38"/>
  <c r="BE92" i="38"/>
  <c r="BB91" i="38"/>
  <c r="AX122" i="38"/>
  <c r="BC120" i="38"/>
  <c r="BE118" i="38"/>
  <c r="BF117" i="38"/>
  <c r="AX117" i="38"/>
  <c r="AY117" i="38"/>
  <c r="BA116" i="38"/>
  <c r="BF115" i="38"/>
  <c r="AY114" i="38"/>
  <c r="AX112" i="38"/>
  <c r="AW110" i="38"/>
  <c r="AX107" i="38"/>
  <c r="BE105" i="38"/>
  <c r="AW105" i="38"/>
  <c r="AV105" i="38"/>
  <c r="AZ104" i="38"/>
  <c r="BB103" i="38"/>
  <c r="BC101" i="38"/>
  <c r="BC100" i="38"/>
  <c r="BD99" i="38"/>
  <c r="AV99" i="38"/>
  <c r="AV98" i="38"/>
  <c r="BD98" i="38"/>
  <c r="AW98" i="38"/>
  <c r="AV97" i="38"/>
  <c r="AY96" i="38"/>
  <c r="AX95" i="38"/>
  <c r="BA95" i="38"/>
  <c r="BF94" i="38"/>
  <c r="BD92" i="38"/>
  <c r="AV92" i="38"/>
  <c r="AW122" i="38"/>
  <c r="AX119" i="38"/>
  <c r="BE117" i="38"/>
  <c r="AW117" i="38"/>
  <c r="AV117" i="38"/>
  <c r="AZ116" i="38"/>
  <c r="BB115" i="38"/>
  <c r="BC113" i="38"/>
  <c r="BD112" i="38"/>
  <c r="AV112" i="38"/>
  <c r="AV110" i="38"/>
  <c r="AZ106" i="38"/>
  <c r="BA103" i="38"/>
  <c r="AX102" i="38"/>
  <c r="BF99" i="38"/>
  <c r="BF97" i="38"/>
  <c r="AX97" i="38"/>
  <c r="BF96" i="38"/>
  <c r="AX96" i="38"/>
  <c r="AW94" i="38"/>
  <c r="BB92" i="38"/>
  <c r="AZ91" i="38"/>
  <c r="AZ118" i="38"/>
  <c r="BA115" i="38"/>
  <c r="BC112" i="38"/>
  <c r="BF109" i="38"/>
  <c r="AX109" i="38"/>
  <c r="BA108" i="38"/>
  <c r="BF107" i="38"/>
  <c r="AY106" i="38"/>
  <c r="AZ101" i="38"/>
  <c r="BA100" i="38"/>
  <c r="BB99" i="38"/>
  <c r="BE97" i="38"/>
  <c r="AW97" i="38"/>
  <c r="BE96" i="38"/>
  <c r="BD94" i="38"/>
  <c r="AY94" i="38"/>
  <c r="BB93" i="38"/>
  <c r="AX93" i="38"/>
  <c r="BC92" i="38"/>
  <c r="BA89" i="38"/>
  <c r="BE88" i="38"/>
  <c r="AV88" i="38"/>
  <c r="AW86" i="38"/>
  <c r="AZ85" i="38"/>
  <c r="AV84" i="38"/>
  <c r="BD82" i="38"/>
  <c r="AX81" i="38"/>
  <c r="BC78" i="38"/>
  <c r="BF78" i="38"/>
  <c r="AW77" i="38"/>
  <c r="AZ76" i="38"/>
  <c r="BB76" i="38"/>
  <c r="BE74" i="38"/>
  <c r="AV73" i="38"/>
  <c r="AW72" i="38"/>
  <c r="AY63" i="38"/>
  <c r="BC90" i="38"/>
  <c r="BD88" i="38"/>
  <c r="AZ87" i="38"/>
  <c r="BE86" i="38"/>
  <c r="AV86" i="38"/>
  <c r="BB85" i="38"/>
  <c r="AY83" i="38"/>
  <c r="AW81" i="38"/>
  <c r="BB80" i="38"/>
  <c r="BE78" i="38"/>
  <c r="AV77" i="38"/>
  <c r="BA76" i="38"/>
  <c r="BF73" i="38"/>
  <c r="AV65" i="38"/>
  <c r="AX65" i="38"/>
  <c r="BF65" i="38"/>
  <c r="AX63" i="38"/>
  <c r="BE93" i="38"/>
  <c r="AV93" i="38"/>
  <c r="BD86" i="38"/>
  <c r="AY85" i="38"/>
  <c r="BE83" i="38"/>
  <c r="AW83" i="38"/>
  <c r="AZ82" i="38"/>
  <c r="BF81" i="38"/>
  <c r="AV81" i="38"/>
  <c r="AY80" i="38"/>
  <c r="BA78" i="38"/>
  <c r="BF77" i="38"/>
  <c r="BF76" i="38"/>
  <c r="AX76" i="38"/>
  <c r="AW76" i="38"/>
  <c r="AZ74" i="38"/>
  <c r="BB73" i="38"/>
  <c r="BE73" i="38"/>
  <c r="BF71" i="38"/>
  <c r="AX71" i="38"/>
  <c r="BE70" i="38"/>
  <c r="AW70" i="38"/>
  <c r="BE68" i="38"/>
  <c r="AX66" i="38"/>
  <c r="BC65" i="38"/>
  <c r="BE65" i="38"/>
  <c r="BA64" i="38"/>
  <c r="BE63" i="38"/>
  <c r="AW63" i="38"/>
  <c r="BF89" i="38"/>
  <c r="AW89" i="38"/>
  <c r="BD87" i="38"/>
  <c r="AV87" i="38"/>
  <c r="BC86" i="38"/>
  <c r="AX85" i="38"/>
  <c r="BC84" i="38"/>
  <c r="BD83" i="38"/>
  <c r="AV83" i="38"/>
  <c r="AY82" i="38"/>
  <c r="BE81" i="38"/>
  <c r="BF80" i="38"/>
  <c r="AX80" i="38"/>
  <c r="AW80" i="38"/>
  <c r="AZ78" i="38"/>
  <c r="BB77" i="38"/>
  <c r="BE77" i="38"/>
  <c r="AV76" i="38"/>
  <c r="AY74" i="38"/>
  <c r="BA73" i="38"/>
  <c r="BE71" i="38"/>
  <c r="AW71" i="38"/>
  <c r="BD70" i="38"/>
  <c r="AV70" i="38"/>
  <c r="AV69" i="38"/>
  <c r="AX69" i="38"/>
  <c r="BF69" i="38"/>
  <c r="BC68" i="38"/>
  <c r="BB65" i="38"/>
  <c r="AY65" i="38"/>
  <c r="AZ64" i="38"/>
  <c r="AW64" i="38"/>
  <c r="BE64" i="38"/>
  <c r="BD63" i="38"/>
  <c r="AV63" i="38"/>
  <c r="AZ93" i="38"/>
  <c r="AY90" i="38"/>
  <c r="BE89" i="38"/>
  <c r="AW85" i="38"/>
  <c r="BA81" i="38"/>
  <c r="AV80" i="38"/>
  <c r="AY78" i="38"/>
  <c r="BA77" i="38"/>
  <c r="BF75" i="38"/>
  <c r="AX75" i="38"/>
  <c r="AZ73" i="38"/>
  <c r="BE72" i="38"/>
  <c r="BD71" i="38"/>
  <c r="AV71" i="38"/>
  <c r="BC70" i="38"/>
  <c r="BC69" i="38"/>
  <c r="BE69" i="38"/>
  <c r="BA68" i="38"/>
  <c r="AY67" i="38"/>
  <c r="BD66" i="38"/>
  <c r="AV66" i="38"/>
  <c r="AZ66" i="38"/>
  <c r="BA65" i="38"/>
  <c r="AW65" i="38"/>
  <c r="AY64" i="38"/>
  <c r="AW92" i="38"/>
  <c r="BF88" i="38"/>
  <c r="AX88" i="38"/>
  <c r="BE87" i="38"/>
  <c r="BF85" i="38"/>
  <c r="AY84" i="38"/>
  <c r="BC83" i="38"/>
  <c r="AW82" i="38"/>
  <c r="AZ81" i="38"/>
  <c r="BF79" i="38"/>
  <c r="AX79" i="38"/>
  <c r="AZ77" i="38"/>
  <c r="BE76" i="38"/>
  <c r="BE75" i="38"/>
  <c r="AW75" i="38"/>
  <c r="AY73" i="38"/>
  <c r="BD72" i="38"/>
  <c r="BC71" i="38"/>
  <c r="BB70" i="38"/>
  <c r="BA70" i="38"/>
  <c r="BB69" i="38"/>
  <c r="AY69" i="38"/>
  <c r="AZ68" i="38"/>
  <c r="BF67" i="38"/>
  <c r="AX67" i="38"/>
  <c r="BC66" i="38"/>
  <c r="BA66" i="38"/>
  <c r="AZ65" i="38"/>
  <c r="BF64" i="38"/>
  <c r="AX64" i="38"/>
  <c r="AZ89" i="38"/>
  <c r="BF84" i="38"/>
  <c r="AX84" i="38"/>
  <c r="BB83" i="38"/>
  <c r="BC82" i="38"/>
  <c r="BE80" i="38"/>
  <c r="BE79" i="38"/>
  <c r="AW79" i="38"/>
  <c r="AY77" i="38"/>
  <c r="BD76" i="38"/>
  <c r="BD75" i="38"/>
  <c r="AV75" i="38"/>
  <c r="BD74" i="38"/>
  <c r="AV74" i="38"/>
  <c r="AX73" i="38"/>
  <c r="BA72" i="38"/>
  <c r="BC72" i="38"/>
  <c r="BB71" i="38"/>
  <c r="AZ70" i="38"/>
  <c r="BA69" i="38"/>
  <c r="AW69" i="38"/>
  <c r="AY68" i="38"/>
  <c r="BE67" i="38"/>
  <c r="AW67" i="38"/>
  <c r="BB66" i="38"/>
  <c r="AY66" i="38"/>
  <c r="BD95" i="38"/>
  <c r="AV95" i="38"/>
  <c r="BB90" i="38"/>
  <c r="BA85" i="38"/>
  <c r="BA83" i="38"/>
  <c r="BB82" i="38"/>
  <c r="BD80" i="38"/>
  <c r="BD79" i="38"/>
  <c r="AV79" i="38"/>
  <c r="BD78" i="38"/>
  <c r="AV78" i="38"/>
  <c r="BC76" i="38"/>
  <c r="BC75" i="38"/>
  <c r="BC74" i="38"/>
  <c r="AZ72" i="38"/>
  <c r="BA71" i="38"/>
  <c r="AY70" i="38"/>
  <c r="AZ69" i="38"/>
  <c r="BF68" i="38"/>
  <c r="AX68" i="38"/>
  <c r="BD67" i="38"/>
  <c r="AV67" i="38"/>
  <c r="AZ63" i="38"/>
  <c r="BC63" i="38"/>
  <c r="BA62" i="38"/>
  <c r="AY61" i="38"/>
  <c r="BE60" i="38"/>
  <c r="AW60" i="38"/>
  <c r="BC59" i="38"/>
  <c r="AX58" i="38"/>
  <c r="AZ57" i="38"/>
  <c r="BA57" i="38"/>
  <c r="AV54" i="38"/>
  <c r="BF53" i="38"/>
  <c r="AX53" i="38"/>
  <c r="AW53" i="38"/>
  <c r="AZ52" i="38"/>
  <c r="BA51" i="38"/>
  <c r="BB50" i="38"/>
  <c r="BE50" i="38"/>
  <c r="BF48" i="38"/>
  <c r="AX48" i="38"/>
  <c r="AY45" i="38"/>
  <c r="BC42" i="38"/>
  <c r="AZ37" i="38"/>
  <c r="BA36" i="38"/>
  <c r="BB36" i="38"/>
  <c r="BC36" i="38"/>
  <c r="AV36" i="38"/>
  <c r="AW36" i="38"/>
  <c r="BE36" i="38"/>
  <c r="BF28" i="38"/>
  <c r="AX28" i="38"/>
  <c r="AW27" i="38"/>
  <c r="BE23" i="38"/>
  <c r="BD68" i="38"/>
  <c r="AV68" i="38"/>
  <c r="BB67" i="38"/>
  <c r="BD64" i="38"/>
  <c r="AV64" i="38"/>
  <c r="BB63" i="38"/>
  <c r="AZ62" i="38"/>
  <c r="BF61" i="38"/>
  <c r="AX61" i="38"/>
  <c r="BD60" i="38"/>
  <c r="AV60" i="38"/>
  <c r="BA59" i="38"/>
  <c r="BD58" i="38"/>
  <c r="AV58" i="38"/>
  <c r="AW58" i="38"/>
  <c r="BB55" i="38"/>
  <c r="BC55" i="38"/>
  <c r="BF54" i="38"/>
  <c r="AV53" i="38"/>
  <c r="BC50" i="38"/>
  <c r="BE49" i="38"/>
  <c r="BD47" i="38"/>
  <c r="AV47" i="38"/>
  <c r="BC47" i="38"/>
  <c r="BD46" i="38"/>
  <c r="AV46" i="38"/>
  <c r="AX46" i="38"/>
  <c r="BF46" i="38"/>
  <c r="BA46" i="38"/>
  <c r="BE45" i="38"/>
  <c r="BB42" i="38"/>
  <c r="BC41" i="38"/>
  <c r="AV41" i="38"/>
  <c r="BD41" i="38"/>
  <c r="AW41" i="38"/>
  <c r="BE41" i="38"/>
  <c r="AX41" i="38"/>
  <c r="AY36" i="38"/>
  <c r="AZ33" i="38"/>
  <c r="BA32" i="38"/>
  <c r="BB32" i="38"/>
  <c r="BC32" i="38"/>
  <c r="AV32" i="38"/>
  <c r="AW32" i="38"/>
  <c r="BE32" i="38"/>
  <c r="BF24" i="38"/>
  <c r="AX24" i="38"/>
  <c r="AW23" i="38"/>
  <c r="BA63" i="38"/>
  <c r="AY62" i="38"/>
  <c r="BE61" i="38"/>
  <c r="AW61" i="38"/>
  <c r="BC60" i="38"/>
  <c r="AZ59" i="38"/>
  <c r="BF58" i="38"/>
  <c r="AX57" i="38"/>
  <c r="AW57" i="38"/>
  <c r="AZ56" i="38"/>
  <c r="BA56" i="38"/>
  <c r="BB54" i="38"/>
  <c r="BE54" i="38"/>
  <c r="AX52" i="38"/>
  <c r="AW52" i="38"/>
  <c r="BA50" i="38"/>
  <c r="AV48" i="38"/>
  <c r="AW48" i="38"/>
  <c r="BE48" i="38"/>
  <c r="BE47" i="38"/>
  <c r="BA45" i="38"/>
  <c r="BC37" i="38"/>
  <c r="AV37" i="38"/>
  <c r="BD37" i="38"/>
  <c r="AW37" i="38"/>
  <c r="BE37" i="38"/>
  <c r="AX37" i="38"/>
  <c r="BA28" i="38"/>
  <c r="BB28" i="38"/>
  <c r="BC28" i="38"/>
  <c r="AV28" i="38"/>
  <c r="AW28" i="38"/>
  <c r="BE28" i="38"/>
  <c r="BE58" i="38"/>
  <c r="AV57" i="38"/>
  <c r="AZ55" i="38"/>
  <c r="BC54" i="38"/>
  <c r="BE53" i="38"/>
  <c r="AX51" i="38"/>
  <c r="AW51" i="38"/>
  <c r="AY50" i="38"/>
  <c r="BC49" i="38"/>
  <c r="BC48" i="38"/>
  <c r="BA47" i="38"/>
  <c r="BC46" i="38"/>
  <c r="AW45" i="38"/>
  <c r="BC33" i="38"/>
  <c r="AV33" i="38"/>
  <c r="BD33" i="38"/>
  <c r="AW33" i="38"/>
  <c r="BE33" i="38"/>
  <c r="AX33" i="38"/>
  <c r="BA24" i="38"/>
  <c r="BB24" i="38"/>
  <c r="BC24" i="38"/>
  <c r="AV24" i="38"/>
  <c r="AW24" i="38"/>
  <c r="BE24" i="38"/>
  <c r="BF56" i="38"/>
  <c r="AX56" i="38"/>
  <c r="AW56" i="38"/>
  <c r="AZ54" i="38"/>
  <c r="BA54" i="38"/>
  <c r="BB53" i="38"/>
  <c r="BD52" i="38"/>
  <c r="AV52" i="38"/>
  <c r="AX50" i="38"/>
  <c r="AZ49" i="38"/>
  <c r="BB48" i="38"/>
  <c r="AZ47" i="38"/>
  <c r="AY46" i="38"/>
  <c r="AZ45" i="38"/>
  <c r="AW43" i="38"/>
  <c r="BA41" i="38"/>
  <c r="BE39" i="38"/>
  <c r="AY37" i="38"/>
  <c r="AZ36" i="38"/>
  <c r="BC29" i="38"/>
  <c r="AV29" i="38"/>
  <c r="BD29" i="38"/>
  <c r="AW29" i="38"/>
  <c r="BE29" i="38"/>
  <c r="AX29" i="38"/>
  <c r="BF27" i="38"/>
  <c r="AX27" i="38"/>
  <c r="AY24" i="38"/>
  <c r="BD22" i="38"/>
  <c r="AV22" i="38"/>
  <c r="AZ58" i="38"/>
  <c r="BE57" i="38"/>
  <c r="BF55" i="38"/>
  <c r="AX55" i="38"/>
  <c r="AW55" i="38"/>
  <c r="AY54" i="38"/>
  <c r="BC53" i="38"/>
  <c r="BE52" i="38"/>
  <c r="BD51" i="38"/>
  <c r="AV51" i="38"/>
  <c r="AY49" i="38"/>
  <c r="BA48" i="38"/>
  <c r="AY47" i="38"/>
  <c r="AZ46" i="38"/>
  <c r="AW46" i="38"/>
  <c r="BB41" i="38"/>
  <c r="AW39" i="38"/>
  <c r="BA37" i="38"/>
  <c r="AY33" i="38"/>
  <c r="AZ32" i="38"/>
  <c r="AZ27" i="38"/>
  <c r="BC25" i="38"/>
  <c r="AV25" i="38"/>
  <c r="BD25" i="38"/>
  <c r="AW25" i="38"/>
  <c r="BE25" i="38"/>
  <c r="AX25" i="38"/>
  <c r="BF23" i="38"/>
  <c r="AX23" i="38"/>
  <c r="BC22" i="38"/>
  <c r="BB59" i="38"/>
  <c r="BA58" i="38"/>
  <c r="BB57" i="38"/>
  <c r="BD56" i="38"/>
  <c r="AV56" i="38"/>
  <c r="AZ53" i="38"/>
  <c r="BC52" i="38"/>
  <c r="BD50" i="38"/>
  <c r="AV50" i="38"/>
  <c r="BF49" i="38"/>
  <c r="AX49" i="38"/>
  <c r="AW49" i="38"/>
  <c r="AZ48" i="38"/>
  <c r="AY48" i="38"/>
  <c r="BF45" i="38"/>
  <c r="BC45" i="38"/>
  <c r="AV45" i="38"/>
  <c r="BD45" i="38"/>
  <c r="AX45" i="38"/>
  <c r="BA44" i="38"/>
  <c r="BB44" i="38"/>
  <c r="BC44" i="38"/>
  <c r="AV44" i="38"/>
  <c r="AW44" i="38"/>
  <c r="BE44" i="38"/>
  <c r="BB37" i="38"/>
  <c r="BF36" i="38"/>
  <c r="AX36" i="38"/>
  <c r="AW35" i="38"/>
  <c r="BA33" i="38"/>
  <c r="AY29" i="38"/>
  <c r="AZ28" i="38"/>
  <c r="BD27" i="38"/>
  <c r="AV27" i="38"/>
  <c r="AZ23" i="38"/>
  <c r="BB22" i="38"/>
  <c r="BC21" i="38"/>
  <c r="AV21" i="38"/>
  <c r="BD21" i="38"/>
  <c r="AW21" i="38"/>
  <c r="BE21" i="38"/>
  <c r="AX21" i="38"/>
  <c r="BE56" i="38"/>
  <c r="BD55" i="38"/>
  <c r="AV55" i="38"/>
  <c r="AW54" i="38"/>
  <c r="BB51" i="38"/>
  <c r="BC51" i="38"/>
  <c r="BF47" i="38"/>
  <c r="AX47" i="38"/>
  <c r="AY44" i="38"/>
  <c r="BD42" i="38"/>
  <c r="AV42" i="38"/>
  <c r="AZ41" i="38"/>
  <c r="BA40" i="38"/>
  <c r="BB40" i="38"/>
  <c r="BC40" i="38"/>
  <c r="AV40" i="38"/>
  <c r="AW40" i="38"/>
  <c r="BE40" i="38"/>
  <c r="BB33" i="38"/>
  <c r="BF32" i="38"/>
  <c r="AX32" i="38"/>
  <c r="AW31" i="38"/>
  <c r="BA29" i="38"/>
  <c r="BE27" i="38"/>
  <c r="AY25" i="38"/>
  <c r="AZ24" i="38"/>
  <c r="BD23" i="38"/>
  <c r="AV23" i="38"/>
  <c r="BC43" i="38"/>
  <c r="BA42" i="38"/>
  <c r="BC39" i="38"/>
  <c r="BA38" i="38"/>
  <c r="BC35" i="38"/>
  <c r="BA34" i="38"/>
  <c r="BC31" i="38"/>
  <c r="BA30" i="38"/>
  <c r="BC27" i="38"/>
  <c r="BA26" i="38"/>
  <c r="BC23" i="38"/>
  <c r="BA22" i="38"/>
  <c r="BE20" i="38"/>
  <c r="AW20" i="38"/>
  <c r="BC19" i="38"/>
  <c r="BA18" i="38"/>
  <c r="AV20" i="38"/>
  <c r="BB19" i="38"/>
  <c r="AZ18" i="38"/>
  <c r="AX17" i="38"/>
  <c r="AV16" i="38"/>
  <c r="BB15" i="38"/>
  <c r="AZ14" i="38"/>
  <c r="AX13" i="38"/>
  <c r="AV12" i="38"/>
  <c r="BB11" i="38"/>
  <c r="AZ10" i="38"/>
  <c r="AX9" i="38"/>
  <c r="AV8" i="38"/>
  <c r="BB7" i="38"/>
  <c r="AZ6" i="38"/>
  <c r="AX5" i="38"/>
  <c r="AV4" i="38"/>
  <c r="BB3" i="38"/>
  <c r="BA43" i="38"/>
  <c r="AY42" i="38"/>
  <c r="BA39" i="38"/>
  <c r="AY38" i="38"/>
  <c r="BA35" i="38"/>
  <c r="AY34" i="38"/>
  <c r="BA31" i="38"/>
  <c r="AY30" i="38"/>
  <c r="BA27" i="38"/>
  <c r="AY26" i="38"/>
  <c r="BA23" i="38"/>
  <c r="AY22" i="38"/>
  <c r="BC20" i="38"/>
  <c r="BA19" i="38"/>
  <c r="AY18" i="38"/>
  <c r="BE17" i="38"/>
  <c r="AW17" i="38"/>
  <c r="BC16" i="38"/>
  <c r="BA15" i="38"/>
  <c r="AY14" i="38"/>
  <c r="BE13" i="38"/>
  <c r="AW13" i="38"/>
  <c r="BC12" i="38"/>
  <c r="BA11" i="38"/>
  <c r="AY10" i="38"/>
  <c r="BE9" i="38"/>
  <c r="AW9" i="38"/>
  <c r="BC8" i="38"/>
  <c r="BA7" i="38"/>
  <c r="AY6" i="38"/>
  <c r="BE5" i="38"/>
  <c r="AW5" i="38"/>
  <c r="BC4" i="38"/>
  <c r="AZ43" i="38"/>
  <c r="BF42" i="38"/>
  <c r="AX42" i="38"/>
  <c r="AZ39" i="38"/>
  <c r="BF38" i="38"/>
  <c r="AX38" i="38"/>
  <c r="AZ35" i="38"/>
  <c r="BF34" i="38"/>
  <c r="AX34" i="38"/>
  <c r="AZ31" i="38"/>
  <c r="BF30" i="38"/>
  <c r="AX30" i="38"/>
  <c r="BF26" i="38"/>
  <c r="AX26" i="38"/>
  <c r="BF22" i="38"/>
  <c r="AX22" i="38"/>
  <c r="BB20" i="38"/>
  <c r="BF18" i="38"/>
  <c r="AX18" i="38"/>
  <c r="BD17" i="38"/>
  <c r="AV17" i="38"/>
  <c r="BB16" i="38"/>
  <c r="BF14" i="38"/>
  <c r="AX14" i="38"/>
  <c r="BD13" i="38"/>
  <c r="AV13" i="38"/>
  <c r="BB12" i="38"/>
  <c r="BF10" i="38"/>
  <c r="AX10" i="38"/>
  <c r="BD9" i="38"/>
  <c r="AV9" i="38"/>
  <c r="BB8" i="38"/>
  <c r="BF6" i="38"/>
  <c r="AX6" i="38"/>
  <c r="BD5" i="38"/>
  <c r="AV5" i="38"/>
  <c r="BB4" i="38"/>
  <c r="AY43" i="38"/>
  <c r="BE42" i="38"/>
  <c r="AW42" i="38"/>
  <c r="AY39" i="38"/>
  <c r="BE38" i="38"/>
  <c r="AW38" i="38"/>
  <c r="AY35" i="38"/>
  <c r="BE34" i="38"/>
  <c r="AW34" i="38"/>
  <c r="AY31" i="38"/>
  <c r="BE30" i="38"/>
  <c r="AW30" i="38"/>
  <c r="AY27" i="38"/>
  <c r="BE26" i="38"/>
  <c r="AW26" i="38"/>
  <c r="AY23" i="38"/>
  <c r="BE22" i="38"/>
  <c r="AW22" i="38"/>
  <c r="BA20" i="38"/>
  <c r="AY19" i="38"/>
  <c r="BE18" i="38"/>
  <c r="AW18" i="38"/>
  <c r="BC17" i="38"/>
  <c r="BA16" i="38"/>
  <c r="AY15" i="38"/>
  <c r="BE14" i="38"/>
  <c r="AW14" i="38"/>
  <c r="BC13" i="38"/>
  <c r="BA12" i="38"/>
  <c r="AY11" i="38"/>
  <c r="BE10" i="38"/>
  <c r="AW10" i="38"/>
  <c r="BC9" i="38"/>
  <c r="BA8" i="38"/>
  <c r="AY7" i="38"/>
  <c r="BE6" i="38"/>
  <c r="AW6" i="38"/>
  <c r="BC5" i="38"/>
  <c r="BA4" i="38"/>
  <c r="BE19" i="38"/>
  <c r="BE15" i="38"/>
  <c r="BE11" i="38"/>
  <c r="BE7" i="38"/>
  <c r="BE3" i="38"/>
  <c r="BC2" i="38"/>
  <c r="BB2" i="38"/>
  <c r="AV2" i="38"/>
  <c r="BF2" i="38"/>
  <c r="AY2" i="38"/>
  <c r="B3" i="25" l="1"/>
  <c r="B4" i="25"/>
  <c r="C4" i="25" s="1"/>
  <c r="B5" i="25"/>
  <c r="C5" i="25" s="1"/>
  <c r="B6" i="25"/>
  <c r="B7" i="25"/>
  <c r="B8" i="25"/>
  <c r="B9" i="25"/>
  <c r="B10" i="25"/>
  <c r="C10" i="25" s="1"/>
  <c r="B11" i="25"/>
  <c r="B12" i="25"/>
  <c r="C12" i="25" s="1"/>
  <c r="B13" i="25"/>
  <c r="C13" i="25" s="1"/>
  <c r="B14" i="25"/>
  <c r="B15" i="25"/>
  <c r="B16" i="25"/>
  <c r="C16" i="25" s="1"/>
  <c r="B17" i="25"/>
  <c r="C17" i="25" s="1"/>
  <c r="B18" i="25"/>
  <c r="C18" i="25" s="1"/>
  <c r="B19" i="25"/>
  <c r="B20" i="25"/>
  <c r="B21" i="25"/>
  <c r="C21" i="25" s="1"/>
  <c r="B22" i="25"/>
  <c r="B23" i="25"/>
  <c r="B24" i="25"/>
  <c r="B25" i="25"/>
  <c r="C25" i="25" s="1"/>
  <c r="B26" i="25"/>
  <c r="C26" i="25" s="1"/>
  <c r="B27" i="25"/>
  <c r="B28" i="25"/>
  <c r="C28" i="25" s="1"/>
  <c r="B29" i="25"/>
  <c r="B30" i="25"/>
  <c r="B31" i="25"/>
  <c r="B32" i="25"/>
  <c r="C32" i="25" s="1"/>
  <c r="B33" i="25"/>
  <c r="B34" i="25"/>
  <c r="C34" i="25" s="1"/>
  <c r="B36" i="25"/>
  <c r="C36" i="25" s="1"/>
  <c r="B37" i="25"/>
  <c r="C37" i="25" s="1"/>
  <c r="B38" i="25"/>
  <c r="B39" i="25"/>
  <c r="B40" i="25"/>
  <c r="B41" i="25"/>
  <c r="C41" i="25" s="1"/>
  <c r="B42" i="25"/>
  <c r="C42" i="25" s="1"/>
  <c r="B43" i="25"/>
  <c r="C43" i="25" s="1"/>
  <c r="B44" i="25"/>
  <c r="C44" i="25" s="1"/>
  <c r="B45" i="25"/>
  <c r="C45" i="25" s="1"/>
  <c r="B46" i="25"/>
  <c r="B47" i="25"/>
  <c r="B48" i="25"/>
  <c r="B49" i="25"/>
  <c r="B50" i="25"/>
  <c r="C50" i="25" s="1"/>
  <c r="B51" i="25"/>
  <c r="C51" i="25" s="1"/>
  <c r="B52" i="25"/>
  <c r="C52" i="25" s="1"/>
  <c r="B53" i="25"/>
  <c r="C53" i="25" s="1"/>
  <c r="B54" i="25"/>
  <c r="C54" i="25" s="1"/>
  <c r="B55" i="25"/>
  <c r="B56" i="25"/>
  <c r="B57" i="25"/>
  <c r="C57" i="25" s="1"/>
  <c r="B58" i="25"/>
  <c r="C58" i="25" s="1"/>
  <c r="B59" i="25"/>
  <c r="C59" i="25" s="1"/>
  <c r="B60" i="25"/>
  <c r="C60" i="25" s="1"/>
  <c r="B61" i="25"/>
  <c r="C61" i="25" s="1"/>
  <c r="B62" i="25"/>
  <c r="B63" i="25"/>
  <c r="B64" i="25"/>
  <c r="B65" i="25"/>
  <c r="C65" i="25" s="1"/>
  <c r="B66" i="25"/>
  <c r="C66" i="25" s="1"/>
  <c r="B67" i="25"/>
  <c r="B68" i="25"/>
  <c r="C68" i="25" s="1"/>
  <c r="B69" i="25"/>
  <c r="C69" i="25" s="1"/>
  <c r="B70" i="25"/>
  <c r="B71" i="25"/>
  <c r="B72" i="25"/>
  <c r="B73" i="25"/>
  <c r="C73" i="25" s="1"/>
  <c r="B74" i="25"/>
  <c r="C74" i="25" s="1"/>
  <c r="B75" i="25"/>
  <c r="C75" i="25" s="1"/>
  <c r="B76" i="25"/>
  <c r="C76" i="25" s="1"/>
  <c r="B77" i="25"/>
  <c r="C77" i="25" s="1"/>
  <c r="B78" i="25"/>
  <c r="B79" i="25"/>
  <c r="B80" i="25"/>
  <c r="B81" i="25"/>
  <c r="C81" i="25" s="1"/>
  <c r="B82" i="25"/>
  <c r="C82" i="25" s="1"/>
  <c r="B83" i="25"/>
  <c r="B84" i="25"/>
  <c r="C84" i="25" s="1"/>
  <c r="B85" i="25"/>
  <c r="C85" i="25" s="1"/>
  <c r="B86" i="25"/>
  <c r="C86" i="25" s="1"/>
  <c r="B87" i="25"/>
  <c r="C87" i="25" s="1"/>
  <c r="B88" i="25"/>
  <c r="B89" i="25"/>
  <c r="C89" i="25" s="1"/>
  <c r="B90" i="25"/>
  <c r="C90" i="25" s="1"/>
  <c r="B91" i="25"/>
  <c r="C91" i="25" s="1"/>
  <c r="B92" i="25"/>
  <c r="C92" i="25" s="1"/>
  <c r="B93" i="25"/>
  <c r="C93" i="25" s="1"/>
  <c r="B94" i="25"/>
  <c r="C94" i="25" s="1"/>
  <c r="B95" i="25"/>
  <c r="B96" i="25"/>
  <c r="B97" i="25"/>
  <c r="C97" i="25" s="1"/>
  <c r="B98" i="25"/>
  <c r="C98" i="25" s="1"/>
  <c r="B99" i="25"/>
  <c r="C99" i="25" s="1"/>
  <c r="B100" i="25"/>
  <c r="C100" i="25" s="1"/>
  <c r="B101" i="25"/>
  <c r="C101" i="25" s="1"/>
  <c r="B2" i="25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2" i="1"/>
  <c r="C3" i="25"/>
  <c r="C6" i="25"/>
  <c r="C7" i="25"/>
  <c r="C8" i="25"/>
  <c r="C9" i="25"/>
  <c r="C11" i="25"/>
  <c r="C14" i="25"/>
  <c r="C15" i="25"/>
  <c r="C19" i="25"/>
  <c r="C20" i="25"/>
  <c r="C22" i="25"/>
  <c r="C23" i="25"/>
  <c r="C24" i="25"/>
  <c r="C27" i="25"/>
  <c r="C29" i="25"/>
  <c r="C30" i="25"/>
  <c r="C31" i="25"/>
  <c r="C33" i="25"/>
  <c r="C38" i="25"/>
  <c r="C39" i="25"/>
  <c r="C40" i="25"/>
  <c r="C46" i="25"/>
  <c r="C47" i="25"/>
  <c r="C48" i="25"/>
  <c r="C49" i="25"/>
  <c r="C55" i="25"/>
  <c r="C56" i="25"/>
  <c r="C62" i="25"/>
  <c r="C63" i="25"/>
  <c r="C64" i="25"/>
  <c r="C67" i="25"/>
  <c r="C70" i="25"/>
  <c r="C71" i="25"/>
  <c r="C72" i="25"/>
  <c r="C78" i="25"/>
  <c r="C79" i="25"/>
  <c r="C80" i="25"/>
  <c r="C83" i="25"/>
  <c r="C88" i="25"/>
  <c r="C95" i="25"/>
  <c r="C96" i="25"/>
  <c r="B35" i="25"/>
  <c r="C35" i="25" s="1"/>
  <c r="B35" i="1" l="1"/>
  <c r="B91" i="37"/>
  <c r="B91" i="38"/>
  <c r="C2" i="25"/>
  <c r="CT102" i="1"/>
  <c r="BP102" i="1" l="1"/>
  <c r="AO102" i="1"/>
  <c r="CU102" i="1"/>
  <c r="CE102" i="1" s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N104" i="1" s="1"/>
  <c r="DO103" i="1"/>
  <c r="DO104" i="1" s="1"/>
  <c r="DP103" i="1"/>
  <c r="DP104" i="1" s="1"/>
  <c r="DQ103" i="1"/>
  <c r="DR103" i="1"/>
  <c r="DS103" i="1"/>
  <c r="DT103" i="1"/>
  <c r="DU103" i="1"/>
  <c r="DV103" i="1"/>
  <c r="DV104" i="1" s="1"/>
  <c r="DW103" i="1"/>
  <c r="DW104" i="1" s="1"/>
  <c r="CT103" i="1"/>
  <c r="CP103" i="1" l="1"/>
  <c r="CA103" i="1"/>
  <c r="AZ103" i="1"/>
  <c r="CH103" i="1"/>
  <c r="BS103" i="1"/>
  <c r="AR103" i="1"/>
  <c r="AX103" i="1"/>
  <c r="CN103" i="1"/>
  <c r="BY103" i="1"/>
  <c r="BQ103" i="1"/>
  <c r="AP103" i="1"/>
  <c r="CF103" i="1"/>
  <c r="CS102" i="1"/>
  <c r="CD102" i="1"/>
  <c r="BO102" i="1" s="1"/>
  <c r="CK102" i="1"/>
  <c r="BV102" i="1"/>
  <c r="AU102" i="1"/>
  <c r="CM102" i="1"/>
  <c r="AW102" i="1"/>
  <c r="BX102" i="1"/>
  <c r="AW103" i="1"/>
  <c r="CM103" i="1"/>
  <c r="BX103" i="1"/>
  <c r="CC102" i="1"/>
  <c r="CR102" i="1"/>
  <c r="BU102" i="1"/>
  <c r="CJ102" i="1"/>
  <c r="AT102" i="1"/>
  <c r="AV103" i="1"/>
  <c r="CL103" i="1"/>
  <c r="BW103" i="1"/>
  <c r="CQ102" i="1"/>
  <c r="CB102" i="1"/>
  <c r="AS102" i="1"/>
  <c r="CI102" i="1"/>
  <c r="BT102" i="1"/>
  <c r="AC102" i="1"/>
  <c r="N102" i="1"/>
  <c r="BR103" i="1"/>
  <c r="CG103" i="1"/>
  <c r="AQ103" i="1"/>
  <c r="AR102" i="1"/>
  <c r="CH102" i="1"/>
  <c r="BS102" i="1"/>
  <c r="BZ103" i="1"/>
  <c r="AY103" i="1"/>
  <c r="CO103" i="1"/>
  <c r="CS103" i="1"/>
  <c r="CD103" i="1"/>
  <c r="AZ102" i="1"/>
  <c r="CP102" i="1"/>
  <c r="CA102" i="1"/>
  <c r="CR103" i="1"/>
  <c r="CC103" i="1"/>
  <c r="CJ103" i="1"/>
  <c r="BU103" i="1"/>
  <c r="AT103" i="1"/>
  <c r="AY102" i="1"/>
  <c r="CO102" i="1"/>
  <c r="BZ102" i="1"/>
  <c r="AQ102" i="1"/>
  <c r="CG102" i="1"/>
  <c r="BR102" i="1"/>
  <c r="CL102" i="1"/>
  <c r="BW102" i="1"/>
  <c r="BH102" i="1" s="1"/>
  <c r="AV102" i="1"/>
  <c r="AO103" i="1"/>
  <c r="CE103" i="1"/>
  <c r="BP103" i="1"/>
  <c r="AU103" i="1"/>
  <c r="CK103" i="1"/>
  <c r="BV103" i="1"/>
  <c r="CQ103" i="1"/>
  <c r="CB103" i="1"/>
  <c r="CI103" i="1"/>
  <c r="BT103" i="1"/>
  <c r="AS103" i="1"/>
  <c r="AX102" i="1"/>
  <c r="CN102" i="1"/>
  <c r="BY102" i="1"/>
  <c r="AP102" i="1"/>
  <c r="CF102" i="1"/>
  <c r="BQ102" i="1"/>
  <c r="DU104" i="1"/>
  <c r="DM104" i="1"/>
  <c r="DQ104" i="1"/>
  <c r="DI104" i="1"/>
  <c r="DA104" i="1"/>
  <c r="DT104" i="1"/>
  <c r="DL104" i="1"/>
  <c r="DS104" i="1"/>
  <c r="DK104" i="1"/>
  <c r="CT104" i="1"/>
  <c r="DH104" i="1"/>
  <c r="CZ104" i="1"/>
  <c r="DG104" i="1"/>
  <c r="CY104" i="1"/>
  <c r="DF104" i="1"/>
  <c r="CX104" i="1"/>
  <c r="DE104" i="1"/>
  <c r="DD104" i="1"/>
  <c r="CU104" i="1"/>
  <c r="DC104" i="1"/>
  <c r="CW104" i="1"/>
  <c r="DR104" i="1"/>
  <c r="DJ104" i="1"/>
  <c r="DB104" i="1"/>
  <c r="CV104" i="1"/>
  <c r="CY3" i="37"/>
  <c r="CZ3" i="37"/>
  <c r="DA3" i="37"/>
  <c r="DB3" i="37"/>
  <c r="DC3" i="37"/>
  <c r="DD3" i="37"/>
  <c r="DE3" i="37"/>
  <c r="DF3" i="37"/>
  <c r="DG3" i="37"/>
  <c r="DH3" i="37"/>
  <c r="DI3" i="37"/>
  <c r="CY4" i="37"/>
  <c r="CZ4" i="37"/>
  <c r="DA4" i="37"/>
  <c r="DB4" i="37"/>
  <c r="DC4" i="37"/>
  <c r="DD4" i="37"/>
  <c r="DE4" i="37"/>
  <c r="DF4" i="37"/>
  <c r="DG4" i="37"/>
  <c r="DH4" i="37"/>
  <c r="DI4" i="37"/>
  <c r="CY5" i="37"/>
  <c r="CZ5" i="37"/>
  <c r="DA5" i="37"/>
  <c r="DB5" i="37"/>
  <c r="DC5" i="37"/>
  <c r="DD5" i="37"/>
  <c r="DE5" i="37"/>
  <c r="DF5" i="37"/>
  <c r="DG5" i="37"/>
  <c r="DH5" i="37"/>
  <c r="DI5" i="37"/>
  <c r="CY6" i="37"/>
  <c r="CZ6" i="37"/>
  <c r="DA6" i="37"/>
  <c r="DB6" i="37"/>
  <c r="DC6" i="37"/>
  <c r="DD6" i="37"/>
  <c r="DE6" i="37"/>
  <c r="DF6" i="37"/>
  <c r="DG6" i="37"/>
  <c r="DH6" i="37"/>
  <c r="DI6" i="37"/>
  <c r="CY7" i="37"/>
  <c r="CZ7" i="37"/>
  <c r="DA7" i="37"/>
  <c r="DB7" i="37"/>
  <c r="DC7" i="37"/>
  <c r="DD7" i="37"/>
  <c r="DE7" i="37"/>
  <c r="DF7" i="37"/>
  <c r="DG7" i="37"/>
  <c r="DH7" i="37"/>
  <c r="DI7" i="37"/>
  <c r="CY8" i="37"/>
  <c r="CZ8" i="37"/>
  <c r="DA8" i="37"/>
  <c r="DB8" i="37"/>
  <c r="DC8" i="37"/>
  <c r="DD8" i="37"/>
  <c r="DE8" i="37"/>
  <c r="DF8" i="37"/>
  <c r="DG8" i="37"/>
  <c r="DH8" i="37"/>
  <c r="DI8" i="37"/>
  <c r="CY9" i="37"/>
  <c r="CZ9" i="37"/>
  <c r="DA9" i="37"/>
  <c r="DB9" i="37"/>
  <c r="DC9" i="37"/>
  <c r="DD9" i="37"/>
  <c r="DE9" i="37"/>
  <c r="DF9" i="37"/>
  <c r="DG9" i="37"/>
  <c r="DH9" i="37"/>
  <c r="DI9" i="37"/>
  <c r="CY10" i="37"/>
  <c r="CZ10" i="37"/>
  <c r="DA10" i="37"/>
  <c r="DB10" i="37"/>
  <c r="DC10" i="37"/>
  <c r="DD10" i="37"/>
  <c r="DE10" i="37"/>
  <c r="DF10" i="37"/>
  <c r="DG10" i="37"/>
  <c r="DH10" i="37"/>
  <c r="DI10" i="37"/>
  <c r="CY11" i="37"/>
  <c r="CZ11" i="37"/>
  <c r="DA11" i="37"/>
  <c r="DB11" i="37"/>
  <c r="DC11" i="37"/>
  <c r="DD11" i="37"/>
  <c r="DE11" i="37"/>
  <c r="DF11" i="37"/>
  <c r="DG11" i="37"/>
  <c r="DH11" i="37"/>
  <c r="DI11" i="37"/>
  <c r="CY12" i="37"/>
  <c r="CZ12" i="37"/>
  <c r="DA12" i="37"/>
  <c r="DB12" i="37"/>
  <c r="DC12" i="37"/>
  <c r="DD12" i="37"/>
  <c r="DE12" i="37"/>
  <c r="DF12" i="37"/>
  <c r="DG12" i="37"/>
  <c r="DH12" i="37"/>
  <c r="DI12" i="37"/>
  <c r="CY13" i="37"/>
  <c r="CZ13" i="37"/>
  <c r="DA13" i="37"/>
  <c r="DB13" i="37"/>
  <c r="DC13" i="37"/>
  <c r="DD13" i="37"/>
  <c r="DE13" i="37"/>
  <c r="DF13" i="37"/>
  <c r="DG13" i="37"/>
  <c r="DH13" i="37"/>
  <c r="DI13" i="37"/>
  <c r="CY14" i="37"/>
  <c r="CZ14" i="37"/>
  <c r="DA14" i="37"/>
  <c r="DB14" i="37"/>
  <c r="DC14" i="37"/>
  <c r="DD14" i="37"/>
  <c r="DE14" i="37"/>
  <c r="DF14" i="37"/>
  <c r="DG14" i="37"/>
  <c r="DH14" i="37"/>
  <c r="DI14" i="37"/>
  <c r="CY15" i="37"/>
  <c r="CZ15" i="37"/>
  <c r="DA15" i="37"/>
  <c r="DB15" i="37"/>
  <c r="DC15" i="37"/>
  <c r="DD15" i="37"/>
  <c r="DE15" i="37"/>
  <c r="DF15" i="37"/>
  <c r="DG15" i="37"/>
  <c r="DH15" i="37"/>
  <c r="DI15" i="37"/>
  <c r="CY16" i="37"/>
  <c r="CZ16" i="37"/>
  <c r="DA16" i="37"/>
  <c r="DB16" i="37"/>
  <c r="DC16" i="37"/>
  <c r="DD16" i="37"/>
  <c r="DE16" i="37"/>
  <c r="DF16" i="37"/>
  <c r="DG16" i="37"/>
  <c r="DH16" i="37"/>
  <c r="DI16" i="37"/>
  <c r="CY17" i="37"/>
  <c r="CZ17" i="37"/>
  <c r="DA17" i="37"/>
  <c r="DB17" i="37"/>
  <c r="DC17" i="37"/>
  <c r="DD17" i="37"/>
  <c r="DE17" i="37"/>
  <c r="DF17" i="37"/>
  <c r="DG17" i="37"/>
  <c r="DH17" i="37"/>
  <c r="DI17" i="37"/>
  <c r="CY18" i="37"/>
  <c r="CZ18" i="37"/>
  <c r="DA18" i="37"/>
  <c r="DB18" i="37"/>
  <c r="DC18" i="37"/>
  <c r="DD18" i="37"/>
  <c r="DE18" i="37"/>
  <c r="DF18" i="37"/>
  <c r="DG18" i="37"/>
  <c r="DH18" i="37"/>
  <c r="DI18" i="37"/>
  <c r="CY19" i="37"/>
  <c r="CZ19" i="37"/>
  <c r="DA19" i="37"/>
  <c r="DB19" i="37"/>
  <c r="DC19" i="37"/>
  <c r="DD19" i="37"/>
  <c r="DE19" i="37"/>
  <c r="DF19" i="37"/>
  <c r="DG19" i="37"/>
  <c r="DH19" i="37"/>
  <c r="DI19" i="37"/>
  <c r="CY20" i="37"/>
  <c r="CZ20" i="37"/>
  <c r="DA20" i="37"/>
  <c r="DB20" i="37"/>
  <c r="DC20" i="37"/>
  <c r="DD20" i="37"/>
  <c r="DE20" i="37"/>
  <c r="DF20" i="37"/>
  <c r="DG20" i="37"/>
  <c r="DH20" i="37"/>
  <c r="DI20" i="37"/>
  <c r="CY21" i="37"/>
  <c r="CZ21" i="37"/>
  <c r="DA21" i="37"/>
  <c r="DB21" i="37"/>
  <c r="DC21" i="37"/>
  <c r="DD21" i="37"/>
  <c r="DE21" i="37"/>
  <c r="DF21" i="37"/>
  <c r="DG21" i="37"/>
  <c r="DH21" i="37"/>
  <c r="DI21" i="37"/>
  <c r="CY22" i="37"/>
  <c r="CZ22" i="37"/>
  <c r="DA22" i="37"/>
  <c r="DB22" i="37"/>
  <c r="DC22" i="37"/>
  <c r="DD22" i="37"/>
  <c r="DE22" i="37"/>
  <c r="DF22" i="37"/>
  <c r="DG22" i="37"/>
  <c r="DH22" i="37"/>
  <c r="DI22" i="37"/>
  <c r="CY23" i="37"/>
  <c r="CZ23" i="37"/>
  <c r="DA23" i="37"/>
  <c r="DB23" i="37"/>
  <c r="DC23" i="37"/>
  <c r="DD23" i="37"/>
  <c r="DE23" i="37"/>
  <c r="DF23" i="37"/>
  <c r="DG23" i="37"/>
  <c r="DH23" i="37"/>
  <c r="DI23" i="37"/>
  <c r="CY24" i="37"/>
  <c r="CZ24" i="37"/>
  <c r="DA24" i="37"/>
  <c r="DB24" i="37"/>
  <c r="DC24" i="37"/>
  <c r="DD24" i="37"/>
  <c r="DE24" i="37"/>
  <c r="DF24" i="37"/>
  <c r="DG24" i="37"/>
  <c r="DH24" i="37"/>
  <c r="DI24" i="37"/>
  <c r="CY25" i="37"/>
  <c r="CZ25" i="37"/>
  <c r="DA25" i="37"/>
  <c r="DB25" i="37"/>
  <c r="DC25" i="37"/>
  <c r="DD25" i="37"/>
  <c r="DE25" i="37"/>
  <c r="DF25" i="37"/>
  <c r="DG25" i="37"/>
  <c r="DH25" i="37"/>
  <c r="DI25" i="37"/>
  <c r="CY26" i="37"/>
  <c r="CZ26" i="37"/>
  <c r="DA26" i="37"/>
  <c r="DB26" i="37"/>
  <c r="DC26" i="37"/>
  <c r="DD26" i="37"/>
  <c r="DE26" i="37"/>
  <c r="DF26" i="37"/>
  <c r="DG26" i="37"/>
  <c r="DH26" i="37"/>
  <c r="DI26" i="37"/>
  <c r="CY27" i="37"/>
  <c r="CZ27" i="37"/>
  <c r="DA27" i="37"/>
  <c r="DB27" i="37"/>
  <c r="DC27" i="37"/>
  <c r="DD27" i="37"/>
  <c r="DE27" i="37"/>
  <c r="DF27" i="37"/>
  <c r="DG27" i="37"/>
  <c r="DH27" i="37"/>
  <c r="DI27" i="37"/>
  <c r="CY28" i="37"/>
  <c r="CZ28" i="37"/>
  <c r="DA28" i="37"/>
  <c r="DB28" i="37"/>
  <c r="DC28" i="37"/>
  <c r="DD28" i="37"/>
  <c r="DE28" i="37"/>
  <c r="DF28" i="37"/>
  <c r="DG28" i="37"/>
  <c r="DH28" i="37"/>
  <c r="DI28" i="37"/>
  <c r="CY29" i="37"/>
  <c r="CZ29" i="37"/>
  <c r="DA29" i="37"/>
  <c r="DB29" i="37"/>
  <c r="DC29" i="37"/>
  <c r="DD29" i="37"/>
  <c r="DE29" i="37"/>
  <c r="DF29" i="37"/>
  <c r="DG29" i="37"/>
  <c r="DH29" i="37"/>
  <c r="DI29" i="37"/>
  <c r="CY30" i="37"/>
  <c r="CZ30" i="37"/>
  <c r="DA30" i="37"/>
  <c r="DB30" i="37"/>
  <c r="DC30" i="37"/>
  <c r="DD30" i="37"/>
  <c r="DE30" i="37"/>
  <c r="DF30" i="37"/>
  <c r="DG30" i="37"/>
  <c r="DH30" i="37"/>
  <c r="DI30" i="37"/>
  <c r="CY31" i="37"/>
  <c r="CZ31" i="37"/>
  <c r="DA31" i="37"/>
  <c r="DB31" i="37"/>
  <c r="DC31" i="37"/>
  <c r="DD31" i="37"/>
  <c r="DE31" i="37"/>
  <c r="DF31" i="37"/>
  <c r="DG31" i="37"/>
  <c r="DH31" i="37"/>
  <c r="DI31" i="37"/>
  <c r="CY32" i="37"/>
  <c r="CZ32" i="37"/>
  <c r="DA32" i="37"/>
  <c r="DB32" i="37"/>
  <c r="DC32" i="37"/>
  <c r="DD32" i="37"/>
  <c r="DE32" i="37"/>
  <c r="DF32" i="37"/>
  <c r="DG32" i="37"/>
  <c r="DH32" i="37"/>
  <c r="DI32" i="37"/>
  <c r="CY33" i="37"/>
  <c r="CZ33" i="37"/>
  <c r="DA33" i="37"/>
  <c r="DB33" i="37"/>
  <c r="DC33" i="37"/>
  <c r="DD33" i="37"/>
  <c r="DE33" i="37"/>
  <c r="DF33" i="37"/>
  <c r="DG33" i="37"/>
  <c r="DH33" i="37"/>
  <c r="DI33" i="37"/>
  <c r="CY34" i="37"/>
  <c r="CZ34" i="37"/>
  <c r="DA34" i="37"/>
  <c r="DB34" i="37"/>
  <c r="DC34" i="37"/>
  <c r="DD34" i="37"/>
  <c r="DE34" i="37"/>
  <c r="DF34" i="37"/>
  <c r="DG34" i="37"/>
  <c r="DH34" i="37"/>
  <c r="DI34" i="37"/>
  <c r="CY35" i="37"/>
  <c r="CZ35" i="37"/>
  <c r="DA35" i="37"/>
  <c r="DB35" i="37"/>
  <c r="DC35" i="37"/>
  <c r="DD35" i="37"/>
  <c r="DE35" i="37"/>
  <c r="DF35" i="37"/>
  <c r="DG35" i="37"/>
  <c r="DH35" i="37"/>
  <c r="DI35" i="37"/>
  <c r="CY36" i="37"/>
  <c r="CZ36" i="37"/>
  <c r="DA36" i="37"/>
  <c r="DB36" i="37"/>
  <c r="DC36" i="37"/>
  <c r="DD36" i="37"/>
  <c r="DE36" i="37"/>
  <c r="DF36" i="37"/>
  <c r="DG36" i="37"/>
  <c r="DH36" i="37"/>
  <c r="DI36" i="37"/>
  <c r="CY37" i="37"/>
  <c r="CZ37" i="37"/>
  <c r="DA37" i="37"/>
  <c r="DB37" i="37"/>
  <c r="DC37" i="37"/>
  <c r="DD37" i="37"/>
  <c r="DE37" i="37"/>
  <c r="DF37" i="37"/>
  <c r="DG37" i="37"/>
  <c r="DH37" i="37"/>
  <c r="DI37" i="37"/>
  <c r="CY38" i="37"/>
  <c r="CZ38" i="37"/>
  <c r="DA38" i="37"/>
  <c r="DB38" i="37"/>
  <c r="DC38" i="37"/>
  <c r="DD38" i="37"/>
  <c r="DE38" i="37"/>
  <c r="DF38" i="37"/>
  <c r="DG38" i="37"/>
  <c r="DH38" i="37"/>
  <c r="DI38" i="37"/>
  <c r="CY39" i="37"/>
  <c r="CZ39" i="37"/>
  <c r="DA39" i="37"/>
  <c r="DB39" i="37"/>
  <c r="DC39" i="37"/>
  <c r="DD39" i="37"/>
  <c r="DE39" i="37"/>
  <c r="DF39" i="37"/>
  <c r="DG39" i="37"/>
  <c r="DH39" i="37"/>
  <c r="DI39" i="37"/>
  <c r="CY40" i="37"/>
  <c r="CZ40" i="37"/>
  <c r="DA40" i="37"/>
  <c r="DB40" i="37"/>
  <c r="DC40" i="37"/>
  <c r="DD40" i="37"/>
  <c r="DE40" i="37"/>
  <c r="DF40" i="37"/>
  <c r="DG40" i="37"/>
  <c r="DH40" i="37"/>
  <c r="DI40" i="37"/>
  <c r="CY41" i="37"/>
  <c r="CZ41" i="37"/>
  <c r="DA41" i="37"/>
  <c r="DB41" i="37"/>
  <c r="DC41" i="37"/>
  <c r="DD41" i="37"/>
  <c r="DE41" i="37"/>
  <c r="DF41" i="37"/>
  <c r="DG41" i="37"/>
  <c r="DH41" i="37"/>
  <c r="DI41" i="37"/>
  <c r="CY42" i="37"/>
  <c r="CZ42" i="37"/>
  <c r="DA42" i="37"/>
  <c r="DB42" i="37"/>
  <c r="DC42" i="37"/>
  <c r="DD42" i="37"/>
  <c r="DE42" i="37"/>
  <c r="DF42" i="37"/>
  <c r="DG42" i="37"/>
  <c r="DH42" i="37"/>
  <c r="DI42" i="37"/>
  <c r="CY43" i="37"/>
  <c r="CZ43" i="37"/>
  <c r="DA43" i="37"/>
  <c r="DB43" i="37"/>
  <c r="DC43" i="37"/>
  <c r="DD43" i="37"/>
  <c r="DE43" i="37"/>
  <c r="DF43" i="37"/>
  <c r="DG43" i="37"/>
  <c r="DH43" i="37"/>
  <c r="DI43" i="37"/>
  <c r="CY44" i="37"/>
  <c r="CZ44" i="37"/>
  <c r="DA44" i="37"/>
  <c r="DB44" i="37"/>
  <c r="DC44" i="37"/>
  <c r="DD44" i="37"/>
  <c r="DE44" i="37"/>
  <c r="DF44" i="37"/>
  <c r="DG44" i="37"/>
  <c r="DH44" i="37"/>
  <c r="DI44" i="37"/>
  <c r="CY45" i="37"/>
  <c r="CZ45" i="37"/>
  <c r="DA45" i="37"/>
  <c r="DB45" i="37"/>
  <c r="DC45" i="37"/>
  <c r="DD45" i="37"/>
  <c r="DE45" i="37"/>
  <c r="DF45" i="37"/>
  <c r="DG45" i="37"/>
  <c r="DH45" i="37"/>
  <c r="DI45" i="37"/>
  <c r="CY46" i="37"/>
  <c r="CZ46" i="37"/>
  <c r="DA46" i="37"/>
  <c r="DB46" i="37"/>
  <c r="DC46" i="37"/>
  <c r="DD46" i="37"/>
  <c r="DE46" i="37"/>
  <c r="DF46" i="37"/>
  <c r="DG46" i="37"/>
  <c r="DH46" i="37"/>
  <c r="DI46" i="37"/>
  <c r="CY47" i="37"/>
  <c r="CZ47" i="37"/>
  <c r="DA47" i="37"/>
  <c r="DB47" i="37"/>
  <c r="DC47" i="37"/>
  <c r="DD47" i="37"/>
  <c r="DE47" i="37"/>
  <c r="DF47" i="37"/>
  <c r="DG47" i="37"/>
  <c r="DH47" i="37"/>
  <c r="DI47" i="37"/>
  <c r="CY48" i="37"/>
  <c r="CZ48" i="37"/>
  <c r="DA48" i="37"/>
  <c r="DB48" i="37"/>
  <c r="DC48" i="37"/>
  <c r="DD48" i="37"/>
  <c r="DE48" i="37"/>
  <c r="DF48" i="37"/>
  <c r="DG48" i="37"/>
  <c r="DH48" i="37"/>
  <c r="DI48" i="37"/>
  <c r="CY49" i="37"/>
  <c r="CZ49" i="37"/>
  <c r="DA49" i="37"/>
  <c r="DB49" i="37"/>
  <c r="DC49" i="37"/>
  <c r="DD49" i="37"/>
  <c r="DE49" i="37"/>
  <c r="DF49" i="37"/>
  <c r="DG49" i="37"/>
  <c r="DH49" i="37"/>
  <c r="DI49" i="37"/>
  <c r="CY50" i="37"/>
  <c r="CZ50" i="37"/>
  <c r="DA50" i="37"/>
  <c r="DB50" i="37"/>
  <c r="DC50" i="37"/>
  <c r="DD50" i="37"/>
  <c r="DE50" i="37"/>
  <c r="DF50" i="37"/>
  <c r="DG50" i="37"/>
  <c r="DH50" i="37"/>
  <c r="DI50" i="37"/>
  <c r="CY51" i="37"/>
  <c r="CZ51" i="37"/>
  <c r="DA51" i="37"/>
  <c r="DB51" i="37"/>
  <c r="DC51" i="37"/>
  <c r="DD51" i="37"/>
  <c r="DE51" i="37"/>
  <c r="DF51" i="37"/>
  <c r="DG51" i="37"/>
  <c r="DH51" i="37"/>
  <c r="DI51" i="37"/>
  <c r="CY52" i="37"/>
  <c r="CZ52" i="37"/>
  <c r="DA52" i="37"/>
  <c r="DB52" i="37"/>
  <c r="DC52" i="37"/>
  <c r="DD52" i="37"/>
  <c r="DE52" i="37"/>
  <c r="DF52" i="37"/>
  <c r="DG52" i="37"/>
  <c r="DH52" i="37"/>
  <c r="DI52" i="37"/>
  <c r="CY53" i="37"/>
  <c r="CZ53" i="37"/>
  <c r="DA53" i="37"/>
  <c r="DB53" i="37"/>
  <c r="DC53" i="37"/>
  <c r="DD53" i="37"/>
  <c r="DE53" i="37"/>
  <c r="DF53" i="37"/>
  <c r="DG53" i="37"/>
  <c r="DH53" i="37"/>
  <c r="DI53" i="37"/>
  <c r="CY54" i="37"/>
  <c r="CZ54" i="37"/>
  <c r="DA54" i="37"/>
  <c r="DB54" i="37"/>
  <c r="DC54" i="37"/>
  <c r="DD54" i="37"/>
  <c r="DE54" i="37"/>
  <c r="DF54" i="37"/>
  <c r="DG54" i="37"/>
  <c r="DH54" i="37"/>
  <c r="DI54" i="37"/>
  <c r="CY55" i="37"/>
  <c r="CZ55" i="37"/>
  <c r="DA55" i="37"/>
  <c r="DB55" i="37"/>
  <c r="DC55" i="37"/>
  <c r="DD55" i="37"/>
  <c r="DE55" i="37"/>
  <c r="DF55" i="37"/>
  <c r="DG55" i="37"/>
  <c r="DH55" i="37"/>
  <c r="DI55" i="37"/>
  <c r="CY56" i="37"/>
  <c r="CZ56" i="37"/>
  <c r="DA56" i="37"/>
  <c r="DB56" i="37"/>
  <c r="DC56" i="37"/>
  <c r="DD56" i="37"/>
  <c r="DE56" i="37"/>
  <c r="DF56" i="37"/>
  <c r="DG56" i="37"/>
  <c r="DH56" i="37"/>
  <c r="DI56" i="37"/>
  <c r="CY57" i="37"/>
  <c r="CZ57" i="37"/>
  <c r="DA57" i="37"/>
  <c r="DB57" i="37"/>
  <c r="DC57" i="37"/>
  <c r="DD57" i="37"/>
  <c r="DE57" i="37"/>
  <c r="DF57" i="37"/>
  <c r="DG57" i="37"/>
  <c r="DH57" i="37"/>
  <c r="DI57" i="37"/>
  <c r="CY58" i="37"/>
  <c r="CZ58" i="37"/>
  <c r="DA58" i="37"/>
  <c r="DB58" i="37"/>
  <c r="DC58" i="37"/>
  <c r="DD58" i="37"/>
  <c r="DE58" i="37"/>
  <c r="DF58" i="37"/>
  <c r="DG58" i="37"/>
  <c r="DH58" i="37"/>
  <c r="DI58" i="37"/>
  <c r="CY59" i="37"/>
  <c r="CZ59" i="37"/>
  <c r="DA59" i="37"/>
  <c r="DB59" i="37"/>
  <c r="DC59" i="37"/>
  <c r="DD59" i="37"/>
  <c r="DE59" i="37"/>
  <c r="DF59" i="37"/>
  <c r="DG59" i="37"/>
  <c r="DH59" i="37"/>
  <c r="DI59" i="37"/>
  <c r="CY60" i="37"/>
  <c r="CZ60" i="37"/>
  <c r="DA60" i="37"/>
  <c r="DB60" i="37"/>
  <c r="DC60" i="37"/>
  <c r="DD60" i="37"/>
  <c r="DE60" i="37"/>
  <c r="DF60" i="37"/>
  <c r="DG60" i="37"/>
  <c r="DH60" i="37"/>
  <c r="DI60" i="37"/>
  <c r="CY61" i="37"/>
  <c r="CZ61" i="37"/>
  <c r="DA61" i="37"/>
  <c r="DB61" i="37"/>
  <c r="DC61" i="37"/>
  <c r="DD61" i="37"/>
  <c r="DE61" i="37"/>
  <c r="DF61" i="37"/>
  <c r="DG61" i="37"/>
  <c r="DH61" i="37"/>
  <c r="DI61" i="37"/>
  <c r="CY62" i="37"/>
  <c r="CZ62" i="37"/>
  <c r="DA62" i="37"/>
  <c r="DB62" i="37"/>
  <c r="DC62" i="37"/>
  <c r="DD62" i="37"/>
  <c r="DE62" i="37"/>
  <c r="DF62" i="37"/>
  <c r="DG62" i="37"/>
  <c r="DH62" i="37"/>
  <c r="DI62" i="37"/>
  <c r="CY63" i="37"/>
  <c r="CZ63" i="37"/>
  <c r="DA63" i="37"/>
  <c r="DB63" i="37"/>
  <c r="DC63" i="37"/>
  <c r="DD63" i="37"/>
  <c r="DE63" i="37"/>
  <c r="DF63" i="37"/>
  <c r="DG63" i="37"/>
  <c r="DH63" i="37"/>
  <c r="DI63" i="37"/>
  <c r="CY64" i="37"/>
  <c r="CZ64" i="37"/>
  <c r="DA64" i="37"/>
  <c r="DB64" i="37"/>
  <c r="DC64" i="37"/>
  <c r="DD64" i="37"/>
  <c r="DE64" i="37"/>
  <c r="DF64" i="37"/>
  <c r="DG64" i="37"/>
  <c r="DH64" i="37"/>
  <c r="DI64" i="37"/>
  <c r="CY65" i="37"/>
  <c r="CZ65" i="37"/>
  <c r="DA65" i="37"/>
  <c r="DB65" i="37"/>
  <c r="DC65" i="37"/>
  <c r="DD65" i="37"/>
  <c r="DE65" i="37"/>
  <c r="DF65" i="37"/>
  <c r="DG65" i="37"/>
  <c r="DH65" i="37"/>
  <c r="DI65" i="37"/>
  <c r="CY66" i="37"/>
  <c r="CZ66" i="37"/>
  <c r="DA66" i="37"/>
  <c r="DB66" i="37"/>
  <c r="DC66" i="37"/>
  <c r="DD66" i="37"/>
  <c r="DE66" i="37"/>
  <c r="DF66" i="37"/>
  <c r="DG66" i="37"/>
  <c r="DH66" i="37"/>
  <c r="DI66" i="37"/>
  <c r="CY67" i="37"/>
  <c r="CZ67" i="37"/>
  <c r="DA67" i="37"/>
  <c r="DB67" i="37"/>
  <c r="DC67" i="37"/>
  <c r="DD67" i="37"/>
  <c r="DE67" i="37"/>
  <c r="DF67" i="37"/>
  <c r="DG67" i="37"/>
  <c r="DH67" i="37"/>
  <c r="DI67" i="37"/>
  <c r="CY68" i="37"/>
  <c r="CZ68" i="37"/>
  <c r="DA68" i="37"/>
  <c r="DB68" i="37"/>
  <c r="DC68" i="37"/>
  <c r="DD68" i="37"/>
  <c r="DE68" i="37"/>
  <c r="DF68" i="37"/>
  <c r="DG68" i="37"/>
  <c r="DH68" i="37"/>
  <c r="DI68" i="37"/>
  <c r="CY69" i="37"/>
  <c r="CZ69" i="37"/>
  <c r="DA69" i="37"/>
  <c r="DB69" i="37"/>
  <c r="DC69" i="37"/>
  <c r="DD69" i="37"/>
  <c r="DE69" i="37"/>
  <c r="DF69" i="37"/>
  <c r="DG69" i="37"/>
  <c r="DH69" i="37"/>
  <c r="DI69" i="37"/>
  <c r="CY70" i="37"/>
  <c r="CZ70" i="37"/>
  <c r="DA70" i="37"/>
  <c r="DB70" i="37"/>
  <c r="DC70" i="37"/>
  <c r="DD70" i="37"/>
  <c r="DE70" i="37"/>
  <c r="DF70" i="37"/>
  <c r="DG70" i="37"/>
  <c r="DH70" i="37"/>
  <c r="DI70" i="37"/>
  <c r="CY71" i="37"/>
  <c r="CZ71" i="37"/>
  <c r="DA71" i="37"/>
  <c r="DB71" i="37"/>
  <c r="DC71" i="37"/>
  <c r="DD71" i="37"/>
  <c r="DE71" i="37"/>
  <c r="DF71" i="37"/>
  <c r="DG71" i="37"/>
  <c r="DH71" i="37"/>
  <c r="DI71" i="37"/>
  <c r="CY72" i="37"/>
  <c r="CZ72" i="37"/>
  <c r="DA72" i="37"/>
  <c r="DB72" i="37"/>
  <c r="DC72" i="37"/>
  <c r="DD72" i="37"/>
  <c r="DE72" i="37"/>
  <c r="DF72" i="37"/>
  <c r="DG72" i="37"/>
  <c r="DH72" i="37"/>
  <c r="DI72" i="37"/>
  <c r="CY73" i="37"/>
  <c r="CZ73" i="37"/>
  <c r="DA73" i="37"/>
  <c r="DB73" i="37"/>
  <c r="DC73" i="37"/>
  <c r="DD73" i="37"/>
  <c r="DE73" i="37"/>
  <c r="DF73" i="37"/>
  <c r="DG73" i="37"/>
  <c r="DH73" i="37"/>
  <c r="DI73" i="37"/>
  <c r="CY74" i="37"/>
  <c r="CZ74" i="37"/>
  <c r="DA74" i="37"/>
  <c r="DB74" i="37"/>
  <c r="DC74" i="37"/>
  <c r="DD74" i="37"/>
  <c r="DE74" i="37"/>
  <c r="DF74" i="37"/>
  <c r="DG74" i="37"/>
  <c r="DH74" i="37"/>
  <c r="DI74" i="37"/>
  <c r="CY75" i="37"/>
  <c r="CZ75" i="37"/>
  <c r="DA75" i="37"/>
  <c r="DB75" i="37"/>
  <c r="DC75" i="37"/>
  <c r="DD75" i="37"/>
  <c r="DE75" i="37"/>
  <c r="DF75" i="37"/>
  <c r="DG75" i="37"/>
  <c r="DH75" i="37"/>
  <c r="DI75" i="37"/>
  <c r="CY76" i="37"/>
  <c r="CZ76" i="37"/>
  <c r="DA76" i="37"/>
  <c r="DB76" i="37"/>
  <c r="DC76" i="37"/>
  <c r="DD76" i="37"/>
  <c r="DE76" i="37"/>
  <c r="DF76" i="37"/>
  <c r="DG76" i="37"/>
  <c r="DH76" i="37"/>
  <c r="DI76" i="37"/>
  <c r="CY77" i="37"/>
  <c r="CZ77" i="37"/>
  <c r="DA77" i="37"/>
  <c r="DB77" i="37"/>
  <c r="DC77" i="37"/>
  <c r="DD77" i="37"/>
  <c r="DE77" i="37"/>
  <c r="DF77" i="37"/>
  <c r="DG77" i="37"/>
  <c r="DH77" i="37"/>
  <c r="DI77" i="37"/>
  <c r="CY78" i="37"/>
  <c r="CZ78" i="37"/>
  <c r="DA78" i="37"/>
  <c r="DB78" i="37"/>
  <c r="DC78" i="37"/>
  <c r="DD78" i="37"/>
  <c r="DE78" i="37"/>
  <c r="DF78" i="37"/>
  <c r="DG78" i="37"/>
  <c r="DH78" i="37"/>
  <c r="DI78" i="37"/>
  <c r="CY79" i="37"/>
  <c r="CZ79" i="37"/>
  <c r="DA79" i="37"/>
  <c r="DB79" i="37"/>
  <c r="DC79" i="37"/>
  <c r="DD79" i="37"/>
  <c r="DE79" i="37"/>
  <c r="DF79" i="37"/>
  <c r="DG79" i="37"/>
  <c r="DH79" i="37"/>
  <c r="DI79" i="37"/>
  <c r="CY80" i="37"/>
  <c r="CZ80" i="37"/>
  <c r="DA80" i="37"/>
  <c r="DB80" i="37"/>
  <c r="DC80" i="37"/>
  <c r="DD80" i="37"/>
  <c r="DE80" i="37"/>
  <c r="DF80" i="37"/>
  <c r="DG80" i="37"/>
  <c r="DH80" i="37"/>
  <c r="DI80" i="37"/>
  <c r="CY81" i="37"/>
  <c r="CZ81" i="37"/>
  <c r="DA81" i="37"/>
  <c r="DB81" i="37"/>
  <c r="DC81" i="37"/>
  <c r="DD81" i="37"/>
  <c r="DE81" i="37"/>
  <c r="DF81" i="37"/>
  <c r="DG81" i="37"/>
  <c r="DH81" i="37"/>
  <c r="DI81" i="37"/>
  <c r="CY82" i="37"/>
  <c r="CZ82" i="37"/>
  <c r="DA82" i="37"/>
  <c r="DB82" i="37"/>
  <c r="DC82" i="37"/>
  <c r="DD82" i="37"/>
  <c r="DE82" i="37"/>
  <c r="DF82" i="37"/>
  <c r="DG82" i="37"/>
  <c r="DH82" i="37"/>
  <c r="DI82" i="37"/>
  <c r="CY83" i="37"/>
  <c r="CZ83" i="37"/>
  <c r="DA83" i="37"/>
  <c r="DB83" i="37"/>
  <c r="DC83" i="37"/>
  <c r="DD83" i="37"/>
  <c r="DE83" i="37"/>
  <c r="DF83" i="37"/>
  <c r="DG83" i="37"/>
  <c r="DH83" i="37"/>
  <c r="DI83" i="37"/>
  <c r="CY84" i="37"/>
  <c r="CZ84" i="37"/>
  <c r="DA84" i="37"/>
  <c r="DB84" i="37"/>
  <c r="DC84" i="37"/>
  <c r="DD84" i="37"/>
  <c r="DE84" i="37"/>
  <c r="DF84" i="37"/>
  <c r="DG84" i="37"/>
  <c r="DH84" i="37"/>
  <c r="DI84" i="37"/>
  <c r="CY85" i="37"/>
  <c r="CZ85" i="37"/>
  <c r="DA85" i="37"/>
  <c r="DB85" i="37"/>
  <c r="DC85" i="37"/>
  <c r="DD85" i="37"/>
  <c r="DE85" i="37"/>
  <c r="DF85" i="37"/>
  <c r="DG85" i="37"/>
  <c r="DH85" i="37"/>
  <c r="DI85" i="37"/>
  <c r="CY86" i="37"/>
  <c r="CZ86" i="37"/>
  <c r="DA86" i="37"/>
  <c r="DB86" i="37"/>
  <c r="DC86" i="37"/>
  <c r="DD86" i="37"/>
  <c r="DE86" i="37"/>
  <c r="DF86" i="37"/>
  <c r="DG86" i="37"/>
  <c r="DH86" i="37"/>
  <c r="DI86" i="37"/>
  <c r="CY87" i="37"/>
  <c r="CZ87" i="37"/>
  <c r="DA87" i="37"/>
  <c r="DB87" i="37"/>
  <c r="DC87" i="37"/>
  <c r="DD87" i="37"/>
  <c r="DE87" i="37"/>
  <c r="DF87" i="37"/>
  <c r="DG87" i="37"/>
  <c r="DH87" i="37"/>
  <c r="DI87" i="37"/>
  <c r="CY88" i="37"/>
  <c r="CZ88" i="37"/>
  <c r="DA88" i="37"/>
  <c r="DB88" i="37"/>
  <c r="DC88" i="37"/>
  <c r="DD88" i="37"/>
  <c r="DE88" i="37"/>
  <c r="DF88" i="37"/>
  <c r="DG88" i="37"/>
  <c r="DH88" i="37"/>
  <c r="DI88" i="37"/>
  <c r="CY89" i="37"/>
  <c r="CZ89" i="37"/>
  <c r="DA89" i="37"/>
  <c r="DB89" i="37"/>
  <c r="DC89" i="37"/>
  <c r="DD89" i="37"/>
  <c r="DE89" i="37"/>
  <c r="DF89" i="37"/>
  <c r="DG89" i="37"/>
  <c r="DH89" i="37"/>
  <c r="DI89" i="37"/>
  <c r="CY90" i="37"/>
  <c r="CZ90" i="37"/>
  <c r="DA90" i="37"/>
  <c r="DB90" i="37"/>
  <c r="DC90" i="37"/>
  <c r="DD90" i="37"/>
  <c r="DE90" i="37"/>
  <c r="DF90" i="37"/>
  <c r="DG90" i="37"/>
  <c r="DH90" i="37"/>
  <c r="DI90" i="37"/>
  <c r="CY91" i="37"/>
  <c r="CZ91" i="37"/>
  <c r="DA91" i="37"/>
  <c r="DB91" i="37"/>
  <c r="DC91" i="37"/>
  <c r="DD91" i="37"/>
  <c r="DE91" i="37"/>
  <c r="DF91" i="37"/>
  <c r="DG91" i="37"/>
  <c r="DH91" i="37"/>
  <c r="DI91" i="37"/>
  <c r="CY92" i="37"/>
  <c r="CZ92" i="37"/>
  <c r="DA92" i="37"/>
  <c r="DB92" i="37"/>
  <c r="DC92" i="37"/>
  <c r="DD92" i="37"/>
  <c r="DE92" i="37"/>
  <c r="DF92" i="37"/>
  <c r="DG92" i="37"/>
  <c r="DH92" i="37"/>
  <c r="DI92" i="37"/>
  <c r="CY93" i="37"/>
  <c r="CZ93" i="37"/>
  <c r="DA93" i="37"/>
  <c r="DB93" i="37"/>
  <c r="DC93" i="37"/>
  <c r="DD93" i="37"/>
  <c r="DE93" i="37"/>
  <c r="DF93" i="37"/>
  <c r="DG93" i="37"/>
  <c r="DH93" i="37"/>
  <c r="DI93" i="37"/>
  <c r="CY94" i="37"/>
  <c r="CZ94" i="37"/>
  <c r="DA94" i="37"/>
  <c r="DB94" i="37"/>
  <c r="DC94" i="37"/>
  <c r="DD94" i="37"/>
  <c r="DE94" i="37"/>
  <c r="DF94" i="37"/>
  <c r="DG94" i="37"/>
  <c r="DH94" i="37"/>
  <c r="DI94" i="37"/>
  <c r="CY95" i="37"/>
  <c r="CZ95" i="37"/>
  <c r="DA95" i="37"/>
  <c r="DB95" i="37"/>
  <c r="DC95" i="37"/>
  <c r="DD95" i="37"/>
  <c r="DE95" i="37"/>
  <c r="DF95" i="37"/>
  <c r="DG95" i="37"/>
  <c r="DH95" i="37"/>
  <c r="DI95" i="37"/>
  <c r="CY96" i="37"/>
  <c r="CZ96" i="37"/>
  <c r="DA96" i="37"/>
  <c r="DB96" i="37"/>
  <c r="DC96" i="37"/>
  <c r="DD96" i="37"/>
  <c r="DE96" i="37"/>
  <c r="DF96" i="37"/>
  <c r="DG96" i="37"/>
  <c r="DH96" i="37"/>
  <c r="DI96" i="37"/>
  <c r="CY97" i="37"/>
  <c r="CZ97" i="37"/>
  <c r="DA97" i="37"/>
  <c r="DB97" i="37"/>
  <c r="DC97" i="37"/>
  <c r="DD97" i="37"/>
  <c r="DE97" i="37"/>
  <c r="DF97" i="37"/>
  <c r="DG97" i="37"/>
  <c r="DH97" i="37"/>
  <c r="DI97" i="37"/>
  <c r="CY98" i="37"/>
  <c r="CZ98" i="37"/>
  <c r="DA98" i="37"/>
  <c r="DB98" i="37"/>
  <c r="DC98" i="37"/>
  <c r="DD98" i="37"/>
  <c r="DE98" i="37"/>
  <c r="DF98" i="37"/>
  <c r="DG98" i="37"/>
  <c r="DH98" i="37"/>
  <c r="DI98" i="37"/>
  <c r="CY99" i="37"/>
  <c r="CZ99" i="37"/>
  <c r="DA99" i="37"/>
  <c r="DB99" i="37"/>
  <c r="DC99" i="37"/>
  <c r="DD99" i="37"/>
  <c r="DE99" i="37"/>
  <c r="DF99" i="37"/>
  <c r="DG99" i="37"/>
  <c r="DH99" i="37"/>
  <c r="DI99" i="37"/>
  <c r="CY100" i="37"/>
  <c r="CZ100" i="37"/>
  <c r="DA100" i="37"/>
  <c r="DB100" i="37"/>
  <c r="DC100" i="37"/>
  <c r="DD100" i="37"/>
  <c r="DE100" i="37"/>
  <c r="DF100" i="37"/>
  <c r="DG100" i="37"/>
  <c r="DH100" i="37"/>
  <c r="DI100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CY109" i="37"/>
  <c r="CZ109" i="37"/>
  <c r="DA109" i="37"/>
  <c r="DB109" i="37"/>
  <c r="DC109" i="37"/>
  <c r="DD109" i="37"/>
  <c r="DE109" i="37"/>
  <c r="DF109" i="37"/>
  <c r="DG109" i="37"/>
  <c r="DH109" i="37"/>
  <c r="DI109" i="37"/>
  <c r="CY110" i="37"/>
  <c r="CZ110" i="37"/>
  <c r="DA110" i="37"/>
  <c r="DB110" i="37"/>
  <c r="DC110" i="37"/>
  <c r="DD110" i="37"/>
  <c r="DE110" i="37"/>
  <c r="DF110" i="37"/>
  <c r="DG110" i="37"/>
  <c r="DH110" i="37"/>
  <c r="DI110" i="37"/>
  <c r="CY111" i="37"/>
  <c r="CZ111" i="37"/>
  <c r="DA111" i="37"/>
  <c r="DB111" i="37"/>
  <c r="DC111" i="37"/>
  <c r="DD111" i="37"/>
  <c r="DE111" i="37"/>
  <c r="DF111" i="37"/>
  <c r="DG111" i="37"/>
  <c r="DH111" i="37"/>
  <c r="DI111" i="37"/>
  <c r="CY112" i="37"/>
  <c r="CZ112" i="37"/>
  <c r="DA112" i="37"/>
  <c r="DB112" i="37"/>
  <c r="DC112" i="37"/>
  <c r="DD112" i="37"/>
  <c r="DE112" i="37"/>
  <c r="DF112" i="37"/>
  <c r="DG112" i="37"/>
  <c r="DH112" i="37"/>
  <c r="DI112" i="37"/>
  <c r="CY113" i="37"/>
  <c r="CZ113" i="37"/>
  <c r="DA113" i="37"/>
  <c r="DB113" i="37"/>
  <c r="DC113" i="37"/>
  <c r="DD113" i="37"/>
  <c r="DE113" i="37"/>
  <c r="DF113" i="37"/>
  <c r="DG113" i="37"/>
  <c r="DH113" i="37"/>
  <c r="DI113" i="37"/>
  <c r="CY114" i="37"/>
  <c r="CZ114" i="37"/>
  <c r="DA114" i="37"/>
  <c r="DB114" i="37"/>
  <c r="DC114" i="37"/>
  <c r="DD114" i="37"/>
  <c r="DE114" i="37"/>
  <c r="DF114" i="37"/>
  <c r="DG114" i="37"/>
  <c r="DH114" i="37"/>
  <c r="DI114" i="37"/>
  <c r="CY115" i="37"/>
  <c r="CZ115" i="37"/>
  <c r="DA115" i="37"/>
  <c r="DB115" i="37"/>
  <c r="DC115" i="37"/>
  <c r="DD115" i="37"/>
  <c r="DE115" i="37"/>
  <c r="DF115" i="37"/>
  <c r="DG115" i="37"/>
  <c r="DH115" i="37"/>
  <c r="DI115" i="37"/>
  <c r="CY116" i="37"/>
  <c r="CZ116" i="37"/>
  <c r="DA116" i="37"/>
  <c r="DB116" i="37"/>
  <c r="DC116" i="37"/>
  <c r="DD116" i="37"/>
  <c r="DE116" i="37"/>
  <c r="DF116" i="37"/>
  <c r="DG116" i="37"/>
  <c r="DH116" i="37"/>
  <c r="DI116" i="37"/>
  <c r="CY117" i="37"/>
  <c r="CZ117" i="37"/>
  <c r="DA117" i="37"/>
  <c r="DB117" i="37"/>
  <c r="DC117" i="37"/>
  <c r="DD117" i="37"/>
  <c r="DE117" i="37"/>
  <c r="DF117" i="37"/>
  <c r="DG117" i="37"/>
  <c r="DH117" i="37"/>
  <c r="DI117" i="37"/>
  <c r="CY118" i="37"/>
  <c r="CZ118" i="37"/>
  <c r="DA118" i="37"/>
  <c r="DB118" i="37"/>
  <c r="DC118" i="37"/>
  <c r="DD118" i="37"/>
  <c r="DE118" i="37"/>
  <c r="DF118" i="37"/>
  <c r="DG118" i="37"/>
  <c r="DH118" i="37"/>
  <c r="DI118" i="37"/>
  <c r="CY119" i="37"/>
  <c r="CZ119" i="37"/>
  <c r="DA119" i="37"/>
  <c r="DB119" i="37"/>
  <c r="DC119" i="37"/>
  <c r="DD119" i="37"/>
  <c r="DE119" i="37"/>
  <c r="DF119" i="37"/>
  <c r="DG119" i="37"/>
  <c r="DH119" i="37"/>
  <c r="DI119" i="37"/>
  <c r="CY120" i="37"/>
  <c r="CZ120" i="37"/>
  <c r="DA120" i="37"/>
  <c r="DB120" i="37"/>
  <c r="DC120" i="37"/>
  <c r="DD120" i="37"/>
  <c r="DE120" i="37"/>
  <c r="DF120" i="37"/>
  <c r="DG120" i="37"/>
  <c r="DH120" i="37"/>
  <c r="DI120" i="37"/>
  <c r="CY121" i="37"/>
  <c r="CZ121" i="37"/>
  <c r="DA121" i="37"/>
  <c r="DB121" i="37"/>
  <c r="DC121" i="37"/>
  <c r="DD121" i="37"/>
  <c r="DE121" i="37"/>
  <c r="DF121" i="37"/>
  <c r="DG121" i="37"/>
  <c r="DH121" i="37"/>
  <c r="DI121" i="37"/>
  <c r="CY122" i="37"/>
  <c r="CZ122" i="37"/>
  <c r="DA122" i="37"/>
  <c r="DB122" i="37"/>
  <c r="DC122" i="37"/>
  <c r="DD122" i="37"/>
  <c r="DE122" i="37"/>
  <c r="DF122" i="37"/>
  <c r="DG122" i="37"/>
  <c r="DH122" i="37"/>
  <c r="DI122" i="37"/>
  <c r="CY123" i="37"/>
  <c r="CZ123" i="37"/>
  <c r="DA123" i="37"/>
  <c r="DB123" i="37"/>
  <c r="DC123" i="37"/>
  <c r="DD123" i="37"/>
  <c r="DE123" i="37"/>
  <c r="DF123" i="37"/>
  <c r="DG123" i="37"/>
  <c r="DH123" i="37"/>
  <c r="DI123" i="37"/>
  <c r="CY124" i="37"/>
  <c r="CZ124" i="37"/>
  <c r="DA124" i="37"/>
  <c r="DB124" i="37"/>
  <c r="DC124" i="37"/>
  <c r="DD124" i="37"/>
  <c r="DE124" i="37"/>
  <c r="DF124" i="37"/>
  <c r="DG124" i="37"/>
  <c r="DH124" i="37"/>
  <c r="DI124" i="37"/>
  <c r="CY125" i="37"/>
  <c r="CZ125" i="37"/>
  <c r="DA125" i="37"/>
  <c r="DB125" i="37"/>
  <c r="DC125" i="37"/>
  <c r="DD125" i="37"/>
  <c r="DE125" i="37"/>
  <c r="DF125" i="37"/>
  <c r="DG125" i="37"/>
  <c r="DH125" i="37"/>
  <c r="DI125" i="37"/>
  <c r="CY126" i="37"/>
  <c r="CZ126" i="37"/>
  <c r="DA126" i="37"/>
  <c r="DB126" i="37"/>
  <c r="DC126" i="37"/>
  <c r="DD126" i="37"/>
  <c r="DE126" i="37"/>
  <c r="DF126" i="37"/>
  <c r="DG126" i="37"/>
  <c r="DH126" i="37"/>
  <c r="DI126" i="37"/>
  <c r="CY127" i="37"/>
  <c r="CZ127" i="37"/>
  <c r="DA127" i="37"/>
  <c r="DB127" i="37"/>
  <c r="DC127" i="37"/>
  <c r="DD127" i="37"/>
  <c r="DE127" i="37"/>
  <c r="DF127" i="37"/>
  <c r="DG127" i="37"/>
  <c r="DH127" i="37"/>
  <c r="DI127" i="37"/>
  <c r="CY128" i="37"/>
  <c r="CZ128" i="37"/>
  <c r="DA128" i="37"/>
  <c r="DB128" i="37"/>
  <c r="DC128" i="37"/>
  <c r="DD128" i="37"/>
  <c r="DE128" i="37"/>
  <c r="DF128" i="37"/>
  <c r="DG128" i="37"/>
  <c r="DH128" i="37"/>
  <c r="DI128" i="37"/>
  <c r="CY129" i="37"/>
  <c r="CZ129" i="37"/>
  <c r="DA129" i="37"/>
  <c r="DB129" i="37"/>
  <c r="DC129" i="37"/>
  <c r="DD129" i="37"/>
  <c r="DE129" i="37"/>
  <c r="DF129" i="37"/>
  <c r="DG129" i="37"/>
  <c r="DH129" i="37"/>
  <c r="DI129" i="37"/>
  <c r="CY130" i="37"/>
  <c r="CZ130" i="37"/>
  <c r="DA130" i="37"/>
  <c r="DB130" i="37"/>
  <c r="DC130" i="37"/>
  <c r="DD130" i="37"/>
  <c r="DE130" i="37"/>
  <c r="DF130" i="37"/>
  <c r="DG130" i="37"/>
  <c r="DH130" i="37"/>
  <c r="DI130" i="37"/>
  <c r="CY131" i="37"/>
  <c r="CZ131" i="37"/>
  <c r="DA131" i="37"/>
  <c r="DB131" i="37"/>
  <c r="DC131" i="37"/>
  <c r="DD131" i="37"/>
  <c r="DE131" i="37"/>
  <c r="DF131" i="37"/>
  <c r="DG131" i="37"/>
  <c r="DH131" i="37"/>
  <c r="DI131" i="37"/>
  <c r="CY132" i="37"/>
  <c r="CZ132" i="37"/>
  <c r="DA132" i="37"/>
  <c r="DB132" i="37"/>
  <c r="DC132" i="37"/>
  <c r="DD132" i="37"/>
  <c r="DE132" i="37"/>
  <c r="DF132" i="37"/>
  <c r="DG132" i="37"/>
  <c r="DH132" i="37"/>
  <c r="DI132" i="37"/>
  <c r="CY133" i="37"/>
  <c r="CZ133" i="37"/>
  <c r="DA133" i="37"/>
  <c r="DB133" i="37"/>
  <c r="DC133" i="37"/>
  <c r="DD133" i="37"/>
  <c r="DE133" i="37"/>
  <c r="DF133" i="37"/>
  <c r="DG133" i="37"/>
  <c r="DH133" i="37"/>
  <c r="DI133" i="37"/>
  <c r="CY134" i="37"/>
  <c r="CZ134" i="37"/>
  <c r="DA134" i="37"/>
  <c r="DB134" i="37"/>
  <c r="DC134" i="37"/>
  <c r="DD134" i="37"/>
  <c r="DE134" i="37"/>
  <c r="DF134" i="37"/>
  <c r="DG134" i="37"/>
  <c r="DH134" i="37"/>
  <c r="DI134" i="37"/>
  <c r="CY135" i="37"/>
  <c r="CZ135" i="37"/>
  <c r="DA135" i="37"/>
  <c r="DB135" i="37"/>
  <c r="DC135" i="37"/>
  <c r="DD135" i="37"/>
  <c r="DE135" i="37"/>
  <c r="DF135" i="37"/>
  <c r="DG135" i="37"/>
  <c r="DH135" i="37"/>
  <c r="DI135" i="37"/>
  <c r="CY136" i="37"/>
  <c r="CZ136" i="37"/>
  <c r="DA136" i="37"/>
  <c r="DB136" i="37"/>
  <c r="DC136" i="37"/>
  <c r="DD136" i="37"/>
  <c r="DE136" i="37"/>
  <c r="DF136" i="37"/>
  <c r="DG136" i="37"/>
  <c r="DH136" i="37"/>
  <c r="DI136" i="37"/>
  <c r="CY137" i="37"/>
  <c r="CZ137" i="37"/>
  <c r="DA137" i="37"/>
  <c r="DB137" i="37"/>
  <c r="DC137" i="37"/>
  <c r="DD137" i="37"/>
  <c r="DE137" i="37"/>
  <c r="DF137" i="37"/>
  <c r="DG137" i="37"/>
  <c r="DH137" i="37"/>
  <c r="DI137" i="37"/>
  <c r="CY138" i="37"/>
  <c r="CZ138" i="37"/>
  <c r="DA138" i="37"/>
  <c r="DB138" i="37"/>
  <c r="DC138" i="37"/>
  <c r="DD138" i="37"/>
  <c r="DE138" i="37"/>
  <c r="DF138" i="37"/>
  <c r="DG138" i="37"/>
  <c r="DH138" i="37"/>
  <c r="DI138" i="37"/>
  <c r="CY139" i="37"/>
  <c r="CZ139" i="37"/>
  <c r="DA139" i="37"/>
  <c r="DB139" i="37"/>
  <c r="DC139" i="37"/>
  <c r="DD139" i="37"/>
  <c r="DE139" i="37"/>
  <c r="DF139" i="37"/>
  <c r="DG139" i="37"/>
  <c r="DH139" i="37"/>
  <c r="DI139" i="37"/>
  <c r="CY140" i="37"/>
  <c r="CZ140" i="37"/>
  <c r="DA140" i="37"/>
  <c r="DB140" i="37"/>
  <c r="DC140" i="37"/>
  <c r="DD140" i="37"/>
  <c r="DE140" i="37"/>
  <c r="DF140" i="37"/>
  <c r="DG140" i="37"/>
  <c r="DH140" i="37"/>
  <c r="DI140" i="37"/>
  <c r="CY141" i="37"/>
  <c r="CZ141" i="37"/>
  <c r="DA141" i="37"/>
  <c r="DB141" i="37"/>
  <c r="DC141" i="37"/>
  <c r="DD141" i="37"/>
  <c r="DE141" i="37"/>
  <c r="DF141" i="37"/>
  <c r="DG141" i="37"/>
  <c r="DH141" i="37"/>
  <c r="DI141" i="37"/>
  <c r="CY142" i="37"/>
  <c r="CZ142" i="37"/>
  <c r="DA142" i="37"/>
  <c r="DB142" i="37"/>
  <c r="DC142" i="37"/>
  <c r="DD142" i="37"/>
  <c r="DE142" i="37"/>
  <c r="DF142" i="37"/>
  <c r="DG142" i="37"/>
  <c r="DH142" i="37"/>
  <c r="DI142" i="37"/>
  <c r="CY143" i="37"/>
  <c r="CZ143" i="37"/>
  <c r="DA143" i="37"/>
  <c r="DB143" i="37"/>
  <c r="DC143" i="37"/>
  <c r="DD143" i="37"/>
  <c r="DE143" i="37"/>
  <c r="DF143" i="37"/>
  <c r="DG143" i="37"/>
  <c r="DH143" i="37"/>
  <c r="DI143" i="37"/>
  <c r="CY144" i="37"/>
  <c r="CZ144" i="37"/>
  <c r="DA144" i="37"/>
  <c r="DB144" i="37"/>
  <c r="DC144" i="37"/>
  <c r="DD144" i="37"/>
  <c r="DE144" i="37"/>
  <c r="DF144" i="37"/>
  <c r="DG144" i="37"/>
  <c r="DH144" i="37"/>
  <c r="DI144" i="37"/>
  <c r="CY145" i="37"/>
  <c r="CZ145" i="37"/>
  <c r="DA145" i="37"/>
  <c r="DB145" i="37"/>
  <c r="DC145" i="37"/>
  <c r="DD145" i="37"/>
  <c r="DE145" i="37"/>
  <c r="DF145" i="37"/>
  <c r="DG145" i="37"/>
  <c r="DH145" i="37"/>
  <c r="DI145" i="37"/>
  <c r="CY146" i="37"/>
  <c r="CZ146" i="37"/>
  <c r="DA146" i="37"/>
  <c r="DB146" i="37"/>
  <c r="DC146" i="37"/>
  <c r="DD146" i="37"/>
  <c r="DE146" i="37"/>
  <c r="DF146" i="37"/>
  <c r="DG146" i="37"/>
  <c r="DH146" i="37"/>
  <c r="DI146" i="37"/>
  <c r="CY147" i="37"/>
  <c r="CZ147" i="37"/>
  <c r="DA147" i="37"/>
  <c r="DB147" i="37"/>
  <c r="DC147" i="37"/>
  <c r="DD147" i="37"/>
  <c r="DE147" i="37"/>
  <c r="DF147" i="37"/>
  <c r="DG147" i="37"/>
  <c r="DH147" i="37"/>
  <c r="DI147" i="37"/>
  <c r="CY148" i="37"/>
  <c r="CZ148" i="37"/>
  <c r="DA148" i="37"/>
  <c r="DB148" i="37"/>
  <c r="DC148" i="37"/>
  <c r="DD148" i="37"/>
  <c r="DE148" i="37"/>
  <c r="DF148" i="37"/>
  <c r="DG148" i="37"/>
  <c r="DH148" i="37"/>
  <c r="DI148" i="37"/>
  <c r="CY149" i="37"/>
  <c r="CZ149" i="37"/>
  <c r="DA149" i="37"/>
  <c r="DB149" i="37"/>
  <c r="DC149" i="37"/>
  <c r="DD149" i="37"/>
  <c r="DE149" i="37"/>
  <c r="DF149" i="37"/>
  <c r="DG149" i="37"/>
  <c r="DH149" i="37"/>
  <c r="DI149" i="37"/>
  <c r="CZ2" i="37"/>
  <c r="DA2" i="37"/>
  <c r="DB2" i="37"/>
  <c r="DC2" i="37"/>
  <c r="DD2" i="37"/>
  <c r="DE2" i="37"/>
  <c r="DF2" i="37"/>
  <c r="DG2" i="37"/>
  <c r="DH2" i="37"/>
  <c r="DI2" i="37"/>
  <c r="CY2" i="37"/>
  <c r="AD74" i="59" l="1"/>
  <c r="AD78" i="59" s="1"/>
  <c r="AD102" i="1"/>
  <c r="O102" i="1"/>
  <c r="BO103" i="1"/>
  <c r="BW104" i="1"/>
  <c r="CL104" i="1"/>
  <c r="AV104" i="1"/>
  <c r="BJ102" i="1"/>
  <c r="AI103" i="1"/>
  <c r="BG103" i="1"/>
  <c r="AH103" i="1"/>
  <c r="BF103" i="1"/>
  <c r="AB103" i="1"/>
  <c r="P103" i="1"/>
  <c r="AM103" i="1"/>
  <c r="AF103" i="1"/>
  <c r="BI103" i="1"/>
  <c r="AK103" i="1"/>
  <c r="CR104" i="1"/>
  <c r="CC104" i="1"/>
  <c r="CN104" i="1"/>
  <c r="BY104" i="1"/>
  <c r="AX104" i="1"/>
  <c r="BV104" i="1"/>
  <c r="AU104" i="1"/>
  <c r="CK104" i="1"/>
  <c r="BB102" i="1"/>
  <c r="BC102" i="1"/>
  <c r="AE102" i="1"/>
  <c r="BI102" i="1"/>
  <c r="BD103" i="1"/>
  <c r="AT104" i="1"/>
  <c r="CJ104" i="1"/>
  <c r="BU104" i="1"/>
  <c r="AR104" i="1"/>
  <c r="CH104" i="1"/>
  <c r="BS104" i="1"/>
  <c r="CF104" i="1"/>
  <c r="BQ104" i="1"/>
  <c r="AP104" i="1"/>
  <c r="CS104" i="1"/>
  <c r="CD104" i="1"/>
  <c r="AL102" i="1"/>
  <c r="BM103" i="1"/>
  <c r="BN103" i="1"/>
  <c r="AK102" i="1"/>
  <c r="AI102" i="1"/>
  <c r="BG102" i="1"/>
  <c r="CO104" i="1"/>
  <c r="BZ104" i="1"/>
  <c r="AY104" i="1"/>
  <c r="CE104" i="1"/>
  <c r="BP104" i="1"/>
  <c r="AO104" i="1"/>
  <c r="AG103" i="1"/>
  <c r="BC103" i="1"/>
  <c r="BA103" i="1"/>
  <c r="P102" i="1"/>
  <c r="BK103" i="1"/>
  <c r="AJ103" i="1"/>
  <c r="BH103" i="1"/>
  <c r="BF102" i="1"/>
  <c r="AH102" i="1"/>
  <c r="AE103" i="1"/>
  <c r="AA103" i="1"/>
  <c r="O103" i="1"/>
  <c r="CG104" i="1"/>
  <c r="BR104" i="1"/>
  <c r="AQ104" i="1"/>
  <c r="AZ104" i="1"/>
  <c r="CP104" i="1"/>
  <c r="CA104" i="1"/>
  <c r="BE103" i="1"/>
  <c r="AM102" i="1"/>
  <c r="BK102" i="1"/>
  <c r="AN102" i="1"/>
  <c r="BL102" i="1"/>
  <c r="AD103" i="1"/>
  <c r="BB103" i="1"/>
  <c r="BL103" i="1"/>
  <c r="AN103" i="1"/>
  <c r="CQ104" i="1"/>
  <c r="CB104" i="1"/>
  <c r="BM104" i="1" s="1"/>
  <c r="BE102" i="1"/>
  <c r="AG102" i="1"/>
  <c r="CM104" i="1"/>
  <c r="BX104" i="1"/>
  <c r="AW104" i="1"/>
  <c r="AS104" i="1"/>
  <c r="CI104" i="1"/>
  <c r="BT104" i="1"/>
  <c r="BA102" i="1"/>
  <c r="AC103" i="1"/>
  <c r="N103" i="1"/>
  <c r="Z103" i="1"/>
  <c r="AF102" i="1"/>
  <c r="BD102" i="1"/>
  <c r="BM102" i="1"/>
  <c r="BN102" i="1"/>
  <c r="AJ102" i="1"/>
  <c r="AL103" i="1"/>
  <c r="BJ103" i="1"/>
  <c r="CY3" i="38"/>
  <c r="CZ3" i="38"/>
  <c r="DA3" i="38"/>
  <c r="DB3" i="38"/>
  <c r="DC3" i="38"/>
  <c r="DD3" i="38"/>
  <c r="DE3" i="38"/>
  <c r="DF3" i="38"/>
  <c r="DG3" i="38"/>
  <c r="DH3" i="38"/>
  <c r="DI3" i="38"/>
  <c r="CY4" i="38"/>
  <c r="CZ4" i="38"/>
  <c r="DA4" i="38"/>
  <c r="DB4" i="38"/>
  <c r="DC4" i="38"/>
  <c r="DD4" i="38"/>
  <c r="DE4" i="38"/>
  <c r="DF4" i="38"/>
  <c r="DG4" i="38"/>
  <c r="DH4" i="38"/>
  <c r="DI4" i="38"/>
  <c r="CY5" i="38"/>
  <c r="CZ5" i="38"/>
  <c r="DA5" i="38"/>
  <c r="DB5" i="38"/>
  <c r="DC5" i="38"/>
  <c r="DD5" i="38"/>
  <c r="DE5" i="38"/>
  <c r="DF5" i="38"/>
  <c r="DG5" i="38"/>
  <c r="DH5" i="38"/>
  <c r="DI5" i="38"/>
  <c r="CY6" i="38"/>
  <c r="CZ6" i="38"/>
  <c r="DA6" i="38"/>
  <c r="DB6" i="38"/>
  <c r="DC6" i="38"/>
  <c r="DD6" i="38"/>
  <c r="DE6" i="38"/>
  <c r="DF6" i="38"/>
  <c r="DG6" i="38"/>
  <c r="DH6" i="38"/>
  <c r="DI6" i="38"/>
  <c r="CY7" i="38"/>
  <c r="CZ7" i="38"/>
  <c r="DA7" i="38"/>
  <c r="DB7" i="38"/>
  <c r="DC7" i="38"/>
  <c r="DD7" i="38"/>
  <c r="DE7" i="38"/>
  <c r="DF7" i="38"/>
  <c r="DG7" i="38"/>
  <c r="DH7" i="38"/>
  <c r="DI7" i="38"/>
  <c r="CY8" i="38"/>
  <c r="CZ8" i="38"/>
  <c r="DA8" i="38"/>
  <c r="DB8" i="38"/>
  <c r="DC8" i="38"/>
  <c r="DD8" i="38"/>
  <c r="DE8" i="38"/>
  <c r="DF8" i="38"/>
  <c r="DG8" i="38"/>
  <c r="DH8" i="38"/>
  <c r="DI8" i="38"/>
  <c r="CY9" i="38"/>
  <c r="CZ9" i="38"/>
  <c r="DA9" i="38"/>
  <c r="DB9" i="38"/>
  <c r="DC9" i="38"/>
  <c r="DD9" i="38"/>
  <c r="DE9" i="38"/>
  <c r="DF9" i="38"/>
  <c r="DG9" i="38"/>
  <c r="DH9" i="38"/>
  <c r="DI9" i="38"/>
  <c r="CY10" i="38"/>
  <c r="CZ10" i="38"/>
  <c r="DA10" i="38"/>
  <c r="DB10" i="38"/>
  <c r="DC10" i="38"/>
  <c r="DD10" i="38"/>
  <c r="DE10" i="38"/>
  <c r="DF10" i="38"/>
  <c r="DG10" i="38"/>
  <c r="DH10" i="38"/>
  <c r="DI10" i="38"/>
  <c r="CY11" i="38"/>
  <c r="CZ11" i="38"/>
  <c r="DA11" i="38"/>
  <c r="DB11" i="38"/>
  <c r="DC11" i="38"/>
  <c r="DD11" i="38"/>
  <c r="DE11" i="38"/>
  <c r="DF11" i="38"/>
  <c r="DG11" i="38"/>
  <c r="DH11" i="38"/>
  <c r="DI11" i="38"/>
  <c r="CY12" i="38"/>
  <c r="CZ12" i="38"/>
  <c r="DA12" i="38"/>
  <c r="DB12" i="38"/>
  <c r="DC12" i="38"/>
  <c r="DD12" i="38"/>
  <c r="DE12" i="38"/>
  <c r="DF12" i="38"/>
  <c r="DG12" i="38"/>
  <c r="DH12" i="38"/>
  <c r="DI12" i="38"/>
  <c r="CY13" i="38"/>
  <c r="CZ13" i="38"/>
  <c r="DA13" i="38"/>
  <c r="DB13" i="38"/>
  <c r="DC13" i="38"/>
  <c r="DD13" i="38"/>
  <c r="DE13" i="38"/>
  <c r="DF13" i="38"/>
  <c r="DG13" i="38"/>
  <c r="DH13" i="38"/>
  <c r="DI13" i="38"/>
  <c r="CY14" i="38"/>
  <c r="CZ14" i="38"/>
  <c r="DA14" i="38"/>
  <c r="DB14" i="38"/>
  <c r="DC14" i="38"/>
  <c r="DD14" i="38"/>
  <c r="DE14" i="38"/>
  <c r="DF14" i="38"/>
  <c r="DG14" i="38"/>
  <c r="DH14" i="38"/>
  <c r="DI14" i="38"/>
  <c r="CY15" i="38"/>
  <c r="CZ15" i="38"/>
  <c r="DA15" i="38"/>
  <c r="DB15" i="38"/>
  <c r="DC15" i="38"/>
  <c r="DD15" i="38"/>
  <c r="DE15" i="38"/>
  <c r="DF15" i="38"/>
  <c r="DG15" i="38"/>
  <c r="DH15" i="38"/>
  <c r="DI15" i="38"/>
  <c r="CY16" i="38"/>
  <c r="CZ16" i="38"/>
  <c r="DA16" i="38"/>
  <c r="DB16" i="38"/>
  <c r="DC16" i="38"/>
  <c r="DD16" i="38"/>
  <c r="DE16" i="38"/>
  <c r="DF16" i="38"/>
  <c r="DG16" i="38"/>
  <c r="DH16" i="38"/>
  <c r="DI16" i="38"/>
  <c r="CY17" i="38"/>
  <c r="CZ17" i="38"/>
  <c r="DA17" i="38"/>
  <c r="DB17" i="38"/>
  <c r="DC17" i="38"/>
  <c r="DD17" i="38"/>
  <c r="DE17" i="38"/>
  <c r="DF17" i="38"/>
  <c r="DG17" i="38"/>
  <c r="DH17" i="38"/>
  <c r="DI17" i="38"/>
  <c r="CY18" i="38"/>
  <c r="CZ18" i="38"/>
  <c r="DA18" i="38"/>
  <c r="DB18" i="38"/>
  <c r="DC18" i="38"/>
  <c r="DD18" i="38"/>
  <c r="DE18" i="38"/>
  <c r="DF18" i="38"/>
  <c r="DG18" i="38"/>
  <c r="DH18" i="38"/>
  <c r="DI18" i="38"/>
  <c r="CY19" i="38"/>
  <c r="CZ19" i="38"/>
  <c r="DA19" i="38"/>
  <c r="DB19" i="38"/>
  <c r="DC19" i="38"/>
  <c r="DD19" i="38"/>
  <c r="DE19" i="38"/>
  <c r="DF19" i="38"/>
  <c r="DG19" i="38"/>
  <c r="DH19" i="38"/>
  <c r="DI19" i="38"/>
  <c r="CY20" i="38"/>
  <c r="CZ20" i="38"/>
  <c r="DA20" i="38"/>
  <c r="DB20" i="38"/>
  <c r="DC20" i="38"/>
  <c r="DD20" i="38"/>
  <c r="DE20" i="38"/>
  <c r="DF20" i="38"/>
  <c r="DG20" i="38"/>
  <c r="DH20" i="38"/>
  <c r="DI20" i="38"/>
  <c r="CY21" i="38"/>
  <c r="CZ21" i="38"/>
  <c r="DA21" i="38"/>
  <c r="DB21" i="38"/>
  <c r="DC21" i="38"/>
  <c r="DD21" i="38"/>
  <c r="DE21" i="38"/>
  <c r="DF21" i="38"/>
  <c r="DG21" i="38"/>
  <c r="DH21" i="38"/>
  <c r="DI21" i="38"/>
  <c r="CY22" i="38"/>
  <c r="CZ22" i="38"/>
  <c r="DA22" i="38"/>
  <c r="DB22" i="38"/>
  <c r="DC22" i="38"/>
  <c r="DD22" i="38"/>
  <c r="DE22" i="38"/>
  <c r="DF22" i="38"/>
  <c r="DG22" i="38"/>
  <c r="DH22" i="38"/>
  <c r="DI22" i="38"/>
  <c r="CY23" i="38"/>
  <c r="CZ23" i="38"/>
  <c r="DA23" i="38"/>
  <c r="DB23" i="38"/>
  <c r="DC23" i="38"/>
  <c r="DD23" i="38"/>
  <c r="DE23" i="38"/>
  <c r="DF23" i="38"/>
  <c r="DG23" i="38"/>
  <c r="DH23" i="38"/>
  <c r="DI23" i="38"/>
  <c r="CY24" i="38"/>
  <c r="CZ24" i="38"/>
  <c r="DA24" i="38"/>
  <c r="DB24" i="38"/>
  <c r="DC24" i="38"/>
  <c r="DD24" i="38"/>
  <c r="DE24" i="38"/>
  <c r="DF24" i="38"/>
  <c r="DG24" i="38"/>
  <c r="DH24" i="38"/>
  <c r="DI24" i="38"/>
  <c r="CY25" i="38"/>
  <c r="CZ25" i="38"/>
  <c r="DA25" i="38"/>
  <c r="DB25" i="38"/>
  <c r="DC25" i="38"/>
  <c r="DD25" i="38"/>
  <c r="DE25" i="38"/>
  <c r="DF25" i="38"/>
  <c r="DG25" i="38"/>
  <c r="DH25" i="38"/>
  <c r="DI25" i="38"/>
  <c r="CY26" i="38"/>
  <c r="CZ26" i="38"/>
  <c r="DA26" i="38"/>
  <c r="DB26" i="38"/>
  <c r="DC26" i="38"/>
  <c r="DD26" i="38"/>
  <c r="DE26" i="38"/>
  <c r="DF26" i="38"/>
  <c r="DG26" i="38"/>
  <c r="DH26" i="38"/>
  <c r="DI26" i="38"/>
  <c r="CY27" i="38"/>
  <c r="CZ27" i="38"/>
  <c r="DA27" i="38"/>
  <c r="DB27" i="38"/>
  <c r="DC27" i="38"/>
  <c r="DD27" i="38"/>
  <c r="DE27" i="38"/>
  <c r="DF27" i="38"/>
  <c r="DG27" i="38"/>
  <c r="DH27" i="38"/>
  <c r="DI27" i="38"/>
  <c r="CY28" i="38"/>
  <c r="CZ28" i="38"/>
  <c r="DA28" i="38"/>
  <c r="DB28" i="38"/>
  <c r="DC28" i="38"/>
  <c r="DD28" i="38"/>
  <c r="DE28" i="38"/>
  <c r="DF28" i="38"/>
  <c r="DG28" i="38"/>
  <c r="DH28" i="38"/>
  <c r="DI28" i="38"/>
  <c r="CY29" i="38"/>
  <c r="CZ29" i="38"/>
  <c r="DA29" i="38"/>
  <c r="DB29" i="38"/>
  <c r="DC29" i="38"/>
  <c r="DD29" i="38"/>
  <c r="DE29" i="38"/>
  <c r="DF29" i="38"/>
  <c r="DG29" i="38"/>
  <c r="DH29" i="38"/>
  <c r="DI29" i="38"/>
  <c r="CY30" i="38"/>
  <c r="CZ30" i="38"/>
  <c r="DA30" i="38"/>
  <c r="DB30" i="38"/>
  <c r="DC30" i="38"/>
  <c r="DD30" i="38"/>
  <c r="DE30" i="38"/>
  <c r="DF30" i="38"/>
  <c r="DG30" i="38"/>
  <c r="DH30" i="38"/>
  <c r="DI30" i="38"/>
  <c r="CY31" i="38"/>
  <c r="CZ31" i="38"/>
  <c r="DA31" i="38"/>
  <c r="DB31" i="38"/>
  <c r="DC31" i="38"/>
  <c r="DD31" i="38"/>
  <c r="DE31" i="38"/>
  <c r="DF31" i="38"/>
  <c r="DG31" i="38"/>
  <c r="DH31" i="38"/>
  <c r="DI31" i="38"/>
  <c r="CY32" i="38"/>
  <c r="CZ32" i="38"/>
  <c r="DA32" i="38"/>
  <c r="DB32" i="38"/>
  <c r="DC32" i="38"/>
  <c r="DD32" i="38"/>
  <c r="DE32" i="38"/>
  <c r="DF32" i="38"/>
  <c r="DG32" i="38"/>
  <c r="DH32" i="38"/>
  <c r="DI32" i="38"/>
  <c r="CY33" i="38"/>
  <c r="CZ33" i="38"/>
  <c r="DA33" i="38"/>
  <c r="DB33" i="38"/>
  <c r="DC33" i="38"/>
  <c r="DD33" i="38"/>
  <c r="DE33" i="38"/>
  <c r="DF33" i="38"/>
  <c r="DG33" i="38"/>
  <c r="DH33" i="38"/>
  <c r="DI33" i="38"/>
  <c r="CY34" i="38"/>
  <c r="CZ34" i="38"/>
  <c r="DA34" i="38"/>
  <c r="DB34" i="38"/>
  <c r="DC34" i="38"/>
  <c r="DD34" i="38"/>
  <c r="DE34" i="38"/>
  <c r="DF34" i="38"/>
  <c r="DG34" i="38"/>
  <c r="DH34" i="38"/>
  <c r="DI34" i="38"/>
  <c r="CY35" i="38"/>
  <c r="CZ35" i="38"/>
  <c r="DA35" i="38"/>
  <c r="DB35" i="38"/>
  <c r="DC35" i="38"/>
  <c r="DD35" i="38"/>
  <c r="DE35" i="38"/>
  <c r="DF35" i="38"/>
  <c r="DG35" i="38"/>
  <c r="DH35" i="38"/>
  <c r="DI35" i="38"/>
  <c r="CY36" i="38"/>
  <c r="CZ36" i="38"/>
  <c r="DA36" i="38"/>
  <c r="DB36" i="38"/>
  <c r="DC36" i="38"/>
  <c r="DD36" i="38"/>
  <c r="DE36" i="38"/>
  <c r="DF36" i="38"/>
  <c r="DG36" i="38"/>
  <c r="DH36" i="38"/>
  <c r="DI36" i="38"/>
  <c r="CY37" i="38"/>
  <c r="CZ37" i="38"/>
  <c r="DA37" i="38"/>
  <c r="DB37" i="38"/>
  <c r="DC37" i="38"/>
  <c r="DD37" i="38"/>
  <c r="DE37" i="38"/>
  <c r="DF37" i="38"/>
  <c r="DG37" i="38"/>
  <c r="DH37" i="38"/>
  <c r="DI37" i="38"/>
  <c r="CY38" i="38"/>
  <c r="CZ38" i="38"/>
  <c r="DA38" i="38"/>
  <c r="DB38" i="38"/>
  <c r="DC38" i="38"/>
  <c r="DD38" i="38"/>
  <c r="DE38" i="38"/>
  <c r="DF38" i="38"/>
  <c r="DG38" i="38"/>
  <c r="DH38" i="38"/>
  <c r="DI38" i="38"/>
  <c r="CY39" i="38"/>
  <c r="CZ39" i="38"/>
  <c r="DA39" i="38"/>
  <c r="DB39" i="38"/>
  <c r="DC39" i="38"/>
  <c r="DD39" i="38"/>
  <c r="DE39" i="38"/>
  <c r="DF39" i="38"/>
  <c r="DG39" i="38"/>
  <c r="DH39" i="38"/>
  <c r="DI39" i="38"/>
  <c r="CY40" i="38"/>
  <c r="CZ40" i="38"/>
  <c r="DA40" i="38"/>
  <c r="DB40" i="38"/>
  <c r="DC40" i="38"/>
  <c r="DD40" i="38"/>
  <c r="DE40" i="38"/>
  <c r="DF40" i="38"/>
  <c r="DG40" i="38"/>
  <c r="DH40" i="38"/>
  <c r="DI40" i="38"/>
  <c r="CY41" i="38"/>
  <c r="CZ41" i="38"/>
  <c r="DA41" i="38"/>
  <c r="DB41" i="38"/>
  <c r="DC41" i="38"/>
  <c r="DD41" i="38"/>
  <c r="DE41" i="38"/>
  <c r="DF41" i="38"/>
  <c r="DG41" i="38"/>
  <c r="DH41" i="38"/>
  <c r="DI41" i="38"/>
  <c r="CY42" i="38"/>
  <c r="CZ42" i="38"/>
  <c r="DA42" i="38"/>
  <c r="DB42" i="38"/>
  <c r="DC42" i="38"/>
  <c r="DD42" i="38"/>
  <c r="DE42" i="38"/>
  <c r="DF42" i="38"/>
  <c r="DG42" i="38"/>
  <c r="DH42" i="38"/>
  <c r="DI42" i="38"/>
  <c r="CY43" i="38"/>
  <c r="CZ43" i="38"/>
  <c r="DA43" i="38"/>
  <c r="DB43" i="38"/>
  <c r="DC43" i="38"/>
  <c r="DD43" i="38"/>
  <c r="DE43" i="38"/>
  <c r="DF43" i="38"/>
  <c r="DG43" i="38"/>
  <c r="DH43" i="38"/>
  <c r="DI43" i="38"/>
  <c r="CY44" i="38"/>
  <c r="CZ44" i="38"/>
  <c r="DA44" i="38"/>
  <c r="DB44" i="38"/>
  <c r="DC44" i="38"/>
  <c r="DD44" i="38"/>
  <c r="DE44" i="38"/>
  <c r="DF44" i="38"/>
  <c r="DG44" i="38"/>
  <c r="DH44" i="38"/>
  <c r="DI44" i="38"/>
  <c r="CY45" i="38"/>
  <c r="CZ45" i="38"/>
  <c r="DA45" i="38"/>
  <c r="DB45" i="38"/>
  <c r="DC45" i="38"/>
  <c r="DD45" i="38"/>
  <c r="DE45" i="38"/>
  <c r="DF45" i="38"/>
  <c r="DG45" i="38"/>
  <c r="DH45" i="38"/>
  <c r="DI45" i="38"/>
  <c r="CY46" i="38"/>
  <c r="CZ46" i="38"/>
  <c r="DA46" i="38"/>
  <c r="DB46" i="38"/>
  <c r="DC46" i="38"/>
  <c r="DD46" i="38"/>
  <c r="DE46" i="38"/>
  <c r="DF46" i="38"/>
  <c r="DG46" i="38"/>
  <c r="DH46" i="38"/>
  <c r="DI46" i="38"/>
  <c r="CY47" i="38"/>
  <c r="CZ47" i="38"/>
  <c r="DA47" i="38"/>
  <c r="DB47" i="38"/>
  <c r="DC47" i="38"/>
  <c r="DD47" i="38"/>
  <c r="DE47" i="38"/>
  <c r="DF47" i="38"/>
  <c r="DG47" i="38"/>
  <c r="DH47" i="38"/>
  <c r="DI47" i="38"/>
  <c r="CY48" i="38"/>
  <c r="CZ48" i="38"/>
  <c r="DA48" i="38"/>
  <c r="DB48" i="38"/>
  <c r="DC48" i="38"/>
  <c r="DD48" i="38"/>
  <c r="DE48" i="38"/>
  <c r="DF48" i="38"/>
  <c r="DG48" i="38"/>
  <c r="DH48" i="38"/>
  <c r="DI48" i="38"/>
  <c r="CY49" i="38"/>
  <c r="CZ49" i="38"/>
  <c r="DA49" i="38"/>
  <c r="DB49" i="38"/>
  <c r="DC49" i="38"/>
  <c r="DD49" i="38"/>
  <c r="DE49" i="38"/>
  <c r="DF49" i="38"/>
  <c r="DG49" i="38"/>
  <c r="DH49" i="38"/>
  <c r="DI49" i="38"/>
  <c r="CY50" i="38"/>
  <c r="CZ50" i="38"/>
  <c r="DA50" i="38"/>
  <c r="DB50" i="38"/>
  <c r="DC50" i="38"/>
  <c r="DD50" i="38"/>
  <c r="DE50" i="38"/>
  <c r="DF50" i="38"/>
  <c r="DG50" i="38"/>
  <c r="DH50" i="38"/>
  <c r="DI50" i="38"/>
  <c r="CY51" i="38"/>
  <c r="CZ51" i="38"/>
  <c r="DA51" i="38"/>
  <c r="DB51" i="38"/>
  <c r="DC51" i="38"/>
  <c r="DD51" i="38"/>
  <c r="DE51" i="38"/>
  <c r="DF51" i="38"/>
  <c r="DG51" i="38"/>
  <c r="DH51" i="38"/>
  <c r="DI51" i="38"/>
  <c r="CY52" i="38"/>
  <c r="CZ52" i="38"/>
  <c r="DA52" i="38"/>
  <c r="DB52" i="38"/>
  <c r="DC52" i="38"/>
  <c r="DD52" i="38"/>
  <c r="DE52" i="38"/>
  <c r="DF52" i="38"/>
  <c r="DG52" i="38"/>
  <c r="DH52" i="38"/>
  <c r="DI52" i="38"/>
  <c r="CY53" i="38"/>
  <c r="CZ53" i="38"/>
  <c r="DA53" i="38"/>
  <c r="DB53" i="38"/>
  <c r="DC53" i="38"/>
  <c r="DD53" i="38"/>
  <c r="DE53" i="38"/>
  <c r="DF53" i="38"/>
  <c r="DG53" i="38"/>
  <c r="DH53" i="38"/>
  <c r="DI53" i="38"/>
  <c r="CY54" i="38"/>
  <c r="CZ54" i="38"/>
  <c r="DA54" i="38"/>
  <c r="DB54" i="38"/>
  <c r="DC54" i="38"/>
  <c r="DD54" i="38"/>
  <c r="DE54" i="38"/>
  <c r="DF54" i="38"/>
  <c r="DG54" i="38"/>
  <c r="DH54" i="38"/>
  <c r="DI54" i="38"/>
  <c r="CY55" i="38"/>
  <c r="CZ55" i="38"/>
  <c r="DA55" i="38"/>
  <c r="DB55" i="38"/>
  <c r="DC55" i="38"/>
  <c r="DD55" i="38"/>
  <c r="DE55" i="38"/>
  <c r="DF55" i="38"/>
  <c r="DG55" i="38"/>
  <c r="DH55" i="38"/>
  <c r="DI55" i="38"/>
  <c r="CY56" i="38"/>
  <c r="CZ56" i="38"/>
  <c r="DA56" i="38"/>
  <c r="DB56" i="38"/>
  <c r="DC56" i="38"/>
  <c r="DD56" i="38"/>
  <c r="DE56" i="38"/>
  <c r="DF56" i="38"/>
  <c r="DG56" i="38"/>
  <c r="DH56" i="38"/>
  <c r="DI56" i="38"/>
  <c r="CY57" i="38"/>
  <c r="CZ57" i="38"/>
  <c r="DA57" i="38"/>
  <c r="DB57" i="38"/>
  <c r="DC57" i="38"/>
  <c r="DD57" i="38"/>
  <c r="DE57" i="38"/>
  <c r="DF57" i="38"/>
  <c r="DG57" i="38"/>
  <c r="DH57" i="38"/>
  <c r="DI57" i="38"/>
  <c r="CY58" i="38"/>
  <c r="CZ58" i="38"/>
  <c r="DA58" i="38"/>
  <c r="DB58" i="38"/>
  <c r="DC58" i="38"/>
  <c r="DD58" i="38"/>
  <c r="DE58" i="38"/>
  <c r="DF58" i="38"/>
  <c r="DG58" i="38"/>
  <c r="DH58" i="38"/>
  <c r="DI58" i="38"/>
  <c r="CY59" i="38"/>
  <c r="CZ59" i="38"/>
  <c r="DA59" i="38"/>
  <c r="DB59" i="38"/>
  <c r="DC59" i="38"/>
  <c r="DD59" i="38"/>
  <c r="DE59" i="38"/>
  <c r="DF59" i="38"/>
  <c r="DG59" i="38"/>
  <c r="DH59" i="38"/>
  <c r="DI59" i="38"/>
  <c r="CY60" i="38"/>
  <c r="CZ60" i="38"/>
  <c r="DA60" i="38"/>
  <c r="DB60" i="38"/>
  <c r="DC60" i="38"/>
  <c r="DD60" i="38"/>
  <c r="DE60" i="38"/>
  <c r="DF60" i="38"/>
  <c r="DG60" i="38"/>
  <c r="DH60" i="38"/>
  <c r="DI60" i="38"/>
  <c r="CY61" i="38"/>
  <c r="CZ61" i="38"/>
  <c r="DA61" i="38"/>
  <c r="DB61" i="38"/>
  <c r="DC61" i="38"/>
  <c r="DD61" i="38"/>
  <c r="DE61" i="38"/>
  <c r="DF61" i="38"/>
  <c r="DG61" i="38"/>
  <c r="DH61" i="38"/>
  <c r="DI61" i="38"/>
  <c r="CY62" i="38"/>
  <c r="CZ62" i="38"/>
  <c r="DA62" i="38"/>
  <c r="DB62" i="38"/>
  <c r="DC62" i="38"/>
  <c r="DD62" i="38"/>
  <c r="DE62" i="38"/>
  <c r="DF62" i="38"/>
  <c r="DG62" i="38"/>
  <c r="DH62" i="38"/>
  <c r="DI62" i="38"/>
  <c r="CY63" i="38"/>
  <c r="CZ63" i="38"/>
  <c r="DA63" i="38"/>
  <c r="DB63" i="38"/>
  <c r="DC63" i="38"/>
  <c r="DD63" i="38"/>
  <c r="DE63" i="38"/>
  <c r="DF63" i="38"/>
  <c r="DG63" i="38"/>
  <c r="DH63" i="38"/>
  <c r="DI63" i="38"/>
  <c r="CY64" i="38"/>
  <c r="CZ64" i="38"/>
  <c r="DA64" i="38"/>
  <c r="DB64" i="38"/>
  <c r="DC64" i="38"/>
  <c r="DD64" i="38"/>
  <c r="DE64" i="38"/>
  <c r="DF64" i="38"/>
  <c r="DG64" i="38"/>
  <c r="DH64" i="38"/>
  <c r="DI64" i="38"/>
  <c r="CY65" i="38"/>
  <c r="CZ65" i="38"/>
  <c r="DA65" i="38"/>
  <c r="DB65" i="38"/>
  <c r="DC65" i="38"/>
  <c r="DD65" i="38"/>
  <c r="DE65" i="38"/>
  <c r="DF65" i="38"/>
  <c r="DG65" i="38"/>
  <c r="DH65" i="38"/>
  <c r="DI65" i="38"/>
  <c r="CY66" i="38"/>
  <c r="CZ66" i="38"/>
  <c r="DA66" i="38"/>
  <c r="DB66" i="38"/>
  <c r="DC66" i="38"/>
  <c r="DD66" i="38"/>
  <c r="DE66" i="38"/>
  <c r="DF66" i="38"/>
  <c r="DG66" i="38"/>
  <c r="DH66" i="38"/>
  <c r="DI66" i="38"/>
  <c r="CY67" i="38"/>
  <c r="CZ67" i="38"/>
  <c r="DA67" i="38"/>
  <c r="DB67" i="38"/>
  <c r="DC67" i="38"/>
  <c r="DD67" i="38"/>
  <c r="DE67" i="38"/>
  <c r="DF67" i="38"/>
  <c r="DG67" i="38"/>
  <c r="DH67" i="38"/>
  <c r="DI67" i="38"/>
  <c r="CY68" i="38"/>
  <c r="CZ68" i="38"/>
  <c r="DA68" i="38"/>
  <c r="DB68" i="38"/>
  <c r="DC68" i="38"/>
  <c r="DD68" i="38"/>
  <c r="DE68" i="38"/>
  <c r="DF68" i="38"/>
  <c r="DG68" i="38"/>
  <c r="DH68" i="38"/>
  <c r="DI68" i="38"/>
  <c r="CY69" i="38"/>
  <c r="CZ69" i="38"/>
  <c r="DA69" i="38"/>
  <c r="DB69" i="38"/>
  <c r="DC69" i="38"/>
  <c r="DD69" i="38"/>
  <c r="DE69" i="38"/>
  <c r="DF69" i="38"/>
  <c r="DG69" i="38"/>
  <c r="DH69" i="38"/>
  <c r="DI69" i="38"/>
  <c r="CY70" i="38"/>
  <c r="CZ70" i="38"/>
  <c r="DA70" i="38"/>
  <c r="DB70" i="38"/>
  <c r="DC70" i="38"/>
  <c r="DD70" i="38"/>
  <c r="DE70" i="38"/>
  <c r="DF70" i="38"/>
  <c r="DG70" i="38"/>
  <c r="DH70" i="38"/>
  <c r="DI70" i="38"/>
  <c r="CY71" i="38"/>
  <c r="CZ71" i="38"/>
  <c r="DA71" i="38"/>
  <c r="DB71" i="38"/>
  <c r="DC71" i="38"/>
  <c r="DD71" i="38"/>
  <c r="DE71" i="38"/>
  <c r="DF71" i="38"/>
  <c r="DG71" i="38"/>
  <c r="DH71" i="38"/>
  <c r="DI71" i="38"/>
  <c r="CY72" i="38"/>
  <c r="CZ72" i="38"/>
  <c r="DA72" i="38"/>
  <c r="DB72" i="38"/>
  <c r="DC72" i="38"/>
  <c r="DD72" i="38"/>
  <c r="DE72" i="38"/>
  <c r="DF72" i="38"/>
  <c r="DG72" i="38"/>
  <c r="DH72" i="38"/>
  <c r="DI72" i="38"/>
  <c r="CY73" i="38"/>
  <c r="CZ73" i="38"/>
  <c r="DA73" i="38"/>
  <c r="DB73" i="38"/>
  <c r="DC73" i="38"/>
  <c r="DD73" i="38"/>
  <c r="DE73" i="38"/>
  <c r="DF73" i="38"/>
  <c r="DG73" i="38"/>
  <c r="DH73" i="38"/>
  <c r="DI73" i="38"/>
  <c r="CY74" i="38"/>
  <c r="CZ74" i="38"/>
  <c r="DA74" i="38"/>
  <c r="DB74" i="38"/>
  <c r="DC74" i="38"/>
  <c r="DD74" i="38"/>
  <c r="DE74" i="38"/>
  <c r="DF74" i="38"/>
  <c r="DG74" i="38"/>
  <c r="DH74" i="38"/>
  <c r="DI74" i="38"/>
  <c r="CY75" i="38"/>
  <c r="CZ75" i="38"/>
  <c r="DA75" i="38"/>
  <c r="DB75" i="38"/>
  <c r="DC75" i="38"/>
  <c r="DD75" i="38"/>
  <c r="DE75" i="38"/>
  <c r="DF75" i="38"/>
  <c r="DG75" i="38"/>
  <c r="DH75" i="38"/>
  <c r="DI75" i="38"/>
  <c r="CY76" i="38"/>
  <c r="CZ76" i="38"/>
  <c r="DA76" i="38"/>
  <c r="DB76" i="38"/>
  <c r="DC76" i="38"/>
  <c r="DD76" i="38"/>
  <c r="DE76" i="38"/>
  <c r="DF76" i="38"/>
  <c r="DG76" i="38"/>
  <c r="DH76" i="38"/>
  <c r="DI76" i="38"/>
  <c r="CY77" i="38"/>
  <c r="CZ77" i="38"/>
  <c r="DA77" i="38"/>
  <c r="DB77" i="38"/>
  <c r="DC77" i="38"/>
  <c r="DD77" i="38"/>
  <c r="DE77" i="38"/>
  <c r="DF77" i="38"/>
  <c r="DG77" i="38"/>
  <c r="DH77" i="38"/>
  <c r="DI77" i="38"/>
  <c r="CY78" i="38"/>
  <c r="CZ78" i="38"/>
  <c r="DA78" i="38"/>
  <c r="DB78" i="38"/>
  <c r="DC78" i="38"/>
  <c r="DD78" i="38"/>
  <c r="DE78" i="38"/>
  <c r="DF78" i="38"/>
  <c r="DG78" i="38"/>
  <c r="DH78" i="38"/>
  <c r="DI78" i="38"/>
  <c r="CY79" i="38"/>
  <c r="CZ79" i="38"/>
  <c r="DA79" i="38"/>
  <c r="DB79" i="38"/>
  <c r="DC79" i="38"/>
  <c r="DD79" i="38"/>
  <c r="DE79" i="38"/>
  <c r="DF79" i="38"/>
  <c r="DG79" i="38"/>
  <c r="DH79" i="38"/>
  <c r="DI79" i="38"/>
  <c r="CY80" i="38"/>
  <c r="CZ80" i="38"/>
  <c r="DA80" i="38"/>
  <c r="DB80" i="38"/>
  <c r="DC80" i="38"/>
  <c r="DD80" i="38"/>
  <c r="DE80" i="38"/>
  <c r="DF80" i="38"/>
  <c r="DG80" i="38"/>
  <c r="DH80" i="38"/>
  <c r="DI80" i="38"/>
  <c r="CY81" i="38"/>
  <c r="CZ81" i="38"/>
  <c r="DA81" i="38"/>
  <c r="DB81" i="38"/>
  <c r="DC81" i="38"/>
  <c r="DD81" i="38"/>
  <c r="DE81" i="38"/>
  <c r="DF81" i="38"/>
  <c r="DG81" i="38"/>
  <c r="DH81" i="38"/>
  <c r="DI81" i="38"/>
  <c r="CY82" i="38"/>
  <c r="CZ82" i="38"/>
  <c r="DA82" i="38"/>
  <c r="DB82" i="38"/>
  <c r="DC82" i="38"/>
  <c r="DD82" i="38"/>
  <c r="DE82" i="38"/>
  <c r="DF82" i="38"/>
  <c r="DG82" i="38"/>
  <c r="DH82" i="38"/>
  <c r="DI82" i="38"/>
  <c r="CY83" i="38"/>
  <c r="CZ83" i="38"/>
  <c r="DA83" i="38"/>
  <c r="DB83" i="38"/>
  <c r="DC83" i="38"/>
  <c r="DD83" i="38"/>
  <c r="DE83" i="38"/>
  <c r="DF83" i="38"/>
  <c r="DG83" i="38"/>
  <c r="DH83" i="38"/>
  <c r="DI83" i="38"/>
  <c r="CY84" i="38"/>
  <c r="CZ84" i="38"/>
  <c r="DA84" i="38"/>
  <c r="DB84" i="38"/>
  <c r="DC84" i="38"/>
  <c r="DD84" i="38"/>
  <c r="DE84" i="38"/>
  <c r="DF84" i="38"/>
  <c r="DG84" i="38"/>
  <c r="DH84" i="38"/>
  <c r="DI84" i="38"/>
  <c r="CY85" i="38"/>
  <c r="CZ85" i="38"/>
  <c r="DA85" i="38"/>
  <c r="DB85" i="38"/>
  <c r="DC85" i="38"/>
  <c r="DD85" i="38"/>
  <c r="DE85" i="38"/>
  <c r="DF85" i="38"/>
  <c r="DG85" i="38"/>
  <c r="DH85" i="38"/>
  <c r="DI85" i="38"/>
  <c r="CY86" i="38"/>
  <c r="CZ86" i="38"/>
  <c r="DA86" i="38"/>
  <c r="DB86" i="38"/>
  <c r="DC86" i="38"/>
  <c r="DD86" i="38"/>
  <c r="DE86" i="38"/>
  <c r="DF86" i="38"/>
  <c r="DG86" i="38"/>
  <c r="DH86" i="38"/>
  <c r="DI86" i="38"/>
  <c r="CY87" i="38"/>
  <c r="CZ87" i="38"/>
  <c r="DA87" i="38"/>
  <c r="DB87" i="38"/>
  <c r="DC87" i="38"/>
  <c r="DD87" i="38"/>
  <c r="DE87" i="38"/>
  <c r="DF87" i="38"/>
  <c r="DG87" i="38"/>
  <c r="DH87" i="38"/>
  <c r="DI87" i="38"/>
  <c r="CY88" i="38"/>
  <c r="CZ88" i="38"/>
  <c r="DA88" i="38"/>
  <c r="DB88" i="38"/>
  <c r="DC88" i="38"/>
  <c r="DD88" i="38"/>
  <c r="DE88" i="38"/>
  <c r="DF88" i="38"/>
  <c r="DG88" i="38"/>
  <c r="DH88" i="38"/>
  <c r="DI88" i="38"/>
  <c r="CY89" i="38"/>
  <c r="CZ89" i="38"/>
  <c r="DA89" i="38"/>
  <c r="DB89" i="38"/>
  <c r="DC89" i="38"/>
  <c r="DD89" i="38"/>
  <c r="DE89" i="38"/>
  <c r="DF89" i="38"/>
  <c r="DG89" i="38"/>
  <c r="DH89" i="38"/>
  <c r="DI89" i="38"/>
  <c r="CY90" i="38"/>
  <c r="CZ90" i="38"/>
  <c r="DA90" i="38"/>
  <c r="DB90" i="38"/>
  <c r="DC90" i="38"/>
  <c r="DD90" i="38"/>
  <c r="DE90" i="38"/>
  <c r="DF90" i="38"/>
  <c r="DG90" i="38"/>
  <c r="DH90" i="38"/>
  <c r="DI90" i="38"/>
  <c r="CY91" i="38"/>
  <c r="CZ91" i="38"/>
  <c r="DA91" i="38"/>
  <c r="DB91" i="38"/>
  <c r="DC91" i="38"/>
  <c r="DD91" i="38"/>
  <c r="DE91" i="38"/>
  <c r="DF91" i="38"/>
  <c r="DG91" i="38"/>
  <c r="DH91" i="38"/>
  <c r="DI91" i="38"/>
  <c r="CY92" i="38"/>
  <c r="CZ92" i="38"/>
  <c r="DA92" i="38"/>
  <c r="DB92" i="38"/>
  <c r="DC92" i="38"/>
  <c r="DD92" i="38"/>
  <c r="DE92" i="38"/>
  <c r="DF92" i="38"/>
  <c r="DG92" i="38"/>
  <c r="DH92" i="38"/>
  <c r="DI92" i="38"/>
  <c r="CY93" i="38"/>
  <c r="CZ93" i="38"/>
  <c r="DA93" i="38"/>
  <c r="DB93" i="38"/>
  <c r="DC93" i="38"/>
  <c r="DD93" i="38"/>
  <c r="DE93" i="38"/>
  <c r="DF93" i="38"/>
  <c r="DG93" i="38"/>
  <c r="DH93" i="38"/>
  <c r="DI93" i="38"/>
  <c r="CY94" i="38"/>
  <c r="CZ94" i="38"/>
  <c r="DA94" i="38"/>
  <c r="DB94" i="38"/>
  <c r="DC94" i="38"/>
  <c r="DD94" i="38"/>
  <c r="DE94" i="38"/>
  <c r="DF94" i="38"/>
  <c r="DG94" i="38"/>
  <c r="DH94" i="38"/>
  <c r="DI94" i="38"/>
  <c r="CY95" i="38"/>
  <c r="CZ95" i="38"/>
  <c r="DA95" i="38"/>
  <c r="DB95" i="38"/>
  <c r="DC95" i="38"/>
  <c r="DD95" i="38"/>
  <c r="DE95" i="38"/>
  <c r="DF95" i="38"/>
  <c r="DG95" i="38"/>
  <c r="DH95" i="38"/>
  <c r="DI95" i="38"/>
  <c r="CY96" i="38"/>
  <c r="CZ96" i="38"/>
  <c r="DA96" i="38"/>
  <c r="DB96" i="38"/>
  <c r="DC96" i="38"/>
  <c r="DD96" i="38"/>
  <c r="DE96" i="38"/>
  <c r="DF96" i="38"/>
  <c r="DG96" i="38"/>
  <c r="DH96" i="38"/>
  <c r="DI96" i="38"/>
  <c r="CY97" i="38"/>
  <c r="CZ97" i="38"/>
  <c r="DA97" i="38"/>
  <c r="DB97" i="38"/>
  <c r="DC97" i="38"/>
  <c r="DD97" i="38"/>
  <c r="DE97" i="38"/>
  <c r="DF97" i="38"/>
  <c r="DG97" i="38"/>
  <c r="DH97" i="38"/>
  <c r="DI97" i="38"/>
  <c r="CY98" i="38"/>
  <c r="CZ98" i="38"/>
  <c r="DA98" i="38"/>
  <c r="DB98" i="38"/>
  <c r="DC98" i="38"/>
  <c r="DD98" i="38"/>
  <c r="DE98" i="38"/>
  <c r="DF98" i="38"/>
  <c r="DG98" i="38"/>
  <c r="DH98" i="38"/>
  <c r="DI98" i="38"/>
  <c r="CY99" i="38"/>
  <c r="CZ99" i="38"/>
  <c r="DA99" i="38"/>
  <c r="DB99" i="38"/>
  <c r="DC99" i="38"/>
  <c r="DD99" i="38"/>
  <c r="DE99" i="38"/>
  <c r="DF99" i="38"/>
  <c r="DG99" i="38"/>
  <c r="DH99" i="38"/>
  <c r="DI99" i="38"/>
  <c r="CY100" i="38"/>
  <c r="CZ100" i="38"/>
  <c r="DA100" i="38"/>
  <c r="DB100" i="38"/>
  <c r="DC100" i="38"/>
  <c r="DD100" i="38"/>
  <c r="DE100" i="38"/>
  <c r="DF100" i="38"/>
  <c r="DG100" i="38"/>
  <c r="DH100" i="38"/>
  <c r="DI100" i="38"/>
  <c r="CY101" i="38"/>
  <c r="CZ101" i="38"/>
  <c r="DA101" i="38"/>
  <c r="DB101" i="38"/>
  <c r="DC101" i="38"/>
  <c r="DD101" i="38"/>
  <c r="DE101" i="38"/>
  <c r="DF101" i="38"/>
  <c r="DG101" i="38"/>
  <c r="DH101" i="38"/>
  <c r="DI101" i="38"/>
  <c r="CY102" i="38"/>
  <c r="CZ102" i="38"/>
  <c r="DA102" i="38"/>
  <c r="DB102" i="38"/>
  <c r="DC102" i="38"/>
  <c r="DD102" i="38"/>
  <c r="DE102" i="38"/>
  <c r="DF102" i="38"/>
  <c r="DG102" i="38"/>
  <c r="DH102" i="38"/>
  <c r="DI102" i="38"/>
  <c r="CY103" i="38"/>
  <c r="CZ103" i="38"/>
  <c r="DA103" i="38"/>
  <c r="DB103" i="38"/>
  <c r="DC103" i="38"/>
  <c r="DD103" i="38"/>
  <c r="DE103" i="38"/>
  <c r="DF103" i="38"/>
  <c r="DG103" i="38"/>
  <c r="DH103" i="38"/>
  <c r="DI103" i="38"/>
  <c r="CY104" i="38"/>
  <c r="CZ104" i="38"/>
  <c r="DA104" i="38"/>
  <c r="DB104" i="38"/>
  <c r="DC104" i="38"/>
  <c r="DD104" i="38"/>
  <c r="DE104" i="38"/>
  <c r="DF104" i="38"/>
  <c r="DG104" i="38"/>
  <c r="DH104" i="38"/>
  <c r="DI104" i="38"/>
  <c r="CY105" i="38"/>
  <c r="CZ105" i="38"/>
  <c r="DA105" i="38"/>
  <c r="DB105" i="38"/>
  <c r="DC105" i="38"/>
  <c r="DD105" i="38"/>
  <c r="DE105" i="38"/>
  <c r="DF105" i="38"/>
  <c r="DG105" i="38"/>
  <c r="DH105" i="38"/>
  <c r="DI105" i="38"/>
  <c r="CY106" i="38"/>
  <c r="CZ106" i="38"/>
  <c r="DA106" i="38"/>
  <c r="DB106" i="38"/>
  <c r="DC106" i="38"/>
  <c r="DD106" i="38"/>
  <c r="DE106" i="38"/>
  <c r="DF106" i="38"/>
  <c r="DG106" i="38"/>
  <c r="DH106" i="38"/>
  <c r="DI106" i="38"/>
  <c r="CY107" i="38"/>
  <c r="CZ107" i="38"/>
  <c r="DA107" i="38"/>
  <c r="DB107" i="38"/>
  <c r="DC107" i="38"/>
  <c r="DD107" i="38"/>
  <c r="DE107" i="38"/>
  <c r="DF107" i="38"/>
  <c r="DG107" i="38"/>
  <c r="DH107" i="38"/>
  <c r="DI107" i="38"/>
  <c r="CY108" i="38"/>
  <c r="CZ108" i="38"/>
  <c r="DA108" i="38"/>
  <c r="DB108" i="38"/>
  <c r="DC108" i="38"/>
  <c r="DD108" i="38"/>
  <c r="DE108" i="38"/>
  <c r="DF108" i="38"/>
  <c r="DG108" i="38"/>
  <c r="DH108" i="38"/>
  <c r="DI108" i="38"/>
  <c r="CY109" i="38"/>
  <c r="CZ109" i="38"/>
  <c r="DA109" i="38"/>
  <c r="DB109" i="38"/>
  <c r="DC109" i="38"/>
  <c r="DD109" i="38"/>
  <c r="DE109" i="38"/>
  <c r="DF109" i="38"/>
  <c r="DG109" i="38"/>
  <c r="DH109" i="38"/>
  <c r="DI109" i="38"/>
  <c r="CY110" i="38"/>
  <c r="CZ110" i="38"/>
  <c r="DA110" i="38"/>
  <c r="DB110" i="38"/>
  <c r="DC110" i="38"/>
  <c r="DD110" i="38"/>
  <c r="DE110" i="38"/>
  <c r="DF110" i="38"/>
  <c r="DG110" i="38"/>
  <c r="DH110" i="38"/>
  <c r="DI110" i="38"/>
  <c r="CY111" i="38"/>
  <c r="CZ111" i="38"/>
  <c r="DA111" i="38"/>
  <c r="DB111" i="38"/>
  <c r="DC111" i="38"/>
  <c r="DD111" i="38"/>
  <c r="DE111" i="38"/>
  <c r="DF111" i="38"/>
  <c r="DG111" i="38"/>
  <c r="DH111" i="38"/>
  <c r="DI111" i="38"/>
  <c r="CY112" i="38"/>
  <c r="CZ112" i="38"/>
  <c r="DA112" i="38"/>
  <c r="DB112" i="38"/>
  <c r="DC112" i="38"/>
  <c r="DD112" i="38"/>
  <c r="DE112" i="38"/>
  <c r="DF112" i="38"/>
  <c r="DG112" i="38"/>
  <c r="DH112" i="38"/>
  <c r="DI112" i="38"/>
  <c r="CY113" i="38"/>
  <c r="CZ113" i="38"/>
  <c r="DA113" i="38"/>
  <c r="DB113" i="38"/>
  <c r="DC113" i="38"/>
  <c r="DD113" i="38"/>
  <c r="DE113" i="38"/>
  <c r="DF113" i="38"/>
  <c r="DG113" i="38"/>
  <c r="DH113" i="38"/>
  <c r="DI113" i="38"/>
  <c r="CY114" i="38"/>
  <c r="CZ114" i="38"/>
  <c r="DA114" i="38"/>
  <c r="DB114" i="38"/>
  <c r="DC114" i="38"/>
  <c r="DD114" i="38"/>
  <c r="DE114" i="38"/>
  <c r="DF114" i="38"/>
  <c r="DG114" i="38"/>
  <c r="DH114" i="38"/>
  <c r="DI114" i="38"/>
  <c r="CY115" i="38"/>
  <c r="CZ115" i="38"/>
  <c r="DA115" i="38"/>
  <c r="DB115" i="38"/>
  <c r="DC115" i="38"/>
  <c r="DD115" i="38"/>
  <c r="DE115" i="38"/>
  <c r="DF115" i="38"/>
  <c r="DG115" i="38"/>
  <c r="DH115" i="38"/>
  <c r="DI115" i="38"/>
  <c r="CY116" i="38"/>
  <c r="CZ116" i="38"/>
  <c r="DA116" i="38"/>
  <c r="DB116" i="38"/>
  <c r="DC116" i="38"/>
  <c r="DD116" i="38"/>
  <c r="DE116" i="38"/>
  <c r="DF116" i="38"/>
  <c r="DG116" i="38"/>
  <c r="DH116" i="38"/>
  <c r="DI116" i="38"/>
  <c r="CY117" i="38"/>
  <c r="CZ117" i="38"/>
  <c r="DA117" i="38"/>
  <c r="DB117" i="38"/>
  <c r="DC117" i="38"/>
  <c r="DD117" i="38"/>
  <c r="DE117" i="38"/>
  <c r="DF117" i="38"/>
  <c r="DG117" i="38"/>
  <c r="DH117" i="38"/>
  <c r="DI117" i="38"/>
  <c r="CY118" i="38"/>
  <c r="CZ118" i="38"/>
  <c r="DA118" i="38"/>
  <c r="DB118" i="38"/>
  <c r="DC118" i="38"/>
  <c r="DD118" i="38"/>
  <c r="DE118" i="38"/>
  <c r="DF118" i="38"/>
  <c r="DG118" i="38"/>
  <c r="DH118" i="38"/>
  <c r="DI118" i="38"/>
  <c r="CY119" i="38"/>
  <c r="CZ119" i="38"/>
  <c r="DA119" i="38"/>
  <c r="DB119" i="38"/>
  <c r="DC119" i="38"/>
  <c r="DD119" i="38"/>
  <c r="DE119" i="38"/>
  <c r="DF119" i="38"/>
  <c r="DG119" i="38"/>
  <c r="DH119" i="38"/>
  <c r="DI119" i="38"/>
  <c r="CY120" i="38"/>
  <c r="CZ120" i="38"/>
  <c r="DA120" i="38"/>
  <c r="DB120" i="38"/>
  <c r="DC120" i="38"/>
  <c r="DD120" i="38"/>
  <c r="DE120" i="38"/>
  <c r="DF120" i="38"/>
  <c r="DG120" i="38"/>
  <c r="DH120" i="38"/>
  <c r="DI120" i="38"/>
  <c r="CY121" i="38"/>
  <c r="CZ121" i="38"/>
  <c r="DA121" i="38"/>
  <c r="DB121" i="38"/>
  <c r="DC121" i="38"/>
  <c r="DD121" i="38"/>
  <c r="DE121" i="38"/>
  <c r="DF121" i="38"/>
  <c r="DG121" i="38"/>
  <c r="DH121" i="38"/>
  <c r="DI121" i="38"/>
  <c r="CY122" i="38"/>
  <c r="CZ122" i="38"/>
  <c r="DA122" i="38"/>
  <c r="DB122" i="38"/>
  <c r="DC122" i="38"/>
  <c r="DD122" i="38"/>
  <c r="DE122" i="38"/>
  <c r="DF122" i="38"/>
  <c r="DG122" i="38"/>
  <c r="DH122" i="38"/>
  <c r="DI122" i="38"/>
  <c r="CY123" i="38"/>
  <c r="CZ123" i="38"/>
  <c r="DA123" i="38"/>
  <c r="DB123" i="38"/>
  <c r="DC123" i="38"/>
  <c r="DD123" i="38"/>
  <c r="DE123" i="38"/>
  <c r="DF123" i="38"/>
  <c r="DG123" i="38"/>
  <c r="DH123" i="38"/>
  <c r="DI123" i="38"/>
  <c r="CY124" i="38"/>
  <c r="CZ124" i="38"/>
  <c r="DA124" i="38"/>
  <c r="DB124" i="38"/>
  <c r="DC124" i="38"/>
  <c r="DD124" i="38"/>
  <c r="DE124" i="38"/>
  <c r="DF124" i="38"/>
  <c r="DG124" i="38"/>
  <c r="DH124" i="38"/>
  <c r="DI124" i="38"/>
  <c r="CY125" i="38"/>
  <c r="CZ125" i="38"/>
  <c r="DA125" i="38"/>
  <c r="DB125" i="38"/>
  <c r="DC125" i="38"/>
  <c r="DD125" i="38"/>
  <c r="DE125" i="38"/>
  <c r="DF125" i="38"/>
  <c r="DG125" i="38"/>
  <c r="DH125" i="38"/>
  <c r="DI125" i="38"/>
  <c r="CY126" i="38"/>
  <c r="CZ126" i="38"/>
  <c r="DA126" i="38"/>
  <c r="DB126" i="38"/>
  <c r="DC126" i="38"/>
  <c r="DD126" i="38"/>
  <c r="DE126" i="38"/>
  <c r="DF126" i="38"/>
  <c r="DG126" i="38"/>
  <c r="DH126" i="38"/>
  <c r="DI126" i="38"/>
  <c r="CY127" i="38"/>
  <c r="CZ127" i="38"/>
  <c r="DA127" i="38"/>
  <c r="DB127" i="38"/>
  <c r="DC127" i="38"/>
  <c r="DD127" i="38"/>
  <c r="DE127" i="38"/>
  <c r="DF127" i="38"/>
  <c r="DG127" i="38"/>
  <c r="DH127" i="38"/>
  <c r="DI127" i="38"/>
  <c r="CY128" i="38"/>
  <c r="CZ128" i="38"/>
  <c r="DA128" i="38"/>
  <c r="DB128" i="38"/>
  <c r="DC128" i="38"/>
  <c r="DD128" i="38"/>
  <c r="DE128" i="38"/>
  <c r="DF128" i="38"/>
  <c r="DG128" i="38"/>
  <c r="DH128" i="38"/>
  <c r="DI128" i="38"/>
  <c r="CY129" i="38"/>
  <c r="CZ129" i="38"/>
  <c r="DA129" i="38"/>
  <c r="DB129" i="38"/>
  <c r="DC129" i="38"/>
  <c r="DD129" i="38"/>
  <c r="DE129" i="38"/>
  <c r="DF129" i="38"/>
  <c r="DG129" i="38"/>
  <c r="DH129" i="38"/>
  <c r="DI129" i="38"/>
  <c r="CY130" i="38"/>
  <c r="CZ130" i="38"/>
  <c r="DA130" i="38"/>
  <c r="DB130" i="38"/>
  <c r="DC130" i="38"/>
  <c r="DD130" i="38"/>
  <c r="DE130" i="38"/>
  <c r="DF130" i="38"/>
  <c r="DG130" i="38"/>
  <c r="DH130" i="38"/>
  <c r="DI130" i="38"/>
  <c r="CY131" i="38"/>
  <c r="CZ131" i="38"/>
  <c r="DA131" i="38"/>
  <c r="DB131" i="38"/>
  <c r="DC131" i="38"/>
  <c r="DD131" i="38"/>
  <c r="DE131" i="38"/>
  <c r="DF131" i="38"/>
  <c r="DG131" i="38"/>
  <c r="DH131" i="38"/>
  <c r="DI131" i="38"/>
  <c r="CY132" i="38"/>
  <c r="CZ132" i="38"/>
  <c r="DA132" i="38"/>
  <c r="DB132" i="38"/>
  <c r="DC132" i="38"/>
  <c r="DD132" i="38"/>
  <c r="DE132" i="38"/>
  <c r="DF132" i="38"/>
  <c r="DG132" i="38"/>
  <c r="DH132" i="38"/>
  <c r="DI132" i="38"/>
  <c r="CY133" i="38"/>
  <c r="CZ133" i="38"/>
  <c r="DA133" i="38"/>
  <c r="DB133" i="38"/>
  <c r="DC133" i="38"/>
  <c r="DD133" i="38"/>
  <c r="DE133" i="38"/>
  <c r="DF133" i="38"/>
  <c r="DG133" i="38"/>
  <c r="DH133" i="38"/>
  <c r="DI133" i="38"/>
  <c r="CY134" i="38"/>
  <c r="CZ134" i="38"/>
  <c r="DA134" i="38"/>
  <c r="DB134" i="38"/>
  <c r="DC134" i="38"/>
  <c r="DD134" i="38"/>
  <c r="DE134" i="38"/>
  <c r="DF134" i="38"/>
  <c r="DG134" i="38"/>
  <c r="DH134" i="38"/>
  <c r="DI134" i="38"/>
  <c r="CY135" i="38"/>
  <c r="CZ135" i="38"/>
  <c r="DA135" i="38"/>
  <c r="DB135" i="38"/>
  <c r="DC135" i="38"/>
  <c r="DD135" i="38"/>
  <c r="DE135" i="38"/>
  <c r="DF135" i="38"/>
  <c r="DG135" i="38"/>
  <c r="DH135" i="38"/>
  <c r="DI135" i="38"/>
  <c r="CY136" i="38"/>
  <c r="CZ136" i="38"/>
  <c r="DA136" i="38"/>
  <c r="DB136" i="38"/>
  <c r="DC136" i="38"/>
  <c r="DD136" i="38"/>
  <c r="DE136" i="38"/>
  <c r="DF136" i="38"/>
  <c r="DG136" i="38"/>
  <c r="DH136" i="38"/>
  <c r="DI136" i="38"/>
  <c r="CY137" i="38"/>
  <c r="CZ137" i="38"/>
  <c r="DA137" i="38"/>
  <c r="DB137" i="38"/>
  <c r="DC137" i="38"/>
  <c r="DD137" i="38"/>
  <c r="DE137" i="38"/>
  <c r="DF137" i="38"/>
  <c r="DG137" i="38"/>
  <c r="DH137" i="38"/>
  <c r="DI137" i="38"/>
  <c r="CY138" i="38"/>
  <c r="CZ138" i="38"/>
  <c r="DA138" i="38"/>
  <c r="DB138" i="38"/>
  <c r="DC138" i="38"/>
  <c r="DD138" i="38"/>
  <c r="DE138" i="38"/>
  <c r="DF138" i="38"/>
  <c r="DG138" i="38"/>
  <c r="DH138" i="38"/>
  <c r="DI138" i="38"/>
  <c r="CY139" i="38"/>
  <c r="CZ139" i="38"/>
  <c r="DA139" i="38"/>
  <c r="DB139" i="38"/>
  <c r="DC139" i="38"/>
  <c r="DD139" i="38"/>
  <c r="DE139" i="38"/>
  <c r="DF139" i="38"/>
  <c r="DG139" i="38"/>
  <c r="DH139" i="38"/>
  <c r="DI139" i="38"/>
  <c r="CY140" i="38"/>
  <c r="CZ140" i="38"/>
  <c r="DA140" i="38"/>
  <c r="DB140" i="38"/>
  <c r="DC140" i="38"/>
  <c r="DD140" i="38"/>
  <c r="DE140" i="38"/>
  <c r="DF140" i="38"/>
  <c r="DG140" i="38"/>
  <c r="DH140" i="38"/>
  <c r="DI140" i="38"/>
  <c r="CY141" i="38"/>
  <c r="CZ141" i="38"/>
  <c r="DA141" i="38"/>
  <c r="DB141" i="38"/>
  <c r="DC141" i="38"/>
  <c r="DD141" i="38"/>
  <c r="DE141" i="38"/>
  <c r="DF141" i="38"/>
  <c r="DG141" i="38"/>
  <c r="DH141" i="38"/>
  <c r="DI141" i="38"/>
  <c r="CY142" i="38"/>
  <c r="CZ142" i="38"/>
  <c r="DA142" i="38"/>
  <c r="DB142" i="38"/>
  <c r="DC142" i="38"/>
  <c r="DD142" i="38"/>
  <c r="DE142" i="38"/>
  <c r="DF142" i="38"/>
  <c r="DG142" i="38"/>
  <c r="DH142" i="38"/>
  <c r="DI142" i="38"/>
  <c r="CY143" i="38"/>
  <c r="CZ143" i="38"/>
  <c r="DA143" i="38"/>
  <c r="DB143" i="38"/>
  <c r="DC143" i="38"/>
  <c r="DD143" i="38"/>
  <c r="DE143" i="38"/>
  <c r="DF143" i="38"/>
  <c r="DG143" i="38"/>
  <c r="DH143" i="38"/>
  <c r="DI143" i="38"/>
  <c r="CY144" i="38"/>
  <c r="CZ144" i="38"/>
  <c r="DA144" i="38"/>
  <c r="DB144" i="38"/>
  <c r="DC144" i="38"/>
  <c r="DD144" i="38"/>
  <c r="DE144" i="38"/>
  <c r="DF144" i="38"/>
  <c r="DG144" i="38"/>
  <c r="DH144" i="38"/>
  <c r="DI144" i="38"/>
  <c r="CY145" i="38"/>
  <c r="CZ145" i="38"/>
  <c r="DA145" i="38"/>
  <c r="DB145" i="38"/>
  <c r="DC145" i="38"/>
  <c r="DD145" i="38"/>
  <c r="DE145" i="38"/>
  <c r="DF145" i="38"/>
  <c r="DG145" i="38"/>
  <c r="DH145" i="38"/>
  <c r="DI145" i="38"/>
  <c r="CY146" i="38"/>
  <c r="CZ146" i="38"/>
  <c r="DA146" i="38"/>
  <c r="DB146" i="38"/>
  <c r="DC146" i="38"/>
  <c r="DD146" i="38"/>
  <c r="DE146" i="38"/>
  <c r="DF146" i="38"/>
  <c r="DG146" i="38"/>
  <c r="DH146" i="38"/>
  <c r="DI146" i="38"/>
  <c r="CY147" i="38"/>
  <c r="CZ147" i="38"/>
  <c r="DA147" i="38"/>
  <c r="DB147" i="38"/>
  <c r="DC147" i="38"/>
  <c r="DD147" i="38"/>
  <c r="DE147" i="38"/>
  <c r="DF147" i="38"/>
  <c r="DG147" i="38"/>
  <c r="DH147" i="38"/>
  <c r="DI147" i="38"/>
  <c r="CY148" i="38"/>
  <c r="CZ148" i="38"/>
  <c r="DA148" i="38"/>
  <c r="DB148" i="38"/>
  <c r="DC148" i="38"/>
  <c r="DD148" i="38"/>
  <c r="DE148" i="38"/>
  <c r="DF148" i="38"/>
  <c r="DG148" i="38"/>
  <c r="DH148" i="38"/>
  <c r="DI148" i="38"/>
  <c r="CY149" i="38"/>
  <c r="CZ149" i="38"/>
  <c r="DA149" i="38"/>
  <c r="DB149" i="38"/>
  <c r="DC149" i="38"/>
  <c r="DD149" i="38"/>
  <c r="DE149" i="38"/>
  <c r="DF149" i="38"/>
  <c r="DG149" i="38"/>
  <c r="DH149" i="38"/>
  <c r="DI149" i="38"/>
  <c r="CZ2" i="38"/>
  <c r="DA2" i="38"/>
  <c r="DB2" i="38"/>
  <c r="DC2" i="38"/>
  <c r="DD2" i="38"/>
  <c r="DE2" i="38"/>
  <c r="DF2" i="38"/>
  <c r="DG2" i="38"/>
  <c r="DH2" i="38"/>
  <c r="DI2" i="38"/>
  <c r="CY2" i="38"/>
  <c r="BR15" i="38"/>
  <c r="BS15" i="38"/>
  <c r="BT15" i="38"/>
  <c r="BU15" i="38"/>
  <c r="BV15" i="38"/>
  <c r="BW15" i="38"/>
  <c r="BX15" i="38"/>
  <c r="BY15" i="38"/>
  <c r="BZ15" i="38"/>
  <c r="CA15" i="38"/>
  <c r="CB15" i="38"/>
  <c r="BR16" i="38"/>
  <c r="BS16" i="38"/>
  <c r="BT16" i="38"/>
  <c r="BU16" i="38"/>
  <c r="BV16" i="38"/>
  <c r="BW16" i="38"/>
  <c r="BX16" i="38"/>
  <c r="BY16" i="38"/>
  <c r="BZ16" i="38"/>
  <c r="CA16" i="38"/>
  <c r="CB16" i="38"/>
  <c r="BR17" i="38"/>
  <c r="BS17" i="38"/>
  <c r="BT17" i="38"/>
  <c r="BU17" i="38"/>
  <c r="BV17" i="38"/>
  <c r="BW17" i="38"/>
  <c r="BX17" i="38"/>
  <c r="BY17" i="38"/>
  <c r="BZ17" i="38"/>
  <c r="CA17" i="38"/>
  <c r="CB17" i="38"/>
  <c r="BR18" i="38"/>
  <c r="BS18" i="38"/>
  <c r="BT18" i="38"/>
  <c r="BU18" i="38"/>
  <c r="BV18" i="38"/>
  <c r="BW18" i="38"/>
  <c r="BX18" i="38"/>
  <c r="BY18" i="38"/>
  <c r="BZ18" i="38"/>
  <c r="CA18" i="38"/>
  <c r="CB18" i="38"/>
  <c r="BR19" i="38"/>
  <c r="BS19" i="38"/>
  <c r="BT19" i="38"/>
  <c r="BU19" i="38"/>
  <c r="BV19" i="38"/>
  <c r="BW19" i="38"/>
  <c r="BX19" i="38"/>
  <c r="BY19" i="38"/>
  <c r="BZ19" i="38"/>
  <c r="CA19" i="38"/>
  <c r="CB19" i="38"/>
  <c r="BR20" i="38"/>
  <c r="BS20" i="38"/>
  <c r="BT20" i="38"/>
  <c r="BU20" i="38"/>
  <c r="BV20" i="38"/>
  <c r="BW20" i="38"/>
  <c r="BX20" i="38"/>
  <c r="BY20" i="38"/>
  <c r="BZ20" i="38"/>
  <c r="CA20" i="38"/>
  <c r="CB20" i="38"/>
  <c r="BR21" i="38"/>
  <c r="BS21" i="38"/>
  <c r="BT21" i="38"/>
  <c r="BU21" i="38"/>
  <c r="BV21" i="38"/>
  <c r="BW21" i="38"/>
  <c r="BX21" i="38"/>
  <c r="BY21" i="38"/>
  <c r="BZ21" i="38"/>
  <c r="CA21" i="38"/>
  <c r="CB21" i="38"/>
  <c r="BR22" i="38"/>
  <c r="BS22" i="38"/>
  <c r="BT22" i="38"/>
  <c r="BU22" i="38"/>
  <c r="BV22" i="38"/>
  <c r="BW22" i="38"/>
  <c r="BX22" i="38"/>
  <c r="BY22" i="38"/>
  <c r="BZ22" i="38"/>
  <c r="CA22" i="38"/>
  <c r="CB22" i="38"/>
  <c r="BR23" i="38"/>
  <c r="BS23" i="38"/>
  <c r="BT23" i="38"/>
  <c r="BU23" i="38"/>
  <c r="BV23" i="38"/>
  <c r="BW23" i="38"/>
  <c r="BX23" i="38"/>
  <c r="BY23" i="38"/>
  <c r="BZ23" i="38"/>
  <c r="CA23" i="38"/>
  <c r="CB23" i="38"/>
  <c r="BR24" i="38"/>
  <c r="BS24" i="38"/>
  <c r="BT24" i="38"/>
  <c r="BU24" i="38"/>
  <c r="BV24" i="38"/>
  <c r="BW24" i="38"/>
  <c r="BX24" i="38"/>
  <c r="BY24" i="38"/>
  <c r="BZ24" i="38"/>
  <c r="CA24" i="38"/>
  <c r="CB24" i="38"/>
  <c r="BR25" i="38"/>
  <c r="BS25" i="38"/>
  <c r="BT25" i="38"/>
  <c r="BU25" i="38"/>
  <c r="BV25" i="38"/>
  <c r="BW25" i="38"/>
  <c r="BX25" i="38"/>
  <c r="BY25" i="38"/>
  <c r="BZ25" i="38"/>
  <c r="CA25" i="38"/>
  <c r="CB25" i="38"/>
  <c r="BR26" i="38"/>
  <c r="BS26" i="38"/>
  <c r="BT26" i="38"/>
  <c r="BU26" i="38"/>
  <c r="BV26" i="38"/>
  <c r="BW26" i="38"/>
  <c r="BX26" i="38"/>
  <c r="BY26" i="38"/>
  <c r="BZ26" i="38"/>
  <c r="CA26" i="38"/>
  <c r="CB26" i="38"/>
  <c r="BR27" i="38"/>
  <c r="BS27" i="38"/>
  <c r="BT27" i="38"/>
  <c r="BU27" i="38"/>
  <c r="BV27" i="38"/>
  <c r="BW27" i="38"/>
  <c r="BX27" i="38"/>
  <c r="BY27" i="38"/>
  <c r="BZ27" i="38"/>
  <c r="CA27" i="38"/>
  <c r="CB27" i="38"/>
  <c r="BR28" i="38"/>
  <c r="BS28" i="38"/>
  <c r="BT28" i="38"/>
  <c r="BU28" i="38"/>
  <c r="BV28" i="38"/>
  <c r="BW28" i="38"/>
  <c r="BX28" i="38"/>
  <c r="BY28" i="38"/>
  <c r="BZ28" i="38"/>
  <c r="CA28" i="38"/>
  <c r="CB28" i="38"/>
  <c r="BR29" i="38"/>
  <c r="BS29" i="38"/>
  <c r="BT29" i="38"/>
  <c r="BU29" i="38"/>
  <c r="BV29" i="38"/>
  <c r="BW29" i="38"/>
  <c r="BX29" i="38"/>
  <c r="BY29" i="38"/>
  <c r="BZ29" i="38"/>
  <c r="CA29" i="38"/>
  <c r="CB29" i="38"/>
  <c r="BR30" i="38"/>
  <c r="BS30" i="38"/>
  <c r="BT30" i="38"/>
  <c r="BU30" i="38"/>
  <c r="BV30" i="38"/>
  <c r="BW30" i="38"/>
  <c r="BX30" i="38"/>
  <c r="BY30" i="38"/>
  <c r="BZ30" i="38"/>
  <c r="CA30" i="38"/>
  <c r="CB30" i="38"/>
  <c r="BR31" i="38"/>
  <c r="BS31" i="38"/>
  <c r="BT31" i="38"/>
  <c r="BU31" i="38"/>
  <c r="BV31" i="38"/>
  <c r="BW31" i="38"/>
  <c r="BX31" i="38"/>
  <c r="BY31" i="38"/>
  <c r="BZ31" i="38"/>
  <c r="CA31" i="38"/>
  <c r="CB31" i="38"/>
  <c r="BR32" i="38"/>
  <c r="BS32" i="38"/>
  <c r="BT32" i="38"/>
  <c r="BU32" i="38"/>
  <c r="BV32" i="38"/>
  <c r="BW32" i="38"/>
  <c r="BX32" i="38"/>
  <c r="BY32" i="38"/>
  <c r="BZ32" i="38"/>
  <c r="CA32" i="38"/>
  <c r="CB32" i="38"/>
  <c r="BR33" i="38"/>
  <c r="BS33" i="38"/>
  <c r="BT33" i="38"/>
  <c r="BU33" i="38"/>
  <c r="BV33" i="38"/>
  <c r="BW33" i="38"/>
  <c r="BX33" i="38"/>
  <c r="BY33" i="38"/>
  <c r="BZ33" i="38"/>
  <c r="CA33" i="38"/>
  <c r="CB33" i="38"/>
  <c r="BR34" i="38"/>
  <c r="BS34" i="38"/>
  <c r="BT34" i="38"/>
  <c r="BU34" i="38"/>
  <c r="BV34" i="38"/>
  <c r="BW34" i="38"/>
  <c r="BX34" i="38"/>
  <c r="BY34" i="38"/>
  <c r="BZ34" i="38"/>
  <c r="CA34" i="38"/>
  <c r="CB34" i="38"/>
  <c r="BR35" i="38"/>
  <c r="BS35" i="38"/>
  <c r="BT35" i="38"/>
  <c r="BU35" i="38"/>
  <c r="BV35" i="38"/>
  <c r="BW35" i="38"/>
  <c r="BX35" i="38"/>
  <c r="BY35" i="38"/>
  <c r="BZ35" i="38"/>
  <c r="CA35" i="38"/>
  <c r="CB35" i="38"/>
  <c r="BR36" i="38"/>
  <c r="BS36" i="38"/>
  <c r="BT36" i="38"/>
  <c r="BU36" i="38"/>
  <c r="BV36" i="38"/>
  <c r="BW36" i="38"/>
  <c r="BX36" i="38"/>
  <c r="BY36" i="38"/>
  <c r="BZ36" i="38"/>
  <c r="CA36" i="38"/>
  <c r="CB36" i="38"/>
  <c r="BR37" i="38"/>
  <c r="BS37" i="38"/>
  <c r="BT37" i="38"/>
  <c r="BU37" i="38"/>
  <c r="BV37" i="38"/>
  <c r="BW37" i="38"/>
  <c r="BX37" i="38"/>
  <c r="BY37" i="38"/>
  <c r="BZ37" i="38"/>
  <c r="CA37" i="38"/>
  <c r="CB37" i="38"/>
  <c r="BR38" i="38"/>
  <c r="BS38" i="38"/>
  <c r="BT38" i="38"/>
  <c r="BU38" i="38"/>
  <c r="BV38" i="38"/>
  <c r="BW38" i="38"/>
  <c r="BX38" i="38"/>
  <c r="BY38" i="38"/>
  <c r="BZ38" i="38"/>
  <c r="CA38" i="38"/>
  <c r="CB38" i="38"/>
  <c r="BR39" i="38"/>
  <c r="BS39" i="38"/>
  <c r="BT39" i="38"/>
  <c r="BU39" i="38"/>
  <c r="BV39" i="38"/>
  <c r="BW39" i="38"/>
  <c r="BX39" i="38"/>
  <c r="BY39" i="38"/>
  <c r="BZ39" i="38"/>
  <c r="CA39" i="38"/>
  <c r="CB39" i="38"/>
  <c r="BR40" i="38"/>
  <c r="BS40" i="38"/>
  <c r="BT40" i="38"/>
  <c r="BU40" i="38"/>
  <c r="BV40" i="38"/>
  <c r="BW40" i="38"/>
  <c r="BX40" i="38"/>
  <c r="BY40" i="38"/>
  <c r="BZ40" i="38"/>
  <c r="CA40" i="38"/>
  <c r="CB40" i="38"/>
  <c r="BR41" i="38"/>
  <c r="BS41" i="38"/>
  <c r="BT41" i="38"/>
  <c r="BU41" i="38"/>
  <c r="BV41" i="38"/>
  <c r="BW41" i="38"/>
  <c r="BX41" i="38"/>
  <c r="BY41" i="38"/>
  <c r="BZ41" i="38"/>
  <c r="CA41" i="38"/>
  <c r="CB41" i="38"/>
  <c r="BR42" i="38"/>
  <c r="BS42" i="38"/>
  <c r="BT42" i="38"/>
  <c r="BU42" i="38"/>
  <c r="BV42" i="38"/>
  <c r="BW42" i="38"/>
  <c r="BX42" i="38"/>
  <c r="BY42" i="38"/>
  <c r="BZ42" i="38"/>
  <c r="CA42" i="38"/>
  <c r="CB42" i="38"/>
  <c r="BR43" i="38"/>
  <c r="BS43" i="38"/>
  <c r="BT43" i="38"/>
  <c r="BU43" i="38"/>
  <c r="BV43" i="38"/>
  <c r="BW43" i="38"/>
  <c r="BX43" i="38"/>
  <c r="BY43" i="38"/>
  <c r="BZ43" i="38"/>
  <c r="CA43" i="38"/>
  <c r="CB43" i="38"/>
  <c r="BR44" i="38"/>
  <c r="BS44" i="38"/>
  <c r="BT44" i="38"/>
  <c r="BU44" i="38"/>
  <c r="BV44" i="38"/>
  <c r="BW44" i="38"/>
  <c r="BX44" i="38"/>
  <c r="BY44" i="38"/>
  <c r="BZ44" i="38"/>
  <c r="CA44" i="38"/>
  <c r="CB44" i="38"/>
  <c r="BR45" i="38"/>
  <c r="BS45" i="38"/>
  <c r="BT45" i="38"/>
  <c r="BU45" i="38"/>
  <c r="BV45" i="38"/>
  <c r="BW45" i="38"/>
  <c r="BX45" i="38"/>
  <c r="BY45" i="38"/>
  <c r="BZ45" i="38"/>
  <c r="CA45" i="38"/>
  <c r="CB45" i="38"/>
  <c r="BR46" i="38"/>
  <c r="BS46" i="38"/>
  <c r="BT46" i="38"/>
  <c r="BU46" i="38"/>
  <c r="BV46" i="38"/>
  <c r="BW46" i="38"/>
  <c r="BX46" i="38"/>
  <c r="BY46" i="38"/>
  <c r="BZ46" i="38"/>
  <c r="CA46" i="38"/>
  <c r="CB46" i="38"/>
  <c r="BR47" i="38"/>
  <c r="BS47" i="38"/>
  <c r="BT47" i="38"/>
  <c r="BU47" i="38"/>
  <c r="BV47" i="38"/>
  <c r="BW47" i="38"/>
  <c r="BX47" i="38"/>
  <c r="BY47" i="38"/>
  <c r="BZ47" i="38"/>
  <c r="CA47" i="38"/>
  <c r="CB47" i="38"/>
  <c r="BR48" i="38"/>
  <c r="BS48" i="38"/>
  <c r="BT48" i="38"/>
  <c r="BU48" i="38"/>
  <c r="BV48" i="38"/>
  <c r="BW48" i="38"/>
  <c r="BX48" i="38"/>
  <c r="BY48" i="38"/>
  <c r="BZ48" i="38"/>
  <c r="CA48" i="38"/>
  <c r="CB48" i="38"/>
  <c r="BR49" i="38"/>
  <c r="BS49" i="38"/>
  <c r="BT49" i="38"/>
  <c r="BU49" i="38"/>
  <c r="BV49" i="38"/>
  <c r="BW49" i="38"/>
  <c r="BX49" i="38"/>
  <c r="BY49" i="38"/>
  <c r="BZ49" i="38"/>
  <c r="CA49" i="38"/>
  <c r="CB49" i="38"/>
  <c r="BR50" i="38"/>
  <c r="BS50" i="38"/>
  <c r="BT50" i="38"/>
  <c r="BU50" i="38"/>
  <c r="BV50" i="38"/>
  <c r="BW50" i="38"/>
  <c r="BX50" i="38"/>
  <c r="BY50" i="38"/>
  <c r="BZ50" i="38"/>
  <c r="CA50" i="38"/>
  <c r="CB50" i="38"/>
  <c r="BR51" i="38"/>
  <c r="BS51" i="38"/>
  <c r="BT51" i="38"/>
  <c r="BU51" i="38"/>
  <c r="BV51" i="38"/>
  <c r="BW51" i="38"/>
  <c r="BX51" i="38"/>
  <c r="BY51" i="38"/>
  <c r="BZ51" i="38"/>
  <c r="CA51" i="38"/>
  <c r="CB51" i="38"/>
  <c r="BR52" i="38"/>
  <c r="BS52" i="38"/>
  <c r="BT52" i="38"/>
  <c r="BU52" i="38"/>
  <c r="BV52" i="38"/>
  <c r="BW52" i="38"/>
  <c r="BX52" i="38"/>
  <c r="BY52" i="38"/>
  <c r="BZ52" i="38"/>
  <c r="CA52" i="38"/>
  <c r="CB52" i="38"/>
  <c r="BR53" i="38"/>
  <c r="BS53" i="38"/>
  <c r="BT53" i="38"/>
  <c r="BU53" i="38"/>
  <c r="BV53" i="38"/>
  <c r="BW53" i="38"/>
  <c r="BX53" i="38"/>
  <c r="BY53" i="38"/>
  <c r="BZ53" i="38"/>
  <c r="CA53" i="38"/>
  <c r="CB53" i="38"/>
  <c r="BR54" i="38"/>
  <c r="BS54" i="38"/>
  <c r="BT54" i="38"/>
  <c r="BU54" i="38"/>
  <c r="BV54" i="38"/>
  <c r="BW54" i="38"/>
  <c r="BX54" i="38"/>
  <c r="BY54" i="38"/>
  <c r="BZ54" i="38"/>
  <c r="CA54" i="38"/>
  <c r="CB54" i="38"/>
  <c r="BR55" i="38"/>
  <c r="BS55" i="38"/>
  <c r="BT55" i="38"/>
  <c r="BU55" i="38"/>
  <c r="BV55" i="38"/>
  <c r="BW55" i="38"/>
  <c r="BX55" i="38"/>
  <c r="BY55" i="38"/>
  <c r="BZ55" i="38"/>
  <c r="CA55" i="38"/>
  <c r="CB55" i="38"/>
  <c r="BR56" i="38"/>
  <c r="BS56" i="38"/>
  <c r="BT56" i="38"/>
  <c r="BU56" i="38"/>
  <c r="BV56" i="38"/>
  <c r="BW56" i="38"/>
  <c r="BX56" i="38"/>
  <c r="BY56" i="38"/>
  <c r="BZ56" i="38"/>
  <c r="CA56" i="38"/>
  <c r="CB56" i="38"/>
  <c r="BR57" i="38"/>
  <c r="BS57" i="38"/>
  <c r="BT57" i="38"/>
  <c r="BU57" i="38"/>
  <c r="BV57" i="38"/>
  <c r="BW57" i="38"/>
  <c r="BX57" i="38"/>
  <c r="BY57" i="38"/>
  <c r="BZ57" i="38"/>
  <c r="CA57" i="38"/>
  <c r="CB57" i="38"/>
  <c r="BR58" i="38"/>
  <c r="BS58" i="38"/>
  <c r="BT58" i="38"/>
  <c r="BU58" i="38"/>
  <c r="BV58" i="38"/>
  <c r="BW58" i="38"/>
  <c r="BX58" i="38"/>
  <c r="BY58" i="38"/>
  <c r="BZ58" i="38"/>
  <c r="CA58" i="38"/>
  <c r="CB58" i="38"/>
  <c r="BR59" i="38"/>
  <c r="BS59" i="38"/>
  <c r="BT59" i="38"/>
  <c r="BU59" i="38"/>
  <c r="BV59" i="38"/>
  <c r="BW59" i="38"/>
  <c r="BX59" i="38"/>
  <c r="BY59" i="38"/>
  <c r="BZ59" i="38"/>
  <c r="CA59" i="38"/>
  <c r="CB59" i="38"/>
  <c r="BR60" i="38"/>
  <c r="BS60" i="38"/>
  <c r="BT60" i="38"/>
  <c r="BU60" i="38"/>
  <c r="BV60" i="38"/>
  <c r="BW60" i="38"/>
  <c r="BX60" i="38"/>
  <c r="BY60" i="38"/>
  <c r="BZ60" i="38"/>
  <c r="CA60" i="38"/>
  <c r="CB60" i="38"/>
  <c r="BR61" i="38"/>
  <c r="BS61" i="38"/>
  <c r="BT61" i="38"/>
  <c r="BU61" i="38"/>
  <c r="BV61" i="38"/>
  <c r="BW61" i="38"/>
  <c r="BX61" i="38"/>
  <c r="BY61" i="38"/>
  <c r="BZ61" i="38"/>
  <c r="CA61" i="38"/>
  <c r="CB61" i="38"/>
  <c r="BR62" i="38"/>
  <c r="BS62" i="38"/>
  <c r="BT62" i="38"/>
  <c r="BU62" i="38"/>
  <c r="BV62" i="38"/>
  <c r="BW62" i="38"/>
  <c r="BX62" i="38"/>
  <c r="BY62" i="38"/>
  <c r="BZ62" i="38"/>
  <c r="CA62" i="38"/>
  <c r="CB62" i="38"/>
  <c r="BR63" i="38"/>
  <c r="BS63" i="38"/>
  <c r="BT63" i="38"/>
  <c r="BU63" i="38"/>
  <c r="BV63" i="38"/>
  <c r="BW63" i="38"/>
  <c r="BX63" i="38"/>
  <c r="BY63" i="38"/>
  <c r="BZ63" i="38"/>
  <c r="CA63" i="38"/>
  <c r="CB63" i="38"/>
  <c r="BR64" i="38"/>
  <c r="BS64" i="38"/>
  <c r="BT64" i="38"/>
  <c r="BU64" i="38"/>
  <c r="BV64" i="38"/>
  <c r="BW64" i="38"/>
  <c r="BX64" i="38"/>
  <c r="BY64" i="38"/>
  <c r="BZ64" i="38"/>
  <c r="CA64" i="38"/>
  <c r="CB64" i="38"/>
  <c r="BR65" i="38"/>
  <c r="BS65" i="38"/>
  <c r="BT65" i="38"/>
  <c r="BU65" i="38"/>
  <c r="BV65" i="38"/>
  <c r="BW65" i="38"/>
  <c r="BX65" i="38"/>
  <c r="BY65" i="38"/>
  <c r="BZ65" i="38"/>
  <c r="CA65" i="38"/>
  <c r="CB65" i="38"/>
  <c r="BR66" i="38"/>
  <c r="BS66" i="38"/>
  <c r="BT66" i="38"/>
  <c r="BU66" i="38"/>
  <c r="BV66" i="38"/>
  <c r="BW66" i="38"/>
  <c r="BX66" i="38"/>
  <c r="BY66" i="38"/>
  <c r="BZ66" i="38"/>
  <c r="CA66" i="38"/>
  <c r="CB66" i="38"/>
  <c r="BR67" i="38"/>
  <c r="BS67" i="38"/>
  <c r="BT67" i="38"/>
  <c r="BU67" i="38"/>
  <c r="BV67" i="38"/>
  <c r="BW67" i="38"/>
  <c r="BX67" i="38"/>
  <c r="BY67" i="38"/>
  <c r="BZ67" i="38"/>
  <c r="CA67" i="38"/>
  <c r="CB67" i="38"/>
  <c r="BR68" i="38"/>
  <c r="BS68" i="38"/>
  <c r="BT68" i="38"/>
  <c r="BU68" i="38"/>
  <c r="BV68" i="38"/>
  <c r="BW68" i="38"/>
  <c r="BX68" i="38"/>
  <c r="BY68" i="38"/>
  <c r="BZ68" i="38"/>
  <c r="CA68" i="38"/>
  <c r="CB68" i="38"/>
  <c r="BR69" i="38"/>
  <c r="BS69" i="38"/>
  <c r="BT69" i="38"/>
  <c r="BU69" i="38"/>
  <c r="BV69" i="38"/>
  <c r="BW69" i="38"/>
  <c r="BX69" i="38"/>
  <c r="BY69" i="38"/>
  <c r="BZ69" i="38"/>
  <c r="CA69" i="38"/>
  <c r="CB69" i="38"/>
  <c r="BR70" i="38"/>
  <c r="BS70" i="38"/>
  <c r="BT70" i="38"/>
  <c r="BU70" i="38"/>
  <c r="BV70" i="38"/>
  <c r="BW70" i="38"/>
  <c r="BX70" i="38"/>
  <c r="BY70" i="38"/>
  <c r="BZ70" i="38"/>
  <c r="CA70" i="38"/>
  <c r="CB70" i="38"/>
  <c r="BR71" i="38"/>
  <c r="BS71" i="38"/>
  <c r="BT71" i="38"/>
  <c r="BU71" i="38"/>
  <c r="BV71" i="38"/>
  <c r="BW71" i="38"/>
  <c r="BX71" i="38"/>
  <c r="BY71" i="38"/>
  <c r="BZ71" i="38"/>
  <c r="CA71" i="38"/>
  <c r="CB71" i="38"/>
  <c r="BR72" i="38"/>
  <c r="BS72" i="38"/>
  <c r="BT72" i="38"/>
  <c r="BU72" i="38"/>
  <c r="BV72" i="38"/>
  <c r="BW72" i="38"/>
  <c r="BX72" i="38"/>
  <c r="BY72" i="38"/>
  <c r="BZ72" i="38"/>
  <c r="CA72" i="38"/>
  <c r="CB72" i="38"/>
  <c r="BR73" i="38"/>
  <c r="BS73" i="38"/>
  <c r="BT73" i="38"/>
  <c r="BU73" i="38"/>
  <c r="BV73" i="38"/>
  <c r="BW73" i="38"/>
  <c r="BX73" i="38"/>
  <c r="BY73" i="38"/>
  <c r="BZ73" i="38"/>
  <c r="CA73" i="38"/>
  <c r="CB73" i="38"/>
  <c r="BR74" i="38"/>
  <c r="BS74" i="38"/>
  <c r="BT74" i="38"/>
  <c r="BU74" i="38"/>
  <c r="BV74" i="38"/>
  <c r="BW74" i="38"/>
  <c r="BX74" i="38"/>
  <c r="BY74" i="38"/>
  <c r="BZ74" i="38"/>
  <c r="CA74" i="38"/>
  <c r="CB74" i="38"/>
  <c r="BR75" i="38"/>
  <c r="BS75" i="38"/>
  <c r="BT75" i="38"/>
  <c r="BU75" i="38"/>
  <c r="BV75" i="38"/>
  <c r="BW75" i="38"/>
  <c r="BX75" i="38"/>
  <c r="BY75" i="38"/>
  <c r="BZ75" i="38"/>
  <c r="CA75" i="38"/>
  <c r="CB75" i="38"/>
  <c r="BR76" i="38"/>
  <c r="BS76" i="38"/>
  <c r="BT76" i="38"/>
  <c r="BU76" i="38"/>
  <c r="BV76" i="38"/>
  <c r="BW76" i="38"/>
  <c r="BX76" i="38"/>
  <c r="BY76" i="38"/>
  <c r="BZ76" i="38"/>
  <c r="CA76" i="38"/>
  <c r="CB76" i="38"/>
  <c r="BR77" i="38"/>
  <c r="BS77" i="38"/>
  <c r="BT77" i="38"/>
  <c r="BU77" i="38"/>
  <c r="BV77" i="38"/>
  <c r="BW77" i="38"/>
  <c r="BX77" i="38"/>
  <c r="BY77" i="38"/>
  <c r="BZ77" i="38"/>
  <c r="CA77" i="38"/>
  <c r="CB77" i="38"/>
  <c r="BR78" i="38"/>
  <c r="BS78" i="38"/>
  <c r="BT78" i="38"/>
  <c r="BU78" i="38"/>
  <c r="BV78" i="38"/>
  <c r="BW78" i="38"/>
  <c r="BX78" i="38"/>
  <c r="BY78" i="38"/>
  <c r="BZ78" i="38"/>
  <c r="CA78" i="38"/>
  <c r="CB78" i="38"/>
  <c r="BR79" i="38"/>
  <c r="BS79" i="38"/>
  <c r="BT79" i="38"/>
  <c r="BU79" i="38"/>
  <c r="BV79" i="38"/>
  <c r="BW79" i="38"/>
  <c r="BX79" i="38"/>
  <c r="BY79" i="38"/>
  <c r="BZ79" i="38"/>
  <c r="CA79" i="38"/>
  <c r="CB79" i="38"/>
  <c r="BR80" i="38"/>
  <c r="BS80" i="38"/>
  <c r="BT80" i="38"/>
  <c r="BU80" i="38"/>
  <c r="BV80" i="38"/>
  <c r="BW80" i="38"/>
  <c r="BX80" i="38"/>
  <c r="BY80" i="38"/>
  <c r="BZ80" i="38"/>
  <c r="CA80" i="38"/>
  <c r="CB80" i="38"/>
  <c r="BR81" i="38"/>
  <c r="BS81" i="38"/>
  <c r="BT81" i="38"/>
  <c r="BU81" i="38"/>
  <c r="BV81" i="38"/>
  <c r="BW81" i="38"/>
  <c r="BX81" i="38"/>
  <c r="BY81" i="38"/>
  <c r="BZ81" i="38"/>
  <c r="CA81" i="38"/>
  <c r="CB81" i="38"/>
  <c r="BR82" i="38"/>
  <c r="BS82" i="38"/>
  <c r="BT82" i="38"/>
  <c r="BU82" i="38"/>
  <c r="BV82" i="38"/>
  <c r="BW82" i="38"/>
  <c r="BX82" i="38"/>
  <c r="BY82" i="38"/>
  <c r="BZ82" i="38"/>
  <c r="CA82" i="38"/>
  <c r="CB82" i="38"/>
  <c r="BR83" i="38"/>
  <c r="BS83" i="38"/>
  <c r="BT83" i="38"/>
  <c r="BU83" i="38"/>
  <c r="BV83" i="38"/>
  <c r="BW83" i="38"/>
  <c r="BX83" i="38"/>
  <c r="BY83" i="38"/>
  <c r="BZ83" i="38"/>
  <c r="CA83" i="38"/>
  <c r="CB83" i="38"/>
  <c r="BR84" i="38"/>
  <c r="BS84" i="38"/>
  <c r="BT84" i="38"/>
  <c r="BU84" i="38"/>
  <c r="BV84" i="38"/>
  <c r="BW84" i="38"/>
  <c r="BX84" i="38"/>
  <c r="BY84" i="38"/>
  <c r="BZ84" i="38"/>
  <c r="CA84" i="38"/>
  <c r="CB84" i="38"/>
  <c r="BR85" i="38"/>
  <c r="BS85" i="38"/>
  <c r="BT85" i="38"/>
  <c r="BU85" i="38"/>
  <c r="BV85" i="38"/>
  <c r="BW85" i="38"/>
  <c r="BX85" i="38"/>
  <c r="BY85" i="38"/>
  <c r="BZ85" i="38"/>
  <c r="CA85" i="38"/>
  <c r="CB85" i="38"/>
  <c r="BR86" i="38"/>
  <c r="BS86" i="38"/>
  <c r="BT86" i="38"/>
  <c r="BU86" i="38"/>
  <c r="BV86" i="38"/>
  <c r="BW86" i="38"/>
  <c r="BX86" i="38"/>
  <c r="BY86" i="38"/>
  <c r="BZ86" i="38"/>
  <c r="CA86" i="38"/>
  <c r="CB86" i="38"/>
  <c r="BR87" i="38"/>
  <c r="BS87" i="38"/>
  <c r="BT87" i="38"/>
  <c r="BU87" i="38"/>
  <c r="BV87" i="38"/>
  <c r="BW87" i="38"/>
  <c r="BX87" i="38"/>
  <c r="BY87" i="38"/>
  <c r="BZ87" i="38"/>
  <c r="CA87" i="38"/>
  <c r="CB87" i="38"/>
  <c r="BR88" i="38"/>
  <c r="BS88" i="38"/>
  <c r="BT88" i="38"/>
  <c r="BU88" i="38"/>
  <c r="BV88" i="38"/>
  <c r="BW88" i="38"/>
  <c r="BX88" i="38"/>
  <c r="BY88" i="38"/>
  <c r="BZ88" i="38"/>
  <c r="CA88" i="38"/>
  <c r="CB88" i="38"/>
  <c r="BR89" i="38"/>
  <c r="BS89" i="38"/>
  <c r="BT89" i="38"/>
  <c r="BU89" i="38"/>
  <c r="BV89" i="38"/>
  <c r="BW89" i="38"/>
  <c r="BX89" i="38"/>
  <c r="BY89" i="38"/>
  <c r="BZ89" i="38"/>
  <c r="CA89" i="38"/>
  <c r="CB89" i="38"/>
  <c r="BR90" i="38"/>
  <c r="BS90" i="38"/>
  <c r="BT90" i="38"/>
  <c r="BU90" i="38"/>
  <c r="BV90" i="38"/>
  <c r="BW90" i="38"/>
  <c r="BX90" i="38"/>
  <c r="BY90" i="38"/>
  <c r="BZ90" i="38"/>
  <c r="CA90" i="38"/>
  <c r="CB90" i="38"/>
  <c r="BR91" i="38"/>
  <c r="BS91" i="38"/>
  <c r="BT91" i="38"/>
  <c r="BU91" i="38"/>
  <c r="BV91" i="38"/>
  <c r="BW91" i="38"/>
  <c r="BX91" i="38"/>
  <c r="BY91" i="38"/>
  <c r="BZ91" i="38"/>
  <c r="CA91" i="38"/>
  <c r="CB91" i="38"/>
  <c r="BR92" i="38"/>
  <c r="BS92" i="38"/>
  <c r="BT92" i="38"/>
  <c r="BU92" i="38"/>
  <c r="BV92" i="38"/>
  <c r="BW92" i="38"/>
  <c r="BX92" i="38"/>
  <c r="BY92" i="38"/>
  <c r="BZ92" i="38"/>
  <c r="CA92" i="38"/>
  <c r="CB92" i="38"/>
  <c r="BR93" i="38"/>
  <c r="BS93" i="38"/>
  <c r="BT93" i="38"/>
  <c r="BU93" i="38"/>
  <c r="BV93" i="38"/>
  <c r="BW93" i="38"/>
  <c r="BX93" i="38"/>
  <c r="BY93" i="38"/>
  <c r="BZ93" i="38"/>
  <c r="CA93" i="38"/>
  <c r="CB93" i="38"/>
  <c r="BR94" i="38"/>
  <c r="BS94" i="38"/>
  <c r="BT94" i="38"/>
  <c r="BU94" i="38"/>
  <c r="BV94" i="38"/>
  <c r="BW94" i="38"/>
  <c r="BX94" i="38"/>
  <c r="BY94" i="38"/>
  <c r="BZ94" i="38"/>
  <c r="CA94" i="38"/>
  <c r="CB94" i="38"/>
  <c r="BR95" i="38"/>
  <c r="BS95" i="38"/>
  <c r="BT95" i="38"/>
  <c r="BU95" i="38"/>
  <c r="BV95" i="38"/>
  <c r="BW95" i="38"/>
  <c r="BX95" i="38"/>
  <c r="BY95" i="38"/>
  <c r="BZ95" i="38"/>
  <c r="CA95" i="38"/>
  <c r="CB95" i="38"/>
  <c r="BR96" i="38"/>
  <c r="BS96" i="38"/>
  <c r="BT96" i="38"/>
  <c r="BU96" i="38"/>
  <c r="BV96" i="38"/>
  <c r="BW96" i="38"/>
  <c r="BX96" i="38"/>
  <c r="BY96" i="38"/>
  <c r="BZ96" i="38"/>
  <c r="CA96" i="38"/>
  <c r="CB96" i="38"/>
  <c r="BR97" i="38"/>
  <c r="BS97" i="38"/>
  <c r="BT97" i="38"/>
  <c r="BU97" i="38"/>
  <c r="BV97" i="38"/>
  <c r="BW97" i="38"/>
  <c r="BX97" i="38"/>
  <c r="BY97" i="38"/>
  <c r="BZ97" i="38"/>
  <c r="CA97" i="38"/>
  <c r="CB97" i="38"/>
  <c r="BR98" i="38"/>
  <c r="BS98" i="38"/>
  <c r="BT98" i="38"/>
  <c r="BU98" i="38"/>
  <c r="BV98" i="38"/>
  <c r="BW98" i="38"/>
  <c r="BX98" i="38"/>
  <c r="BY98" i="38"/>
  <c r="BZ98" i="38"/>
  <c r="CA98" i="38"/>
  <c r="CB98" i="38"/>
  <c r="BR99" i="38"/>
  <c r="BS99" i="38"/>
  <c r="BT99" i="38"/>
  <c r="BU99" i="38"/>
  <c r="BV99" i="38"/>
  <c r="BW99" i="38"/>
  <c r="BX99" i="38"/>
  <c r="BY99" i="38"/>
  <c r="BZ99" i="38"/>
  <c r="CA99" i="38"/>
  <c r="CB99" i="38"/>
  <c r="BR100" i="38"/>
  <c r="BS100" i="38"/>
  <c r="BT100" i="38"/>
  <c r="BU100" i="38"/>
  <c r="BV100" i="38"/>
  <c r="BW100" i="38"/>
  <c r="BX100" i="38"/>
  <c r="BY100" i="38"/>
  <c r="BZ100" i="38"/>
  <c r="CA100" i="38"/>
  <c r="CB100" i="38"/>
  <c r="BR101" i="38"/>
  <c r="BS101" i="38"/>
  <c r="BT101" i="38"/>
  <c r="BU101" i="38"/>
  <c r="BV101" i="38"/>
  <c r="BW101" i="38"/>
  <c r="BX101" i="38"/>
  <c r="BY101" i="38"/>
  <c r="BZ101" i="38"/>
  <c r="CA101" i="38"/>
  <c r="CB101" i="38"/>
  <c r="BR102" i="38"/>
  <c r="BS102" i="38"/>
  <c r="BT102" i="38"/>
  <c r="BU102" i="38"/>
  <c r="BV102" i="38"/>
  <c r="BW102" i="38"/>
  <c r="BX102" i="38"/>
  <c r="BY102" i="38"/>
  <c r="BZ102" i="38"/>
  <c r="CA102" i="38"/>
  <c r="CB102" i="38"/>
  <c r="BR103" i="38"/>
  <c r="BS103" i="38"/>
  <c r="BT103" i="38"/>
  <c r="BU103" i="38"/>
  <c r="BV103" i="38"/>
  <c r="BW103" i="38"/>
  <c r="BX103" i="38"/>
  <c r="BY103" i="38"/>
  <c r="BZ103" i="38"/>
  <c r="CA103" i="38"/>
  <c r="CB103" i="38"/>
  <c r="BR104" i="38"/>
  <c r="BS104" i="38"/>
  <c r="BT104" i="38"/>
  <c r="BU104" i="38"/>
  <c r="BV104" i="38"/>
  <c r="BW104" i="38"/>
  <c r="BX104" i="38"/>
  <c r="BY104" i="38"/>
  <c r="BZ104" i="38"/>
  <c r="CA104" i="38"/>
  <c r="CB104" i="38"/>
  <c r="BR105" i="38"/>
  <c r="BS105" i="38"/>
  <c r="BT105" i="38"/>
  <c r="BU105" i="38"/>
  <c r="BV105" i="38"/>
  <c r="BW105" i="38"/>
  <c r="BX105" i="38"/>
  <c r="BY105" i="38"/>
  <c r="BZ105" i="38"/>
  <c r="CA105" i="38"/>
  <c r="CB105" i="38"/>
  <c r="BR106" i="38"/>
  <c r="BS106" i="38"/>
  <c r="BT106" i="38"/>
  <c r="BU106" i="38"/>
  <c r="BV106" i="38"/>
  <c r="BW106" i="38"/>
  <c r="BX106" i="38"/>
  <c r="BY106" i="38"/>
  <c r="BZ106" i="38"/>
  <c r="CA106" i="38"/>
  <c r="CB106" i="38"/>
  <c r="BR107" i="38"/>
  <c r="BS107" i="38"/>
  <c r="BT107" i="38"/>
  <c r="BU107" i="38"/>
  <c r="BV107" i="38"/>
  <c r="BW107" i="38"/>
  <c r="BX107" i="38"/>
  <c r="BY107" i="38"/>
  <c r="BZ107" i="38"/>
  <c r="CA107" i="38"/>
  <c r="CB107" i="38"/>
  <c r="BR108" i="38"/>
  <c r="BS108" i="38"/>
  <c r="BT108" i="38"/>
  <c r="BU108" i="38"/>
  <c r="BV108" i="38"/>
  <c r="BW108" i="38"/>
  <c r="BX108" i="38"/>
  <c r="BY108" i="38"/>
  <c r="BZ108" i="38"/>
  <c r="CA108" i="38"/>
  <c r="CB108" i="38"/>
  <c r="BR109" i="38"/>
  <c r="BS109" i="38"/>
  <c r="BT109" i="38"/>
  <c r="BU109" i="38"/>
  <c r="BV109" i="38"/>
  <c r="BW109" i="38"/>
  <c r="BX109" i="38"/>
  <c r="BY109" i="38"/>
  <c r="BZ109" i="38"/>
  <c r="CA109" i="38"/>
  <c r="CB109" i="38"/>
  <c r="BR110" i="38"/>
  <c r="BS110" i="38"/>
  <c r="BT110" i="38"/>
  <c r="BU110" i="38"/>
  <c r="BV110" i="38"/>
  <c r="BW110" i="38"/>
  <c r="BX110" i="38"/>
  <c r="BY110" i="38"/>
  <c r="BZ110" i="38"/>
  <c r="CA110" i="38"/>
  <c r="CB110" i="38"/>
  <c r="BR111" i="38"/>
  <c r="BS111" i="38"/>
  <c r="BT111" i="38"/>
  <c r="BU111" i="38"/>
  <c r="BV111" i="38"/>
  <c r="BW111" i="38"/>
  <c r="BX111" i="38"/>
  <c r="BY111" i="38"/>
  <c r="BZ111" i="38"/>
  <c r="CA111" i="38"/>
  <c r="CB111" i="38"/>
  <c r="BR112" i="38"/>
  <c r="BS112" i="38"/>
  <c r="BT112" i="38"/>
  <c r="BU112" i="38"/>
  <c r="BV112" i="38"/>
  <c r="BW112" i="38"/>
  <c r="BX112" i="38"/>
  <c r="BY112" i="38"/>
  <c r="BZ112" i="38"/>
  <c r="CA112" i="38"/>
  <c r="CB112" i="38"/>
  <c r="BR113" i="38"/>
  <c r="BS113" i="38"/>
  <c r="BT113" i="38"/>
  <c r="BU113" i="38"/>
  <c r="BV113" i="38"/>
  <c r="BW113" i="38"/>
  <c r="BX113" i="38"/>
  <c r="BY113" i="38"/>
  <c r="BZ113" i="38"/>
  <c r="CA113" i="38"/>
  <c r="CB113" i="38"/>
  <c r="BR114" i="38"/>
  <c r="BS114" i="38"/>
  <c r="BT114" i="38"/>
  <c r="BU114" i="38"/>
  <c r="BV114" i="38"/>
  <c r="BW114" i="38"/>
  <c r="BX114" i="38"/>
  <c r="BY114" i="38"/>
  <c r="BZ114" i="38"/>
  <c r="CA114" i="38"/>
  <c r="CB114" i="38"/>
  <c r="BR115" i="38"/>
  <c r="BS115" i="38"/>
  <c r="BT115" i="38"/>
  <c r="BU115" i="38"/>
  <c r="BV115" i="38"/>
  <c r="BW115" i="38"/>
  <c r="BX115" i="38"/>
  <c r="BY115" i="38"/>
  <c r="BZ115" i="38"/>
  <c r="CA115" i="38"/>
  <c r="CB115" i="38"/>
  <c r="BR116" i="38"/>
  <c r="BS116" i="38"/>
  <c r="BT116" i="38"/>
  <c r="BU116" i="38"/>
  <c r="BV116" i="38"/>
  <c r="BW116" i="38"/>
  <c r="BX116" i="38"/>
  <c r="BY116" i="38"/>
  <c r="BZ116" i="38"/>
  <c r="CA116" i="38"/>
  <c r="CB116" i="38"/>
  <c r="BR117" i="38"/>
  <c r="BS117" i="38"/>
  <c r="BT117" i="38"/>
  <c r="BU117" i="38"/>
  <c r="BV117" i="38"/>
  <c r="BW117" i="38"/>
  <c r="BX117" i="38"/>
  <c r="BY117" i="38"/>
  <c r="BZ117" i="38"/>
  <c r="CA117" i="38"/>
  <c r="CB117" i="38"/>
  <c r="BR118" i="38"/>
  <c r="BS118" i="38"/>
  <c r="BT118" i="38"/>
  <c r="BU118" i="38"/>
  <c r="BV118" i="38"/>
  <c r="BW118" i="38"/>
  <c r="BX118" i="38"/>
  <c r="BY118" i="38"/>
  <c r="BZ118" i="38"/>
  <c r="CA118" i="38"/>
  <c r="CB118" i="38"/>
  <c r="BR119" i="38"/>
  <c r="BS119" i="38"/>
  <c r="BT119" i="38"/>
  <c r="BU119" i="38"/>
  <c r="BV119" i="38"/>
  <c r="BW119" i="38"/>
  <c r="BX119" i="38"/>
  <c r="BY119" i="38"/>
  <c r="BZ119" i="38"/>
  <c r="CA119" i="38"/>
  <c r="CB119" i="38"/>
  <c r="BR120" i="38"/>
  <c r="BS120" i="38"/>
  <c r="BT120" i="38"/>
  <c r="BU120" i="38"/>
  <c r="BV120" i="38"/>
  <c r="BW120" i="38"/>
  <c r="BX120" i="38"/>
  <c r="BY120" i="38"/>
  <c r="BZ120" i="38"/>
  <c r="CA120" i="38"/>
  <c r="CB120" i="38"/>
  <c r="BR121" i="38"/>
  <c r="BS121" i="38"/>
  <c r="BT121" i="38"/>
  <c r="BU121" i="38"/>
  <c r="BV121" i="38"/>
  <c r="BW121" i="38"/>
  <c r="BX121" i="38"/>
  <c r="BY121" i="38"/>
  <c r="BZ121" i="38"/>
  <c r="CA121" i="38"/>
  <c r="CB121" i="38"/>
  <c r="BR122" i="38"/>
  <c r="BS122" i="38"/>
  <c r="BT122" i="38"/>
  <c r="BU122" i="38"/>
  <c r="BV122" i="38"/>
  <c r="BW122" i="38"/>
  <c r="BX122" i="38"/>
  <c r="BY122" i="38"/>
  <c r="BZ122" i="38"/>
  <c r="CA122" i="38"/>
  <c r="CB122" i="38"/>
  <c r="BR123" i="38"/>
  <c r="BS123" i="38"/>
  <c r="BT123" i="38"/>
  <c r="BU123" i="38"/>
  <c r="BV123" i="38"/>
  <c r="BW123" i="38"/>
  <c r="BX123" i="38"/>
  <c r="BY123" i="38"/>
  <c r="BZ123" i="38"/>
  <c r="CA123" i="38"/>
  <c r="CB123" i="38"/>
  <c r="BR124" i="38"/>
  <c r="BS124" i="38"/>
  <c r="BT124" i="38"/>
  <c r="BU124" i="38"/>
  <c r="BV124" i="38"/>
  <c r="BW124" i="38"/>
  <c r="BX124" i="38"/>
  <c r="BY124" i="38"/>
  <c r="BZ124" i="38"/>
  <c r="CA124" i="38"/>
  <c r="CB124" i="38"/>
  <c r="BR125" i="38"/>
  <c r="BS125" i="38"/>
  <c r="BT125" i="38"/>
  <c r="BU125" i="38"/>
  <c r="BV125" i="38"/>
  <c r="BW125" i="38"/>
  <c r="BX125" i="38"/>
  <c r="BY125" i="38"/>
  <c r="BZ125" i="38"/>
  <c r="CA125" i="38"/>
  <c r="CB125" i="38"/>
  <c r="BR126" i="38"/>
  <c r="BS126" i="38"/>
  <c r="BT126" i="38"/>
  <c r="BU126" i="38"/>
  <c r="BV126" i="38"/>
  <c r="BW126" i="38"/>
  <c r="BX126" i="38"/>
  <c r="BY126" i="38"/>
  <c r="BZ126" i="38"/>
  <c r="CA126" i="38"/>
  <c r="CB126" i="38"/>
  <c r="BR127" i="38"/>
  <c r="BS127" i="38"/>
  <c r="BT127" i="38"/>
  <c r="BU127" i="38"/>
  <c r="BV127" i="38"/>
  <c r="BW127" i="38"/>
  <c r="BX127" i="38"/>
  <c r="BY127" i="38"/>
  <c r="BZ127" i="38"/>
  <c r="CA127" i="38"/>
  <c r="CB127" i="38"/>
  <c r="BR128" i="38"/>
  <c r="BS128" i="38"/>
  <c r="BT128" i="38"/>
  <c r="BU128" i="38"/>
  <c r="BV128" i="38"/>
  <c r="BW128" i="38"/>
  <c r="BX128" i="38"/>
  <c r="BY128" i="38"/>
  <c r="BZ128" i="38"/>
  <c r="CA128" i="38"/>
  <c r="CB128" i="38"/>
  <c r="BR129" i="38"/>
  <c r="BS129" i="38"/>
  <c r="BT129" i="38"/>
  <c r="BU129" i="38"/>
  <c r="BV129" i="38"/>
  <c r="BW129" i="38"/>
  <c r="BX129" i="38"/>
  <c r="BY129" i="38"/>
  <c r="BZ129" i="38"/>
  <c r="CA129" i="38"/>
  <c r="CB129" i="38"/>
  <c r="BR130" i="38"/>
  <c r="BS130" i="38"/>
  <c r="BT130" i="38"/>
  <c r="BU130" i="38"/>
  <c r="BV130" i="38"/>
  <c r="BW130" i="38"/>
  <c r="BX130" i="38"/>
  <c r="BY130" i="38"/>
  <c r="BZ130" i="38"/>
  <c r="CA130" i="38"/>
  <c r="CB130" i="38"/>
  <c r="BR131" i="38"/>
  <c r="BS131" i="38"/>
  <c r="BT131" i="38"/>
  <c r="BU131" i="38"/>
  <c r="BV131" i="38"/>
  <c r="BW131" i="38"/>
  <c r="BX131" i="38"/>
  <c r="BY131" i="38"/>
  <c r="BZ131" i="38"/>
  <c r="CA131" i="38"/>
  <c r="CB131" i="38"/>
  <c r="BR132" i="38"/>
  <c r="BS132" i="38"/>
  <c r="BT132" i="38"/>
  <c r="BU132" i="38"/>
  <c r="BV132" i="38"/>
  <c r="BW132" i="38"/>
  <c r="BX132" i="38"/>
  <c r="BY132" i="38"/>
  <c r="BZ132" i="38"/>
  <c r="CA132" i="38"/>
  <c r="CB132" i="38"/>
  <c r="BR133" i="38"/>
  <c r="BS133" i="38"/>
  <c r="BT133" i="38"/>
  <c r="BU133" i="38"/>
  <c r="BV133" i="38"/>
  <c r="BW133" i="38"/>
  <c r="BX133" i="38"/>
  <c r="BY133" i="38"/>
  <c r="BZ133" i="38"/>
  <c r="CA133" i="38"/>
  <c r="CB133" i="38"/>
  <c r="BR134" i="38"/>
  <c r="BS134" i="38"/>
  <c r="BT134" i="38"/>
  <c r="BU134" i="38"/>
  <c r="BV134" i="38"/>
  <c r="BW134" i="38"/>
  <c r="BX134" i="38"/>
  <c r="BY134" i="38"/>
  <c r="BZ134" i="38"/>
  <c r="CA134" i="38"/>
  <c r="CB134" i="38"/>
  <c r="BR135" i="38"/>
  <c r="BS135" i="38"/>
  <c r="BT135" i="38"/>
  <c r="BU135" i="38"/>
  <c r="BV135" i="38"/>
  <c r="BW135" i="38"/>
  <c r="BX135" i="38"/>
  <c r="BY135" i="38"/>
  <c r="BZ135" i="38"/>
  <c r="CA135" i="38"/>
  <c r="CB135" i="38"/>
  <c r="BR136" i="38"/>
  <c r="BS136" i="38"/>
  <c r="BT136" i="38"/>
  <c r="BU136" i="38"/>
  <c r="BV136" i="38"/>
  <c r="BW136" i="38"/>
  <c r="BX136" i="38"/>
  <c r="BY136" i="38"/>
  <c r="BZ136" i="38"/>
  <c r="CA136" i="38"/>
  <c r="CB136" i="38"/>
  <c r="BR137" i="38"/>
  <c r="BS137" i="38"/>
  <c r="BT137" i="38"/>
  <c r="BU137" i="38"/>
  <c r="BV137" i="38"/>
  <c r="BW137" i="38"/>
  <c r="BX137" i="38"/>
  <c r="BY137" i="38"/>
  <c r="BZ137" i="38"/>
  <c r="CA137" i="38"/>
  <c r="CB137" i="38"/>
  <c r="BR138" i="38"/>
  <c r="BS138" i="38"/>
  <c r="BT138" i="38"/>
  <c r="BU138" i="38"/>
  <c r="BV138" i="38"/>
  <c r="BW138" i="38"/>
  <c r="BX138" i="38"/>
  <c r="BY138" i="38"/>
  <c r="BZ138" i="38"/>
  <c r="CA138" i="38"/>
  <c r="CB138" i="38"/>
  <c r="BR139" i="38"/>
  <c r="BS139" i="38"/>
  <c r="BT139" i="38"/>
  <c r="BU139" i="38"/>
  <c r="BV139" i="38"/>
  <c r="BW139" i="38"/>
  <c r="BX139" i="38"/>
  <c r="BY139" i="38"/>
  <c r="BZ139" i="38"/>
  <c r="CA139" i="38"/>
  <c r="CB139" i="38"/>
  <c r="BR140" i="38"/>
  <c r="BS140" i="38"/>
  <c r="BT140" i="38"/>
  <c r="BU140" i="38"/>
  <c r="BV140" i="38"/>
  <c r="BW140" i="38"/>
  <c r="BX140" i="38"/>
  <c r="BY140" i="38"/>
  <c r="BZ140" i="38"/>
  <c r="CA140" i="38"/>
  <c r="CB140" i="38"/>
  <c r="BR141" i="38"/>
  <c r="BS141" i="38"/>
  <c r="BT141" i="38"/>
  <c r="BU141" i="38"/>
  <c r="BV141" i="38"/>
  <c r="BW141" i="38"/>
  <c r="BX141" i="38"/>
  <c r="BY141" i="38"/>
  <c r="BZ141" i="38"/>
  <c r="CA141" i="38"/>
  <c r="CB141" i="38"/>
  <c r="BR142" i="38"/>
  <c r="BS142" i="38"/>
  <c r="BT142" i="38"/>
  <c r="BU142" i="38"/>
  <c r="BV142" i="38"/>
  <c r="BW142" i="38"/>
  <c r="BX142" i="38"/>
  <c r="BY142" i="38"/>
  <c r="BZ142" i="38"/>
  <c r="CA142" i="38"/>
  <c r="CB142" i="38"/>
  <c r="BR143" i="38"/>
  <c r="BS143" i="38"/>
  <c r="BT143" i="38"/>
  <c r="BU143" i="38"/>
  <c r="BV143" i="38"/>
  <c r="BW143" i="38"/>
  <c r="BX143" i="38"/>
  <c r="BY143" i="38"/>
  <c r="BZ143" i="38"/>
  <c r="CA143" i="38"/>
  <c r="CB143" i="38"/>
  <c r="BR144" i="38"/>
  <c r="BS144" i="38"/>
  <c r="BT144" i="38"/>
  <c r="BU144" i="38"/>
  <c r="BV144" i="38"/>
  <c r="BW144" i="38"/>
  <c r="BX144" i="38"/>
  <c r="BY144" i="38"/>
  <c r="BZ144" i="38"/>
  <c r="CA144" i="38"/>
  <c r="CB144" i="38"/>
  <c r="BR145" i="38"/>
  <c r="BS145" i="38"/>
  <c r="BT145" i="38"/>
  <c r="BU145" i="38"/>
  <c r="BV145" i="38"/>
  <c r="BW145" i="38"/>
  <c r="BX145" i="38"/>
  <c r="BY145" i="38"/>
  <c r="BZ145" i="38"/>
  <c r="CA145" i="38"/>
  <c r="CB145" i="38"/>
  <c r="BR146" i="38"/>
  <c r="BS146" i="38"/>
  <c r="BT146" i="38"/>
  <c r="BU146" i="38"/>
  <c r="BV146" i="38"/>
  <c r="BW146" i="38"/>
  <c r="BX146" i="38"/>
  <c r="BY146" i="38"/>
  <c r="BZ146" i="38"/>
  <c r="CA146" i="38"/>
  <c r="CB146" i="38"/>
  <c r="BR147" i="38"/>
  <c r="BS147" i="38"/>
  <c r="BT147" i="38"/>
  <c r="BU147" i="38"/>
  <c r="BV147" i="38"/>
  <c r="BW147" i="38"/>
  <c r="BX147" i="38"/>
  <c r="BY147" i="38"/>
  <c r="BZ147" i="38"/>
  <c r="CA147" i="38"/>
  <c r="CB147" i="38"/>
  <c r="BR148" i="38"/>
  <c r="BS148" i="38"/>
  <c r="BT148" i="38"/>
  <c r="BU148" i="38"/>
  <c r="BV148" i="38"/>
  <c r="BW148" i="38"/>
  <c r="BX148" i="38"/>
  <c r="BY148" i="38"/>
  <c r="BZ148" i="38"/>
  <c r="CA148" i="38"/>
  <c r="CB148" i="38"/>
  <c r="BR149" i="38"/>
  <c r="BS149" i="38"/>
  <c r="BT149" i="38"/>
  <c r="BU149" i="38"/>
  <c r="BV149" i="38"/>
  <c r="BW149" i="38"/>
  <c r="BX149" i="38"/>
  <c r="BY149" i="38"/>
  <c r="BZ149" i="38"/>
  <c r="CA149" i="38"/>
  <c r="CB149" i="38"/>
  <c r="BR3" i="38"/>
  <c r="BS3" i="38"/>
  <c r="BT3" i="38"/>
  <c r="BU3" i="38"/>
  <c r="BV3" i="38"/>
  <c r="BW3" i="38"/>
  <c r="BX3" i="38"/>
  <c r="BY3" i="38"/>
  <c r="BZ3" i="38"/>
  <c r="CA3" i="38"/>
  <c r="CB3" i="38"/>
  <c r="BR4" i="38"/>
  <c r="BS4" i="38"/>
  <c r="BT4" i="38"/>
  <c r="BU4" i="38"/>
  <c r="BV4" i="38"/>
  <c r="BW4" i="38"/>
  <c r="BX4" i="38"/>
  <c r="BY4" i="38"/>
  <c r="BZ4" i="38"/>
  <c r="CA4" i="38"/>
  <c r="CB4" i="38"/>
  <c r="BR5" i="38"/>
  <c r="BS5" i="38"/>
  <c r="BT5" i="38"/>
  <c r="BU5" i="38"/>
  <c r="BV5" i="38"/>
  <c r="BW5" i="38"/>
  <c r="BX5" i="38"/>
  <c r="BY5" i="38"/>
  <c r="BZ5" i="38"/>
  <c r="CA5" i="38"/>
  <c r="CB5" i="38"/>
  <c r="BR6" i="38"/>
  <c r="BS6" i="38"/>
  <c r="BT6" i="38"/>
  <c r="BU6" i="38"/>
  <c r="BV6" i="38"/>
  <c r="BW6" i="38"/>
  <c r="BX6" i="38"/>
  <c r="BY6" i="38"/>
  <c r="BZ6" i="38"/>
  <c r="CA6" i="38"/>
  <c r="CB6" i="38"/>
  <c r="BR7" i="38"/>
  <c r="BS7" i="38"/>
  <c r="BT7" i="38"/>
  <c r="BU7" i="38"/>
  <c r="BV7" i="38"/>
  <c r="BW7" i="38"/>
  <c r="BX7" i="38"/>
  <c r="BY7" i="38"/>
  <c r="BZ7" i="38"/>
  <c r="CA7" i="38"/>
  <c r="CB7" i="38"/>
  <c r="BR8" i="38"/>
  <c r="BS8" i="38"/>
  <c r="BT8" i="38"/>
  <c r="BU8" i="38"/>
  <c r="BV8" i="38"/>
  <c r="BW8" i="38"/>
  <c r="BX8" i="38"/>
  <c r="BY8" i="38"/>
  <c r="BZ8" i="38"/>
  <c r="CA8" i="38"/>
  <c r="CB8" i="38"/>
  <c r="BR9" i="38"/>
  <c r="BS9" i="38"/>
  <c r="BT9" i="38"/>
  <c r="BU9" i="38"/>
  <c r="BV9" i="38"/>
  <c r="BW9" i="38"/>
  <c r="BX9" i="38"/>
  <c r="BY9" i="38"/>
  <c r="BZ9" i="38"/>
  <c r="CA9" i="38"/>
  <c r="CB9" i="38"/>
  <c r="BR10" i="38"/>
  <c r="BS10" i="38"/>
  <c r="BT10" i="38"/>
  <c r="BU10" i="38"/>
  <c r="BV10" i="38"/>
  <c r="BW10" i="38"/>
  <c r="BX10" i="38"/>
  <c r="BY10" i="38"/>
  <c r="BZ10" i="38"/>
  <c r="CA10" i="38"/>
  <c r="CB10" i="38"/>
  <c r="BR11" i="38"/>
  <c r="BS11" i="38"/>
  <c r="BT11" i="38"/>
  <c r="BU11" i="38"/>
  <c r="BV11" i="38"/>
  <c r="BW11" i="38"/>
  <c r="BX11" i="38"/>
  <c r="BY11" i="38"/>
  <c r="BZ11" i="38"/>
  <c r="CA11" i="38"/>
  <c r="CB11" i="38"/>
  <c r="BR12" i="38"/>
  <c r="BS12" i="38"/>
  <c r="BT12" i="38"/>
  <c r="BU12" i="38"/>
  <c r="BV12" i="38"/>
  <c r="BW12" i="38"/>
  <c r="BX12" i="38"/>
  <c r="BY12" i="38"/>
  <c r="BZ12" i="38"/>
  <c r="CA12" i="38"/>
  <c r="CB12" i="38"/>
  <c r="BR13" i="38"/>
  <c r="BS13" i="38"/>
  <c r="BT13" i="38"/>
  <c r="BU13" i="38"/>
  <c r="BV13" i="38"/>
  <c r="BW13" i="38"/>
  <c r="BX13" i="38"/>
  <c r="BY13" i="38"/>
  <c r="BZ13" i="38"/>
  <c r="CA13" i="38"/>
  <c r="CB13" i="38"/>
  <c r="BR14" i="38"/>
  <c r="BS14" i="38"/>
  <c r="BT14" i="38"/>
  <c r="BU14" i="38"/>
  <c r="BV14" i="38"/>
  <c r="BW14" i="38"/>
  <c r="BX14" i="38"/>
  <c r="BY14" i="38"/>
  <c r="BZ14" i="38"/>
  <c r="CA14" i="38"/>
  <c r="CB14" i="38"/>
  <c r="CB2" i="38"/>
  <c r="CA2" i="38"/>
  <c r="BZ2" i="38"/>
  <c r="BY2" i="38"/>
  <c r="BX2" i="38"/>
  <c r="BW2" i="38"/>
  <c r="BV2" i="38"/>
  <c r="BU2" i="38"/>
  <c r="BT2" i="38"/>
  <c r="BS2" i="38"/>
  <c r="BR2" i="38"/>
  <c r="AL74" i="59" l="1"/>
  <c r="AL78" i="59" s="1"/>
  <c r="AF74" i="59"/>
  <c r="AF78" i="59" s="1"/>
  <c r="AG74" i="59"/>
  <c r="AG78" i="59" s="1"/>
  <c r="AJ74" i="59"/>
  <c r="AJ78" i="59" s="1"/>
  <c r="AE74" i="59"/>
  <c r="AE78" i="59" s="1"/>
  <c r="AK74" i="59"/>
  <c r="AK78" i="59" s="1"/>
  <c r="AB74" i="59"/>
  <c r="AB78" i="59" s="1"/>
  <c r="AC74" i="59"/>
  <c r="AC78" i="59" s="1"/>
  <c r="AM74" i="59"/>
  <c r="AM78" i="59" s="1"/>
  <c r="AI74" i="59"/>
  <c r="AI78" i="59" s="1"/>
  <c r="AH74" i="59"/>
  <c r="AH78" i="59" s="1"/>
  <c r="F102" i="1"/>
  <c r="AB104" i="1"/>
  <c r="P104" i="1"/>
  <c r="M102" i="1"/>
  <c r="BC104" i="1"/>
  <c r="Z104" i="1"/>
  <c r="N104" i="1"/>
  <c r="J102" i="1"/>
  <c r="AL104" i="1"/>
  <c r="BJ104" i="1"/>
  <c r="AG104" i="1"/>
  <c r="BE104" i="1"/>
  <c r="U103" i="1"/>
  <c r="I103" i="1"/>
  <c r="BF104" i="1"/>
  <c r="AC104" i="1"/>
  <c r="BA104" i="1"/>
  <c r="AF104" i="1"/>
  <c r="BD104" i="1"/>
  <c r="X103" i="1"/>
  <c r="L103" i="1"/>
  <c r="E102" i="1"/>
  <c r="L102" i="1"/>
  <c r="BN104" i="1"/>
  <c r="AJ104" i="1"/>
  <c r="BH104" i="1"/>
  <c r="R103" i="1"/>
  <c r="F103" i="1"/>
  <c r="Y103" i="1"/>
  <c r="M103" i="1"/>
  <c r="K102" i="1"/>
  <c r="AE104" i="1"/>
  <c r="S103" i="1"/>
  <c r="G103" i="1"/>
  <c r="BL104" i="1"/>
  <c r="AN104" i="1"/>
  <c r="BK104" i="1"/>
  <c r="BO104" i="1"/>
  <c r="V103" i="1"/>
  <c r="J103" i="1"/>
  <c r="H102" i="1"/>
  <c r="W103" i="1"/>
  <c r="K103" i="1"/>
  <c r="AK104" i="1"/>
  <c r="BI104" i="1"/>
  <c r="AI104" i="1"/>
  <c r="T103" i="1"/>
  <c r="H103" i="1"/>
  <c r="AD104" i="1"/>
  <c r="BB104" i="1"/>
  <c r="I102" i="1"/>
  <c r="AM104" i="1"/>
  <c r="G102" i="1"/>
  <c r="AH104" i="1"/>
  <c r="AA104" i="1"/>
  <c r="O104" i="1"/>
  <c r="BG104" i="1"/>
  <c r="Q103" i="1"/>
  <c r="E103" i="1"/>
  <c r="AO78" i="59" l="1"/>
  <c r="AP78" i="59"/>
  <c r="AN78" i="59"/>
  <c r="S104" i="1"/>
  <c r="G104" i="1"/>
  <c r="U104" i="1"/>
  <c r="I104" i="1"/>
  <c r="R104" i="1"/>
  <c r="F104" i="1"/>
  <c r="T104" i="1"/>
  <c r="H104" i="1"/>
  <c r="Q104" i="1"/>
  <c r="E104" i="1"/>
  <c r="X104" i="1"/>
  <c r="L104" i="1"/>
  <c r="W104" i="1"/>
  <c r="K104" i="1"/>
  <c r="V104" i="1"/>
  <c r="J104" i="1"/>
  <c r="Y104" i="1"/>
  <c r="M104" i="1"/>
  <c r="AF75" i="59"/>
  <c r="AF79" i="59" s="1"/>
  <c r="AF80" i="59" s="1"/>
  <c r="AQ78" i="59" l="1"/>
  <c r="AD75" i="59"/>
  <c r="AD79" i="59" s="1"/>
  <c r="AD80" i="59" s="1"/>
  <c r="AL75" i="59"/>
  <c r="AL79" i="59" s="1"/>
  <c r="AL80" i="59" s="1"/>
  <c r="AE75" i="59"/>
  <c r="AE79" i="59" s="1"/>
  <c r="AE80" i="59" s="1"/>
  <c r="AB75" i="59"/>
  <c r="AB79" i="59" s="1"/>
  <c r="AK75" i="59"/>
  <c r="AK79" i="59" s="1"/>
  <c r="AK80" i="59" s="1"/>
  <c r="AI75" i="59"/>
  <c r="AI79" i="59" s="1"/>
  <c r="AI80" i="59" s="1"/>
  <c r="AG75" i="59"/>
  <c r="AG79" i="59" s="1"/>
  <c r="AG80" i="59" s="1"/>
  <c r="AC75" i="59"/>
  <c r="AC79" i="59" s="1"/>
  <c r="AC80" i="59" s="1"/>
  <c r="AH75" i="59"/>
  <c r="AH79" i="59" s="1"/>
  <c r="AH80" i="59" s="1"/>
  <c r="AM75" i="59"/>
  <c r="AM79" i="59" s="1"/>
  <c r="AM80" i="59" s="1"/>
  <c r="AJ75" i="59"/>
  <c r="AJ79" i="59" s="1"/>
  <c r="AJ80" i="59" s="1"/>
  <c r="AP79" i="59" l="1"/>
  <c r="AN79" i="59"/>
  <c r="AB80" i="59"/>
  <c r="AO79" i="59"/>
  <c r="AQ79" i="59" l="1"/>
</calcChain>
</file>

<file path=xl/sharedStrings.xml><?xml version="1.0" encoding="utf-8"?>
<sst xmlns="http://schemas.openxmlformats.org/spreadsheetml/2006/main" count="7277" uniqueCount="2896">
  <si>
    <t>Gs</t>
  </si>
  <si>
    <t>Gi1</t>
  </si>
  <si>
    <t>Gi2</t>
  </si>
  <si>
    <t>GoA</t>
  </si>
  <si>
    <t>GoB</t>
  </si>
  <si>
    <t>Gz</t>
  </si>
  <si>
    <t>G12</t>
  </si>
  <si>
    <t>G13</t>
  </si>
  <si>
    <t>Gq</t>
  </si>
  <si>
    <t>G11</t>
  </si>
  <si>
    <t>G14</t>
  </si>
  <si>
    <t>Barr2</t>
  </si>
  <si>
    <t>APJ</t>
  </si>
  <si>
    <t>BLT1</t>
  </si>
  <si>
    <t>C5aR1</t>
  </si>
  <si>
    <t>CB1</t>
  </si>
  <si>
    <t>CB2</t>
  </si>
  <si>
    <t>CCK1 (CCKA)</t>
  </si>
  <si>
    <t>CCR5</t>
  </si>
  <si>
    <t>CCR6</t>
  </si>
  <si>
    <t>CRFR2</t>
  </si>
  <si>
    <t>CRTR2 (OX2)</t>
  </si>
  <si>
    <t>CTR (hCALCR)</t>
  </si>
  <si>
    <t>CTR + RAMP3 (Amylin receptor)</t>
  </si>
  <si>
    <t>CXCR2</t>
  </si>
  <si>
    <t>CXCR4</t>
  </si>
  <si>
    <t>CXCR5</t>
  </si>
  <si>
    <t>Cys-LT1R</t>
  </si>
  <si>
    <t>Cys-LT2R</t>
  </si>
  <si>
    <t>D1R</t>
  </si>
  <si>
    <t>D2R</t>
  </si>
  <si>
    <t>D5R</t>
  </si>
  <si>
    <t>DOR</t>
  </si>
  <si>
    <t>EP1R (hPTGER1)</t>
  </si>
  <si>
    <t>EP2R (hTGER2)</t>
  </si>
  <si>
    <t>EP3 (hPTGER3)</t>
  </si>
  <si>
    <t>EP4 (PTGER4)</t>
  </si>
  <si>
    <t>ETAR (Endothelin 1A)</t>
  </si>
  <si>
    <t>FP (PF2R)</t>
  </si>
  <si>
    <t>GCGR</t>
  </si>
  <si>
    <t>GLP-1R</t>
  </si>
  <si>
    <t>GLP-2R</t>
  </si>
  <si>
    <t>GnRHR</t>
  </si>
  <si>
    <t>GPR120s</t>
  </si>
  <si>
    <t>GPR4</t>
  </si>
  <si>
    <t>GPR41 (FFAR3)</t>
  </si>
  <si>
    <t>GPR43 (FFAR2)</t>
  </si>
  <si>
    <t>GPR65</t>
  </si>
  <si>
    <t>GPR68</t>
  </si>
  <si>
    <t>GPR84</t>
  </si>
  <si>
    <t>GPR183</t>
  </si>
  <si>
    <t>GRM2 + EAAC/EAAT</t>
  </si>
  <si>
    <t>GRM4 + EAAC/EAAT</t>
  </si>
  <si>
    <t>GRM5 + EAAC/EAAT</t>
  </si>
  <si>
    <t>GRM6+ EAAC/EAAT</t>
  </si>
  <si>
    <t>GRM8 + EAAC/EAAT</t>
  </si>
  <si>
    <t>H1R</t>
  </si>
  <si>
    <t>H2R</t>
  </si>
  <si>
    <t>GPR109a (hHCAR2)</t>
  </si>
  <si>
    <t>HCAR3</t>
  </si>
  <si>
    <t>KOR</t>
  </si>
  <si>
    <t>LPAR1</t>
  </si>
  <si>
    <t>LPAR2</t>
  </si>
  <si>
    <t>M1R/CHRM1</t>
  </si>
  <si>
    <t>M2R/CHRM2</t>
  </si>
  <si>
    <t>M3R/CHRM3</t>
  </si>
  <si>
    <t>M4R/CHRM4</t>
  </si>
  <si>
    <t>MC3R</t>
  </si>
  <si>
    <t>MOR</t>
  </si>
  <si>
    <t>NOP</t>
  </si>
  <si>
    <t>NPFFR1</t>
  </si>
  <si>
    <t>NPY1R</t>
  </si>
  <si>
    <t>P2YR2</t>
  </si>
  <si>
    <t>PAR-1</t>
  </si>
  <si>
    <t>PAR-2</t>
  </si>
  <si>
    <t>S1PR1</t>
  </si>
  <si>
    <t>SST2A</t>
  </si>
  <si>
    <t>NPFFR2</t>
  </si>
  <si>
    <t>α2A-AR</t>
  </si>
  <si>
    <t>α2B-AR</t>
  </si>
  <si>
    <t>α2C-AR</t>
  </si>
  <si>
    <t>β1-AR</t>
  </si>
  <si>
    <t>β2-AR</t>
  </si>
  <si>
    <t>A1</t>
  </si>
  <si>
    <t>A2A</t>
  </si>
  <si>
    <t>A2B</t>
  </si>
  <si>
    <t>A3</t>
  </si>
  <si>
    <t>V2R</t>
  </si>
  <si>
    <t>5-HT1A</t>
  </si>
  <si>
    <t>5-HT1B</t>
  </si>
  <si>
    <t>5-HT1D</t>
  </si>
  <si>
    <t>5-HT2A</t>
  </si>
  <si>
    <t>5-HT2B</t>
  </si>
  <si>
    <t>5-HT2C</t>
  </si>
  <si>
    <t>B1R</t>
  </si>
  <si>
    <t>B2R</t>
  </si>
  <si>
    <t>CRFR1</t>
  </si>
  <si>
    <t>GHSR</t>
  </si>
  <si>
    <t>GPR39</t>
  </si>
  <si>
    <t>MC4R</t>
  </si>
  <si>
    <t>NPY5R</t>
  </si>
  <si>
    <t>Serotonin</t>
  </si>
  <si>
    <t>Noradrenaline</t>
  </si>
  <si>
    <t>Adenosine</t>
  </si>
  <si>
    <t>[Pyr1]-Apelin 13</t>
  </si>
  <si>
    <t>Angiotensin II</t>
  </si>
  <si>
    <t>Kallidin</t>
  </si>
  <si>
    <t>LTB4</t>
  </si>
  <si>
    <t>C5a</t>
  </si>
  <si>
    <t>WIN55,212-2</t>
  </si>
  <si>
    <t>CCK8</t>
  </si>
  <si>
    <t>CCL3 (MIP-1a)</t>
  </si>
  <si>
    <t>CCL20</t>
  </si>
  <si>
    <t>CRF</t>
  </si>
  <si>
    <t>Urocortin II</t>
  </si>
  <si>
    <t>Calcitonin</t>
  </si>
  <si>
    <t>Amylin</t>
  </si>
  <si>
    <t>CXCL8</t>
  </si>
  <si>
    <t>CXCL12</t>
  </si>
  <si>
    <t>CXCL13</t>
  </si>
  <si>
    <t>LTD4</t>
  </si>
  <si>
    <t>Dopamine</t>
  </si>
  <si>
    <t>PGE2</t>
  </si>
  <si>
    <t>Endothelin-1</t>
  </si>
  <si>
    <t>PGD2</t>
  </si>
  <si>
    <t>Glucagon</t>
  </si>
  <si>
    <t>Ghrelin</t>
  </si>
  <si>
    <t>GIP</t>
  </si>
  <si>
    <t>GLP-1 (7-36)</t>
  </si>
  <si>
    <t>GLP-2 (1-33)</t>
  </si>
  <si>
    <t>LH-RH</t>
  </si>
  <si>
    <t>α-linolenic acid</t>
  </si>
  <si>
    <t>Zn2+</t>
  </si>
  <si>
    <t>pH (proton)</t>
  </si>
  <si>
    <t>Propionate</t>
  </si>
  <si>
    <t>Undecanoic acid</t>
  </si>
  <si>
    <t>7α-25 dihydroxycholesterol</t>
  </si>
  <si>
    <t>Glutamate</t>
  </si>
  <si>
    <t>Histamine</t>
  </si>
  <si>
    <t>Nicotinic acid</t>
  </si>
  <si>
    <t>3-HOA</t>
  </si>
  <si>
    <t>Dynorphin A</t>
  </si>
  <si>
    <t>O-LPA</t>
  </si>
  <si>
    <t>Acetylcholine</t>
  </si>
  <si>
    <t>γ-MSH</t>
  </si>
  <si>
    <t>α-MSH</t>
  </si>
  <si>
    <t>Melatonin</t>
  </si>
  <si>
    <t>Nociceptin</t>
  </si>
  <si>
    <t>RFRP3</t>
  </si>
  <si>
    <t>NPFF</t>
  </si>
  <si>
    <t>NPY</t>
  </si>
  <si>
    <t>Oxytocin</t>
  </si>
  <si>
    <t>UTP</t>
  </si>
  <si>
    <t>PTH (1-34)</t>
  </si>
  <si>
    <t>Sphingosine 1-phosphate</t>
  </si>
  <si>
    <t>Somatostatin-14</t>
  </si>
  <si>
    <t>Litocholic acid</t>
  </si>
  <si>
    <t>VIP</t>
  </si>
  <si>
    <t>Orexin-A</t>
  </si>
  <si>
    <t>AVP</t>
  </si>
  <si>
    <t>TGR5 (GPBAR1)</t>
  </si>
  <si>
    <t xml:space="preserve">TFLLR-NH2 </t>
  </si>
  <si>
    <t xml:space="preserve">SLIGKV-NH2 </t>
  </si>
  <si>
    <t>OTR</t>
  </si>
  <si>
    <t>VIP1R</t>
  </si>
  <si>
    <t>PTH1R</t>
  </si>
  <si>
    <t>V1AR</t>
  </si>
  <si>
    <t>~ 25,90</t>
  </si>
  <si>
    <t>~ 10,82</t>
  </si>
  <si>
    <t>~ 29,17</t>
  </si>
  <si>
    <t>~ 52,79</t>
  </si>
  <si>
    <t>DAMGO</t>
  </si>
  <si>
    <t>SNC-80</t>
  </si>
  <si>
    <t>Span</t>
  </si>
  <si>
    <t>α1A-AR</t>
  </si>
  <si>
    <t>MT1R</t>
  </si>
  <si>
    <t>Data in bold blue correspond to pathways that seems to be activated but the curve doesn’t completely reach a plateau not always allowing to calculate a precise EC50.</t>
  </si>
  <si>
    <t>BLT2</t>
  </si>
  <si>
    <t>Receptor</t>
  </si>
  <si>
    <t>ADCYAP1R1</t>
    <phoneticPr fontId="5"/>
  </si>
  <si>
    <t>NA</t>
  </si>
  <si>
    <t>ADORA1</t>
    <phoneticPr fontId="5"/>
  </si>
  <si>
    <t>ADORA2A</t>
    <phoneticPr fontId="5"/>
  </si>
  <si>
    <t>ADORA2B</t>
    <phoneticPr fontId="5"/>
  </si>
  <si>
    <t>ADORA3</t>
    <phoneticPr fontId="5"/>
  </si>
  <si>
    <t>ADRA1A</t>
    <phoneticPr fontId="5"/>
  </si>
  <si>
    <t>ADRA1B</t>
    <phoneticPr fontId="5"/>
  </si>
  <si>
    <t>ADRA1D</t>
    <phoneticPr fontId="5"/>
  </si>
  <si>
    <t>ADRA2A</t>
    <phoneticPr fontId="5"/>
  </si>
  <si>
    <t>ADRA2B</t>
    <phoneticPr fontId="5"/>
  </si>
  <si>
    <t>ADRA2C</t>
    <phoneticPr fontId="5"/>
  </si>
  <si>
    <t>ADRB1</t>
    <phoneticPr fontId="5"/>
  </si>
  <si>
    <t>ADRB2</t>
    <phoneticPr fontId="5"/>
  </si>
  <si>
    <t>ADRB3</t>
    <phoneticPr fontId="5"/>
  </si>
  <si>
    <t>AGTR1</t>
    <phoneticPr fontId="5"/>
  </si>
  <si>
    <t>APLNR</t>
    <phoneticPr fontId="5"/>
  </si>
  <si>
    <t>AVPR1A</t>
    <phoneticPr fontId="5"/>
  </si>
  <si>
    <t>AVPR1B</t>
    <phoneticPr fontId="5"/>
  </si>
  <si>
    <t>AVPR2</t>
    <phoneticPr fontId="5"/>
  </si>
  <si>
    <t>BDKRB1</t>
    <phoneticPr fontId="5"/>
  </si>
  <si>
    <t>BDKRB2</t>
    <phoneticPr fontId="5"/>
  </si>
  <si>
    <t>CCKAR</t>
    <phoneticPr fontId="5"/>
  </si>
  <si>
    <t>CCKBR</t>
    <phoneticPr fontId="5"/>
  </si>
  <si>
    <t>CHRM1</t>
    <phoneticPr fontId="5"/>
  </si>
  <si>
    <t>CHRM2</t>
    <phoneticPr fontId="5"/>
  </si>
  <si>
    <t>CHRM3</t>
    <phoneticPr fontId="5"/>
  </si>
  <si>
    <t>CHRM4</t>
    <phoneticPr fontId="5"/>
  </si>
  <si>
    <t>CHRM5</t>
    <phoneticPr fontId="5"/>
  </si>
  <si>
    <t>CNR1</t>
    <phoneticPr fontId="5"/>
  </si>
  <si>
    <t>CNR2</t>
    <phoneticPr fontId="5"/>
  </si>
  <si>
    <t>CYSLTR1</t>
    <phoneticPr fontId="5"/>
  </si>
  <si>
    <t>CYSLTR2</t>
    <phoneticPr fontId="5"/>
  </si>
  <si>
    <t>DRD1</t>
    <phoneticPr fontId="5"/>
  </si>
  <si>
    <t>DRD2</t>
    <phoneticPr fontId="5"/>
  </si>
  <si>
    <t>DRD3</t>
    <phoneticPr fontId="5"/>
  </si>
  <si>
    <t>DRD4</t>
    <phoneticPr fontId="5"/>
  </si>
  <si>
    <t>DRD5</t>
    <phoneticPr fontId="5"/>
  </si>
  <si>
    <t>EDNRA</t>
    <phoneticPr fontId="5"/>
  </si>
  <si>
    <t>EDNRB</t>
    <phoneticPr fontId="5"/>
  </si>
  <si>
    <t>F2R</t>
    <phoneticPr fontId="5"/>
  </si>
  <si>
    <t>F2RL1</t>
    <phoneticPr fontId="5"/>
  </si>
  <si>
    <t>F2RL2</t>
  </si>
  <si>
    <t>F2RL3</t>
  </si>
  <si>
    <t>FFAR1</t>
    <phoneticPr fontId="5"/>
  </si>
  <si>
    <t>FFAR2</t>
    <phoneticPr fontId="5"/>
  </si>
  <si>
    <t>FFAR3</t>
    <phoneticPr fontId="5"/>
  </si>
  <si>
    <t>FFAR4</t>
    <phoneticPr fontId="5"/>
  </si>
  <si>
    <t>FPR1</t>
    <phoneticPr fontId="5"/>
  </si>
  <si>
    <t>FPR2</t>
    <phoneticPr fontId="5"/>
  </si>
  <si>
    <t>GALR1</t>
    <phoneticPr fontId="5"/>
  </si>
  <si>
    <t>GALR2</t>
    <phoneticPr fontId="5"/>
  </si>
  <si>
    <t>GALR3</t>
    <phoneticPr fontId="5"/>
  </si>
  <si>
    <t>GHSR</t>
    <phoneticPr fontId="5"/>
  </si>
  <si>
    <t>GIPR</t>
    <phoneticPr fontId="5"/>
  </si>
  <si>
    <t>GNRHR</t>
    <phoneticPr fontId="5"/>
  </si>
  <si>
    <t>GPR119</t>
    <phoneticPr fontId="5"/>
  </si>
  <si>
    <t>GPR132</t>
    <phoneticPr fontId="5"/>
  </si>
  <si>
    <t>GPR17</t>
    <phoneticPr fontId="5"/>
  </si>
  <si>
    <t>GPR174</t>
    <phoneticPr fontId="5"/>
  </si>
  <si>
    <t>GPR183</t>
    <phoneticPr fontId="5"/>
  </si>
  <si>
    <t>GPR34</t>
    <phoneticPr fontId="5"/>
  </si>
  <si>
    <t>GPR35</t>
    <phoneticPr fontId="5"/>
  </si>
  <si>
    <t>GPR55</t>
    <phoneticPr fontId="5"/>
  </si>
  <si>
    <t>GPR84</t>
    <phoneticPr fontId="5"/>
  </si>
  <si>
    <t>GRPR</t>
    <phoneticPr fontId="5"/>
  </si>
  <si>
    <t>HCRTR1</t>
    <phoneticPr fontId="5"/>
  </si>
  <si>
    <t>HCRTR2</t>
    <phoneticPr fontId="5"/>
  </si>
  <si>
    <t>HRH1</t>
    <phoneticPr fontId="5"/>
  </si>
  <si>
    <t>HRH2</t>
    <phoneticPr fontId="5"/>
  </si>
  <si>
    <t>HRH3</t>
    <phoneticPr fontId="5"/>
  </si>
  <si>
    <t>HRH4</t>
    <phoneticPr fontId="5"/>
  </si>
  <si>
    <t>HTR1A</t>
    <phoneticPr fontId="5"/>
  </si>
  <si>
    <t>HTR1B</t>
    <phoneticPr fontId="5"/>
  </si>
  <si>
    <t>HTR1D</t>
    <phoneticPr fontId="5"/>
  </si>
  <si>
    <t>HTR1E</t>
    <phoneticPr fontId="5"/>
  </si>
  <si>
    <t>HTR1F</t>
    <phoneticPr fontId="5"/>
  </si>
  <si>
    <t>HTR2A</t>
    <phoneticPr fontId="5"/>
  </si>
  <si>
    <t>HTR2B</t>
    <phoneticPr fontId="5"/>
  </si>
  <si>
    <t>HTR2C</t>
    <phoneticPr fontId="5"/>
  </si>
  <si>
    <t>HTR4</t>
    <phoneticPr fontId="5"/>
  </si>
  <si>
    <t>HTR6</t>
    <phoneticPr fontId="5"/>
  </si>
  <si>
    <t>HTR7</t>
    <phoneticPr fontId="5"/>
  </si>
  <si>
    <t>KISS1R</t>
    <phoneticPr fontId="5"/>
  </si>
  <si>
    <t>LPAR1</t>
    <phoneticPr fontId="5"/>
  </si>
  <si>
    <t>LPAR2</t>
    <phoneticPr fontId="5"/>
  </si>
  <si>
    <t>LPAR3</t>
    <phoneticPr fontId="5"/>
  </si>
  <si>
    <t>LPAR4</t>
    <phoneticPr fontId="5"/>
  </si>
  <si>
    <t>LPAR5</t>
    <phoneticPr fontId="5"/>
  </si>
  <si>
    <t>LPAR6</t>
    <phoneticPr fontId="5"/>
  </si>
  <si>
    <t>LTB4R</t>
    <phoneticPr fontId="5"/>
  </si>
  <si>
    <t>LTB4R2</t>
    <phoneticPr fontId="5"/>
  </si>
  <si>
    <t>MC1R</t>
    <phoneticPr fontId="5"/>
  </si>
  <si>
    <t>MC3R</t>
    <phoneticPr fontId="5"/>
  </si>
  <si>
    <t>MC4R</t>
    <phoneticPr fontId="5"/>
  </si>
  <si>
    <t>MC5R</t>
    <phoneticPr fontId="5"/>
  </si>
  <si>
    <t>MCHR1</t>
    <phoneticPr fontId="5"/>
  </si>
  <si>
    <t>MCHR2</t>
    <phoneticPr fontId="5"/>
  </si>
  <si>
    <t>MLNR</t>
    <phoneticPr fontId="5"/>
  </si>
  <si>
    <t>MRGPRX1</t>
    <phoneticPr fontId="5"/>
  </si>
  <si>
    <t>MRGPRX2</t>
    <phoneticPr fontId="5"/>
  </si>
  <si>
    <t>MTNR1A</t>
    <phoneticPr fontId="5"/>
  </si>
  <si>
    <t>MTNR1B</t>
    <phoneticPr fontId="5"/>
  </si>
  <si>
    <t>NMBR</t>
    <phoneticPr fontId="5"/>
  </si>
  <si>
    <t>NMUR1</t>
    <phoneticPr fontId="5"/>
  </si>
  <si>
    <t>NMUR2</t>
    <phoneticPr fontId="5"/>
  </si>
  <si>
    <t>NPBWR1</t>
    <phoneticPr fontId="5"/>
  </si>
  <si>
    <t>NPFFR1</t>
    <phoneticPr fontId="5"/>
  </si>
  <si>
    <t>NPFFR2</t>
    <phoneticPr fontId="5"/>
  </si>
  <si>
    <t>OPRD1</t>
    <phoneticPr fontId="5"/>
  </si>
  <si>
    <t>OPRK1</t>
    <phoneticPr fontId="5"/>
  </si>
  <si>
    <t>OPRL1</t>
    <phoneticPr fontId="5"/>
  </si>
  <si>
    <t>OPRM1</t>
    <phoneticPr fontId="5"/>
  </si>
  <si>
    <t>OXGR1</t>
    <phoneticPr fontId="5"/>
  </si>
  <si>
    <t>OXTR</t>
    <phoneticPr fontId="5"/>
  </si>
  <si>
    <t>P2RY1</t>
    <phoneticPr fontId="5"/>
  </si>
  <si>
    <t>P2RY10</t>
    <phoneticPr fontId="5"/>
  </si>
  <si>
    <t>P2RY11</t>
    <phoneticPr fontId="5"/>
  </si>
  <si>
    <t>P2RY12</t>
    <phoneticPr fontId="5"/>
  </si>
  <si>
    <t>P2RY13</t>
    <phoneticPr fontId="5"/>
  </si>
  <si>
    <t>P2RY14</t>
    <phoneticPr fontId="5"/>
  </si>
  <si>
    <t>P2RY2</t>
    <phoneticPr fontId="5"/>
  </si>
  <si>
    <t>P2RY4</t>
    <phoneticPr fontId="5"/>
  </si>
  <si>
    <t>P2RY6</t>
    <phoneticPr fontId="5"/>
  </si>
  <si>
    <t>PRLHR</t>
    <phoneticPr fontId="5"/>
  </si>
  <si>
    <t>PTAFR</t>
    <phoneticPr fontId="5"/>
  </si>
  <si>
    <t>PTGDR</t>
    <phoneticPr fontId="5"/>
  </si>
  <si>
    <t>PTGER1</t>
    <phoneticPr fontId="5"/>
  </si>
  <si>
    <t>PTGER2</t>
    <phoneticPr fontId="5"/>
  </si>
  <si>
    <t>PTGER3</t>
    <phoneticPr fontId="5"/>
  </si>
  <si>
    <t>PTGER4</t>
    <phoneticPr fontId="5"/>
  </si>
  <si>
    <t>PTGFR</t>
    <phoneticPr fontId="5"/>
  </si>
  <si>
    <t>PTGIR</t>
    <phoneticPr fontId="5"/>
  </si>
  <si>
    <t>PTH1R</t>
    <phoneticPr fontId="5"/>
  </si>
  <si>
    <t>PTH2R</t>
    <phoneticPr fontId="5"/>
  </si>
  <si>
    <t>S1PR1</t>
    <phoneticPr fontId="5"/>
  </si>
  <si>
    <t>S1PR2</t>
    <phoneticPr fontId="5"/>
  </si>
  <si>
    <t>S1PR3</t>
    <phoneticPr fontId="5"/>
  </si>
  <si>
    <t>S1PR5</t>
    <phoneticPr fontId="5"/>
  </si>
  <si>
    <t>SSTR1</t>
    <phoneticPr fontId="5"/>
  </si>
  <si>
    <t>SSTR2</t>
    <phoneticPr fontId="5"/>
  </si>
  <si>
    <t>SSTR3</t>
    <phoneticPr fontId="5"/>
  </si>
  <si>
    <t>SSTR4</t>
    <phoneticPr fontId="5"/>
  </si>
  <si>
    <t>SSTR5</t>
    <phoneticPr fontId="5"/>
  </si>
  <si>
    <t>TACR1</t>
    <phoneticPr fontId="5"/>
  </si>
  <si>
    <t>TACR2</t>
    <phoneticPr fontId="5"/>
  </si>
  <si>
    <t>TACR3</t>
    <phoneticPr fontId="5"/>
  </si>
  <si>
    <t>TBXA2R</t>
    <phoneticPr fontId="5"/>
  </si>
  <si>
    <t>UTS2R</t>
    <phoneticPr fontId="5"/>
  </si>
  <si>
    <t>F2RL2</t>
    <phoneticPr fontId="5"/>
  </si>
  <si>
    <t>F2RL3</t>
    <phoneticPr fontId="5"/>
  </si>
  <si>
    <t>Sections: Emax 100%, Emax raw, SEM, %</t>
  </si>
  <si>
    <t>UniProt</t>
  </si>
  <si>
    <t>n
=</t>
  </si>
  <si>
    <t>Cl</t>
  </si>
  <si>
    <t>Agonist</t>
  </si>
  <si>
    <t>A</t>
  </si>
  <si>
    <t>C</t>
  </si>
  <si>
    <t>B1</t>
  </si>
  <si>
    <t>G15</t>
  </si>
  <si>
    <t>Min</t>
  </si>
  <si>
    <t>Max</t>
  </si>
  <si>
    <t>IUPHAR</t>
  </si>
  <si>
    <t>Receptor family</t>
  </si>
  <si>
    <t>Ligand type</t>
  </si>
  <si>
    <t>5HT1A</t>
  </si>
  <si>
    <t>HTR1A</t>
  </si>
  <si>
    <t>5-Hydroxytryptamine</t>
  </si>
  <si>
    <t>Aminergic</t>
  </si>
  <si>
    <t>P08908</t>
  </si>
  <si>
    <t>5HT1B</t>
  </si>
  <si>
    <t>HTR1B</t>
  </si>
  <si>
    <t>P28222</t>
  </si>
  <si>
    <t>5HT1D</t>
  </si>
  <si>
    <t>HTR1D</t>
  </si>
  <si>
    <t>P28221</t>
  </si>
  <si>
    <t>5HT1E</t>
  </si>
  <si>
    <t/>
  </si>
  <si>
    <t>HTR1E</t>
  </si>
  <si>
    <t>5HT1F</t>
  </si>
  <si>
    <t>HTR1F</t>
  </si>
  <si>
    <t>5HT2A</t>
  </si>
  <si>
    <t>HTR2A</t>
  </si>
  <si>
    <t>P28223</t>
  </si>
  <si>
    <t>5HT2B</t>
  </si>
  <si>
    <t>HTR2B</t>
  </si>
  <si>
    <t>P41595</t>
  </si>
  <si>
    <t>5HT2C</t>
  </si>
  <si>
    <t>HTR2C</t>
  </si>
  <si>
    <t>P28335</t>
  </si>
  <si>
    <t>5HT4R</t>
  </si>
  <si>
    <t>HTR4</t>
  </si>
  <si>
    <t>5HT5A</t>
  </si>
  <si>
    <t>5HT6R</t>
  </si>
  <si>
    <t>HTR6</t>
  </si>
  <si>
    <t>5HT7R</t>
  </si>
  <si>
    <t>HTR7</t>
  </si>
  <si>
    <t>ACM1</t>
  </si>
  <si>
    <t>CHRM1</t>
  </si>
  <si>
    <t>Acetylcholine(muscarinic)</t>
  </si>
  <si>
    <t>P11229</t>
  </si>
  <si>
    <t>ACM2</t>
  </si>
  <si>
    <t>CHRM2</t>
  </si>
  <si>
    <t>P08172</t>
  </si>
  <si>
    <t>ACM3</t>
  </si>
  <si>
    <t>CHRM3</t>
  </si>
  <si>
    <t>P20309</t>
  </si>
  <si>
    <t>ACM4</t>
  </si>
  <si>
    <t>CHRM4</t>
  </si>
  <si>
    <t>P08173</t>
  </si>
  <si>
    <t>ACM5</t>
  </si>
  <si>
    <t>CHRM5</t>
  </si>
  <si>
    <t>AA1R</t>
  </si>
  <si>
    <t>ADORA1</t>
  </si>
  <si>
    <t>Nucleotide</t>
  </si>
  <si>
    <t>P30542</t>
  </si>
  <si>
    <t>AA2AR</t>
  </si>
  <si>
    <t>ADORA2A</t>
  </si>
  <si>
    <t>P29274</t>
  </si>
  <si>
    <t>AA2BR</t>
  </si>
  <si>
    <t>ADORA2B</t>
  </si>
  <si>
    <t>P29275</t>
  </si>
  <si>
    <t>AA3R</t>
  </si>
  <si>
    <t>ADORA3</t>
  </si>
  <si>
    <t>P0DMS8</t>
  </si>
  <si>
    <t>Adhesionclassorphans</t>
  </si>
  <si>
    <t>Orphan</t>
  </si>
  <si>
    <t>B2</t>
  </si>
  <si>
    <t>CELR1</t>
  </si>
  <si>
    <t>CELR2</t>
  </si>
  <si>
    <t>CELR3</t>
  </si>
  <si>
    <t>AGRG6</t>
  </si>
  <si>
    <t>ADA1A</t>
  </si>
  <si>
    <t>ADRA1A</t>
  </si>
  <si>
    <t>Adrenoceptors</t>
  </si>
  <si>
    <t>P35348</t>
  </si>
  <si>
    <t>ADA1B</t>
  </si>
  <si>
    <t>ADRA1B</t>
  </si>
  <si>
    <t>ADA1D</t>
  </si>
  <si>
    <t>ADRA1D</t>
  </si>
  <si>
    <t>ADA2A</t>
  </si>
  <si>
    <t>ADRA2A</t>
  </si>
  <si>
    <t>P08913</t>
  </si>
  <si>
    <t>ADA2B</t>
  </si>
  <si>
    <t>ADRA2B</t>
  </si>
  <si>
    <t>P18089</t>
  </si>
  <si>
    <t>ADA2C</t>
  </si>
  <si>
    <t>ADRA2C</t>
  </si>
  <si>
    <t>P18825</t>
  </si>
  <si>
    <t>ADRB1</t>
  </si>
  <si>
    <t>P08588</t>
  </si>
  <si>
    <t>ADRB2</t>
  </si>
  <si>
    <t>P07550</t>
  </si>
  <si>
    <t>ADRB3</t>
  </si>
  <si>
    <t>AGTR1</t>
  </si>
  <si>
    <t>AT1R</t>
  </si>
  <si>
    <t>Angiotensin</t>
  </si>
  <si>
    <t>Peptide</t>
  </si>
  <si>
    <t>P30556</t>
  </si>
  <si>
    <t>AGTR2</t>
  </si>
  <si>
    <t>APLNR</t>
  </si>
  <si>
    <t>Apelin</t>
  </si>
  <si>
    <t>P35414</t>
  </si>
  <si>
    <t>GPBAR</t>
  </si>
  <si>
    <t>Bileacid</t>
  </si>
  <si>
    <t>Steroid</t>
  </si>
  <si>
    <t>Q8TDU6</t>
  </si>
  <si>
    <t>BRS3</t>
  </si>
  <si>
    <t>Bombesin</t>
  </si>
  <si>
    <t>GRPR</t>
  </si>
  <si>
    <t>NMBR</t>
  </si>
  <si>
    <t>BKRB1</t>
  </si>
  <si>
    <t>BDKRB1</t>
  </si>
  <si>
    <t>Bradykinin</t>
  </si>
  <si>
    <t>P46663</t>
  </si>
  <si>
    <t>BKRB2</t>
  </si>
  <si>
    <t>BDKRB2</t>
  </si>
  <si>
    <t>P30411</t>
  </si>
  <si>
    <t>CALCR</t>
  </si>
  <si>
    <t>Not in UniProt</t>
  </si>
  <si>
    <t>CALRL</t>
  </si>
  <si>
    <t>CASR</t>
  </si>
  <si>
    <t>Calcium-sensing</t>
  </si>
  <si>
    <t>Ion</t>
  </si>
  <si>
    <t>GPC6A</t>
  </si>
  <si>
    <t>CNR1</t>
  </si>
  <si>
    <t>Cannabinoid</t>
  </si>
  <si>
    <t>Lipid</t>
  </si>
  <si>
    <t>P21554</t>
  </si>
  <si>
    <t>CNR2</t>
  </si>
  <si>
    <t>P34972</t>
  </si>
  <si>
    <t>LTB4R</t>
  </si>
  <si>
    <t>Chemerinreceptor</t>
  </si>
  <si>
    <t>Protein</t>
  </si>
  <si>
    <t>ACKR1</t>
  </si>
  <si>
    <t>Chemokine</t>
  </si>
  <si>
    <t>ACKR2</t>
  </si>
  <si>
    <t>ACKR3</t>
  </si>
  <si>
    <t>ACKR4</t>
  </si>
  <si>
    <t>CCR1</t>
  </si>
  <si>
    <t>CCR10</t>
  </si>
  <si>
    <t>CCR2</t>
  </si>
  <si>
    <t>CCR3</t>
  </si>
  <si>
    <t>CCR4</t>
  </si>
  <si>
    <t>P51681</t>
  </si>
  <si>
    <t>P51684</t>
  </si>
  <si>
    <t>CCR7</t>
  </si>
  <si>
    <t>CCR8</t>
  </si>
  <si>
    <t>CCR9</t>
  </si>
  <si>
    <t>CCRL2</t>
  </si>
  <si>
    <t>CX3C1</t>
  </si>
  <si>
    <t>CXCR1</t>
  </si>
  <si>
    <t>P25025</t>
  </si>
  <si>
    <t>CXCR3</t>
  </si>
  <si>
    <t>P61073</t>
  </si>
  <si>
    <t>P32302</t>
  </si>
  <si>
    <t>CXCR6</t>
  </si>
  <si>
    <t>XCR1</t>
  </si>
  <si>
    <t>CCKAR</t>
  </si>
  <si>
    <t>Cholecystokinin</t>
  </si>
  <si>
    <t>P32238</t>
  </si>
  <si>
    <t>GASR</t>
  </si>
  <si>
    <t>CCKBR</t>
  </si>
  <si>
    <t>ClassAorphans</t>
  </si>
  <si>
    <t>GP101</t>
  </si>
  <si>
    <t>GP132</t>
  </si>
  <si>
    <t>GPR132</t>
  </si>
  <si>
    <t>GP135</t>
  </si>
  <si>
    <t>GP139</t>
  </si>
  <si>
    <t>GP141</t>
  </si>
  <si>
    <t>GP142</t>
  </si>
  <si>
    <t>GP146</t>
  </si>
  <si>
    <t>GP148</t>
  </si>
  <si>
    <t>GP149</t>
  </si>
  <si>
    <t>GP150</t>
  </si>
  <si>
    <t>GP151</t>
  </si>
  <si>
    <t>GP152</t>
  </si>
  <si>
    <t>GP153</t>
  </si>
  <si>
    <t>GP160</t>
  </si>
  <si>
    <t>GP161</t>
  </si>
  <si>
    <t>GP162</t>
  </si>
  <si>
    <t>GP171</t>
  </si>
  <si>
    <t>GP173</t>
  </si>
  <si>
    <t>GP174</t>
  </si>
  <si>
    <t>GPR174</t>
  </si>
  <si>
    <t>GP176</t>
  </si>
  <si>
    <t>GP182</t>
  </si>
  <si>
    <t>GP183</t>
  </si>
  <si>
    <t>P32249</t>
  </si>
  <si>
    <t>GPR1</t>
  </si>
  <si>
    <t>GPR12</t>
  </si>
  <si>
    <t>GPR15</t>
  </si>
  <si>
    <t>GPR17</t>
  </si>
  <si>
    <t>GPR19</t>
  </si>
  <si>
    <t>GPR20</t>
  </si>
  <si>
    <t>GPR21</t>
  </si>
  <si>
    <t>GPR22</t>
  </si>
  <si>
    <t>GPR25</t>
  </si>
  <si>
    <t>GPR26</t>
  </si>
  <si>
    <t>GPR27</t>
  </si>
  <si>
    <t>GPR3</t>
  </si>
  <si>
    <t>GPR31</t>
  </si>
  <si>
    <t>GPR32</t>
  </si>
  <si>
    <t>GPR33</t>
  </si>
  <si>
    <t>GPR34</t>
  </si>
  <si>
    <t>GPR35</t>
  </si>
  <si>
    <t>GPR37</t>
  </si>
  <si>
    <t>O43194</t>
  </si>
  <si>
    <t>P46093</t>
  </si>
  <si>
    <t>GPR45</t>
  </si>
  <si>
    <t>GPR52</t>
  </si>
  <si>
    <t>GPR6</t>
  </si>
  <si>
    <t>GPR61</t>
  </si>
  <si>
    <t>GPR62</t>
  </si>
  <si>
    <t>GPR63</t>
  </si>
  <si>
    <t>GPR75</t>
  </si>
  <si>
    <t>GPR78</t>
  </si>
  <si>
    <t>GPR82</t>
  </si>
  <si>
    <t>GPR83</t>
  </si>
  <si>
    <t>Q9NQS5</t>
  </si>
  <si>
    <t>GPR85</t>
  </si>
  <si>
    <t>GPR87</t>
  </si>
  <si>
    <t>GPR88</t>
  </si>
  <si>
    <t>LGR4</t>
  </si>
  <si>
    <t>LGR5</t>
  </si>
  <si>
    <t>LGR6</t>
  </si>
  <si>
    <t>MAS</t>
  </si>
  <si>
    <t>MAS1L</t>
  </si>
  <si>
    <t>MRGRD</t>
  </si>
  <si>
    <t>MRGRE</t>
  </si>
  <si>
    <t>MRGRF</t>
  </si>
  <si>
    <t>MRGRG</t>
  </si>
  <si>
    <t>MRGX1</t>
  </si>
  <si>
    <t>MRGPRX1</t>
  </si>
  <si>
    <t>MRGX2</t>
  </si>
  <si>
    <t>MRGPRX2</t>
  </si>
  <si>
    <t>MRGX3</t>
  </si>
  <si>
    <t>MRGX4</t>
  </si>
  <si>
    <t>MTR1L</t>
  </si>
  <si>
    <t>OGR1</t>
  </si>
  <si>
    <t>Q15743</t>
  </si>
  <si>
    <t>P2RY8</t>
  </si>
  <si>
    <t>P2Y10</t>
  </si>
  <si>
    <t>P2RY10</t>
  </si>
  <si>
    <t>PSYR</t>
  </si>
  <si>
    <t>Q8IYL9</t>
  </si>
  <si>
    <t>TAAR2</t>
  </si>
  <si>
    <t>TAAR3</t>
  </si>
  <si>
    <t>TAAR5</t>
  </si>
  <si>
    <t>TAAR6</t>
  </si>
  <si>
    <t>TAAR8</t>
  </si>
  <si>
    <t>TAAR9</t>
  </si>
  <si>
    <t>GP156</t>
  </si>
  <si>
    <t>ClassCOrphans</t>
  </si>
  <si>
    <t>GP158</t>
  </si>
  <si>
    <t>GP179</t>
  </si>
  <si>
    <t>GPC5B</t>
  </si>
  <si>
    <t>GPC5C</t>
  </si>
  <si>
    <t>GPC5D</t>
  </si>
  <si>
    <t>RAI3</t>
  </si>
  <si>
    <t>C3AR</t>
  </si>
  <si>
    <t>Complementpeptide</t>
  </si>
  <si>
    <t>C5AR1</t>
  </si>
  <si>
    <t>P21730</t>
  </si>
  <si>
    <t>C5AR2</t>
  </si>
  <si>
    <t>Corticotropin-releasingfact</t>
  </si>
  <si>
    <t>Q13324</t>
  </si>
  <si>
    <t>DRD1</t>
  </si>
  <si>
    <t>P21728</t>
  </si>
  <si>
    <t>DRD2</t>
  </si>
  <si>
    <t>P14416</t>
  </si>
  <si>
    <t>DRD3</t>
  </si>
  <si>
    <t>DRD4</t>
  </si>
  <si>
    <t>DRD5</t>
  </si>
  <si>
    <t>P21918</t>
  </si>
  <si>
    <t>EDNRA</t>
  </si>
  <si>
    <t>Endothelin</t>
  </si>
  <si>
    <t>P25101</t>
  </si>
  <si>
    <t>EDNRB</t>
  </si>
  <si>
    <t>GPER1</t>
  </si>
  <si>
    <t>Estrogen(Gprotein-coupled)</t>
  </si>
  <si>
    <t>FPR1</t>
  </si>
  <si>
    <t>Formylpeptide</t>
  </si>
  <si>
    <t>FPR2</t>
  </si>
  <si>
    <t>FPR3</t>
  </si>
  <si>
    <t>FFAR1</t>
  </si>
  <si>
    <t>Freefattyacid</t>
  </si>
  <si>
    <t>FFAR2</t>
  </si>
  <si>
    <t>O15552</t>
  </si>
  <si>
    <t>FFAR3</t>
  </si>
  <si>
    <t>O14843</t>
  </si>
  <si>
    <t>FFAR4</t>
  </si>
  <si>
    <t>Q5NUL3</t>
  </si>
  <si>
    <t>GPR42</t>
  </si>
  <si>
    <t>FZD1</t>
  </si>
  <si>
    <t>Frizzled</t>
  </si>
  <si>
    <t>F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</si>
  <si>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</si>
  <si>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</si>
  <si>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</si>
  <si>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</si>
  <si>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</si>
  <si>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</si>
  <si>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</si>
  <si>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</si>
  <si>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</si>
  <si>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SMO</t>
  </si>
  <si>
    <t>GABR1</t>
  </si>
  <si>
    <t>GABA&lt;sub&gt;B&lt;/sub&gt;</t>
  </si>
  <si>
    <t>Aminoacid</t>
  </si>
  <si>
    <t>GABR2</t>
  </si>
  <si>
    <t>GALR1</t>
  </si>
  <si>
    <t>Galanin</t>
  </si>
  <si>
    <t>GALR2</t>
  </si>
  <si>
    <t>GALR3</t>
  </si>
  <si>
    <t>Q92847</t>
  </si>
  <si>
    <t>GHRHR</t>
  </si>
  <si>
    <t>Glucagonreceptorfamily</t>
  </si>
  <si>
    <t>GIPR</t>
  </si>
  <si>
    <t>P48546</t>
  </si>
  <si>
    <t>GLP1R</t>
  </si>
  <si>
    <t>P43220</t>
  </si>
  <si>
    <t>GLP2R</t>
  </si>
  <si>
    <t>O95838</t>
  </si>
  <si>
    <t>GLR</t>
  </si>
  <si>
    <t>P47871</t>
  </si>
  <si>
    <t>SCTR</t>
  </si>
  <si>
    <t>FSHR</t>
  </si>
  <si>
    <t>Glycoproteinhormone</t>
  </si>
  <si>
    <t>LSHR</t>
  </si>
  <si>
    <t>TSHR</t>
  </si>
  <si>
    <t>GNRHR</t>
  </si>
  <si>
    <t>Gonadotrophin-releasinghorm</t>
  </si>
  <si>
    <t>P30968</t>
  </si>
  <si>
    <t>GP119</t>
  </si>
  <si>
    <t>GPR119</t>
  </si>
  <si>
    <t>GPR18</t>
  </si>
  <si>
    <t>GPR55</t>
  </si>
  <si>
    <t>HRH1</t>
  </si>
  <si>
    <t>P35367</t>
  </si>
  <si>
    <t>HRH2</t>
  </si>
  <si>
    <t>P25021</t>
  </si>
  <si>
    <t>HRH3</t>
  </si>
  <si>
    <t>HRH4</t>
  </si>
  <si>
    <t>HCAR1</t>
  </si>
  <si>
    <t>Hydroxycarboxylicacid</t>
  </si>
  <si>
    <t>Alicarboxylicacid</t>
  </si>
  <si>
    <t>HCAR2</t>
  </si>
  <si>
    <t>Q8TDS4</t>
  </si>
  <si>
    <t>P49019</t>
  </si>
  <si>
    <t>KISSR</t>
  </si>
  <si>
    <t>KISS1R</t>
  </si>
  <si>
    <t>Kisspeptin</t>
  </si>
  <si>
    <t>CLTR1</t>
  </si>
  <si>
    <t>CYSLTR1</t>
  </si>
  <si>
    <t>Leukotriene</t>
  </si>
  <si>
    <t>Q9Y271</t>
  </si>
  <si>
    <t>CLTR2</t>
  </si>
  <si>
    <t>CYSLTR2</t>
  </si>
  <si>
    <t>Q9NS75</t>
  </si>
  <si>
    <t>LT4R1</t>
  </si>
  <si>
    <t>Q15722</t>
  </si>
  <si>
    <t>LT4R2</t>
  </si>
  <si>
    <t>LTB4R2</t>
  </si>
  <si>
    <t>Q9NPC1</t>
  </si>
  <si>
    <t>OXER1</t>
  </si>
  <si>
    <t>Lysophospholipid(LPA)</t>
  </si>
  <si>
    <t>Q92633</t>
  </si>
  <si>
    <t>Q9HBW0</t>
  </si>
  <si>
    <t>LPAR3</t>
  </si>
  <si>
    <t>LPAR4</t>
  </si>
  <si>
    <t>LPAR5</t>
  </si>
  <si>
    <t>LPAR6</t>
  </si>
  <si>
    <t>Lysophospholipid(S1P)</t>
  </si>
  <si>
    <t>P21453</t>
  </si>
  <si>
    <t>S1PR2</t>
  </si>
  <si>
    <t>S1PR3</t>
  </si>
  <si>
    <t>S1PR4</t>
  </si>
  <si>
    <t>S1PR5</t>
  </si>
  <si>
    <t>MCHR1</t>
  </si>
  <si>
    <t>Melanin-concentratinghormon</t>
  </si>
  <si>
    <t>MCHR2</t>
  </si>
  <si>
    <t>ACTHR</t>
  </si>
  <si>
    <t>Melanocortin</t>
  </si>
  <si>
    <t>P41968</t>
  </si>
  <si>
    <t>P32245</t>
  </si>
  <si>
    <t>MC5R</t>
  </si>
  <si>
    <t>MSHR</t>
  </si>
  <si>
    <t>MC1R</t>
  </si>
  <si>
    <t>MTR1A</t>
  </si>
  <si>
    <t>MTNR1A</t>
  </si>
  <si>
    <t>P48039</t>
  </si>
  <si>
    <t>MTR1B</t>
  </si>
  <si>
    <t>MT2R</t>
  </si>
  <si>
    <t>MTNR1B</t>
  </si>
  <si>
    <t>P49286</t>
  </si>
  <si>
    <t>GRM1</t>
  </si>
  <si>
    <t>Metabotropicglutamate</t>
  </si>
  <si>
    <t>GRM2</t>
  </si>
  <si>
    <t>Q14416</t>
  </si>
  <si>
    <t>GRM3</t>
  </si>
  <si>
    <t>GRM4</t>
  </si>
  <si>
    <t>Q14833</t>
  </si>
  <si>
    <t>GRM5</t>
  </si>
  <si>
    <t>P41594</t>
  </si>
  <si>
    <t>GRM6</t>
  </si>
  <si>
    <t>O15303</t>
  </si>
  <si>
    <t>GRM7</t>
  </si>
  <si>
    <t>GRM8</t>
  </si>
  <si>
    <t>O00222</t>
  </si>
  <si>
    <t>MTLR</t>
  </si>
  <si>
    <t>MLNR</t>
  </si>
  <si>
    <t>Motilin</t>
  </si>
  <si>
    <t>NMUR1</t>
  </si>
  <si>
    <t>NeuromedinU</t>
  </si>
  <si>
    <t>NMUR2</t>
  </si>
  <si>
    <t>NPFF1</t>
  </si>
  <si>
    <t>NeuropeptideFF/neuropeptide</t>
  </si>
  <si>
    <t>Q9GZQ6</t>
  </si>
  <si>
    <t>NPFF2</t>
  </si>
  <si>
    <t>Q9Y5X5</t>
  </si>
  <si>
    <t>NPSR1</t>
  </si>
  <si>
    <t>NeuropeptideS</t>
  </si>
  <si>
    <t>NPBW1</t>
  </si>
  <si>
    <t>NPBWR1</t>
  </si>
  <si>
    <t>NeuropeptideW/neuropeptide</t>
  </si>
  <si>
    <t>NPBW2</t>
  </si>
  <si>
    <t>NeuropeptideY</t>
  </si>
  <si>
    <t>P25929</t>
  </si>
  <si>
    <t>NPY2R</t>
  </si>
  <si>
    <t>NPY4R</t>
  </si>
  <si>
    <t>Q15761</t>
  </si>
  <si>
    <t>NPY6R</t>
  </si>
  <si>
    <t>NTR1</t>
  </si>
  <si>
    <t>Neurotensin</t>
  </si>
  <si>
    <t>NTR2</t>
  </si>
  <si>
    <t>OPRD</t>
  </si>
  <si>
    <t>OPRD1</t>
  </si>
  <si>
    <t>Opioid</t>
  </si>
  <si>
    <t>P41143</t>
  </si>
  <si>
    <t>OPRK</t>
  </si>
  <si>
    <t>OPRK1</t>
  </si>
  <si>
    <t>P41145</t>
  </si>
  <si>
    <t>OPRM</t>
  </si>
  <si>
    <t>OPRM1</t>
  </si>
  <si>
    <t>P35372</t>
  </si>
  <si>
    <t>OPRX</t>
  </si>
  <si>
    <t>OPRL1</t>
  </si>
  <si>
    <t>P41146</t>
  </si>
  <si>
    <t>OPN3</t>
  </si>
  <si>
    <t>Opsins</t>
  </si>
  <si>
    <t>Sensory</t>
  </si>
  <si>
    <t>OPN4</t>
  </si>
  <si>
    <t>OPN5</t>
  </si>
  <si>
    <t>OPSB</t>
  </si>
  <si>
    <t>OPSD</t>
  </si>
  <si>
    <t>OPSG</t>
  </si>
  <si>
    <t>OPSR</t>
  </si>
  <si>
    <t>OX1R</t>
  </si>
  <si>
    <t>HCRTR1</t>
  </si>
  <si>
    <t>Orexin</t>
  </si>
  <si>
    <t>OX2R</t>
  </si>
  <si>
    <t>HCRTR2</t>
  </si>
  <si>
    <t>O43614</t>
  </si>
  <si>
    <t>G137A</t>
  </si>
  <si>
    <t>OtherGPCRorphans</t>
  </si>
  <si>
    <t>O</t>
  </si>
  <si>
    <t>GP107</t>
  </si>
  <si>
    <t>GP143</t>
  </si>
  <si>
    <t>GP157</t>
  </si>
  <si>
    <t>TPRA1</t>
  </si>
  <si>
    <t>OXGR1</t>
  </si>
  <si>
    <t>Oxoglutarate</t>
  </si>
  <si>
    <t>P2RY1</t>
  </si>
  <si>
    <t>P2Y</t>
  </si>
  <si>
    <t>P2RY2</t>
  </si>
  <si>
    <t>P41231</t>
  </si>
  <si>
    <t>P2RY4</t>
  </si>
  <si>
    <t>P2RY6</t>
  </si>
  <si>
    <t>P2Y11</t>
  </si>
  <si>
    <t>P2RY11</t>
  </si>
  <si>
    <t>P2Y12</t>
  </si>
  <si>
    <t>P2RY12</t>
  </si>
  <si>
    <t>P2Y13</t>
  </si>
  <si>
    <t>P2RY13</t>
  </si>
  <si>
    <t>P2Y14</t>
  </si>
  <si>
    <t>P2RY14</t>
  </si>
  <si>
    <t>Parathyroidhormone</t>
  </si>
  <si>
    <t>Q03431</t>
  </si>
  <si>
    <t>PTH2R</t>
  </si>
  <si>
    <t>QRFPR</t>
  </si>
  <si>
    <t>PeptideP518</t>
  </si>
  <si>
    <t>PTAFR</t>
  </si>
  <si>
    <t>Platelet-activatingfactor</t>
  </si>
  <si>
    <t>PKR1</t>
  </si>
  <si>
    <t>Prokineticin</t>
  </si>
  <si>
    <t>PKR2</t>
  </si>
  <si>
    <t>PRLHR</t>
  </si>
  <si>
    <t>Prolactin-releasingpeptide</t>
  </si>
  <si>
    <t>PD2R</t>
  </si>
  <si>
    <t>PTGDR</t>
  </si>
  <si>
    <t>Prostanoid</t>
  </si>
  <si>
    <t>PD2R2</t>
  </si>
  <si>
    <t>PE2R1</t>
  </si>
  <si>
    <t>PTGER1</t>
  </si>
  <si>
    <t>P34995</t>
  </si>
  <si>
    <t>PE2R2</t>
  </si>
  <si>
    <t>PTGER2</t>
  </si>
  <si>
    <t>P43116</t>
  </si>
  <si>
    <t>PE2R3</t>
  </si>
  <si>
    <t>PTGER3</t>
  </si>
  <si>
    <t>P43115</t>
  </si>
  <si>
    <t>PE2R4</t>
  </si>
  <si>
    <t>PTGER4</t>
  </si>
  <si>
    <t>P35408</t>
  </si>
  <si>
    <t>PF2R</t>
  </si>
  <si>
    <t>PTGFR</t>
  </si>
  <si>
    <t>P43088</t>
  </si>
  <si>
    <t>PI2R</t>
  </si>
  <si>
    <t>PTGIR</t>
  </si>
  <si>
    <t>TA2R</t>
  </si>
  <si>
    <t>TBXA2R</t>
  </si>
  <si>
    <t>PAR1</t>
  </si>
  <si>
    <t>F2R</t>
  </si>
  <si>
    <t>Proteinase-activated</t>
  </si>
  <si>
    <t>P25116</t>
  </si>
  <si>
    <t>PAR2</t>
  </si>
  <si>
    <t>F2RL1</t>
  </si>
  <si>
    <t>P55085</t>
  </si>
  <si>
    <t>PAR3</t>
  </si>
  <si>
    <t>PAR4</t>
  </si>
  <si>
    <t>RL3R1</t>
  </si>
  <si>
    <t>Relaxinfamilypeptide</t>
  </si>
  <si>
    <t>RL3R2</t>
  </si>
  <si>
    <t>RXFP1</t>
  </si>
  <si>
    <t>RXFP2</t>
  </si>
  <si>
    <t>SSR1</t>
  </si>
  <si>
    <t>SSTR1</t>
  </si>
  <si>
    <t>Somatostatin</t>
  </si>
  <si>
    <t>SSR2</t>
  </si>
  <si>
    <t>SSTR2</t>
  </si>
  <si>
    <t>P30874</t>
  </si>
  <si>
    <t>SSR3</t>
  </si>
  <si>
    <t>SSTR3</t>
  </si>
  <si>
    <t>SSR4</t>
  </si>
  <si>
    <t>SSTR4</t>
  </si>
  <si>
    <t>SSR5</t>
  </si>
  <si>
    <t>SSTR5</t>
  </si>
  <si>
    <t>SUCR1</t>
  </si>
  <si>
    <t>Succinate</t>
  </si>
  <si>
    <t>NK1R</t>
  </si>
  <si>
    <t>TACR1</t>
  </si>
  <si>
    <t>Tachykinin</t>
  </si>
  <si>
    <t>NK2R</t>
  </si>
  <si>
    <t>TACR3</t>
  </si>
  <si>
    <t>NK3R</t>
  </si>
  <si>
    <t>TACR2</t>
  </si>
  <si>
    <t>TS1R1</t>
  </si>
  <si>
    <t>Taste1</t>
  </si>
  <si>
    <t>TS1R2</t>
  </si>
  <si>
    <t>TS1R3</t>
  </si>
  <si>
    <t>T2R10</t>
  </si>
  <si>
    <t>Taste2</t>
  </si>
  <si>
    <t>T</t>
  </si>
  <si>
    <t>T2R13</t>
  </si>
  <si>
    <t>T2R14</t>
  </si>
  <si>
    <t>T2R16</t>
  </si>
  <si>
    <t>T2R20</t>
  </si>
  <si>
    <t>T2R30</t>
  </si>
  <si>
    <t>T2R31</t>
  </si>
  <si>
    <t>T2R38</t>
  </si>
  <si>
    <t>T2R39</t>
  </si>
  <si>
    <t>T2R40</t>
  </si>
  <si>
    <t>T2R41</t>
  </si>
  <si>
    <t>T2R42</t>
  </si>
  <si>
    <t>T2R43</t>
  </si>
  <si>
    <t>T2R45</t>
  </si>
  <si>
    <t>T2R46</t>
  </si>
  <si>
    <t>T2R50</t>
  </si>
  <si>
    <t>T2R60</t>
  </si>
  <si>
    <t>TA2R1</t>
  </si>
  <si>
    <t>TA2R3</t>
  </si>
  <si>
    <t>TA2R4</t>
  </si>
  <si>
    <t>TA2R5</t>
  </si>
  <si>
    <t>TA2R7</t>
  </si>
  <si>
    <t>TA2R8</t>
  </si>
  <si>
    <t>TA2R9</t>
  </si>
  <si>
    <t>TRFR</t>
  </si>
  <si>
    <t>Thyrotropin-releasinghormon</t>
  </si>
  <si>
    <t>TAAR1</t>
  </si>
  <si>
    <t>Traceamine</t>
  </si>
  <si>
    <t>UR2R</t>
  </si>
  <si>
    <t>UTS2R</t>
  </si>
  <si>
    <t>Urotensin</t>
  </si>
  <si>
    <t>OXYR</t>
  </si>
  <si>
    <t>OXTR</t>
  </si>
  <si>
    <t>Vasopressinandoxytocin</t>
  </si>
  <si>
    <t>P30559</t>
  </si>
  <si>
    <t>AVPR1A</t>
  </si>
  <si>
    <t>P37288</t>
  </si>
  <si>
    <t>V1BR</t>
  </si>
  <si>
    <t>AVPR1B</t>
  </si>
  <si>
    <t>AVPR2</t>
  </si>
  <si>
    <t>P30518</t>
  </si>
  <si>
    <t>PACR</t>
  </si>
  <si>
    <t>ADCYAP1R1</t>
  </si>
  <si>
    <t>VIPandPACAP</t>
  </si>
  <si>
    <t>VIPR1</t>
  </si>
  <si>
    <t>P32241</t>
  </si>
  <si>
    <t>VIPR2</t>
  </si>
  <si>
    <t>AGRA1</t>
  </si>
  <si>
    <t>AGRA2</t>
  </si>
  <si>
    <t>AGRA3</t>
  </si>
  <si>
    <t>AGRB2</t>
  </si>
  <si>
    <t>AGRB3</t>
  </si>
  <si>
    <t>AGRD1</t>
  </si>
  <si>
    <t>AGRD2</t>
  </si>
  <si>
    <t>AGRE1</t>
  </si>
  <si>
    <t>AGRE2</t>
  </si>
  <si>
    <t>AGRE3</t>
  </si>
  <si>
    <t>AGRE4</t>
  </si>
  <si>
    <t>AGRF1</t>
  </si>
  <si>
    <t>AGRF2</t>
  </si>
  <si>
    <t>AGRF3</t>
  </si>
  <si>
    <t>AGRF4</t>
  </si>
  <si>
    <t>AGRF5</t>
  </si>
  <si>
    <t>AGRG1</t>
  </si>
  <si>
    <t>AGRG2</t>
  </si>
  <si>
    <t>AGRG3</t>
  </si>
  <si>
    <t>AGRG4</t>
  </si>
  <si>
    <t>AGRG5</t>
  </si>
  <si>
    <t>AGRG7</t>
  </si>
  <si>
    <t>AGRL1</t>
  </si>
  <si>
    <t>AGRL2</t>
  </si>
  <si>
    <t>AGRL3</t>
  </si>
  <si>
    <t>AGRL4</t>
  </si>
  <si>
    <t>T2R19</t>
  </si>
  <si>
    <t>M3D</t>
  </si>
  <si>
    <t>M3DSHORT</t>
  </si>
  <si>
    <t>GPR79P</t>
  </si>
  <si>
    <t>Not in UniProt, pseudogene</t>
  </si>
  <si>
    <t>Same
Lig</t>
  </si>
  <si>
    <t>Gq-Em-dn</t>
  </si>
  <si>
    <t>Gq-EC-dn</t>
  </si>
  <si>
    <t>Gs-Em-rn</t>
  </si>
  <si>
    <t>Gi1-Em-dn</t>
  </si>
  <si>
    <t>Gi2-Em-dn</t>
  </si>
  <si>
    <t>GoA-Em-dn</t>
  </si>
  <si>
    <t>GoB-Em-dn</t>
  </si>
  <si>
    <t>Gz-Em-dn</t>
  </si>
  <si>
    <t>G12-Em-dn</t>
  </si>
  <si>
    <t>G13-Em-dn</t>
  </si>
  <si>
    <t>G11-Em-dn</t>
  </si>
  <si>
    <t>G14-Em-dn</t>
  </si>
  <si>
    <t>G15-Em-dn</t>
  </si>
  <si>
    <t>Barr1-Em-
GRK2-Em-dn</t>
  </si>
  <si>
    <t>Barr2-Em-
GRK2-Em-dn</t>
  </si>
  <si>
    <t>Gi1-Em-rn</t>
  </si>
  <si>
    <t>Gi2-Em-rn</t>
  </si>
  <si>
    <t>GoA-Em-rn</t>
  </si>
  <si>
    <t>GoB-Em-rn</t>
  </si>
  <si>
    <t>Gz-Em-rn</t>
  </si>
  <si>
    <t>G12-Em-rn</t>
  </si>
  <si>
    <t>G13-Em-rn</t>
  </si>
  <si>
    <t>Gq-Em-rn</t>
  </si>
  <si>
    <t>G11-Em-rn</t>
  </si>
  <si>
    <t>G14-Em-rn</t>
  </si>
  <si>
    <t>G15-Em-rn</t>
  </si>
  <si>
    <t>Barr1-Em-
GRK2-Em-rn</t>
  </si>
  <si>
    <t>Barr2-Em-
GRK2-Em-rn</t>
  </si>
  <si>
    <t>Gs-Em-gn</t>
  </si>
  <si>
    <t>Gi1-Em-gn</t>
  </si>
  <si>
    <t>Gi2-Em-gn</t>
  </si>
  <si>
    <t>GoA-Em-gn</t>
  </si>
  <si>
    <t>GoB-Em-gn</t>
  </si>
  <si>
    <t>Gz-Em-gn</t>
  </si>
  <si>
    <t>G12-Em-gn</t>
  </si>
  <si>
    <t>G13-Em-gn</t>
  </si>
  <si>
    <t>Gq-Em-gn</t>
  </si>
  <si>
    <t>G11-Em-gn</t>
  </si>
  <si>
    <t>G14-Em-gn</t>
  </si>
  <si>
    <t>G15-Em-gn</t>
  </si>
  <si>
    <t>Emax values obtained from Ligand-Em-promoted response curves</t>
  </si>
  <si>
    <t>Gs-Em-raw</t>
  </si>
  <si>
    <t>Gi1-Em-raw</t>
  </si>
  <si>
    <t>Gi2-Em-raw</t>
  </si>
  <si>
    <t>GoA-Em-raw</t>
  </si>
  <si>
    <t>GoB-Em-raw</t>
  </si>
  <si>
    <t>Gz-Em-raw</t>
  </si>
  <si>
    <t>G12-Em-raw</t>
  </si>
  <si>
    <t>G13-Em-raw</t>
  </si>
  <si>
    <t>Gq-Em-raw</t>
  </si>
  <si>
    <t>G11-Em-raw</t>
  </si>
  <si>
    <t>G14-Em-raw</t>
  </si>
  <si>
    <t>G15-Em-raw</t>
  </si>
  <si>
    <t>Barr1/GRK2-Em-raw</t>
  </si>
  <si>
    <t>Barr2-Em-raw</t>
  </si>
  <si>
    <t>Barr2/GRK2-Em-raw</t>
  </si>
  <si>
    <t>Gs-Em-SEM</t>
  </si>
  <si>
    <t>Gi1-Em-SEM</t>
  </si>
  <si>
    <t>Gi2-Em-SEM</t>
  </si>
  <si>
    <t>GoA-Em-SEM</t>
  </si>
  <si>
    <t>GoB-Em-SEM</t>
  </si>
  <si>
    <t>Gz-Em-SEM</t>
  </si>
  <si>
    <t>G12-Em-SEM</t>
  </si>
  <si>
    <t>G13-Em-SEM</t>
  </si>
  <si>
    <t>Gq-Em-SEM</t>
  </si>
  <si>
    <t>G11-Em-SEM</t>
  </si>
  <si>
    <t>G14-Em-SEM</t>
  </si>
  <si>
    <t>G15-Em-SEM</t>
  </si>
  <si>
    <t>Barr1/GRK2-Em-SEM</t>
  </si>
  <si>
    <t>Barr2-Em-SEM</t>
  </si>
  <si>
    <t>Barr2/GRK2-Em-SEM</t>
  </si>
  <si>
    <t>Gs-EC-rn</t>
  </si>
  <si>
    <t>Gi1-EC-dn</t>
  </si>
  <si>
    <t>Gi2-EC-dn</t>
  </si>
  <si>
    <t>GoA-EC-dn</t>
  </si>
  <si>
    <t>GoB-EC-dn</t>
  </si>
  <si>
    <t>Gz-EC-dn</t>
  </si>
  <si>
    <t>G12-EC-dn</t>
  </si>
  <si>
    <t>G13-EC-dn</t>
  </si>
  <si>
    <t>G11-EC-dn</t>
  </si>
  <si>
    <t>G14-EC-dn</t>
  </si>
  <si>
    <t>G15-EC-dn</t>
  </si>
  <si>
    <t>Barr1-EC-
GRK2-EC-dn</t>
  </si>
  <si>
    <t>Barr2-EC-
GRK2-EC-dn</t>
  </si>
  <si>
    <t>Gi1-EC-rn</t>
  </si>
  <si>
    <t>Gi2-EC-rn</t>
  </si>
  <si>
    <t>GoA-EC-rn</t>
  </si>
  <si>
    <t>GoB-EC-rn</t>
  </si>
  <si>
    <t>Gz-EC-rn</t>
  </si>
  <si>
    <t>G12-EC-rn</t>
  </si>
  <si>
    <t>G13-EC-rn</t>
  </si>
  <si>
    <t>Gq-EC-rn</t>
  </si>
  <si>
    <t>G11-EC-rn</t>
  </si>
  <si>
    <t>G14-EC-rn</t>
  </si>
  <si>
    <t>G15-EC-rn</t>
  </si>
  <si>
    <t>Barr1-EC-
GRK2-EC-rn</t>
  </si>
  <si>
    <t>Barr2-EC-
GRK2-EC-rn</t>
  </si>
  <si>
    <t>Gs-EC-gn</t>
  </si>
  <si>
    <t>Gi1-EC-gn</t>
  </si>
  <si>
    <t>Gi2-EC-gn</t>
  </si>
  <si>
    <t>GoA-EC-gn</t>
  </si>
  <si>
    <t>GoB-EC-gn</t>
  </si>
  <si>
    <t>Gz-EC-gn</t>
  </si>
  <si>
    <t>G12-EC-gn</t>
  </si>
  <si>
    <t>G13-EC-gn</t>
  </si>
  <si>
    <t>Gq-EC-gn</t>
  </si>
  <si>
    <t>G11-EC-gn</t>
  </si>
  <si>
    <t>G14-EC-gn</t>
  </si>
  <si>
    <t>G15-EC-gn</t>
  </si>
  <si>
    <t>Barr1/GRK2-EC-</t>
  </si>
  <si>
    <t>Barr2-EC-</t>
  </si>
  <si>
    <t>Barr2/GRK2-EC-</t>
  </si>
  <si>
    <t>Gs-EC-raw</t>
  </si>
  <si>
    <t>Gi1-EC-raw</t>
  </si>
  <si>
    <t>Gi2-EC-raw</t>
  </si>
  <si>
    <t>GoA-EC-raw</t>
  </si>
  <si>
    <t>GoB-EC-raw</t>
  </si>
  <si>
    <t>Gz-EC-raw</t>
  </si>
  <si>
    <t>G12-EC-raw</t>
  </si>
  <si>
    <t>G13-EC-raw</t>
  </si>
  <si>
    <t>Gq-EC-raw</t>
  </si>
  <si>
    <t>G11-EC-raw</t>
  </si>
  <si>
    <t>G14-EC-raw</t>
  </si>
  <si>
    <t>G15-EC-raw</t>
  </si>
  <si>
    <t>Barr1/GRK2-EC-raw</t>
  </si>
  <si>
    <t>Barr2-EC-raw</t>
  </si>
  <si>
    <t>Barr2/GRK2-EC-raw</t>
  </si>
  <si>
    <t>Gs-EC-SEM</t>
  </si>
  <si>
    <t>Gi1-EC-SEM</t>
  </si>
  <si>
    <t>Gi2-EC-SEM</t>
  </si>
  <si>
    <t>GoA-EC-SEM</t>
  </si>
  <si>
    <t>GoB-EC-SEM</t>
  </si>
  <si>
    <t>Gz-EC-SEM</t>
  </si>
  <si>
    <t>G12-EC-SEM</t>
  </si>
  <si>
    <t>G13-EC-SEM</t>
  </si>
  <si>
    <t>Gq-EC-SEM</t>
  </si>
  <si>
    <t>G11-EC-SEM</t>
  </si>
  <si>
    <t>G14-EC-SEM</t>
  </si>
  <si>
    <t>G15-EC-SEM</t>
  </si>
  <si>
    <t>Barr1/GRK2-EC-SEM</t>
  </si>
  <si>
    <t>Barr2-EC-SEM</t>
  </si>
  <si>
    <t>Barr2/GRK2-EC-SEM</t>
  </si>
  <si>
    <t>Golf-EC-raw</t>
  </si>
  <si>
    <t>Gi3-EC-raw</t>
  </si>
  <si>
    <t>Golf-EC-SEM</t>
  </si>
  <si>
    <t>Gi3-EC-SEM</t>
  </si>
  <si>
    <t>Gs-EC-SEM%</t>
  </si>
  <si>
    <t>Golf-EC-SEM%</t>
  </si>
  <si>
    <t>Gi1-EC-SEM%</t>
  </si>
  <si>
    <t>Gi3-EC-SEM%</t>
  </si>
  <si>
    <t>GoA-EC-SEM%</t>
  </si>
  <si>
    <t>Gz-EC-SEM%</t>
  </si>
  <si>
    <t>Gq-EC-SEM%</t>
  </si>
  <si>
    <t>G14-EC-SEM%</t>
  </si>
  <si>
    <t>G15-EC-SEM%</t>
  </si>
  <si>
    <t>G12-EC-SEM%</t>
  </si>
  <si>
    <t>G13-EC-SEM%</t>
  </si>
  <si>
    <t>Golf-EC-gn</t>
  </si>
  <si>
    <t>Gi3-EC-gn</t>
  </si>
  <si>
    <t>Golf-EC-rn</t>
  </si>
  <si>
    <t>Gi3-EC-rn</t>
  </si>
  <si>
    <t>Gs-EC-dn</t>
  </si>
  <si>
    <t>Golf-EC-dn</t>
  </si>
  <si>
    <t>Gi3-EC-dn</t>
  </si>
  <si>
    <t>Gs-Em-dn</t>
  </si>
  <si>
    <t>Golf-Em-dn</t>
  </si>
  <si>
    <t>Gi3-Em-dn</t>
  </si>
  <si>
    <t>Golf-Em-rn</t>
  </si>
  <si>
    <t>Gi3-Em-rn</t>
  </si>
  <si>
    <t>Golf-Em-gn</t>
  </si>
  <si>
    <t>Gi3-Em-gn</t>
  </si>
  <si>
    <t>Golf-Em-raw</t>
  </si>
  <si>
    <t>Gi3-Em-raw</t>
  </si>
  <si>
    <t>Golf-Em-SEM</t>
  </si>
  <si>
    <t>Gi3-Em-SEM</t>
  </si>
  <si>
    <t>Gs-Em-SEM%</t>
  </si>
  <si>
    <t>Golf-Em-SEM%</t>
  </si>
  <si>
    <t>Gi1-Em-SEM%</t>
  </si>
  <si>
    <t>Gi3-Em-SEM%</t>
  </si>
  <si>
    <t>GoA-Em-SEM%</t>
  </si>
  <si>
    <t>Gz-Em-SEM%</t>
  </si>
  <si>
    <t>Gq-Em-SEM%</t>
  </si>
  <si>
    <t>G14-Em-SEM%</t>
  </si>
  <si>
    <t>G15-Em-SEM%</t>
  </si>
  <si>
    <t>G12-Em-SEM%</t>
  </si>
  <si>
    <t>G13-Em-SEM%</t>
  </si>
  <si>
    <t>Gs-Em-dnf</t>
  </si>
  <si>
    <t>Gi1-Em-dnf</t>
  </si>
  <si>
    <t>Gi2-Em-dnf</t>
  </si>
  <si>
    <t>GoA-Em-dnf</t>
  </si>
  <si>
    <t>GoB-Em-dnf</t>
  </si>
  <si>
    <t>Gz-Em-dnf</t>
  </si>
  <si>
    <t>G12-Em-dnf</t>
  </si>
  <si>
    <t>G13-Em-dnf</t>
  </si>
  <si>
    <t>Gq-Em-dnf</t>
  </si>
  <si>
    <t>G11-Em-dnf</t>
  </si>
  <si>
    <t>G14-Em-dnf</t>
  </si>
  <si>
    <t>G15-Em-dnf</t>
  </si>
  <si>
    <t>Gs-Em-gnf</t>
  </si>
  <si>
    <t>Gi1-Em-gnf</t>
  </si>
  <si>
    <t>Gi2-Em-gnf</t>
  </si>
  <si>
    <t>GoA-Em-gnf</t>
  </si>
  <si>
    <t>GoB-Em-gnf</t>
  </si>
  <si>
    <t>Gz-Em-gnf</t>
  </si>
  <si>
    <t>G12-Em-gnf</t>
  </si>
  <si>
    <t>G13-Em-gnf</t>
  </si>
  <si>
    <t>Gq-Em-gnf</t>
  </si>
  <si>
    <t>G11-Em-gnf</t>
  </si>
  <si>
    <t>G14-Em-gnf</t>
  </si>
  <si>
    <t>G15-Em-gnf</t>
  </si>
  <si>
    <t>Barr1/GRK2-Em-gn</t>
  </si>
  <si>
    <t>Barr2-Em-gn</t>
  </si>
  <si>
    <t>Barr2/GRK2-Em-gn</t>
  </si>
  <si>
    <t>Gs-EC-dnf</t>
  </si>
  <si>
    <t>Gi1-EC-dnf</t>
  </si>
  <si>
    <t>Gi2-EC-dnf</t>
  </si>
  <si>
    <t>GoA-EC-dnf</t>
  </si>
  <si>
    <t>GoB-EC-dnf</t>
  </si>
  <si>
    <t>Gz-EC-dnf</t>
  </si>
  <si>
    <t>G12-EC-dnf</t>
  </si>
  <si>
    <t>G13-EC-dnf</t>
  </si>
  <si>
    <t>Gq-EC-dnf</t>
  </si>
  <si>
    <t>G11-EC-dnf</t>
  </si>
  <si>
    <t>G14-EC-dnf</t>
  </si>
  <si>
    <t>G15-EC-dnf</t>
  </si>
  <si>
    <t>Gs-EC-gnf</t>
  </si>
  <si>
    <t>Gi1-EC-gnf</t>
  </si>
  <si>
    <t>Gi2-EC-gnf</t>
  </si>
  <si>
    <t>GoA-EC-gnf</t>
  </si>
  <si>
    <t>GoB-EC-gnf</t>
  </si>
  <si>
    <t>Gz-EC-gnf</t>
  </si>
  <si>
    <t>G12-EC-gnf</t>
  </si>
  <si>
    <t>G13-EC-gnf</t>
  </si>
  <si>
    <t>Gq-EC-gnf</t>
  </si>
  <si>
    <t>G11-EC-gnf</t>
  </si>
  <si>
    <t>G14-EC-gnf</t>
  </si>
  <si>
    <t>G15-EC-gnf</t>
  </si>
  <si>
    <t>Golf-EC-gnf</t>
  </si>
  <si>
    <t>Gi3-EC-gnf</t>
  </si>
  <si>
    <t>Golf-EC-dnf</t>
  </si>
  <si>
    <t>Gi3-EC-dnf</t>
  </si>
  <si>
    <t>Golf-Em-dnf</t>
  </si>
  <si>
    <t>Gi3-Em-dnf</t>
  </si>
  <si>
    <t>Golf-Em-gnf</t>
  </si>
  <si>
    <t>Gi3-Em-gnf</t>
  </si>
  <si>
    <t>Gs-EC-rnd</t>
  </si>
  <si>
    <t>Gi1-EC-rnd</t>
  </si>
  <si>
    <t>Gi2-EC-rnd</t>
  </si>
  <si>
    <t>GoA-EC-rnd</t>
  </si>
  <si>
    <t>GoB-EC-rnd</t>
  </si>
  <si>
    <t>Gz-EC-rnd</t>
  </si>
  <si>
    <t>G12-EC-rnd</t>
  </si>
  <si>
    <t>G13-EC-rnd</t>
  </si>
  <si>
    <t>Gq-EC-rnd</t>
  </si>
  <si>
    <t>G11-EC-rnd</t>
  </si>
  <si>
    <t>G14-EC-rnd</t>
  </si>
  <si>
    <t>G15-EC-rnd</t>
  </si>
  <si>
    <t>Gs-EC-gnd</t>
  </si>
  <si>
    <t>Gi1-EC-gnd</t>
  </si>
  <si>
    <t>Gi2-EC-gnd</t>
  </si>
  <si>
    <t>GoA-EC-gnd</t>
  </si>
  <si>
    <t>GoB-EC-gnd</t>
  </si>
  <si>
    <t>Gz-EC-gnd</t>
  </si>
  <si>
    <t>G12-EC-gnd</t>
  </si>
  <si>
    <t>G13-EC-gnd</t>
  </si>
  <si>
    <t>Gq-EC-gnd</t>
  </si>
  <si>
    <t>G11-EC-gnd</t>
  </si>
  <si>
    <t>G14-EC-gnd</t>
  </si>
  <si>
    <t>G15-EC-gnd</t>
  </si>
  <si>
    <t>Gs-Em-rnd</t>
  </si>
  <si>
    <t>Gi1-Em-rnd</t>
  </si>
  <si>
    <t>Gi2-Em-rnd</t>
  </si>
  <si>
    <t>GoA-Em-rnd</t>
  </si>
  <si>
    <t>GoB-Em-rnd</t>
  </si>
  <si>
    <t>Gz-Em-rnd</t>
  </si>
  <si>
    <t>G12-Em-rnd</t>
  </si>
  <si>
    <t>G13-Em-rnd</t>
  </si>
  <si>
    <t>Gq-Em-rnd</t>
  </si>
  <si>
    <t>G11-Em-rnd</t>
  </si>
  <si>
    <t>G14-Em-rnd</t>
  </si>
  <si>
    <t>G15-Em-rnd</t>
  </si>
  <si>
    <t>Gs-Em-gnd</t>
  </si>
  <si>
    <t>Gi1-Em-gnd</t>
  </si>
  <si>
    <t>Gi2-Em-gnd</t>
  </si>
  <si>
    <t>GoA-Em-gnd</t>
  </si>
  <si>
    <t>GoB-Em-gnd</t>
  </si>
  <si>
    <t>Gz-Em-gnd</t>
  </si>
  <si>
    <t>G12-Em-gnd</t>
  </si>
  <si>
    <t>G13-Em-gnd</t>
  </si>
  <si>
    <t>Gq-Em-gnd</t>
  </si>
  <si>
    <t>G11-Em-gnd</t>
  </si>
  <si>
    <t>G14-Em-gnd</t>
  </si>
  <si>
    <t>G15-Em-gnd</t>
  </si>
  <si>
    <t>Golf-EC-rnd</t>
  </si>
  <si>
    <t>Gi3-EC-rnd</t>
  </si>
  <si>
    <t>Golf-EC-gnd</t>
  </si>
  <si>
    <t>Gi3-EC-gnd</t>
  </si>
  <si>
    <t>Golf-Em-rnd</t>
  </si>
  <si>
    <t>Gi3-Em-rnd</t>
  </si>
  <si>
    <t>Golf-Em-gnd</t>
  </si>
  <si>
    <t>Gi3-Em-gnd</t>
  </si>
  <si>
    <t>Inoue pEC50</t>
  </si>
  <si>
    <t>Bouvier pEC50</t>
  </si>
  <si>
    <t>Ligand - Bouvier</t>
  </si>
  <si>
    <t>Ligand renamed - Bouvier</t>
  </si>
  <si>
    <t>Endo?
Bouvier</t>
  </si>
  <si>
    <t>Note</t>
  </si>
  <si>
    <t>Ligand renamed - Inoue</t>
  </si>
  <si>
    <t>Ligand - Inoue</t>
  </si>
  <si>
    <t>Full ligand name - Inoue</t>
  </si>
  <si>
    <t>CAS - Inoue</t>
  </si>
  <si>
    <t>Endo?
Inoue</t>
  </si>
  <si>
    <t>Yes</t>
  </si>
  <si>
    <t>Similar structure (Pyr in pos. 1) and activity (see GtP)</t>
  </si>
  <si>
    <t>Apelin</t>
    <phoneticPr fontId="5"/>
  </si>
  <si>
    <t>QRPRLSHKGPMPF</t>
  </si>
  <si>
    <t>217082-58-1</t>
  </si>
  <si>
    <t>7α,25-dihydroxycholesterol</t>
  </si>
  <si>
    <t>64907-22-8</t>
  </si>
  <si>
    <t>Acetylcholine</t>
    <phoneticPr fontId="5"/>
  </si>
  <si>
    <t>Acetylcholine Chloride</t>
  </si>
  <si>
    <t>60-31-1</t>
  </si>
  <si>
    <t>Acetylcholine Chloride</t>
    <phoneticPr fontId="5"/>
  </si>
  <si>
    <t>Adenosine</t>
    <phoneticPr fontId="5"/>
  </si>
  <si>
    <t>58-61-7</t>
  </si>
  <si>
    <t>Angiotensin II</t>
    <phoneticPr fontId="5"/>
  </si>
  <si>
    <t>DRVYIHPF</t>
    <phoneticPr fontId="5"/>
  </si>
  <si>
    <t>4474-91-3</t>
  </si>
  <si>
    <t>Vasopressin</t>
  </si>
  <si>
    <t>CYFQNCPRG-NH2</t>
    <phoneticPr fontId="5"/>
  </si>
  <si>
    <t>113-79-1</t>
  </si>
  <si>
    <t>Vasopressin</t>
    <phoneticPr fontId="5"/>
  </si>
  <si>
    <t>CCK-8</t>
  </si>
  <si>
    <t>CCK-Octapeptide</t>
    <phoneticPr fontId="5"/>
  </si>
  <si>
    <t>DY(SO3H)MGWMDF-NH2</t>
    <phoneticPr fontId="5"/>
  </si>
  <si>
    <t>25126-32-3</t>
  </si>
  <si>
    <t>Dopamine</t>
    <phoneticPr fontId="5"/>
  </si>
  <si>
    <t>3,4-Dihydroxyphenethylamine Hydrochloride</t>
    <phoneticPr fontId="5"/>
  </si>
  <si>
    <t>62-31-7</t>
  </si>
  <si>
    <t>3,4-Dihydroxyphenethylamine Hydrochloride</t>
  </si>
  <si>
    <t>Dynorphin A</t>
    <phoneticPr fontId="5"/>
  </si>
  <si>
    <t>YGGFLRRIRPKLK</t>
  </si>
  <si>
    <t>72957-38-1</t>
  </si>
  <si>
    <t>Endothelin-1</t>
    <phoneticPr fontId="5"/>
  </si>
  <si>
    <t>CSCSSLMDKECVYFCHLDIIW</t>
  </si>
  <si>
    <t>117399-94-7</t>
  </si>
  <si>
    <t>Gastric Inhibitory Peptide</t>
  </si>
  <si>
    <t>YAEGTFISDYSIAMDKIHQQDFVNWLLAQKGKKNDWKHNITQ</t>
  </si>
  <si>
    <t>100040-31-1</t>
  </si>
  <si>
    <t>Histamine</t>
    <phoneticPr fontId="5"/>
  </si>
  <si>
    <t>Histamine Dihydrochloride</t>
  </si>
  <si>
    <t>56-92-8</t>
  </si>
  <si>
    <t>Histamine Dihydrochloride</t>
    <phoneticPr fontId="5"/>
  </si>
  <si>
    <t>Leukotriene D4</t>
  </si>
  <si>
    <t>73836-78-9</t>
  </si>
  <si>
    <t>Leukotriene D4</t>
    <phoneticPr fontId="5"/>
  </si>
  <si>
    <t>Melatonin</t>
    <phoneticPr fontId="5"/>
  </si>
  <si>
    <t>73-31-4</t>
  </si>
  <si>
    <t>Nociceptin</t>
    <phoneticPr fontId="5"/>
  </si>
  <si>
    <t>FGGFTGARKSARKLANQ</t>
    <phoneticPr fontId="5"/>
  </si>
  <si>
    <t>170713-75-4</t>
  </si>
  <si>
    <t>Norepinephrine</t>
  </si>
  <si>
    <t>L-(−)-Norepinephrine (+)-bitartrate salt monohydrate</t>
  </si>
  <si>
    <t>108341-18-0</t>
  </si>
  <si>
    <t>Norepinephrine</t>
    <phoneticPr fontId="5"/>
  </si>
  <si>
    <t>Neuropeptide FF</t>
  </si>
  <si>
    <t>FLFQPQRF-NH2</t>
    <phoneticPr fontId="5"/>
  </si>
  <si>
    <t>99566-27-5</t>
  </si>
  <si>
    <t>Lysophosphatidic acid</t>
  </si>
  <si>
    <t>1-oleoyl-2-hydroxy-sn-glycero-3-phosphate, sodium salt</t>
    <phoneticPr fontId="5"/>
  </si>
  <si>
    <t>325465-93-8</t>
  </si>
  <si>
    <t>Pyr-PLPDCCRQKTCSCRLYELLHGAGNHAAGILTL-NH2</t>
    <phoneticPr fontId="5"/>
  </si>
  <si>
    <t>205640-90-0</t>
  </si>
  <si>
    <t>Oxytocin</t>
    <phoneticPr fontId="5"/>
  </si>
  <si>
    <t>CYIQNCPLG-NH2</t>
    <phoneticPr fontId="5"/>
  </si>
  <si>
    <t>50-56-6</t>
  </si>
  <si>
    <t>Prostaglandin F2α</t>
  </si>
  <si>
    <t>Prostaglandin F2α</t>
    <phoneticPr fontId="5"/>
  </si>
  <si>
    <t>551-11-1</t>
  </si>
  <si>
    <t>Prostaglandin E2</t>
  </si>
  <si>
    <t>Prostaglandin E2</t>
    <phoneticPr fontId="5"/>
  </si>
  <si>
    <t>363-24-6</t>
  </si>
  <si>
    <t>Propionic acid</t>
  </si>
  <si>
    <t>Propionic Acid</t>
    <phoneticPr fontId="5"/>
  </si>
  <si>
    <t>79-09-4</t>
  </si>
  <si>
    <t>Propionic acid</t>
    <phoneticPr fontId="5"/>
  </si>
  <si>
    <t>Propionic Acid</t>
  </si>
  <si>
    <t>Parathyroid Hormone</t>
  </si>
  <si>
    <t>SVSEIQLMHNLGKHLNSMERVEWLRKKLQDVHNF</t>
    <phoneticPr fontId="5"/>
  </si>
  <si>
    <t>52232-67-4</t>
  </si>
  <si>
    <t>Serotonin</t>
    <phoneticPr fontId="5"/>
  </si>
  <si>
    <t>5-Hydroxytryptamine Hydrochloride</t>
  </si>
  <si>
    <t>153-98-0</t>
  </si>
  <si>
    <t>5-Hydroxytryptamine Hydrochloride</t>
    <phoneticPr fontId="5"/>
  </si>
  <si>
    <t>PAR2 peptide</t>
  </si>
  <si>
    <t>SLIGRL-NH2</t>
    <phoneticPr fontId="5"/>
  </si>
  <si>
    <t>171436-38-7</t>
  </si>
  <si>
    <t>Somatostatin</t>
    <phoneticPr fontId="5"/>
  </si>
  <si>
    <t>AGCKNFFWKTFTSC</t>
  </si>
  <si>
    <t>38916-34-6</t>
  </si>
  <si>
    <t>Sphingosine 1-phosphate</t>
    <phoneticPr fontId="5"/>
  </si>
  <si>
    <t>Sphingosine-1-Phosphate</t>
    <phoneticPr fontId="5"/>
  </si>
  <si>
    <t>26993-30-6</t>
  </si>
  <si>
    <t>PAR1 peptide</t>
  </si>
  <si>
    <t>197794-83-5</t>
  </si>
  <si>
    <t>α-MSH</t>
    <phoneticPr fontId="5"/>
  </si>
  <si>
    <t>Ac-SYSMEHFRWGKPV-NH2</t>
    <phoneticPr fontId="5"/>
  </si>
  <si>
    <t>581-05-5</t>
  </si>
  <si>
    <t>Methionine-Enkephalin</t>
    <phoneticPr fontId="5"/>
  </si>
  <si>
    <t>YGGFM</t>
  </si>
  <si>
    <t>58569-55-4</t>
  </si>
  <si>
    <t>MK-0677</t>
    <phoneticPr fontId="5"/>
  </si>
  <si>
    <t>MK 0677</t>
    <phoneticPr fontId="5"/>
  </si>
  <si>
    <t>159752-10-0</t>
  </si>
  <si>
    <t>Bradykinin</t>
    <phoneticPr fontId="5"/>
  </si>
  <si>
    <t>RPPGFSPFR</t>
  </si>
  <si>
    <t>58-82-2</t>
  </si>
  <si>
    <t>Lysyl-Bradykinin</t>
    <phoneticPr fontId="5"/>
  </si>
  <si>
    <t>KRPPGFSPFR</t>
    <phoneticPr fontId="5"/>
  </si>
  <si>
    <t>342-10-9</t>
  </si>
  <si>
    <t>Leuprolide</t>
    <phoneticPr fontId="5"/>
  </si>
  <si>
    <t>Pyr-His-Trp-Ser-Tyr-D-Leu-Leu-Arg-Pro-NHEt, acetate salt</t>
    <phoneticPr fontId="5"/>
  </si>
  <si>
    <t>74381-53-6</t>
  </si>
  <si>
    <t>CAY10583</t>
  </si>
  <si>
    <t>862891-27-8</t>
  </si>
  <si>
    <t>Isoproterenol</t>
    <phoneticPr fontId="5"/>
  </si>
  <si>
    <t>(−)-Isoproterenol hydrochloride</t>
  </si>
  <si>
    <t>5984-95-2</t>
  </si>
  <si>
    <t>(−)-Isoproterenol hydrochloride</t>
    <phoneticPr fontId="5"/>
  </si>
  <si>
    <t>Methionine-Enkephalin</t>
  </si>
  <si>
    <t>YGGFM</t>
    <phoneticPr fontId="5"/>
  </si>
  <si>
    <t>Decanoic Acid</t>
  </si>
  <si>
    <t>Similar decanoic acid is to carbons shorter, pEC50 is the same in Gtp</t>
  </si>
  <si>
    <t>Capric acid</t>
    <phoneticPr fontId="5"/>
  </si>
  <si>
    <t>334-48-5</t>
  </si>
  <si>
    <t>Similar, but not the same</t>
  </si>
  <si>
    <t>ATP</t>
    <phoneticPr fontId="5"/>
  </si>
  <si>
    <t>Adenosine 5'-Triphosphate Disodium Salt</t>
    <phoneticPr fontId="5"/>
  </si>
  <si>
    <t>987-65-5</t>
  </si>
  <si>
    <t>CP-55940</t>
    <phoneticPr fontId="5"/>
  </si>
  <si>
    <t>(−)-CP 55,940</t>
    <phoneticPr fontId="5"/>
  </si>
  <si>
    <t>83002-04-4</t>
  </si>
  <si>
    <t>(−)-CP 55,940</t>
  </si>
  <si>
    <t>TUG 891</t>
    <phoneticPr fontId="5"/>
  </si>
  <si>
    <t>1374516-07-0</t>
  </si>
  <si>
    <t>PACAP27</t>
  </si>
  <si>
    <t>HSDGIFTDSYSRYRKQMAVKKYLAAVL-NH2</t>
    <phoneticPr fontId="5"/>
  </si>
  <si>
    <t>127317-03-7</t>
  </si>
  <si>
    <t>CCK-Octapeptide</t>
  </si>
  <si>
    <t>CSCSSLMDKECVYFCHLDIIW</t>
    <phoneticPr fontId="5"/>
  </si>
  <si>
    <t>Thrombin</t>
    <phoneticPr fontId="5"/>
  </si>
  <si>
    <t>Thrombin from bovine plasma</t>
  </si>
  <si>
    <t xml:space="preserve">9002-04-4  </t>
  </si>
  <si>
    <t>Thrombin</t>
  </si>
  <si>
    <t>Thrombin from bovine plasma</t>
    <phoneticPr fontId="5"/>
  </si>
  <si>
    <t>Palmitic acid</t>
    <phoneticPr fontId="5"/>
  </si>
  <si>
    <t>Palmitic acid</t>
  </si>
  <si>
    <t>57-10-3</t>
  </si>
  <si>
    <t>fMLP</t>
    <phoneticPr fontId="5"/>
  </si>
  <si>
    <t>For-MLP</t>
    <phoneticPr fontId="5"/>
  </si>
  <si>
    <t>59880-97-6</t>
  </si>
  <si>
    <t>WKYMVM</t>
  </si>
  <si>
    <t>WKYMVM-NH2</t>
    <phoneticPr fontId="5"/>
  </si>
  <si>
    <t>187986-11-4</t>
  </si>
  <si>
    <t>Galanin</t>
    <phoneticPr fontId="5"/>
  </si>
  <si>
    <t>GWTLNSAGYLLGPHAVGNHRSFSDKNGLTS</t>
  </si>
  <si>
    <t>119418-04-1</t>
  </si>
  <si>
    <t>GWTLNSAGYLLGPHAVGNHRSFSDKNGLTS</t>
    <phoneticPr fontId="5"/>
  </si>
  <si>
    <t>Galanin (rat)</t>
    <phoneticPr fontId="5"/>
  </si>
  <si>
    <t>GWTLNSAGYLLGPHAIDNHRSFSDKHGLT-NH2</t>
    <phoneticPr fontId="5"/>
  </si>
  <si>
    <t>114547-31-8</t>
  </si>
  <si>
    <t>GSK1292263</t>
  </si>
  <si>
    <t>1032823-75-8</t>
  </si>
  <si>
    <t>9-HODE</t>
    <phoneticPr fontId="5"/>
  </si>
  <si>
    <t>(±)9-HODE</t>
    <phoneticPr fontId="5"/>
  </si>
  <si>
    <t>98524-19-7</t>
  </si>
  <si>
    <t>MDL 29951</t>
    <phoneticPr fontId="5"/>
  </si>
  <si>
    <t>MDL 29951</t>
  </si>
  <si>
    <t>130798-51-5</t>
  </si>
  <si>
    <t>Lysophosphatidylserine</t>
    <phoneticPr fontId="5"/>
  </si>
  <si>
    <t>1-oleoyl-2-hydroxy-sn-glycero-3-phospho-L-serine, sodium salt</t>
    <phoneticPr fontId="5"/>
  </si>
  <si>
    <t>326589-90-6</t>
  </si>
  <si>
    <t>Lysophosphatidylserine</t>
  </si>
  <si>
    <t>Zaprinast</t>
    <phoneticPr fontId="5"/>
  </si>
  <si>
    <t>Zaprinast</t>
  </si>
  <si>
    <t>37762-06-4</t>
  </si>
  <si>
    <t>Lysophosphatidylinositol</t>
    <phoneticPr fontId="5"/>
  </si>
  <si>
    <t>1-arachidonoyl-2-hydroxy-sn-glycero-3-phosphoinositol, ammonium salt</t>
    <phoneticPr fontId="5"/>
  </si>
  <si>
    <t>1246430-04-5</t>
    <phoneticPr fontId="5"/>
  </si>
  <si>
    <t>Pyr-QRLGNQWAVGHLM-NH2</t>
    <phoneticPr fontId="5"/>
  </si>
  <si>
    <t>31362-50-2</t>
  </si>
  <si>
    <t>Orexin-A</t>
    <phoneticPr fontId="5"/>
  </si>
  <si>
    <t xml:space="preserve">Kisspeptin-10 </t>
  </si>
  <si>
    <t>YNWNSFGLRF-NH2</t>
    <phoneticPr fontId="5"/>
  </si>
  <si>
    <t>374675-21-5</t>
  </si>
  <si>
    <t>Lysophosphatidic acid</t>
    <phoneticPr fontId="5"/>
  </si>
  <si>
    <t>Leukotriene B4</t>
  </si>
  <si>
    <t>71160-24-2</t>
  </si>
  <si>
    <t>MCH</t>
    <phoneticPr fontId="5"/>
  </si>
  <si>
    <t>DFDMLRCMLGRVYRPCWQV</t>
  </si>
  <si>
    <t>128315-56-0</t>
  </si>
  <si>
    <t>MCH</t>
  </si>
  <si>
    <t>DFDMLRCMLGRVYRPCWQV</t>
    <phoneticPr fontId="5"/>
  </si>
  <si>
    <t>Motilin</t>
    <phoneticPr fontId="5"/>
  </si>
  <si>
    <t>FVPIFTYGELQRMQEKERNKGQ</t>
  </si>
  <si>
    <t>52906-92-0</t>
  </si>
  <si>
    <t>BAM-22P</t>
  </si>
  <si>
    <t>YGGFMRRVGRPEWWMDYQKRYG</t>
    <phoneticPr fontId="5"/>
  </si>
  <si>
    <t>76622-26-9</t>
  </si>
  <si>
    <t>Cortistatin-14</t>
    <phoneticPr fontId="5"/>
  </si>
  <si>
    <t>PCKNFFWKTFSSCK</t>
  </si>
  <si>
    <t>193829-96-8</t>
  </si>
  <si>
    <t>Neuromedin B</t>
  </si>
  <si>
    <t>GNLWATGHFM-NH2</t>
    <phoneticPr fontId="5"/>
  </si>
  <si>
    <t>87096-84-2</t>
  </si>
  <si>
    <t>Neuromedin-U25</t>
    <phoneticPr fontId="5"/>
  </si>
  <si>
    <t>FRVDEEFQSPFASQSRGYFLFRPRN-NH2</t>
    <phoneticPr fontId="5"/>
  </si>
  <si>
    <t>312306-89-1</t>
  </si>
  <si>
    <t>Neuropeptide W-30</t>
    <phoneticPr fontId="5"/>
  </si>
  <si>
    <t>WYKHVASPRYHTVGRAAGLLMGLRRSPYLW</t>
  </si>
  <si>
    <t>383415-80-3</t>
  </si>
  <si>
    <t>2-oxo-glutaric acid</t>
    <phoneticPr fontId="5"/>
  </si>
  <si>
    <t>2-Oxoglutaric Acid</t>
    <phoneticPr fontId="5"/>
  </si>
  <si>
    <t>328-50-7</t>
  </si>
  <si>
    <t>ADP</t>
    <phoneticPr fontId="5"/>
  </si>
  <si>
    <t>Adenosine 5'-Diphosphate Sodium Salt</t>
    <phoneticPr fontId="5"/>
  </si>
  <si>
    <t>20398-34-9</t>
  </si>
  <si>
    <t>UDP</t>
    <phoneticPr fontId="5"/>
  </si>
  <si>
    <t>Uridine 5'-Diphosphate Disodium Salt</t>
    <phoneticPr fontId="5"/>
  </si>
  <si>
    <t>27821-45-0</t>
  </si>
  <si>
    <t>UDP-Glucose</t>
    <phoneticPr fontId="5"/>
  </si>
  <si>
    <t>UDP-Glucose Disodium Salt</t>
    <phoneticPr fontId="5"/>
  </si>
  <si>
    <t>28053-08-9</t>
  </si>
  <si>
    <t>Prolactin-Releasing Peptide-20</t>
    <phoneticPr fontId="5"/>
  </si>
  <si>
    <t>TPDINPAWYASRGIRPVGRF-NH2</t>
    <phoneticPr fontId="5"/>
  </si>
  <si>
    <t>235433-36-0</t>
  </si>
  <si>
    <t>PAF</t>
    <phoneticPr fontId="5"/>
  </si>
  <si>
    <t>1-O-hexadecyl-2-acetyl-sn-glycero-3-phosphocholine</t>
    <phoneticPr fontId="5"/>
  </si>
  <si>
    <t>74389-68-7</t>
  </si>
  <si>
    <t>Prostaglandin D2</t>
    <phoneticPr fontId="5"/>
  </si>
  <si>
    <t>41598-07-6</t>
  </si>
  <si>
    <t>Iloprost</t>
    <phoneticPr fontId="5"/>
  </si>
  <si>
    <t>Iloprost</t>
  </si>
  <si>
    <t>78919-13-8</t>
  </si>
  <si>
    <t>TIP39</t>
    <phoneticPr fontId="5"/>
  </si>
  <si>
    <t>SLALADDAAFRERARLLAALERRHWLNSYMHKLLVLDAP</t>
  </si>
  <si>
    <t>277302-47-3</t>
  </si>
  <si>
    <t>Sphingosine-1-Phosphate</t>
  </si>
  <si>
    <t>AGCKNFFWKTFTSC</t>
    <phoneticPr fontId="5"/>
  </si>
  <si>
    <t>Substance P</t>
    <phoneticPr fontId="5"/>
  </si>
  <si>
    <t>RPKPQQFFGLM-NH2</t>
    <phoneticPr fontId="5"/>
  </si>
  <si>
    <t>33507-63-0</t>
  </si>
  <si>
    <t>Neurokinin A</t>
  </si>
  <si>
    <t>HKTDSFVGLM-NH2</t>
    <phoneticPr fontId="5"/>
  </si>
  <si>
    <t>86933-74-6</t>
  </si>
  <si>
    <t>Neurokinin B</t>
    <phoneticPr fontId="5"/>
  </si>
  <si>
    <t>DMHDFFVGLM-NH2</t>
    <phoneticPr fontId="5"/>
  </si>
  <si>
    <t>86933-75-7</t>
  </si>
  <si>
    <t>U-46619</t>
  </si>
  <si>
    <t>U-46619</t>
    <phoneticPr fontId="5"/>
  </si>
  <si>
    <t>56985-40-1</t>
  </si>
  <si>
    <t>Urotensin II</t>
    <phoneticPr fontId="5"/>
  </si>
  <si>
    <t>ETPDCFWKYCV</t>
    <phoneticPr fontId="5"/>
  </si>
  <si>
    <t>251293-28-4</t>
  </si>
  <si>
    <t>BI</t>
  </si>
  <si>
    <t>B</t>
  </si>
  <si>
    <t>I</t>
  </si>
  <si>
    <t>Chemical Abstract service (Inoue et al. used their compound registry numbers (identifiers))</t>
  </si>
  <si>
    <t>CAS</t>
  </si>
  <si>
    <t>International Union of Pharmacology</t>
  </si>
  <si>
    <t>Inoue et al.</t>
  </si>
  <si>
    <t>Bouvier et al.</t>
  </si>
  <si>
    <t>Abbreviations</t>
  </si>
  <si>
    <t>Inoue et al. Emax values</t>
  </si>
  <si>
    <t>I-Emax</t>
  </si>
  <si>
    <t>Bouvier et al. Emax values</t>
  </si>
  <si>
    <t>B-Emax</t>
  </si>
  <si>
    <t>Inoue et al. pEC50 values</t>
  </si>
  <si>
    <t>I-pEC50</t>
  </si>
  <si>
    <t>Bouvier et al. pEC50 values</t>
  </si>
  <si>
    <t>B-pEC50</t>
  </si>
  <si>
    <t>Ligand names from Bouvier et al. and Inoue et al.</t>
  </si>
  <si>
    <t>Ligands</t>
  </si>
  <si>
    <t>Receptor names from UniProt (reference for all data lookups), Bouvier et al. and Inoue et al.</t>
  </si>
  <si>
    <t>Tabs</t>
  </si>
  <si>
    <t>Bouvier et al. and Inoue et al.</t>
  </si>
  <si>
    <t>Receptors with the same ligand in B and I</t>
  </si>
  <si>
    <t>Receptors with a different ligand in B and I</t>
  </si>
  <si>
    <t>As % of receptors</t>
  </si>
  <si>
    <t>Avg</t>
  </si>
  <si>
    <t>Results: Analysis on the effect of using the same or different ligand in B and I on qualitative couplings (i.e. coupling vs. non-coupling).</t>
  </si>
  <si>
    <t>Common couplings or non-coupling in Bouvier and Inoue</t>
  </si>
  <si>
    <t>Sheet S2</t>
  </si>
  <si>
    <t>Difference</t>
  </si>
  <si>
    <t>Receptors with the same ligand in B and I (count)</t>
  </si>
  <si>
    <t>Receptors with a different ligand in B and I (count)</t>
  </si>
  <si>
    <t>CALCR+RAMP3</t>
  </si>
  <si>
    <r>
      <t>VPAC</t>
    </r>
    <r>
      <rPr>
        <vertAlign val="subscript"/>
        <sz val="7"/>
        <color theme="1"/>
        <rFont val="Helvetica"/>
        <family val="2"/>
      </rPr>
      <t>1</t>
    </r>
  </si>
  <si>
    <r>
      <t>V</t>
    </r>
    <r>
      <rPr>
        <vertAlign val="subscript"/>
        <sz val="7"/>
        <color theme="1"/>
        <rFont val="Helvetica"/>
        <family val="2"/>
      </rPr>
      <t>2</t>
    </r>
  </si>
  <si>
    <r>
      <t>V</t>
    </r>
    <r>
      <rPr>
        <vertAlign val="subscript"/>
        <sz val="7"/>
        <color theme="1"/>
        <rFont val="Helvetica"/>
        <family val="2"/>
      </rPr>
      <t>1A</t>
    </r>
  </si>
  <si>
    <t>SST2</t>
  </si>
  <si>
    <r>
      <t>S1P</t>
    </r>
    <r>
      <rPr>
        <vertAlign val="subscript"/>
        <sz val="7"/>
        <color theme="1"/>
        <rFont val="Helvetica"/>
        <family val="2"/>
      </rPr>
      <t>1</t>
    </r>
  </si>
  <si>
    <t>PTH1</t>
  </si>
  <si>
    <t>FP</t>
  </si>
  <si>
    <r>
      <t>EP</t>
    </r>
    <r>
      <rPr>
        <vertAlign val="subscript"/>
        <sz val="7"/>
        <color theme="1"/>
        <rFont val="Helvetica"/>
        <family val="2"/>
      </rPr>
      <t>4</t>
    </r>
  </si>
  <si>
    <r>
      <t>EP</t>
    </r>
    <r>
      <rPr>
        <vertAlign val="subscript"/>
        <sz val="7"/>
        <color theme="1"/>
        <rFont val="Helvetica"/>
        <family val="2"/>
      </rPr>
      <t>3</t>
    </r>
  </si>
  <si>
    <r>
      <t>EP</t>
    </r>
    <r>
      <rPr>
        <vertAlign val="subscript"/>
        <sz val="7"/>
        <color theme="1"/>
        <rFont val="Helvetica"/>
        <family val="2"/>
      </rPr>
      <t>2</t>
    </r>
  </si>
  <si>
    <r>
      <t>EP</t>
    </r>
    <r>
      <rPr>
        <vertAlign val="subscript"/>
        <sz val="7"/>
        <color theme="1"/>
        <rFont val="Helvetica"/>
        <family val="2"/>
      </rPr>
      <t>1</t>
    </r>
  </si>
  <si>
    <r>
      <t>P2Y</t>
    </r>
    <r>
      <rPr>
        <vertAlign val="subscript"/>
        <sz val="7"/>
        <color theme="1"/>
        <rFont val="Helvetica"/>
        <family val="2"/>
      </rPr>
      <t>2</t>
    </r>
  </si>
  <si>
    <t>OT</t>
  </si>
  <si>
    <r>
      <t>OX</t>
    </r>
    <r>
      <rPr>
        <vertAlign val="subscript"/>
        <sz val="7"/>
        <color theme="1"/>
        <rFont val="Helvetica"/>
        <family val="2"/>
      </rPr>
      <t>2</t>
    </r>
  </si>
  <si>
    <t>μ</t>
  </si>
  <si>
    <t>𝜅</t>
  </si>
  <si>
    <t>𝛅</t>
  </si>
  <si>
    <r>
      <t>Y</t>
    </r>
    <r>
      <rPr>
        <vertAlign val="subscript"/>
        <sz val="7"/>
        <color theme="1"/>
        <rFont val="Helvetica"/>
        <family val="2"/>
      </rPr>
      <t>5</t>
    </r>
  </si>
  <si>
    <r>
      <t>Y</t>
    </r>
    <r>
      <rPr>
        <vertAlign val="subscript"/>
        <sz val="7"/>
        <color theme="1"/>
        <rFont val="Helvetica"/>
        <family val="2"/>
      </rPr>
      <t>1</t>
    </r>
  </si>
  <si>
    <r>
      <t>MT</t>
    </r>
    <r>
      <rPr>
        <vertAlign val="subscript"/>
        <sz val="7"/>
        <color theme="1"/>
        <rFont val="Helvetica"/>
        <family val="2"/>
      </rPr>
      <t>2</t>
    </r>
  </si>
  <si>
    <r>
      <t>MT</t>
    </r>
    <r>
      <rPr>
        <vertAlign val="subscript"/>
        <sz val="7"/>
        <color theme="1"/>
        <rFont val="Helvetica"/>
        <family val="2"/>
      </rPr>
      <t>1</t>
    </r>
  </si>
  <si>
    <r>
      <t>MC</t>
    </r>
    <r>
      <rPr>
        <vertAlign val="subscript"/>
        <sz val="7"/>
        <color theme="1"/>
        <rFont val="Helvetica"/>
        <family val="2"/>
      </rPr>
      <t>4</t>
    </r>
  </si>
  <si>
    <r>
      <t>MC</t>
    </r>
    <r>
      <rPr>
        <vertAlign val="subscript"/>
        <sz val="7"/>
        <color theme="1"/>
        <rFont val="Helvetica"/>
        <family val="2"/>
      </rPr>
      <t>3</t>
    </r>
  </si>
  <si>
    <r>
      <t>BLT</t>
    </r>
    <r>
      <rPr>
        <vertAlign val="subscript"/>
        <sz val="7"/>
        <color theme="1"/>
        <rFont val="Helvetica"/>
        <family val="2"/>
      </rPr>
      <t>2</t>
    </r>
  </si>
  <si>
    <r>
      <t>BLT</t>
    </r>
    <r>
      <rPr>
        <vertAlign val="subscript"/>
        <sz val="7"/>
        <color theme="1"/>
        <rFont val="Helvetica"/>
        <family val="2"/>
      </rPr>
      <t>1</t>
    </r>
  </si>
  <si>
    <r>
      <t>LPA</t>
    </r>
    <r>
      <rPr>
        <vertAlign val="subscript"/>
        <sz val="7"/>
        <color theme="1"/>
        <rFont val="Helvetica"/>
        <family val="2"/>
      </rPr>
      <t>2</t>
    </r>
  </si>
  <si>
    <r>
      <t>LPA</t>
    </r>
    <r>
      <rPr>
        <vertAlign val="subscript"/>
        <sz val="7"/>
        <color theme="1"/>
        <rFont val="Helvetica"/>
        <family val="2"/>
      </rPr>
      <t>1</t>
    </r>
  </si>
  <si>
    <r>
      <t>H</t>
    </r>
    <r>
      <rPr>
        <vertAlign val="subscript"/>
        <sz val="7"/>
        <color theme="1"/>
        <rFont val="Helvetica"/>
        <family val="2"/>
      </rPr>
      <t>2</t>
    </r>
  </si>
  <si>
    <r>
      <t>H</t>
    </r>
    <r>
      <rPr>
        <vertAlign val="subscript"/>
        <sz val="7"/>
        <color theme="1"/>
        <rFont val="Helvetica"/>
        <family val="2"/>
      </rPr>
      <t>1</t>
    </r>
  </si>
  <si>
    <r>
      <t>HCA</t>
    </r>
    <r>
      <rPr>
        <vertAlign val="subscript"/>
        <sz val="7"/>
        <color theme="1"/>
        <rFont val="Helvetica"/>
        <family val="2"/>
      </rPr>
      <t>3</t>
    </r>
  </si>
  <si>
    <r>
      <t>HCA</t>
    </r>
    <r>
      <rPr>
        <vertAlign val="subscript"/>
        <sz val="7"/>
        <color theme="1"/>
        <rFont val="Helvetica"/>
        <family val="2"/>
      </rPr>
      <t>2</t>
    </r>
  </si>
  <si>
    <r>
      <t>mGlu</t>
    </r>
    <r>
      <rPr>
        <vertAlign val="subscript"/>
        <sz val="7"/>
        <color theme="1"/>
        <rFont val="Helvetica"/>
        <family val="2"/>
      </rPr>
      <t>8</t>
    </r>
  </si>
  <si>
    <r>
      <t>mGlu</t>
    </r>
    <r>
      <rPr>
        <vertAlign val="subscript"/>
        <sz val="7"/>
        <color theme="1"/>
        <rFont val="Helvetica"/>
        <family val="2"/>
      </rPr>
      <t>6</t>
    </r>
  </si>
  <si>
    <r>
      <t>mGlu</t>
    </r>
    <r>
      <rPr>
        <vertAlign val="subscript"/>
        <sz val="7"/>
        <color theme="1"/>
        <rFont val="Helvetica"/>
        <family val="2"/>
      </rPr>
      <t>5</t>
    </r>
  </si>
  <si>
    <r>
      <t>mGlu</t>
    </r>
    <r>
      <rPr>
        <vertAlign val="subscript"/>
        <sz val="7"/>
        <color theme="1"/>
        <rFont val="Helvetica"/>
        <family val="2"/>
      </rPr>
      <t>4</t>
    </r>
  </si>
  <si>
    <r>
      <t>mGlu</t>
    </r>
    <r>
      <rPr>
        <vertAlign val="subscript"/>
        <sz val="7"/>
        <color theme="1"/>
        <rFont val="Helvetica"/>
        <family val="2"/>
      </rPr>
      <t>2</t>
    </r>
  </si>
  <si>
    <t>~7.657</t>
  </si>
  <si>
    <t>GPBA</t>
  </si>
  <si>
    <r>
      <t>GnRH</t>
    </r>
    <r>
      <rPr>
        <vertAlign val="subscript"/>
        <sz val="7"/>
        <color theme="1"/>
        <rFont val="Helvetica"/>
        <family val="2"/>
      </rPr>
      <t>1</t>
    </r>
  </si>
  <si>
    <t>GLP-2</t>
  </si>
  <si>
    <t>GLP-1</t>
  </si>
  <si>
    <t>FFA4</t>
  </si>
  <si>
    <t>FFA3</t>
  </si>
  <si>
    <t>FFA2</t>
  </si>
  <si>
    <r>
      <t>ET</t>
    </r>
    <r>
      <rPr>
        <vertAlign val="subscript"/>
        <sz val="7"/>
        <color theme="1"/>
        <rFont val="Helvetica"/>
        <family val="2"/>
      </rPr>
      <t>A</t>
    </r>
  </si>
  <si>
    <r>
      <t>D</t>
    </r>
    <r>
      <rPr>
        <vertAlign val="subscript"/>
        <sz val="7"/>
        <color theme="1"/>
        <rFont val="Helvetica"/>
        <family val="2"/>
      </rPr>
      <t>5</t>
    </r>
  </si>
  <si>
    <r>
      <t>D</t>
    </r>
    <r>
      <rPr>
        <vertAlign val="subscript"/>
        <sz val="7"/>
        <color theme="1"/>
        <rFont val="Helvetica"/>
        <family val="2"/>
      </rPr>
      <t>2</t>
    </r>
  </si>
  <si>
    <r>
      <t>D</t>
    </r>
    <r>
      <rPr>
        <vertAlign val="subscript"/>
        <sz val="7"/>
        <color theme="1"/>
        <rFont val="Helvetica"/>
        <family val="2"/>
      </rPr>
      <t>1</t>
    </r>
  </si>
  <si>
    <r>
      <t>CRF</t>
    </r>
    <r>
      <rPr>
        <vertAlign val="subscript"/>
        <sz val="7"/>
        <color theme="1"/>
        <rFont val="Helvetica"/>
        <family val="2"/>
      </rPr>
      <t>2</t>
    </r>
  </si>
  <si>
    <r>
      <t>CRF</t>
    </r>
    <r>
      <rPr>
        <vertAlign val="subscript"/>
        <sz val="7"/>
        <color theme="1"/>
        <rFont val="Helvetica"/>
        <family val="2"/>
      </rPr>
      <t>1</t>
    </r>
  </si>
  <si>
    <r>
      <t>CB</t>
    </r>
    <r>
      <rPr>
        <vertAlign val="subscript"/>
        <sz val="7"/>
        <color theme="1"/>
        <rFont val="Helvetica"/>
        <family val="2"/>
      </rPr>
      <t>2</t>
    </r>
  </si>
  <si>
    <r>
      <t>CB</t>
    </r>
    <r>
      <rPr>
        <vertAlign val="subscript"/>
        <sz val="7"/>
        <color theme="1"/>
        <rFont val="Helvetica"/>
        <family val="2"/>
      </rPr>
      <t>1</t>
    </r>
  </si>
  <si>
    <r>
      <t>CysLT</t>
    </r>
    <r>
      <rPr>
        <vertAlign val="subscript"/>
        <sz val="7"/>
        <color theme="1"/>
        <rFont val="Helvetica"/>
        <family val="2"/>
      </rPr>
      <t>2</t>
    </r>
  </si>
  <si>
    <r>
      <t>CysLT</t>
    </r>
    <r>
      <rPr>
        <vertAlign val="subscript"/>
        <sz val="7"/>
        <color theme="1"/>
        <rFont val="Helvetica"/>
        <family val="2"/>
      </rPr>
      <t>1</t>
    </r>
  </si>
  <si>
    <r>
      <t>CCK</t>
    </r>
    <r>
      <rPr>
        <vertAlign val="subscript"/>
        <sz val="7"/>
        <color theme="1"/>
        <rFont val="Helvetica"/>
        <family val="2"/>
      </rPr>
      <t>1</t>
    </r>
  </si>
  <si>
    <r>
      <t>AMY</t>
    </r>
    <r>
      <rPr>
        <vertAlign val="subscript"/>
        <sz val="7"/>
        <color theme="1"/>
        <rFont val="Helvetica"/>
        <family val="2"/>
      </rPr>
      <t>3</t>
    </r>
    <r>
      <rPr>
        <sz val="12"/>
        <color theme="1"/>
        <rFont val="Calibri"/>
        <family val="2"/>
        <scheme val="minor"/>
      </rPr>
      <t/>
    </r>
  </si>
  <si>
    <t>CT</t>
  </si>
  <si>
    <r>
      <t>C5a</t>
    </r>
    <r>
      <rPr>
        <vertAlign val="subscript"/>
        <sz val="7"/>
        <color theme="1"/>
        <rFont val="Helvetica"/>
        <family val="2"/>
      </rPr>
      <t>1</t>
    </r>
  </si>
  <si>
    <r>
      <t>B</t>
    </r>
    <r>
      <rPr>
        <vertAlign val="subscript"/>
        <sz val="7"/>
        <color theme="1"/>
        <rFont val="Helvetica"/>
        <family val="2"/>
      </rPr>
      <t>2</t>
    </r>
  </si>
  <si>
    <r>
      <t>B</t>
    </r>
    <r>
      <rPr>
        <vertAlign val="subscript"/>
        <sz val="7"/>
        <color theme="1"/>
        <rFont val="Helvetica"/>
        <family val="2"/>
      </rPr>
      <t>1</t>
    </r>
  </si>
  <si>
    <r>
      <t>AT</t>
    </r>
    <r>
      <rPr>
        <vertAlign val="subscript"/>
        <sz val="7"/>
        <color theme="1"/>
        <rFont val="Helvetica"/>
        <family val="2"/>
      </rPr>
      <t>1</t>
    </r>
  </si>
  <si>
    <r>
      <t>β</t>
    </r>
    <r>
      <rPr>
        <vertAlign val="subscript"/>
        <sz val="7"/>
        <color theme="1"/>
        <rFont val="Helvetica"/>
        <family val="2"/>
      </rPr>
      <t>2</t>
    </r>
  </si>
  <si>
    <r>
      <t>β</t>
    </r>
    <r>
      <rPr>
        <vertAlign val="subscript"/>
        <sz val="7"/>
        <color theme="1"/>
        <rFont val="Helvetica"/>
        <family val="2"/>
      </rPr>
      <t>1</t>
    </r>
  </si>
  <si>
    <r>
      <t>α</t>
    </r>
    <r>
      <rPr>
        <vertAlign val="subscript"/>
        <sz val="7"/>
        <color theme="1"/>
        <rFont val="Helvetica"/>
        <family val="2"/>
      </rPr>
      <t>2C</t>
    </r>
  </si>
  <si>
    <r>
      <t>α</t>
    </r>
    <r>
      <rPr>
        <vertAlign val="subscript"/>
        <sz val="7"/>
        <color theme="1"/>
        <rFont val="Helvetica"/>
        <family val="2"/>
      </rPr>
      <t>2B</t>
    </r>
  </si>
  <si>
    <r>
      <t>α</t>
    </r>
    <r>
      <rPr>
        <vertAlign val="subscript"/>
        <sz val="7"/>
        <color theme="1"/>
        <rFont val="Helvetica"/>
        <family val="2"/>
      </rPr>
      <t>2A</t>
    </r>
  </si>
  <si>
    <r>
      <t>α</t>
    </r>
    <r>
      <rPr>
        <vertAlign val="subscript"/>
        <sz val="7"/>
        <color theme="1"/>
        <rFont val="Helvetica"/>
        <family val="2"/>
      </rPr>
      <t>1A</t>
    </r>
  </si>
  <si>
    <r>
      <t>M</t>
    </r>
    <r>
      <rPr>
        <vertAlign val="subscript"/>
        <sz val="7"/>
        <color theme="1"/>
        <rFont val="Helvetica"/>
        <family val="2"/>
      </rPr>
      <t>4</t>
    </r>
  </si>
  <si>
    <r>
      <t>M</t>
    </r>
    <r>
      <rPr>
        <vertAlign val="subscript"/>
        <sz val="7"/>
        <color theme="1"/>
        <rFont val="Helvetica"/>
        <family val="2"/>
      </rPr>
      <t>3</t>
    </r>
  </si>
  <si>
    <r>
      <t>M</t>
    </r>
    <r>
      <rPr>
        <vertAlign val="subscript"/>
        <sz val="7"/>
        <color theme="1"/>
        <rFont val="Helvetica"/>
        <family val="2"/>
      </rPr>
      <t>2</t>
    </r>
  </si>
  <si>
    <r>
      <t>M</t>
    </r>
    <r>
      <rPr>
        <vertAlign val="subscript"/>
        <sz val="7"/>
        <color theme="1"/>
        <rFont val="Helvetica"/>
        <family val="2"/>
      </rPr>
      <t>1</t>
    </r>
  </si>
  <si>
    <r>
      <t>A</t>
    </r>
    <r>
      <rPr>
        <vertAlign val="subscript"/>
        <sz val="7"/>
        <color theme="1"/>
        <rFont val="Helvetica"/>
        <family val="2"/>
      </rPr>
      <t>3</t>
    </r>
  </si>
  <si>
    <r>
      <t>A</t>
    </r>
    <r>
      <rPr>
        <vertAlign val="subscript"/>
        <sz val="7"/>
        <color theme="1"/>
        <rFont val="Helvetica"/>
        <family val="2"/>
      </rPr>
      <t>2B</t>
    </r>
  </si>
  <si>
    <r>
      <t>A</t>
    </r>
    <r>
      <rPr>
        <vertAlign val="subscript"/>
        <sz val="7"/>
        <color theme="1"/>
        <rFont val="Helvetica"/>
        <family val="2"/>
      </rPr>
      <t>2A</t>
    </r>
  </si>
  <si>
    <r>
      <t>A</t>
    </r>
    <r>
      <rPr>
        <vertAlign val="subscript"/>
        <sz val="7"/>
        <color theme="1"/>
        <rFont val="Helvetica"/>
        <family val="2"/>
      </rPr>
      <t>1</t>
    </r>
  </si>
  <si>
    <r>
      <t>5-HT</t>
    </r>
    <r>
      <rPr>
        <vertAlign val="subscript"/>
        <sz val="7"/>
        <color theme="1"/>
        <rFont val="Helvetica"/>
        <family val="2"/>
      </rPr>
      <t>2C</t>
    </r>
  </si>
  <si>
    <r>
      <t>5-HT</t>
    </r>
    <r>
      <rPr>
        <vertAlign val="subscript"/>
        <sz val="7"/>
        <color theme="1"/>
        <rFont val="Helvetica"/>
        <family val="2"/>
      </rPr>
      <t>2B</t>
    </r>
  </si>
  <si>
    <r>
      <t>5-HT</t>
    </r>
    <r>
      <rPr>
        <vertAlign val="subscript"/>
        <sz val="7"/>
        <color theme="1"/>
        <rFont val="Helvetica"/>
        <family val="2"/>
      </rPr>
      <t>2A</t>
    </r>
  </si>
  <si>
    <r>
      <t>5-HT</t>
    </r>
    <r>
      <rPr>
        <vertAlign val="subscript"/>
        <sz val="7"/>
        <color theme="1"/>
        <rFont val="Helvetica"/>
        <family val="2"/>
      </rPr>
      <t>1D</t>
    </r>
  </si>
  <si>
    <r>
      <t>5-HT</t>
    </r>
    <r>
      <rPr>
        <vertAlign val="subscript"/>
        <sz val="7"/>
        <color theme="1"/>
        <rFont val="Helvetica"/>
        <family val="2"/>
      </rPr>
      <t>1B</t>
    </r>
  </si>
  <si>
    <r>
      <t>5-HT</t>
    </r>
    <r>
      <rPr>
        <vertAlign val="subscript"/>
        <sz val="7"/>
        <color theme="1"/>
        <rFont val="Helvetica"/>
        <family val="2"/>
      </rPr>
      <t>1A</t>
    </r>
  </si>
  <si>
    <t>B-pEC50
&gt;1.4SD
βarr2
/GRK2</t>
  </si>
  <si>
    <t>B-pEC50
&gt;1.4SD
βarr2</t>
  </si>
  <si>
    <t>B-pEC50
&gt;1.4SD
βarr1
/GRK2</t>
  </si>
  <si>
    <t>B-pEC50
&gt;1.4SD
G13</t>
  </si>
  <si>
    <t>B-pEC50
&gt;1.4SD
G12</t>
  </si>
  <si>
    <t>B-pEC50
&gt;1.4SD
G15</t>
  </si>
  <si>
    <t>B-pEC50
&gt;1.4SD
G14</t>
  </si>
  <si>
    <t>B-pEC50
&gt;1.4SD
G11</t>
  </si>
  <si>
    <t>B-pEC50
&gt;1.4SD
Gq</t>
  </si>
  <si>
    <t>B-pEC50
&gt;1.4SD
Gz</t>
  </si>
  <si>
    <t>B-pEC50
&gt;1.4SD
GoB</t>
  </si>
  <si>
    <t>B-pEC50
&gt;1.4SD
GoA</t>
  </si>
  <si>
    <t>B-pEC50
&gt;1.4SD
Gi2</t>
  </si>
  <si>
    <t>B-pEC50
&gt;1.4SD
Gi1</t>
  </si>
  <si>
    <t>B-pEC50
&gt;1.4SD
Gs</t>
  </si>
  <si>
    <t>B-pEC
50
βarr2
/GRK2</t>
  </si>
  <si>
    <t>B-pEC
50
βarr2</t>
  </si>
  <si>
    <t>B-pEC
50
βarr1
/GRK2</t>
  </si>
  <si>
    <t>B-pEC
50
G13</t>
  </si>
  <si>
    <t>B-pEC
50
G12</t>
  </si>
  <si>
    <t>B-pEC
50
G15</t>
  </si>
  <si>
    <t>B-pEC
50
G14</t>
  </si>
  <si>
    <t>B-pEC
50
G11</t>
  </si>
  <si>
    <t>B-pEC
50
Gq</t>
  </si>
  <si>
    <t>B-pEC
50
Gz</t>
  </si>
  <si>
    <t>B-pEC
50
GoB</t>
  </si>
  <si>
    <t>B-pEC
50
GoA</t>
  </si>
  <si>
    <t>B-pEC
50
Gi2</t>
  </si>
  <si>
    <t>B-pEC
50
Gi1</t>
  </si>
  <si>
    <t>B-pEC
50
Gs</t>
  </si>
  <si>
    <t>B-Emax
Min
Max
βarr2
/GRK2</t>
  </si>
  <si>
    <t>B-Emax
Min
Max
βarr2</t>
  </si>
  <si>
    <t>B-Emax
Min
Max
βarr1
/GRK2</t>
  </si>
  <si>
    <t>B-Emax
Min
Max
G13</t>
  </si>
  <si>
    <t>B-Emax
Min
Max
G12</t>
  </si>
  <si>
    <t>B-Emax
Min
Max
G15</t>
  </si>
  <si>
    <t>B-Emax
Min
Max
G14</t>
  </si>
  <si>
    <t>B-Emax
Min
Max
G11</t>
  </si>
  <si>
    <t>B-Emax
Min
Max
Gq</t>
  </si>
  <si>
    <t>B-Emax
Min
Max
Gz</t>
  </si>
  <si>
    <t>B-Emax
Min
Max
GoB</t>
  </si>
  <si>
    <t>B-Emax
Min
Max
GoA</t>
  </si>
  <si>
    <t>B-Emax
Min
Max
Gi2</t>
  </si>
  <si>
    <t>B-Emax
Min
Max
Gi1</t>
  </si>
  <si>
    <t>B-Emax
Min
Max
Gs</t>
  </si>
  <si>
    <t>B-Emax
&gt;1.4SD
βarr2
/GRK2</t>
  </si>
  <si>
    <t>B-Emax
&gt;1.4SD
βarr2</t>
  </si>
  <si>
    <t>B-Emax
&gt;1.4SD
βarr1
/GRK2</t>
  </si>
  <si>
    <t>B-Emax
&gt;1.4SD
G13</t>
  </si>
  <si>
    <t>B-Emax
&gt;1.4SD
G12</t>
  </si>
  <si>
    <t>B-Emax
&gt;1.4SD
G15</t>
  </si>
  <si>
    <t>B-Emax
&gt;1.4SD
G14</t>
  </si>
  <si>
    <t>B-Emax
&gt;1.4SD
G11</t>
  </si>
  <si>
    <t>B-Emax
&gt;1.4SD
Gq</t>
  </si>
  <si>
    <t>B-Emax
&gt;1.4SD
Gz</t>
  </si>
  <si>
    <t>B-Emax
&gt;1.4SD
GoB</t>
  </si>
  <si>
    <t>B-Emax
&gt;1.4SD
GoA</t>
  </si>
  <si>
    <t>B-Emax
&gt;1.4SD
Gi2</t>
  </si>
  <si>
    <t>B-Emax
&gt;1.4SD
Gi1</t>
  </si>
  <si>
    <t>B-Emax
&gt;1.4SD
Gs</t>
  </si>
  <si>
    <t>#SDs
βarr2
/GRK2</t>
  </si>
  <si>
    <t>#SDs
βarr2</t>
  </si>
  <si>
    <t>#SDs
βarr1
/GRK2</t>
  </si>
  <si>
    <t>#SDs
G13</t>
  </si>
  <si>
    <t>#SDs
G12</t>
  </si>
  <si>
    <t>#SDs
G15</t>
  </si>
  <si>
    <t>#SDs
G14</t>
  </si>
  <si>
    <t>#SDs
G11</t>
  </si>
  <si>
    <t>#SDs
Gq</t>
  </si>
  <si>
    <t>#SDs
Gz</t>
  </si>
  <si>
    <t>#SDs
GoB</t>
  </si>
  <si>
    <t>#SDs
GoA</t>
  </si>
  <si>
    <t>#SDs
Gi2</t>
  </si>
  <si>
    <t>#SDs
Gi1</t>
  </si>
  <si>
    <t>#SDs
Gs</t>
  </si>
  <si>
    <t>B-Emax
βarr2
/GRK2</t>
  </si>
  <si>
    <t>B-Emax
βarr2</t>
  </si>
  <si>
    <t>B-Emax
βarr1
/GRK2</t>
  </si>
  <si>
    <t>B-Emax
G13</t>
  </si>
  <si>
    <t>B-Emax
G12</t>
  </si>
  <si>
    <t>B-Emax
G15</t>
  </si>
  <si>
    <t>B-Emax
G14</t>
  </si>
  <si>
    <t>B-Emax
G11</t>
  </si>
  <si>
    <t>B-Emax
Gq</t>
  </si>
  <si>
    <t>B-Emax
Gz</t>
  </si>
  <si>
    <t>B-Emax
GoB</t>
  </si>
  <si>
    <t>B-Emax
GoA</t>
  </si>
  <si>
    <t>B-Emax
Gi2</t>
  </si>
  <si>
    <t>B-Emax
Gi1</t>
  </si>
  <si>
    <t>B-Emax
Gs</t>
  </si>
  <si>
    <t>B-Basal
SD
βarr2
/GRK2</t>
  </si>
  <si>
    <t>B-Basal
SD
βarr2</t>
  </si>
  <si>
    <t>B-Basal
SD
βarr1
/GRK2</t>
  </si>
  <si>
    <t>B-Basal
SD
G13</t>
  </si>
  <si>
    <t>B-Basal
SD
G12</t>
  </si>
  <si>
    <t>B-Basal
SD
G15</t>
  </si>
  <si>
    <t>B-Basal
SD
G14</t>
  </si>
  <si>
    <t>B-Basal
SD
G11</t>
  </si>
  <si>
    <t>B-Basal
SD
Gq</t>
  </si>
  <si>
    <t>B-Basal
SD
Gz</t>
  </si>
  <si>
    <t>B-Basal
SD
GoB</t>
  </si>
  <si>
    <t>B-Basal
SD
GoA</t>
  </si>
  <si>
    <t>B-Basal
SD
Gi2</t>
  </si>
  <si>
    <t>B-Basal
SD
Gi1</t>
  </si>
  <si>
    <t>B-Basal
SD
Gs</t>
  </si>
  <si>
    <r>
      <t>V</t>
    </r>
    <r>
      <rPr>
        <vertAlign val="subscript"/>
        <sz val="7"/>
        <color theme="1"/>
        <rFont val="Helvetica"/>
        <family val="2"/>
      </rPr>
      <t>1B</t>
    </r>
  </si>
  <si>
    <t>UT</t>
  </si>
  <si>
    <r>
      <t>TRH</t>
    </r>
    <r>
      <rPr>
        <vertAlign val="subscript"/>
        <sz val="7"/>
        <color theme="1"/>
        <rFont val="Helvetica"/>
        <family val="2"/>
      </rPr>
      <t>1</t>
    </r>
  </si>
  <si>
    <t>TP</t>
  </si>
  <si>
    <t>SST5</t>
  </si>
  <si>
    <t>SST4</t>
  </si>
  <si>
    <t>SST3</t>
  </si>
  <si>
    <t>SST1</t>
  </si>
  <si>
    <r>
      <t>S1P</t>
    </r>
    <r>
      <rPr>
        <vertAlign val="subscript"/>
        <sz val="7"/>
        <color theme="1"/>
        <rFont val="Helvetica"/>
        <family val="2"/>
      </rPr>
      <t>5</t>
    </r>
  </si>
  <si>
    <r>
      <t>S1P</t>
    </r>
    <r>
      <rPr>
        <vertAlign val="subscript"/>
        <sz val="7"/>
        <color theme="1"/>
        <rFont val="Helvetica"/>
        <family val="2"/>
      </rPr>
      <t>3</t>
    </r>
  </si>
  <si>
    <r>
      <t>S1P</t>
    </r>
    <r>
      <rPr>
        <vertAlign val="subscript"/>
        <sz val="7"/>
        <color theme="1"/>
        <rFont val="Helvetica"/>
        <family val="2"/>
      </rPr>
      <t>2</t>
    </r>
  </si>
  <si>
    <t>PTH2</t>
  </si>
  <si>
    <t>PAF</t>
  </si>
  <si>
    <t>PrRP</t>
  </si>
  <si>
    <t>IP</t>
  </si>
  <si>
    <r>
      <t>DP</t>
    </r>
    <r>
      <rPr>
        <vertAlign val="subscript"/>
        <sz val="7"/>
        <color theme="1"/>
        <rFont val="Helvetica"/>
        <family val="2"/>
      </rPr>
      <t>1</t>
    </r>
  </si>
  <si>
    <r>
      <t>PAC</t>
    </r>
    <r>
      <rPr>
        <vertAlign val="subscript"/>
        <sz val="7"/>
        <color theme="1"/>
        <rFont val="Helvetica"/>
        <family val="2"/>
      </rPr>
      <t>1</t>
    </r>
  </si>
  <si>
    <r>
      <t>P2Y</t>
    </r>
    <r>
      <rPr>
        <vertAlign val="subscript"/>
        <sz val="7"/>
        <color theme="1"/>
        <rFont val="Helvetica"/>
        <family val="2"/>
      </rPr>
      <t>14</t>
    </r>
  </si>
  <si>
    <r>
      <t>P2Y</t>
    </r>
    <r>
      <rPr>
        <vertAlign val="subscript"/>
        <sz val="7"/>
        <color theme="1"/>
        <rFont val="Helvetica"/>
        <family val="2"/>
      </rPr>
      <t>13</t>
    </r>
  </si>
  <si>
    <r>
      <t>P2Y</t>
    </r>
    <r>
      <rPr>
        <vertAlign val="subscript"/>
        <sz val="7"/>
        <color theme="1"/>
        <rFont val="Helvetica"/>
        <family val="2"/>
      </rPr>
      <t>12</t>
    </r>
  </si>
  <si>
    <r>
      <t>P2Y</t>
    </r>
    <r>
      <rPr>
        <vertAlign val="subscript"/>
        <sz val="7"/>
        <color theme="1"/>
        <rFont val="Helvetica"/>
        <family val="2"/>
      </rPr>
      <t>11</t>
    </r>
  </si>
  <si>
    <r>
      <t>P2RY</t>
    </r>
    <r>
      <rPr>
        <vertAlign val="subscript"/>
        <sz val="7"/>
        <color theme="1"/>
        <rFont val="Helvetica"/>
        <family val="2"/>
      </rPr>
      <t>10</t>
    </r>
  </si>
  <si>
    <r>
      <t>P2Y</t>
    </r>
    <r>
      <rPr>
        <vertAlign val="subscript"/>
        <sz val="7"/>
        <color theme="1"/>
        <rFont val="Helvetica"/>
        <family val="2"/>
      </rPr>
      <t>6</t>
    </r>
  </si>
  <si>
    <r>
      <t>P2Y</t>
    </r>
    <r>
      <rPr>
        <vertAlign val="subscript"/>
        <sz val="7"/>
        <color theme="1"/>
        <rFont val="Helvetica"/>
        <family val="2"/>
      </rPr>
      <t>4</t>
    </r>
  </si>
  <si>
    <r>
      <t>P2Y</t>
    </r>
    <r>
      <rPr>
        <vertAlign val="subscript"/>
        <sz val="7"/>
        <color theme="1"/>
        <rFont val="Helvetica"/>
        <family val="2"/>
      </rPr>
      <t>1</t>
    </r>
  </si>
  <si>
    <r>
      <t>OX</t>
    </r>
    <r>
      <rPr>
        <vertAlign val="subscript"/>
        <sz val="7"/>
        <color theme="1"/>
        <rFont val="Helvetica"/>
        <family val="2"/>
      </rPr>
      <t>1</t>
    </r>
  </si>
  <si>
    <r>
      <t>NTS</t>
    </r>
    <r>
      <rPr>
        <vertAlign val="subscript"/>
        <sz val="7"/>
        <color theme="1"/>
        <rFont val="Helvetica"/>
        <family val="2"/>
      </rPr>
      <t>1</t>
    </r>
  </si>
  <si>
    <t>NMU2</t>
  </si>
  <si>
    <t>NMU1</t>
  </si>
  <si>
    <r>
      <t>BB</t>
    </r>
    <r>
      <rPr>
        <vertAlign val="subscript"/>
        <sz val="7"/>
        <color theme="1"/>
        <rFont val="Helvetica"/>
        <family val="2"/>
      </rPr>
      <t>1</t>
    </r>
  </si>
  <si>
    <r>
      <t>NK</t>
    </r>
    <r>
      <rPr>
        <vertAlign val="subscript"/>
        <sz val="7"/>
        <color theme="1"/>
        <rFont val="Helvetica"/>
        <family val="2"/>
      </rPr>
      <t>3</t>
    </r>
  </si>
  <si>
    <r>
      <t>NK</t>
    </r>
    <r>
      <rPr>
        <vertAlign val="subscript"/>
        <sz val="7"/>
        <color theme="1"/>
        <rFont val="Helvetica"/>
        <family val="2"/>
      </rPr>
      <t>2</t>
    </r>
  </si>
  <si>
    <r>
      <t>NK</t>
    </r>
    <r>
      <rPr>
        <vertAlign val="subscript"/>
        <sz val="7"/>
        <color theme="1"/>
        <rFont val="Helvetica"/>
        <family val="2"/>
      </rPr>
      <t>1</t>
    </r>
  </si>
  <si>
    <t>motilin</t>
  </si>
  <si>
    <r>
      <t>MC</t>
    </r>
    <r>
      <rPr>
        <vertAlign val="subscript"/>
        <sz val="7"/>
        <color theme="1"/>
        <rFont val="Helvetica"/>
        <family val="2"/>
      </rPr>
      <t>1</t>
    </r>
  </si>
  <si>
    <r>
      <t>MCH</t>
    </r>
    <r>
      <rPr>
        <vertAlign val="subscript"/>
        <sz val="7"/>
        <color theme="1"/>
        <rFont val="Helvetica"/>
        <family val="2"/>
      </rPr>
      <t>2</t>
    </r>
  </si>
  <si>
    <r>
      <t>MCH</t>
    </r>
    <r>
      <rPr>
        <vertAlign val="subscript"/>
        <sz val="7"/>
        <color theme="1"/>
        <rFont val="Helvetica"/>
        <family val="2"/>
      </rPr>
      <t>1</t>
    </r>
  </si>
  <si>
    <r>
      <t>MC</t>
    </r>
    <r>
      <rPr>
        <vertAlign val="subscript"/>
        <sz val="7"/>
        <color theme="1"/>
        <rFont val="Helvetica"/>
        <family val="2"/>
      </rPr>
      <t>5</t>
    </r>
  </si>
  <si>
    <r>
      <t>LPA</t>
    </r>
    <r>
      <rPr>
        <vertAlign val="subscript"/>
        <sz val="7"/>
        <color theme="1"/>
        <rFont val="Helvetica"/>
        <family val="2"/>
      </rPr>
      <t>6</t>
    </r>
  </si>
  <si>
    <r>
      <t>LPA</t>
    </r>
    <r>
      <rPr>
        <vertAlign val="subscript"/>
        <sz val="7"/>
        <color theme="1"/>
        <rFont val="Helvetica"/>
        <family val="2"/>
      </rPr>
      <t>5</t>
    </r>
  </si>
  <si>
    <r>
      <t>LPA</t>
    </r>
    <r>
      <rPr>
        <vertAlign val="subscript"/>
        <sz val="7"/>
        <color theme="1"/>
        <rFont val="Helvetica"/>
        <family val="2"/>
      </rPr>
      <t>4</t>
    </r>
  </si>
  <si>
    <r>
      <t>LPA</t>
    </r>
    <r>
      <rPr>
        <vertAlign val="subscript"/>
        <sz val="7"/>
        <color theme="1"/>
        <rFont val="Helvetica"/>
        <family val="2"/>
      </rPr>
      <t>3</t>
    </r>
  </si>
  <si>
    <r>
      <t>H</t>
    </r>
    <r>
      <rPr>
        <vertAlign val="subscript"/>
        <sz val="7"/>
        <color theme="1"/>
        <rFont val="Helvetica"/>
        <family val="2"/>
      </rPr>
      <t>4</t>
    </r>
  </si>
  <si>
    <r>
      <t>H</t>
    </r>
    <r>
      <rPr>
        <vertAlign val="subscript"/>
        <sz val="7"/>
        <color theme="1"/>
        <rFont val="Helvetica"/>
        <family val="2"/>
      </rPr>
      <t>3</t>
    </r>
  </si>
  <si>
    <r>
      <t>BB</t>
    </r>
    <r>
      <rPr>
        <vertAlign val="subscript"/>
        <sz val="7"/>
        <color theme="1"/>
        <rFont val="Helvetica"/>
        <family val="2"/>
      </rPr>
      <t>2</t>
    </r>
  </si>
  <si>
    <r>
      <t>CCK</t>
    </r>
    <r>
      <rPr>
        <vertAlign val="subscript"/>
        <sz val="7"/>
        <color theme="1"/>
        <rFont val="Helvetica"/>
        <family val="2"/>
      </rPr>
      <t>2</t>
    </r>
  </si>
  <si>
    <r>
      <t>GAL</t>
    </r>
    <r>
      <rPr>
        <vertAlign val="subscript"/>
        <sz val="7"/>
        <color theme="1"/>
        <rFont val="Helvetica"/>
        <family val="2"/>
      </rPr>
      <t>3</t>
    </r>
  </si>
  <si>
    <r>
      <t>GAL</t>
    </r>
    <r>
      <rPr>
        <vertAlign val="subscript"/>
        <sz val="7"/>
        <color theme="1"/>
        <rFont val="Helvetica"/>
        <family val="2"/>
      </rPr>
      <t>2</t>
    </r>
  </si>
  <si>
    <r>
      <t>GAL</t>
    </r>
    <r>
      <rPr>
        <vertAlign val="subscript"/>
        <sz val="7"/>
        <color theme="1"/>
        <rFont val="Helvetica"/>
        <family val="2"/>
      </rPr>
      <t>1</t>
    </r>
  </si>
  <si>
    <t>FPR2/ALX</t>
  </si>
  <si>
    <t>FFA1</t>
  </si>
  <si>
    <r>
      <t>ET</t>
    </r>
    <r>
      <rPr>
        <vertAlign val="subscript"/>
        <sz val="7"/>
        <color theme="1"/>
        <rFont val="Helvetica"/>
        <family val="2"/>
      </rPr>
      <t>B</t>
    </r>
  </si>
  <si>
    <r>
      <t>D</t>
    </r>
    <r>
      <rPr>
        <vertAlign val="subscript"/>
        <sz val="7"/>
        <color theme="1"/>
        <rFont val="Helvetica"/>
        <family val="2"/>
      </rPr>
      <t>4</t>
    </r>
  </si>
  <si>
    <r>
      <t>D</t>
    </r>
    <r>
      <rPr>
        <vertAlign val="subscript"/>
        <sz val="7"/>
        <color theme="1"/>
        <rFont val="Helvetica"/>
        <family val="2"/>
      </rPr>
      <t>3</t>
    </r>
  </si>
  <si>
    <r>
      <t>β</t>
    </r>
    <r>
      <rPr>
        <vertAlign val="subscript"/>
        <sz val="7"/>
        <color theme="1"/>
        <rFont val="Helvetica"/>
        <family val="2"/>
      </rPr>
      <t>3</t>
    </r>
  </si>
  <si>
    <r>
      <t>α</t>
    </r>
    <r>
      <rPr>
        <vertAlign val="subscript"/>
        <sz val="7"/>
        <color theme="1"/>
        <rFont val="Helvetica"/>
        <family val="2"/>
      </rPr>
      <t>1D</t>
    </r>
  </si>
  <si>
    <r>
      <t>α</t>
    </r>
    <r>
      <rPr>
        <vertAlign val="subscript"/>
        <sz val="7"/>
        <color theme="1"/>
        <rFont val="Helvetica"/>
        <family val="2"/>
      </rPr>
      <t>1B</t>
    </r>
  </si>
  <si>
    <r>
      <t>M</t>
    </r>
    <r>
      <rPr>
        <vertAlign val="subscript"/>
        <sz val="7"/>
        <color theme="1"/>
        <rFont val="Helvetica"/>
        <family val="2"/>
      </rPr>
      <t>5</t>
    </r>
  </si>
  <si>
    <r>
      <t>5-HT</t>
    </r>
    <r>
      <rPr>
        <vertAlign val="subscript"/>
        <sz val="7"/>
        <color theme="1"/>
        <rFont val="Helvetica"/>
        <family val="2"/>
      </rPr>
      <t>7</t>
    </r>
  </si>
  <si>
    <r>
      <t>5-HT</t>
    </r>
    <r>
      <rPr>
        <vertAlign val="subscript"/>
        <sz val="7"/>
        <color theme="1"/>
        <rFont val="Helvetica"/>
        <family val="2"/>
      </rPr>
      <t>6</t>
    </r>
  </si>
  <si>
    <r>
      <t>5-HT</t>
    </r>
    <r>
      <rPr>
        <vertAlign val="subscript"/>
        <sz val="7"/>
        <color theme="1"/>
        <rFont val="Helvetica"/>
        <family val="2"/>
      </rPr>
      <t>4</t>
    </r>
  </si>
  <si>
    <r>
      <t>5-HT</t>
    </r>
    <r>
      <rPr>
        <vertAlign val="subscript"/>
        <sz val="7"/>
        <color theme="1"/>
        <rFont val="Helvetica"/>
        <family val="2"/>
      </rPr>
      <t>1F</t>
    </r>
  </si>
  <si>
    <r>
      <t>5-HT</t>
    </r>
    <r>
      <rPr>
        <vertAlign val="subscript"/>
        <sz val="7"/>
        <color theme="1"/>
        <rFont val="Helvetica"/>
        <family val="2"/>
      </rPr>
      <t>1E</t>
    </r>
  </si>
  <si>
    <t>I-pEC50
&gt;1.4SD
G13</t>
  </si>
  <si>
    <t>I-pEC50
&gt;1.4SD
G12</t>
  </si>
  <si>
    <t>I-pEC50
&gt;1.4SD
G15</t>
  </si>
  <si>
    <t>I-pEC50
&gt;1.4SD
G14</t>
  </si>
  <si>
    <t>I-pEC50
&gt;1.4SD
G11</t>
  </si>
  <si>
    <t>I-pEC50
&gt;1.4SD
Gq</t>
  </si>
  <si>
    <t>I-pEC50
&gt;1.4SD
Gz</t>
  </si>
  <si>
    <t>I-pEC50
&gt;1.4SD
GoB</t>
  </si>
  <si>
    <t>I-pEC50
&gt;1.4SD
GoA</t>
  </si>
  <si>
    <t>I-pEC50
&gt;1.4SD
Gi3</t>
  </si>
  <si>
    <t>I-pEC50
&gt;1.4SD
Gi2</t>
  </si>
  <si>
    <t>I-pEC50
&gt;1.4SD
Gi1</t>
  </si>
  <si>
    <t>I-pEC50
&gt;1.4SD
Golf</t>
  </si>
  <si>
    <t>I-pEC50
&gt;1.4SD
Gs</t>
  </si>
  <si>
    <t>I-pEC
50
G13</t>
  </si>
  <si>
    <t>I-pEC
50
G12</t>
  </si>
  <si>
    <t>I-pEC
50
G15</t>
  </si>
  <si>
    <t>I-pEC
50
G14</t>
  </si>
  <si>
    <t>I-pEC
50
G11</t>
  </si>
  <si>
    <t>I-pEC
50
Gq</t>
  </si>
  <si>
    <t>I-pEC
50
Gz</t>
  </si>
  <si>
    <t>I-pEC
50
GoB</t>
  </si>
  <si>
    <t>I-pEC
50
GoA</t>
  </si>
  <si>
    <t>I-pEC
50
Gi3</t>
  </si>
  <si>
    <t>I-pEC
50
Gi2</t>
  </si>
  <si>
    <t>I-pEC
50
Gi1</t>
  </si>
  <si>
    <t>I-pEC
50
Golf</t>
  </si>
  <si>
    <t>I-pEC
50
Gs</t>
  </si>
  <si>
    <t>I-Emax
Min
Max
G13</t>
  </si>
  <si>
    <t>I-Emax
Min
Max
G12</t>
  </si>
  <si>
    <t>I-Emax
Min
Max
G15</t>
  </si>
  <si>
    <t>I-Emax
Min
Max
G14</t>
  </si>
  <si>
    <t>I-Emax
Min
Max
G11</t>
  </si>
  <si>
    <t>I-Emax
Min
Max
Gq</t>
  </si>
  <si>
    <t>I-Emax
Min
Max
Gz</t>
  </si>
  <si>
    <t>I-Emax
Min
Max
GoB</t>
  </si>
  <si>
    <t>I-Emax
Min
Max
GoA</t>
  </si>
  <si>
    <t>I-Emax
Min
Max
Gi3</t>
  </si>
  <si>
    <t>I-Emax
Min
Max
Gi2</t>
  </si>
  <si>
    <t>I-Emax
Min
Max
Gi1</t>
  </si>
  <si>
    <t>I-Emax
Min
Max
Golf</t>
  </si>
  <si>
    <t>I-Emax
Min
Max
Gs</t>
  </si>
  <si>
    <t>I-Emax
&gt;1.4SD
G13</t>
  </si>
  <si>
    <t>I-Emax
&gt;1.4SD
G12</t>
  </si>
  <si>
    <t>I-Emax
&gt;1.4SD
G15</t>
  </si>
  <si>
    <t>I-Emax
&gt;1.4SD
G14</t>
  </si>
  <si>
    <t>I-Emax
&gt;1.4SD
G11</t>
  </si>
  <si>
    <t>I-Emax
&gt;1.4SD
Gq</t>
  </si>
  <si>
    <t>I-Emax
&gt;1.4SD
Gz</t>
  </si>
  <si>
    <t>I-Emax
&gt;1.4SD
GoB</t>
  </si>
  <si>
    <t>I-Emax
&gt;1.4SD
GoA</t>
  </si>
  <si>
    <t>I-Emax
&gt;1.4SD
Gi3</t>
  </si>
  <si>
    <t>I-Emax
&gt;1.4SD
Gi2</t>
  </si>
  <si>
    <t>I-Emax
&gt;1.4SD
Gi1</t>
  </si>
  <si>
    <t>I-Emax
&gt;1.4SD
Golf</t>
  </si>
  <si>
    <t>I-Emax
&gt;1.4SD
Gs</t>
  </si>
  <si>
    <t>#SDs
Gi3</t>
  </si>
  <si>
    <t>#SDs
Golf</t>
  </si>
  <si>
    <t>I-Emax
G13</t>
  </si>
  <si>
    <t>I-Emax
G12</t>
  </si>
  <si>
    <t>I-Emax
G15</t>
  </si>
  <si>
    <t>I-Emax
G14</t>
  </si>
  <si>
    <t>I-Emax
G11</t>
  </si>
  <si>
    <t>I-Emax
Gq</t>
  </si>
  <si>
    <t>I-Emax
Gz</t>
  </si>
  <si>
    <t>I-Emax
GoB</t>
  </si>
  <si>
    <t>I-Emax
GoA</t>
  </si>
  <si>
    <t>I-Emax
Gi3</t>
  </si>
  <si>
    <t>I-Emax
Gi2</t>
  </si>
  <si>
    <t>I-Emax
Gi1</t>
  </si>
  <si>
    <t>I-Emax
Golf</t>
  </si>
  <si>
    <t>I-Emax
Gs</t>
  </si>
  <si>
    <t>I-Basal
SD
G13</t>
  </si>
  <si>
    <t>I-Basal
SD
G12</t>
  </si>
  <si>
    <t>I-Basal
SD
G15</t>
  </si>
  <si>
    <t>I-Basal
SD
G14</t>
  </si>
  <si>
    <t>I-Basal
SD
G11</t>
  </si>
  <si>
    <t>I-Basal
SD
Gq</t>
  </si>
  <si>
    <t>I-Basal
SD
Gz</t>
  </si>
  <si>
    <t>I-Basal
SD
GoB</t>
  </si>
  <si>
    <t>I-Basal
SD
GoA</t>
  </si>
  <si>
    <t>I-Basal
SD
Gi3</t>
  </si>
  <si>
    <t>I-Basal
SD
Gi2</t>
  </si>
  <si>
    <t>I-Basal
SD
Gi1</t>
  </si>
  <si>
    <t>I-Basal
SD
Golf</t>
  </si>
  <si>
    <t>I-Basal
SD
Gs</t>
  </si>
  <si>
    <t>Receptors tested with the same or different ligands have nearly the same average number of common G protein couplings.</t>
  </si>
  <si>
    <t>Therefore, using a different agonist has only a very little effect on the qualitative comparisons of B and I couplings (i.e. coupling or non-coupling analysis).</t>
  </si>
  <si>
    <t>X-C motif chemokine receptor 1</t>
  </si>
  <si>
    <t>P46094</t>
  </si>
  <si>
    <t>vasoactive intestinal peptide receptor 2</t>
  </si>
  <si>
    <t>P41587</t>
  </si>
  <si>
    <r>
      <t>VPAC</t>
    </r>
    <r>
      <rPr>
        <vertAlign val="subscript"/>
        <sz val="11"/>
        <color theme="1"/>
        <rFont val="Calibri (Body)"/>
      </rPr>
      <t>2</t>
    </r>
  </si>
  <si>
    <t>vasoactive intestinal peptide receptor 1</t>
  </si>
  <si>
    <r>
      <t>VPAC</t>
    </r>
    <r>
      <rPr>
        <vertAlign val="subscript"/>
        <sz val="11"/>
        <color theme="1"/>
        <rFont val="Calibri (Body)"/>
      </rPr>
      <t>1</t>
    </r>
  </si>
  <si>
    <t>arginine vasopressin receptor 1B</t>
  </si>
  <si>
    <t>P47901</t>
  </si>
  <si>
    <r>
      <t>V</t>
    </r>
    <r>
      <rPr>
        <vertAlign val="subscript"/>
        <sz val="11"/>
        <color theme="1"/>
        <rFont val="Calibri (Body)"/>
      </rPr>
      <t>1B</t>
    </r>
  </si>
  <si>
    <t>urotensin 2 receptor</t>
  </si>
  <si>
    <t>Q9UKP6</t>
  </si>
  <si>
    <t>thyroid stimulating hormone receptor</t>
  </si>
  <si>
    <t>P16473</t>
  </si>
  <si>
    <t>TSH</t>
  </si>
  <si>
    <t>taste 1 receptor member 3</t>
  </si>
  <si>
    <t>Q7RTX0</t>
  </si>
  <si>
    <t>TAS1R3</t>
  </si>
  <si>
    <t>taste 1 receptor member 2</t>
  </si>
  <si>
    <t>Q8TE23</t>
  </si>
  <si>
    <t>TAS1R2</t>
  </si>
  <si>
    <t>taste 1 receptor member 1</t>
  </si>
  <si>
    <t>Q7RTX1</t>
  </si>
  <si>
    <t>TAS1R1</t>
  </si>
  <si>
    <t>thyrotropin releasing hormone receptor</t>
  </si>
  <si>
    <t>P34981</t>
  </si>
  <si>
    <r>
      <t>TRH</t>
    </r>
    <r>
      <rPr>
        <vertAlign val="subscript"/>
        <sz val="11"/>
        <color theme="1"/>
        <rFont val="Calibri (Body)"/>
      </rPr>
      <t>1</t>
    </r>
  </si>
  <si>
    <t>transmembrane protein adipocyte associated 1</t>
  </si>
  <si>
    <t>Q86W33</t>
  </si>
  <si>
    <t>trace amine associated receptor 9</t>
  </si>
  <si>
    <t>Q96RI9</t>
  </si>
  <si>
    <t>trace amine associated receptor 8</t>
  </si>
  <si>
    <t>Q969N4</t>
  </si>
  <si>
    <t>trace amine associated receptor 6</t>
  </si>
  <si>
    <t>Q96RI8</t>
  </si>
  <si>
    <t>trace amine associated receptor 5</t>
  </si>
  <si>
    <t>O14804</t>
  </si>
  <si>
    <t>trace amine associated receptor 3, pseudogene</t>
  </si>
  <si>
    <t>Q9P1P4</t>
  </si>
  <si>
    <t>trace amine associated receptor 2</t>
  </si>
  <si>
    <t>Q9P1P5</t>
  </si>
  <si>
    <t>trace amine associated receptor 1</t>
  </si>
  <si>
    <t>Q96RJ0</t>
  </si>
  <si>
    <r>
      <t>TA</t>
    </r>
    <r>
      <rPr>
        <vertAlign val="subscript"/>
        <sz val="11"/>
        <color theme="1"/>
        <rFont val="Calibri (Body)"/>
      </rPr>
      <t>1</t>
    </r>
  </si>
  <si>
    <t>taste 2 receptor member 9</t>
  </si>
  <si>
    <t>Q9NYW1</t>
  </si>
  <si>
    <t>TAS2R9</t>
  </si>
  <si>
    <t>taste 2 receptor member 8</t>
  </si>
  <si>
    <t>Q9NYW2</t>
  </si>
  <si>
    <t>TAS2R8</t>
  </si>
  <si>
    <t>taste 2 receptor member 7</t>
  </si>
  <si>
    <t>Q9NYW3</t>
  </si>
  <si>
    <t>TAS2R7</t>
  </si>
  <si>
    <t>taste 2 receptor member 5</t>
  </si>
  <si>
    <t>Q9NYW4</t>
  </si>
  <si>
    <t>TAS2R5</t>
  </si>
  <si>
    <t>taste 2 receptor member 4</t>
  </si>
  <si>
    <t>Q9NYW5</t>
  </si>
  <si>
    <t>TAS2R4</t>
  </si>
  <si>
    <t>taste 2 receptor member 3</t>
  </si>
  <si>
    <t>Q9NYW6</t>
  </si>
  <si>
    <t>TAS2R3</t>
  </si>
  <si>
    <t>taste 2 receptor member 1</t>
  </si>
  <si>
    <t>Q9NYW7</t>
  </si>
  <si>
    <t>TAS2R1</t>
  </si>
  <si>
    <t>thromboxane A2 receptor</t>
  </si>
  <si>
    <t>P21731</t>
  </si>
  <si>
    <t>taste 2 receptor member 60</t>
  </si>
  <si>
    <t>P59551</t>
  </si>
  <si>
    <t>TAS2R60</t>
  </si>
  <si>
    <t>taste 2 receptor member 50</t>
  </si>
  <si>
    <t>P59544</t>
  </si>
  <si>
    <t>TAS2R50</t>
  </si>
  <si>
    <t>taste 2 receptor member 46</t>
  </si>
  <si>
    <t>P59540</t>
  </si>
  <si>
    <t>TAS2R46</t>
  </si>
  <si>
    <t>taste 2 receptor member 45</t>
  </si>
  <si>
    <t>P59539</t>
  </si>
  <si>
    <t>TAS2R45</t>
  </si>
  <si>
    <t>taste 2 receptor member 43</t>
  </si>
  <si>
    <t>P59537</t>
  </si>
  <si>
    <t>TAS2R43</t>
  </si>
  <si>
    <t>taste 2 receptor member 42</t>
  </si>
  <si>
    <t>Q7RTR8</t>
  </si>
  <si>
    <t>TAS2R42</t>
  </si>
  <si>
    <t>taste 2 receptor member 41</t>
  </si>
  <si>
    <t>P59536</t>
  </si>
  <si>
    <t>TAS2R41</t>
  </si>
  <si>
    <t>taste 2 receptor member 40</t>
  </si>
  <si>
    <t>P59535</t>
  </si>
  <si>
    <t>TAS2R40</t>
  </si>
  <si>
    <t>taste 2 receptor member 39</t>
  </si>
  <si>
    <t>P59534</t>
  </si>
  <si>
    <t>TAS2R39</t>
  </si>
  <si>
    <t>taste 2 receptor member 38</t>
  </si>
  <si>
    <t>P59533</t>
  </si>
  <si>
    <t>TAS2R38</t>
  </si>
  <si>
    <t>taste 2 receptor member 31</t>
  </si>
  <si>
    <t>P59538</t>
  </si>
  <si>
    <t>TAS2R31</t>
  </si>
  <si>
    <t>taste 2 receptor member 30</t>
  </si>
  <si>
    <t>P59541</t>
  </si>
  <si>
    <t>TAS2R30</t>
  </si>
  <si>
    <t>taste 2 receptor member 20</t>
  </si>
  <si>
    <t>P59543</t>
  </si>
  <si>
    <t>TAS2R20</t>
  </si>
  <si>
    <t>taste 2 receptor member 19</t>
  </si>
  <si>
    <t>P59542</t>
  </si>
  <si>
    <t>TAS2R19</t>
  </si>
  <si>
    <t>taste 2 receptor member 16</t>
  </si>
  <si>
    <t>Q9NYV7</t>
  </si>
  <si>
    <t>TAS2R16</t>
  </si>
  <si>
    <t>taste 2 receptor member 14</t>
  </si>
  <si>
    <t>Q9NYV8</t>
  </si>
  <si>
    <t>TAS2R14</t>
  </si>
  <si>
    <t>taste 2 receptor member 13</t>
  </si>
  <si>
    <t>Q9NYV9</t>
  </si>
  <si>
    <t>TAS2R13</t>
  </si>
  <si>
    <t>taste 2 receptor member 10</t>
  </si>
  <si>
    <t>Q9NYW0</t>
  </si>
  <si>
    <t>TAS2R10</t>
  </si>
  <si>
    <t>succinate receptor 1</t>
  </si>
  <si>
    <t>Q9BXA5</t>
  </si>
  <si>
    <t>somatostatin receptor 5</t>
  </si>
  <si>
    <t>P35346</t>
  </si>
  <si>
    <t>somatostatin receptor 4</t>
  </si>
  <si>
    <t>P31391</t>
  </si>
  <si>
    <t>somatostatin receptor 3</t>
  </si>
  <si>
    <t>P32745</t>
  </si>
  <si>
    <t>somatostatin receptor 1</t>
  </si>
  <si>
    <t>P30872</t>
  </si>
  <si>
    <t>smoothened, frizzled class receptor</t>
  </si>
  <si>
    <t>Q99835</t>
  </si>
  <si>
    <t>secretin receptor</t>
  </si>
  <si>
    <t>P47872</t>
  </si>
  <si>
    <t>Secretin</t>
  </si>
  <si>
    <t>sphingosine-1-phosphate receptor 5</t>
  </si>
  <si>
    <t>Q9H228</t>
  </si>
  <si>
    <r>
      <t>S1P</t>
    </r>
    <r>
      <rPr>
        <vertAlign val="subscript"/>
        <sz val="11"/>
        <color theme="1"/>
        <rFont val="Calibri (Body)"/>
      </rPr>
      <t>5</t>
    </r>
  </si>
  <si>
    <t>sphingosine-1-phosphate receptor 4</t>
  </si>
  <si>
    <t>O95977</t>
  </si>
  <si>
    <r>
      <t>S1P</t>
    </r>
    <r>
      <rPr>
        <vertAlign val="subscript"/>
        <sz val="11"/>
        <color theme="1"/>
        <rFont val="Calibri (Body)"/>
      </rPr>
      <t>4</t>
    </r>
  </si>
  <si>
    <t>sphingosine-1-phosphate receptor 3</t>
  </si>
  <si>
    <t>Q99500</t>
  </si>
  <si>
    <r>
      <t>S1P</t>
    </r>
    <r>
      <rPr>
        <vertAlign val="subscript"/>
        <sz val="11"/>
        <color theme="1"/>
        <rFont val="Calibri (Body)"/>
      </rPr>
      <t>3</t>
    </r>
  </si>
  <si>
    <t>sphingosine-1-phosphate receptor 2</t>
  </si>
  <si>
    <t>O95136</t>
  </si>
  <si>
    <r>
      <t>S1P</t>
    </r>
    <r>
      <rPr>
        <vertAlign val="subscript"/>
        <sz val="11"/>
        <color theme="1"/>
        <rFont val="Calibri (Body)"/>
      </rPr>
      <t>2</t>
    </r>
  </si>
  <si>
    <t>relaxin family peptide receptor 2</t>
  </si>
  <si>
    <t>Q8WXD0</t>
  </si>
  <si>
    <t>relaxin family peptide receptor 1</t>
  </si>
  <si>
    <t>Q9HBX9</t>
  </si>
  <si>
    <t>relaxin family peptide/INSL5 receptor 4</t>
  </si>
  <si>
    <t>Q8TDU9</t>
  </si>
  <si>
    <t>RXFP4</t>
  </si>
  <si>
    <t>relaxin family peptide receptor 3</t>
  </si>
  <si>
    <t>Q9NSD7</t>
  </si>
  <si>
    <t>RXFP3</t>
  </si>
  <si>
    <t>G protein-coupled receptor class C group 5 member A</t>
  </si>
  <si>
    <t>Q8NFJ5</t>
  </si>
  <si>
    <t>GPRC5A</t>
  </si>
  <si>
    <t>pyroglutamylated RFamide peptide receptor</t>
  </si>
  <si>
    <t>Q96P65</t>
  </si>
  <si>
    <t>QRFP</t>
  </si>
  <si>
    <t>parathyroid hormone 2 receptor</t>
  </si>
  <si>
    <t>P49190</t>
  </si>
  <si>
    <t>platelet activating factor receptor</t>
  </si>
  <si>
    <t>P25105</t>
  </si>
  <si>
    <t>G protein-coupled receptor 65</t>
  </si>
  <si>
    <t>prolactin releasing hormone receptor</t>
  </si>
  <si>
    <t>P49683</t>
  </si>
  <si>
    <t>prokineticin receptor 2</t>
  </si>
  <si>
    <t>Q8NFJ6</t>
  </si>
  <si>
    <r>
      <t>PKR</t>
    </r>
    <r>
      <rPr>
        <vertAlign val="subscript"/>
        <sz val="11"/>
        <color theme="1"/>
        <rFont val="Calibri (Body)"/>
      </rPr>
      <t>2</t>
    </r>
  </si>
  <si>
    <t>prokineticin receptor 1</t>
  </si>
  <si>
    <t>Q8TCW9</t>
  </si>
  <si>
    <r>
      <t>PKR</t>
    </r>
    <r>
      <rPr>
        <vertAlign val="subscript"/>
        <sz val="11"/>
        <color theme="1"/>
        <rFont val="Calibri (Body)"/>
      </rPr>
      <t>1</t>
    </r>
  </si>
  <si>
    <t>prostaglandin I2 receptor</t>
  </si>
  <si>
    <t>P43119</t>
  </si>
  <si>
    <t>prostaglandin D2 receptor 2</t>
  </si>
  <si>
    <t>Q9Y5Y4</t>
  </si>
  <si>
    <r>
      <t>DP</t>
    </r>
    <r>
      <rPr>
        <vertAlign val="subscript"/>
        <sz val="11"/>
        <color theme="1"/>
        <rFont val="Calibri (Body)"/>
      </rPr>
      <t>2</t>
    </r>
  </si>
  <si>
    <t>prostaglandin D2 receptor</t>
  </si>
  <si>
    <t>Q13258</t>
  </si>
  <si>
    <r>
      <t>DP</t>
    </r>
    <r>
      <rPr>
        <vertAlign val="subscript"/>
        <sz val="11"/>
        <color theme="1"/>
        <rFont val="Calibri (Body)"/>
      </rPr>
      <t>1</t>
    </r>
  </si>
  <si>
    <t>F2R like thrombin or trypsin receptor 3</t>
  </si>
  <si>
    <t>Q96RI0</t>
  </si>
  <si>
    <t>coagulation factor II thrombin receptor like 2</t>
  </si>
  <si>
    <t>O00254</t>
  </si>
  <si>
    <t>ADCYAP receptor type I</t>
  </si>
  <si>
    <t>P41586</t>
  </si>
  <si>
    <r>
      <t>PAC</t>
    </r>
    <r>
      <rPr>
        <vertAlign val="subscript"/>
        <sz val="11"/>
        <color theme="1"/>
        <rFont val="Calibri (Body)"/>
      </rPr>
      <t>1</t>
    </r>
  </si>
  <si>
    <t>purinergic receptor P2Y14</t>
  </si>
  <si>
    <t>Q15391</t>
  </si>
  <si>
    <r>
      <t>P2Y</t>
    </r>
    <r>
      <rPr>
        <vertAlign val="subscript"/>
        <sz val="11"/>
        <color theme="1"/>
        <rFont val="Calibri (Body)"/>
      </rPr>
      <t>14</t>
    </r>
  </si>
  <si>
    <t>purinergic receptor P2Y13</t>
  </si>
  <si>
    <t>Q9BPV8</t>
  </si>
  <si>
    <r>
      <t>P2Y</t>
    </r>
    <r>
      <rPr>
        <vertAlign val="subscript"/>
        <sz val="11"/>
        <color theme="1"/>
        <rFont val="Calibri (Body)"/>
      </rPr>
      <t>13</t>
    </r>
  </si>
  <si>
    <t>purinergic receptor P2Y12</t>
  </si>
  <si>
    <t>Q9H244</t>
  </si>
  <si>
    <r>
      <t>P2Y</t>
    </r>
    <r>
      <rPr>
        <vertAlign val="subscript"/>
        <sz val="11"/>
        <color theme="1"/>
        <rFont val="Calibri (Body)"/>
      </rPr>
      <t>12</t>
    </r>
  </si>
  <si>
    <t>purinergic receptor P2Y11</t>
  </si>
  <si>
    <t>Q96G91</t>
  </si>
  <si>
    <r>
      <t>P2Y</t>
    </r>
    <r>
      <rPr>
        <vertAlign val="subscript"/>
        <sz val="11"/>
        <color theme="1"/>
        <rFont val="Calibri (Body)"/>
      </rPr>
      <t>11</t>
    </r>
  </si>
  <si>
    <t>P2Y receptor family member 10</t>
  </si>
  <si>
    <t>O00398</t>
  </si>
  <si>
    <r>
      <t>P2RY</t>
    </r>
    <r>
      <rPr>
        <vertAlign val="subscript"/>
        <sz val="11"/>
        <color theme="1"/>
        <rFont val="Calibri (Body)"/>
      </rPr>
      <t>10</t>
    </r>
  </si>
  <si>
    <t>P2Y receptor family member 8</t>
  </si>
  <si>
    <t>Q86VZ1</t>
  </si>
  <si>
    <t>pyrimidinergic receptor P2Y6</t>
  </si>
  <si>
    <t>Q15077</t>
  </si>
  <si>
    <r>
      <t>P2Y</t>
    </r>
    <r>
      <rPr>
        <vertAlign val="subscript"/>
        <sz val="11"/>
        <color theme="1"/>
        <rFont val="Calibri (Body)"/>
      </rPr>
      <t>6</t>
    </r>
  </si>
  <si>
    <t>pyrimidinergic receptor P2Y4</t>
  </si>
  <si>
    <t>P51582</t>
  </si>
  <si>
    <r>
      <t>P2Y</t>
    </r>
    <r>
      <rPr>
        <vertAlign val="subscript"/>
        <sz val="11"/>
        <color theme="1"/>
        <rFont val="Calibri (Body)"/>
      </rPr>
      <t>4</t>
    </r>
  </si>
  <si>
    <t>purinergic receptor P2Y1</t>
  </si>
  <si>
    <t>P47900</t>
  </si>
  <si>
    <r>
      <t>P2Y</t>
    </r>
    <r>
      <rPr>
        <vertAlign val="subscript"/>
        <sz val="11"/>
        <color theme="1"/>
        <rFont val="Calibri (Body)"/>
      </rPr>
      <t>1</t>
    </r>
  </si>
  <si>
    <t>oxoglutarate receptor 1</t>
  </si>
  <si>
    <t>Q96P68</t>
  </si>
  <si>
    <t>oxoeicosanoid receptor 1</t>
  </si>
  <si>
    <t>Q8TDS5</t>
  </si>
  <si>
    <t>OXE</t>
  </si>
  <si>
    <t>hypocretin receptor 1</t>
  </si>
  <si>
    <t>O43613</t>
  </si>
  <si>
    <r>
      <t>OX</t>
    </r>
    <r>
      <rPr>
        <vertAlign val="subscript"/>
        <sz val="11"/>
        <color theme="1"/>
        <rFont val="Calibri (Body)"/>
      </rPr>
      <t>1</t>
    </r>
  </si>
  <si>
    <t>opsin 1, long wave sensitive</t>
  </si>
  <si>
    <t>P04000</t>
  </si>
  <si>
    <t>OPN1LW</t>
  </si>
  <si>
    <t>opsin 1, medium wave sensitive</t>
  </si>
  <si>
    <t>P04001</t>
  </si>
  <si>
    <t>OPN1MW</t>
  </si>
  <si>
    <t>rhodopsin</t>
  </si>
  <si>
    <t>P08100</t>
  </si>
  <si>
    <t>Rhodopsin</t>
  </si>
  <si>
    <t>opsin 1, short wave sensitive</t>
  </si>
  <si>
    <t>P03999</t>
  </si>
  <si>
    <t>OPN1SW</t>
  </si>
  <si>
    <t>opsin 5</t>
  </si>
  <si>
    <t>Q6U736</t>
  </si>
  <si>
    <t>opsin 4</t>
  </si>
  <si>
    <t>Q9UHM6</t>
  </si>
  <si>
    <t>opsin 3</t>
  </si>
  <si>
    <t>Q9H1Y3</t>
  </si>
  <si>
    <t>G protein-coupled receptor 68</t>
  </si>
  <si>
    <t>neurotensin receptor 2</t>
  </si>
  <si>
    <t>O95665</t>
  </si>
  <si>
    <r>
      <t>NTS</t>
    </r>
    <r>
      <rPr>
        <vertAlign val="subscript"/>
        <sz val="11"/>
        <color theme="1"/>
        <rFont val="Calibri (Body)"/>
      </rPr>
      <t>2</t>
    </r>
  </si>
  <si>
    <t>neurotensin receptor 1</t>
  </si>
  <si>
    <t>P30989</t>
  </si>
  <si>
    <r>
      <t>NTS</t>
    </r>
    <r>
      <rPr>
        <vertAlign val="subscript"/>
        <sz val="11"/>
        <color theme="1"/>
        <rFont val="Calibri (Body)"/>
      </rPr>
      <t>1</t>
    </r>
  </si>
  <si>
    <t>neuropeptide Y receptor Y6 (pseudogene)</t>
  </si>
  <si>
    <t>Q99463</t>
  </si>
  <si>
    <r>
      <t>Y</t>
    </r>
    <r>
      <rPr>
        <vertAlign val="subscript"/>
        <sz val="11"/>
        <color theme="1"/>
        <rFont val="Calibri (Body)"/>
      </rPr>
      <t>6</t>
    </r>
  </si>
  <si>
    <t>neuropeptide Y receptor Y5</t>
  </si>
  <si>
    <r>
      <t>Y</t>
    </r>
    <r>
      <rPr>
        <vertAlign val="subscript"/>
        <sz val="11"/>
        <color theme="1"/>
        <rFont val="Calibri (Body)"/>
      </rPr>
      <t>5</t>
    </r>
  </si>
  <si>
    <t>neuropeptide Y receptor Y4</t>
  </si>
  <si>
    <t>P50391</t>
  </si>
  <si>
    <r>
      <t>Y</t>
    </r>
    <r>
      <rPr>
        <vertAlign val="subscript"/>
        <sz val="11"/>
        <color theme="1"/>
        <rFont val="Calibri (Body)"/>
      </rPr>
      <t>4</t>
    </r>
  </si>
  <si>
    <t>neuropeptide Y receptor Y2</t>
  </si>
  <si>
    <t>P49146</t>
  </si>
  <si>
    <r>
      <t>Y</t>
    </r>
    <r>
      <rPr>
        <vertAlign val="subscript"/>
        <sz val="11"/>
        <color theme="1"/>
        <rFont val="Calibri (Body)"/>
      </rPr>
      <t>2</t>
    </r>
  </si>
  <si>
    <t>neuropeptide Y receptor Y1</t>
  </si>
  <si>
    <r>
      <t>Y</t>
    </r>
    <r>
      <rPr>
        <vertAlign val="subscript"/>
        <sz val="11"/>
        <color theme="1"/>
        <rFont val="Calibri (Body)"/>
      </rPr>
      <t>1</t>
    </r>
  </si>
  <si>
    <t>neuropeptide S receptor 1</t>
  </si>
  <si>
    <t>Q6W5P4</t>
  </si>
  <si>
    <t>NPS</t>
  </si>
  <si>
    <t>neuropeptides B and W receptor 2</t>
  </si>
  <si>
    <t>P48146</t>
  </si>
  <si>
    <t>neuropeptides B and W receptor 1</t>
  </si>
  <si>
    <t>P48145</t>
  </si>
  <si>
    <t>neuromedin U receptor 2</t>
  </si>
  <si>
    <t>Q9GZQ4</t>
  </si>
  <si>
    <t>neuromedin U receptor 1</t>
  </si>
  <si>
    <t>Q9HB89</t>
  </si>
  <si>
    <t>neuromedin B receptor</t>
  </si>
  <si>
    <t>P28336</t>
  </si>
  <si>
    <r>
      <t>BB</t>
    </r>
    <r>
      <rPr>
        <vertAlign val="subscript"/>
        <sz val="11"/>
        <color theme="1"/>
        <rFont val="Calibri (Body)"/>
      </rPr>
      <t>1</t>
    </r>
  </si>
  <si>
    <t>tachykinin receptor 3</t>
  </si>
  <si>
    <t>P29371</t>
  </si>
  <si>
    <r>
      <t>NK</t>
    </r>
    <r>
      <rPr>
        <vertAlign val="subscript"/>
        <sz val="11"/>
        <color theme="1"/>
        <rFont val="Calibri (Body)"/>
      </rPr>
      <t>3</t>
    </r>
  </si>
  <si>
    <t>tachykinin receptor 2</t>
  </si>
  <si>
    <t>P21452</t>
  </si>
  <si>
    <r>
      <t>NK</t>
    </r>
    <r>
      <rPr>
        <vertAlign val="subscript"/>
        <sz val="11"/>
        <color theme="1"/>
        <rFont val="Calibri (Body)"/>
      </rPr>
      <t>2</t>
    </r>
  </si>
  <si>
    <t>tachykinin receptor 1</t>
  </si>
  <si>
    <t>P25103</t>
  </si>
  <si>
    <r>
      <t>NK</t>
    </r>
    <r>
      <rPr>
        <vertAlign val="subscript"/>
        <sz val="11"/>
        <color theme="1"/>
        <rFont val="Calibri (Body)"/>
      </rPr>
      <t>1</t>
    </r>
  </si>
  <si>
    <t>G protein-coupled receptor 50</t>
  </si>
  <si>
    <t>Q13585</t>
  </si>
  <si>
    <t>GPR50</t>
  </si>
  <si>
    <t>motilin receptor</t>
  </si>
  <si>
    <t>O43193</t>
  </si>
  <si>
    <t>melanocortin 1 receptor</t>
  </si>
  <si>
    <t>Q01726</t>
  </si>
  <si>
    <r>
      <t>MC</t>
    </r>
    <r>
      <rPr>
        <vertAlign val="subscript"/>
        <sz val="11"/>
        <color theme="1"/>
        <rFont val="Calibri (Body)"/>
      </rPr>
      <t>1</t>
    </r>
  </si>
  <si>
    <t>MAS related GPR family member X4</t>
  </si>
  <si>
    <t>Q96LA9</t>
  </si>
  <si>
    <t>MRGPRX4</t>
  </si>
  <si>
    <t>MAS related GPR family member X3</t>
  </si>
  <si>
    <t>Q96LB0</t>
  </si>
  <si>
    <t>MRGPRX3</t>
  </si>
  <si>
    <t>MAS related GPR family member X2</t>
  </si>
  <si>
    <t>Q96LB1</t>
  </si>
  <si>
    <t>MAS related GPR family member X1</t>
  </si>
  <si>
    <t>Q96LB2</t>
  </si>
  <si>
    <t>MAS related GPR family member G</t>
  </si>
  <si>
    <t>Q86SM5</t>
  </si>
  <si>
    <t>MRGPRG</t>
  </si>
  <si>
    <t>MAS related GPR family member F</t>
  </si>
  <si>
    <t>Q96AM1</t>
  </si>
  <si>
    <t>MRGPRF</t>
  </si>
  <si>
    <t>MAS related GPR family member E</t>
  </si>
  <si>
    <t>Q86SM8</t>
  </si>
  <si>
    <t>MRGPRE</t>
  </si>
  <si>
    <t>MAS related GPR family member D</t>
  </si>
  <si>
    <t>Q8TDS7</t>
  </si>
  <si>
    <t>MRGPRD</t>
  </si>
  <si>
    <t>melanin concentrating hormone receptor 2</t>
  </si>
  <si>
    <t>Q969V1</t>
  </si>
  <si>
    <r>
      <t>MCH</t>
    </r>
    <r>
      <rPr>
        <vertAlign val="subscript"/>
        <sz val="11"/>
        <color theme="1"/>
        <rFont val="Calibri (Body)"/>
      </rPr>
      <t>2</t>
    </r>
  </si>
  <si>
    <t>melanin concentrating hormone receptor 1</t>
  </si>
  <si>
    <t>Q99705</t>
  </si>
  <si>
    <r>
      <t>MCH</t>
    </r>
    <r>
      <rPr>
        <vertAlign val="subscript"/>
        <sz val="11"/>
        <color theme="1"/>
        <rFont val="Calibri (Body)"/>
      </rPr>
      <t>1</t>
    </r>
  </si>
  <si>
    <t>melanocortin 5 receptor</t>
  </si>
  <si>
    <t>P33032</t>
  </si>
  <si>
    <r>
      <t>MC</t>
    </r>
    <r>
      <rPr>
        <vertAlign val="subscript"/>
        <sz val="11"/>
        <color theme="1"/>
        <rFont val="Calibri (Body)"/>
      </rPr>
      <t>5</t>
    </r>
  </si>
  <si>
    <t>MAS1 proto-oncogene like, G protein-coupled receptor</t>
  </si>
  <si>
    <t>P35410</t>
  </si>
  <si>
    <t>MAS1 proto-oncogene, G protein-coupled receptor</t>
  </si>
  <si>
    <t>P04201</t>
  </si>
  <si>
    <t>MAS1</t>
  </si>
  <si>
    <t>luteinizing hormone/choriogonadotropin receptor</t>
  </si>
  <si>
    <t>P22888</t>
  </si>
  <si>
    <t>LH</t>
  </si>
  <si>
    <t>lysophosphatidic acid receptor 6</t>
  </si>
  <si>
    <t>P43657</t>
  </si>
  <si>
    <r>
      <t>LPA</t>
    </r>
    <r>
      <rPr>
        <vertAlign val="subscript"/>
        <sz val="11"/>
        <color theme="1"/>
        <rFont val="Calibri (Body)"/>
      </rPr>
      <t>6</t>
    </r>
  </si>
  <si>
    <t>lysophosphatidic acid receptor 5</t>
  </si>
  <si>
    <t>Q9H1C0</t>
  </si>
  <si>
    <r>
      <t>LPA</t>
    </r>
    <r>
      <rPr>
        <vertAlign val="subscript"/>
        <sz val="11"/>
        <color theme="1"/>
        <rFont val="Calibri (Body)"/>
      </rPr>
      <t>5</t>
    </r>
  </si>
  <si>
    <t>lysophosphatidic acid receptor 4</t>
  </si>
  <si>
    <t>Q99677</t>
  </si>
  <si>
    <r>
      <t>LPA</t>
    </r>
    <r>
      <rPr>
        <vertAlign val="subscript"/>
        <sz val="11"/>
        <color theme="1"/>
        <rFont val="Calibri (Body)"/>
      </rPr>
      <t>4</t>
    </r>
  </si>
  <si>
    <t>lysophosphatidic acid receptor 3</t>
  </si>
  <si>
    <t>Q9UBY5</t>
  </si>
  <si>
    <r>
      <t>LPA</t>
    </r>
    <r>
      <rPr>
        <vertAlign val="subscript"/>
        <sz val="11"/>
        <color theme="1"/>
        <rFont val="Calibri (Body)"/>
      </rPr>
      <t>3</t>
    </r>
  </si>
  <si>
    <t>leucine rich repeat containing G protein-coupled receptor 6</t>
  </si>
  <si>
    <t>Q9HBX8</t>
  </si>
  <si>
    <t>leucine rich repeat containing G protein-coupled receptor 5</t>
  </si>
  <si>
    <t>O75473</t>
  </si>
  <si>
    <t>leucine rich repeat containing G protein-coupled receptor 4</t>
  </si>
  <si>
    <t>Q9BXB1</t>
  </si>
  <si>
    <t>KISS1 receptor</t>
  </si>
  <si>
    <t>Q969F8</t>
  </si>
  <si>
    <t>histamine receptor H4</t>
  </si>
  <si>
    <t>Q9H3N8</t>
  </si>
  <si>
    <r>
      <t>H</t>
    </r>
    <r>
      <rPr>
        <vertAlign val="subscript"/>
        <sz val="11"/>
        <color theme="1"/>
        <rFont val="Calibri (Body)"/>
      </rPr>
      <t>4</t>
    </r>
  </si>
  <si>
    <t>histamine receptor H3</t>
  </si>
  <si>
    <t>Q9Y5N1</t>
  </si>
  <si>
    <r>
      <t>H</t>
    </r>
    <r>
      <rPr>
        <vertAlign val="subscript"/>
        <sz val="11"/>
        <color theme="1"/>
        <rFont val="Calibri (Body)"/>
      </rPr>
      <t>3</t>
    </r>
  </si>
  <si>
    <t>hydroxycarboxylic acid receptor 3</t>
  </si>
  <si>
    <r>
      <t>HCA</t>
    </r>
    <r>
      <rPr>
        <vertAlign val="subscript"/>
        <sz val="11"/>
        <color theme="1"/>
        <rFont val="Calibri (Body)"/>
      </rPr>
      <t>3</t>
    </r>
  </si>
  <si>
    <t>hydroxycarboxylic acid receptor 2</t>
  </si>
  <si>
    <r>
      <t>HCA</t>
    </r>
    <r>
      <rPr>
        <vertAlign val="subscript"/>
        <sz val="11"/>
        <color theme="1"/>
        <rFont val="Calibri (Body)"/>
      </rPr>
      <t>2</t>
    </r>
  </si>
  <si>
    <t>hydroxycarboxylic acid receptor 1</t>
  </si>
  <si>
    <t>Q9BXC0</t>
  </si>
  <si>
    <r>
      <t>HCA</t>
    </r>
    <r>
      <rPr>
        <vertAlign val="subscript"/>
        <sz val="11"/>
        <color theme="1"/>
        <rFont val="Calibri (Body)"/>
      </rPr>
      <t>1</t>
    </r>
  </si>
  <si>
    <t>gastrin releasing peptide receptor</t>
  </si>
  <si>
    <t>P30550</t>
  </si>
  <si>
    <r>
      <t>BB</t>
    </r>
    <r>
      <rPr>
        <vertAlign val="subscript"/>
        <sz val="11"/>
        <color theme="1"/>
        <rFont val="Calibri (Body)"/>
      </rPr>
      <t>2</t>
    </r>
  </si>
  <si>
    <t>glutamate metabotropic receptor 8</t>
  </si>
  <si>
    <r>
      <t>mGlu</t>
    </r>
    <r>
      <rPr>
        <vertAlign val="subscript"/>
        <sz val="11"/>
        <color theme="1"/>
        <rFont val="Calibri (Body)"/>
      </rPr>
      <t>8</t>
    </r>
  </si>
  <si>
    <t>glutamate metabotropic receptor 7</t>
  </si>
  <si>
    <t>Q14831</t>
  </si>
  <si>
    <r>
      <t>mGlu</t>
    </r>
    <r>
      <rPr>
        <vertAlign val="subscript"/>
        <sz val="11"/>
        <color theme="1"/>
        <rFont val="Calibri (Body)"/>
      </rPr>
      <t>7</t>
    </r>
  </si>
  <si>
    <t>glutamate metabotropic receptor 6</t>
  </si>
  <si>
    <r>
      <t>mGlu</t>
    </r>
    <r>
      <rPr>
        <vertAlign val="subscript"/>
        <sz val="11"/>
        <color theme="1"/>
        <rFont val="Calibri (Body)"/>
      </rPr>
      <t>6</t>
    </r>
  </si>
  <si>
    <t>glutamate metabotropic receptor 5</t>
  </si>
  <si>
    <r>
      <t>mGlu</t>
    </r>
    <r>
      <rPr>
        <vertAlign val="subscript"/>
        <sz val="11"/>
        <color theme="1"/>
        <rFont val="Calibri (Body)"/>
      </rPr>
      <t>5</t>
    </r>
  </si>
  <si>
    <t>glutamate metabotropic receptor 4</t>
  </si>
  <si>
    <r>
      <t>mGlu</t>
    </r>
    <r>
      <rPr>
        <vertAlign val="subscript"/>
        <sz val="11"/>
        <color theme="1"/>
        <rFont val="Calibri (Body)"/>
      </rPr>
      <t>4</t>
    </r>
  </si>
  <si>
    <t>glutamate metabotropic receptor 3</t>
  </si>
  <si>
    <t>Q14832</t>
  </si>
  <si>
    <r>
      <t>mGlu</t>
    </r>
    <r>
      <rPr>
        <vertAlign val="subscript"/>
        <sz val="11"/>
        <color theme="1"/>
        <rFont val="Calibri (Body)"/>
      </rPr>
      <t>3</t>
    </r>
  </si>
  <si>
    <t>glutamate metabotropic receptor 2</t>
  </si>
  <si>
    <r>
      <t>mGlu</t>
    </r>
    <r>
      <rPr>
        <vertAlign val="subscript"/>
        <sz val="11"/>
        <color theme="1"/>
        <rFont val="Calibri (Body)"/>
      </rPr>
      <t>2</t>
    </r>
  </si>
  <si>
    <t>glutamate metabotropic receptor 1</t>
  </si>
  <si>
    <t>Q13255</t>
  </si>
  <si>
    <r>
      <t>mGlu</t>
    </r>
    <r>
      <rPr>
        <vertAlign val="subscript"/>
        <sz val="11"/>
        <color theme="1"/>
        <rFont val="Calibri (Body)"/>
      </rPr>
      <t>1</t>
    </r>
  </si>
  <si>
    <t>G protein-coupled receptor 88</t>
  </si>
  <si>
    <t>Q9GZN0</t>
  </si>
  <si>
    <t>G protein-coupled receptor 87</t>
  </si>
  <si>
    <t>Q9BY21</t>
  </si>
  <si>
    <t>G protein-coupled receptor 85</t>
  </si>
  <si>
    <t>P60893</t>
  </si>
  <si>
    <t>G protein-coupled receptor 83</t>
  </si>
  <si>
    <t>Q9NYM4</t>
  </si>
  <si>
    <t>G protein-coupled receptor 82</t>
  </si>
  <si>
    <t>Q96P67</t>
  </si>
  <si>
    <t>G protein-coupled receptor 78</t>
  </si>
  <si>
    <t>Q96P69</t>
  </si>
  <si>
    <t>G protein-coupled receptor 75</t>
  </si>
  <si>
    <t>O95800</t>
  </si>
  <si>
    <t>G protein-coupled receptor 63</t>
  </si>
  <si>
    <t>Q9BZJ6</t>
  </si>
  <si>
    <t>G protein-coupled receptor 62</t>
  </si>
  <si>
    <t>Q9BZJ7</t>
  </si>
  <si>
    <t>G protein-coupled receptor 61</t>
  </si>
  <si>
    <t>Q9BZJ8</t>
  </si>
  <si>
    <t>G protein-coupled receptor 6</t>
  </si>
  <si>
    <t>P46095</t>
  </si>
  <si>
    <t>G protein-coupled receptor 55</t>
  </si>
  <si>
    <t>Q9Y2T6</t>
  </si>
  <si>
    <t>G protein-coupled receptor 52</t>
  </si>
  <si>
    <t>Q9Y2T5</t>
  </si>
  <si>
    <t>G protein-coupled receptor 45</t>
  </si>
  <si>
    <t>Q9Y5Y3</t>
  </si>
  <si>
    <t>G protein-coupled receptor 42</t>
  </si>
  <si>
    <t>O15529</t>
  </si>
  <si>
    <t>G protein-coupled receptor 4</t>
  </si>
  <si>
    <t>G protein-coupled receptor 39</t>
  </si>
  <si>
    <t>G protein-coupled receptor 37</t>
  </si>
  <si>
    <t>O15354</t>
  </si>
  <si>
    <t>G protein-coupled receptor 35</t>
  </si>
  <si>
    <t>Q9HC97</t>
  </si>
  <si>
    <t>G protein-coupled receptor 34</t>
  </si>
  <si>
    <t>Q9UPC5</t>
  </si>
  <si>
    <t>G protein-coupled receptor 33</t>
  </si>
  <si>
    <t>Q49SQ1</t>
  </si>
  <si>
    <t>G protein-coupled receptor 32</t>
  </si>
  <si>
    <t>O75388</t>
  </si>
  <si>
    <t>G protein-coupled receptor 31</t>
  </si>
  <si>
    <t>O00270</t>
  </si>
  <si>
    <t>G protein-coupled receptor 3</t>
  </si>
  <si>
    <t>P46089</t>
  </si>
  <si>
    <t>G protein-coupled receptor 27</t>
  </si>
  <si>
    <t>Q9NS67</t>
  </si>
  <si>
    <t>G protein-coupled receptor 26</t>
  </si>
  <si>
    <t>Q8NDV2</t>
  </si>
  <si>
    <t>G protein-coupled receptor 25</t>
  </si>
  <si>
    <t>O00155</t>
  </si>
  <si>
    <t>G protein-coupled receptor 22</t>
  </si>
  <si>
    <t>Q99680</t>
  </si>
  <si>
    <t>G protein-coupled receptor 21</t>
  </si>
  <si>
    <t>Q99679</t>
  </si>
  <si>
    <t>G protein-coupled receptor 20</t>
  </si>
  <si>
    <t>Q99678</t>
  </si>
  <si>
    <t>G protein-coupled receptor 19</t>
  </si>
  <si>
    <t>Q15760</t>
  </si>
  <si>
    <t>G protein-coupled receptor 18</t>
  </si>
  <si>
    <t>Q14330</t>
  </si>
  <si>
    <t>G protein-coupled receptor 17</t>
  </si>
  <si>
    <t>Q13304</t>
  </si>
  <si>
    <t>G protein-coupled receptor 15</t>
  </si>
  <si>
    <t>P49685</t>
  </si>
  <si>
    <t>G protein-coupled receptor 12</t>
  </si>
  <si>
    <t>P47775</t>
  </si>
  <si>
    <t>G protein-coupled receptor 1</t>
  </si>
  <si>
    <t>P46091</t>
  </si>
  <si>
    <t>G protein-coupled estrogen receptor 1</t>
  </si>
  <si>
    <t>Q99527</t>
  </si>
  <si>
    <t>GPER</t>
  </si>
  <si>
    <t>G protein-coupled receptor class C group 6 member A</t>
  </si>
  <si>
    <t>Q5T6X5</t>
  </si>
  <si>
    <t>GPRC6</t>
  </si>
  <si>
    <t>G protein-coupled receptor class C group 5 member D</t>
  </si>
  <si>
    <t>Q9NZD1</t>
  </si>
  <si>
    <t>GPRC5D</t>
  </si>
  <si>
    <t>G protein-coupled receptor class C group 5 member C</t>
  </si>
  <si>
    <t>Q9NQ84</t>
  </si>
  <si>
    <t>GPRC5C</t>
  </si>
  <si>
    <t>G protein-coupled receptor class C group 5 member B</t>
  </si>
  <si>
    <t>Q9NZH0</t>
  </si>
  <si>
    <t>GPRC5B</t>
  </si>
  <si>
    <t>G protein-coupled bile acid receptor 1</t>
  </si>
  <si>
    <t>G protein-coupled receptor 182</t>
  </si>
  <si>
    <t>O15218</t>
  </si>
  <si>
    <t>GPR182</t>
  </si>
  <si>
    <t>G protein-coupled receptor 179</t>
  </si>
  <si>
    <t>Q6PRD1</t>
  </si>
  <si>
    <t>GPR179</t>
  </si>
  <si>
    <t>G protein-coupled receptor 176</t>
  </si>
  <si>
    <t>Q14439</t>
  </si>
  <si>
    <t>GPR176</t>
  </si>
  <si>
    <t>G protein-coupled receptor 174</t>
  </si>
  <si>
    <t>Q9BXC1</t>
  </si>
  <si>
    <t>G protein-coupled receptor 173</t>
  </si>
  <si>
    <t>Q9NS66</t>
  </si>
  <si>
    <t>GPR173</t>
  </si>
  <si>
    <t>G protein-coupled receptor 171</t>
  </si>
  <si>
    <t>O14626</t>
  </si>
  <si>
    <t>GPR171</t>
  </si>
  <si>
    <t>G protein-coupled receptor 162</t>
  </si>
  <si>
    <t>Q16538</t>
  </si>
  <si>
    <t>GPR162</t>
  </si>
  <si>
    <t>G protein-coupled receptor 161</t>
  </si>
  <si>
    <t>Q8N6U8</t>
  </si>
  <si>
    <t>GPR161</t>
  </si>
  <si>
    <t>G protein-coupled receptor 160</t>
  </si>
  <si>
    <t>Q9UJ42</t>
  </si>
  <si>
    <t>GPR160</t>
  </si>
  <si>
    <t>G protein-coupled receptor 158</t>
  </si>
  <si>
    <t>Q5T848</t>
  </si>
  <si>
    <t>GPR158</t>
  </si>
  <si>
    <t>G protein-coupled receptor 157</t>
  </si>
  <si>
    <t>Q5UAW9</t>
  </si>
  <si>
    <t>GPR157</t>
  </si>
  <si>
    <t>G protein-coupled receptor 156</t>
  </si>
  <si>
    <t>Q8NFN8</t>
  </si>
  <si>
    <t>GPR156</t>
  </si>
  <si>
    <t>G protein-coupled receptor 153</t>
  </si>
  <si>
    <t>Q6NV75</t>
  </si>
  <si>
    <t>GPR153</t>
  </si>
  <si>
    <t>G protein-coupled receptor 152</t>
  </si>
  <si>
    <t>Q8TDT2</t>
  </si>
  <si>
    <t>GPR152</t>
  </si>
  <si>
    <t>G protein-coupled receptor 151</t>
  </si>
  <si>
    <t>Q8TDV0</t>
  </si>
  <si>
    <t>GPR151</t>
  </si>
  <si>
    <t>G protein-coupled receptor 150</t>
  </si>
  <si>
    <t>Q8NGU9</t>
  </si>
  <si>
    <t>GPR150</t>
  </si>
  <si>
    <t>G protein-coupled receptor 149</t>
  </si>
  <si>
    <t>Q86SP6</t>
  </si>
  <si>
    <t>GPR149</t>
  </si>
  <si>
    <t>G protein-coupled receptor 148</t>
  </si>
  <si>
    <t>Q8TDV2</t>
  </si>
  <si>
    <t>GPR148</t>
  </si>
  <si>
    <t>G protein-coupled receptor 146</t>
  </si>
  <si>
    <t>Q96CH1</t>
  </si>
  <si>
    <t>GPR146</t>
  </si>
  <si>
    <t>G protein-coupled receptor 143</t>
  </si>
  <si>
    <t>P51810</t>
  </si>
  <si>
    <t>GPR143</t>
  </si>
  <si>
    <t>G protein-coupled receptor 142</t>
  </si>
  <si>
    <t>Q7Z601</t>
  </si>
  <si>
    <t>GPR142</t>
  </si>
  <si>
    <t>G protein-coupled receptor 141</t>
  </si>
  <si>
    <t>Q7Z602</t>
  </si>
  <si>
    <t>GPR141</t>
  </si>
  <si>
    <t>G protein-coupled receptor 139</t>
  </si>
  <si>
    <t>Q6DWJ6</t>
  </si>
  <si>
    <t>GPR139</t>
  </si>
  <si>
    <t>G protein-coupled receptor 135</t>
  </si>
  <si>
    <t>Q8IZ08</t>
  </si>
  <si>
    <t>GPR135</t>
  </si>
  <si>
    <t>G protein-coupled receptor 132</t>
  </si>
  <si>
    <t>Q9UNW8</t>
  </si>
  <si>
    <t>G protein-coupled receptor 119</t>
  </si>
  <si>
    <t>Q8TDV5</t>
  </si>
  <si>
    <t>G protein-coupled receptor 107</t>
  </si>
  <si>
    <t>Q5VW38</t>
  </si>
  <si>
    <t>GPR107</t>
  </si>
  <si>
    <t>G protein-coupled receptor 101</t>
  </si>
  <si>
    <t>Q96P66</t>
  </si>
  <si>
    <t>GPR101</t>
  </si>
  <si>
    <t>glucagon receptor</t>
  </si>
  <si>
    <t>glucagon like peptide 2 receptor</t>
  </si>
  <si>
    <t>glucagon like peptide 1 receptor</t>
  </si>
  <si>
    <t>growth hormone releasing hormone receptor</t>
  </si>
  <si>
    <t>Q02643</t>
  </si>
  <si>
    <t>GHRH</t>
  </si>
  <si>
    <t>cholecystokinin B receptor</t>
  </si>
  <si>
    <t>P32239</t>
  </si>
  <si>
    <r>
      <t>CCK</t>
    </r>
    <r>
      <rPr>
        <vertAlign val="subscript"/>
        <sz val="11"/>
        <color theme="1"/>
        <rFont val="Calibri (Body)"/>
      </rPr>
      <t>2</t>
    </r>
  </si>
  <si>
    <t>galanin receptor 3</t>
  </si>
  <si>
    <t>O60755</t>
  </si>
  <si>
    <r>
      <t>GAL</t>
    </r>
    <r>
      <rPr>
        <vertAlign val="subscript"/>
        <sz val="11"/>
        <color theme="1"/>
        <rFont val="Calibri (Body)"/>
      </rPr>
      <t>3</t>
    </r>
  </si>
  <si>
    <t>galanin receptor 2</t>
  </si>
  <si>
    <t>O43603</t>
  </si>
  <si>
    <r>
      <t>GAL</t>
    </r>
    <r>
      <rPr>
        <vertAlign val="subscript"/>
        <sz val="11"/>
        <color theme="1"/>
        <rFont val="Calibri (Body)"/>
      </rPr>
      <t>2</t>
    </r>
  </si>
  <si>
    <t>galanin receptor 1</t>
  </si>
  <si>
    <t>P47211</t>
  </si>
  <si>
    <r>
      <t>GAL</t>
    </r>
    <r>
      <rPr>
        <vertAlign val="subscript"/>
        <sz val="11"/>
        <color theme="1"/>
        <rFont val="Calibri (Body)"/>
      </rPr>
      <t>1</t>
    </r>
  </si>
  <si>
    <t>gamma-aminobutyric acid type B receptor subunit 2</t>
  </si>
  <si>
    <t>O75899</t>
  </si>
  <si>
    <r>
      <t>GABA</t>
    </r>
    <r>
      <rPr>
        <vertAlign val="subscript"/>
        <sz val="11"/>
        <color theme="1"/>
        <rFont val="Calibri (Body)"/>
      </rPr>
      <t>B2</t>
    </r>
  </si>
  <si>
    <t>gamma-aminobutyric acid type B receptor subunit 1</t>
  </si>
  <si>
    <t>Q9UBS5</t>
  </si>
  <si>
    <r>
      <t>GABA</t>
    </r>
    <r>
      <rPr>
        <vertAlign val="subscript"/>
        <sz val="11"/>
        <color theme="1"/>
        <rFont val="Calibri (Body)"/>
      </rPr>
      <t>B1</t>
    </r>
  </si>
  <si>
    <t>G protein-coupled receptor 37 like 1</t>
  </si>
  <si>
    <t>O60883</t>
  </si>
  <si>
    <t>G37L1</t>
  </si>
  <si>
    <t>GPR37L1</t>
  </si>
  <si>
    <t>G protein-coupled receptor 137</t>
  </si>
  <si>
    <t>Q96N19</t>
  </si>
  <si>
    <t>GPR137</t>
  </si>
  <si>
    <t>frizzled class receptor 9</t>
  </si>
  <si>
    <t>O00144</t>
  </si>
  <si>
    <r>
      <t>FZD</t>
    </r>
    <r>
      <rPr>
        <vertAlign val="subscript"/>
        <sz val="11"/>
        <color theme="1"/>
        <rFont val="Calibri (Body)"/>
      </rPr>
      <t>9</t>
    </r>
  </si>
  <si>
    <t>frizzled class receptor 8</t>
  </si>
  <si>
    <t>Q9H461</t>
  </si>
  <si>
    <r>
      <t>FZD</t>
    </r>
    <r>
      <rPr>
        <vertAlign val="subscript"/>
        <sz val="11"/>
        <color theme="1"/>
        <rFont val="Calibri (Body)"/>
      </rPr>
      <t>8</t>
    </r>
  </si>
  <si>
    <t>frizzled class receptor 7</t>
  </si>
  <si>
    <t>O75084</t>
  </si>
  <si>
    <r>
      <t>FZD</t>
    </r>
    <r>
      <rPr>
        <vertAlign val="subscript"/>
        <sz val="11"/>
        <color theme="1"/>
        <rFont val="Calibri (Body)"/>
      </rPr>
      <t>7</t>
    </r>
  </si>
  <si>
    <t>frizzled class receptor 6</t>
  </si>
  <si>
    <t>O60353</t>
  </si>
  <si>
    <r>
      <t>FZD</t>
    </r>
    <r>
      <rPr>
        <vertAlign val="subscript"/>
        <sz val="11"/>
        <color theme="1"/>
        <rFont val="Calibri (Body)"/>
      </rPr>
      <t>6</t>
    </r>
  </si>
  <si>
    <t>frizzled class receptor 5</t>
  </si>
  <si>
    <t>Q13467</t>
  </si>
  <si>
    <r>
      <t>FZD</t>
    </r>
    <r>
      <rPr>
        <vertAlign val="subscript"/>
        <sz val="11"/>
        <color theme="1"/>
        <rFont val="Calibri (Body)"/>
      </rPr>
      <t>5</t>
    </r>
  </si>
  <si>
    <t>frizzled class receptor 4</t>
  </si>
  <si>
    <t>Q9ULV1</t>
  </si>
  <si>
    <r>
      <t>FZD</t>
    </r>
    <r>
      <rPr>
        <vertAlign val="subscript"/>
        <sz val="11"/>
        <color theme="1"/>
        <rFont val="Calibri (Body)"/>
      </rPr>
      <t>4</t>
    </r>
  </si>
  <si>
    <t>frizzled class receptor 3</t>
  </si>
  <si>
    <t>Q9NPG1</t>
  </si>
  <si>
    <r>
      <t>FZD</t>
    </r>
    <r>
      <rPr>
        <vertAlign val="subscript"/>
        <sz val="11"/>
        <color theme="1"/>
        <rFont val="Calibri (Body)"/>
      </rPr>
      <t>3</t>
    </r>
  </si>
  <si>
    <t>frizzled class receptor 2</t>
  </si>
  <si>
    <t>Q14332</t>
  </si>
  <si>
    <r>
      <t>FZD</t>
    </r>
    <r>
      <rPr>
        <vertAlign val="subscript"/>
        <sz val="11"/>
        <color theme="1"/>
        <rFont val="Calibri (Body)"/>
      </rPr>
      <t>2</t>
    </r>
  </si>
  <si>
    <t>frizzled class receptor 10</t>
  </si>
  <si>
    <t>Q9ULW2</t>
  </si>
  <si>
    <r>
      <t>FZD</t>
    </r>
    <r>
      <rPr>
        <vertAlign val="subscript"/>
        <sz val="11"/>
        <color theme="1"/>
        <rFont val="Calibri (Body)"/>
      </rPr>
      <t>10</t>
    </r>
  </si>
  <si>
    <t>frizzled class receptor 1</t>
  </si>
  <si>
    <t>Q9UP38</t>
  </si>
  <si>
    <r>
      <t>FZD</t>
    </r>
    <r>
      <rPr>
        <vertAlign val="subscript"/>
        <sz val="11"/>
        <color theme="1"/>
        <rFont val="Calibri (Body)"/>
      </rPr>
      <t>1</t>
    </r>
  </si>
  <si>
    <t>follicle stimulating hormone receptor</t>
  </si>
  <si>
    <t>P23945</t>
  </si>
  <si>
    <t>FSH</t>
  </si>
  <si>
    <t>formyl peptide receptor 3</t>
  </si>
  <si>
    <t>P25089</t>
  </si>
  <si>
    <t>formyl peptide receptor 2</t>
  </si>
  <si>
    <t>P25090</t>
  </si>
  <si>
    <t>formyl peptide receptor 1</t>
  </si>
  <si>
    <t>P21462</t>
  </si>
  <si>
    <t>free fatty acid receptor 1</t>
  </si>
  <si>
    <t>O14842</t>
  </si>
  <si>
    <t>endothelin receptor type B</t>
  </si>
  <si>
    <t>P24530</t>
  </si>
  <si>
    <r>
      <t>ET</t>
    </r>
    <r>
      <rPr>
        <vertAlign val="subscript"/>
        <sz val="11"/>
        <color theme="1"/>
        <rFont val="Calibri (Body)"/>
      </rPr>
      <t>B</t>
    </r>
  </si>
  <si>
    <t>dopamine receptor D4</t>
  </si>
  <si>
    <t>P21917</t>
  </si>
  <si>
    <r>
      <t>D</t>
    </r>
    <r>
      <rPr>
        <vertAlign val="subscript"/>
        <sz val="11"/>
        <color theme="1"/>
        <rFont val="Calibri (Body)"/>
      </rPr>
      <t>4</t>
    </r>
  </si>
  <si>
    <t>dopamine receptor D3</t>
  </si>
  <si>
    <t>P35462</t>
  </si>
  <si>
    <r>
      <t>D</t>
    </r>
    <r>
      <rPr>
        <vertAlign val="subscript"/>
        <sz val="11"/>
        <color theme="1"/>
        <rFont val="Calibri (Body)"/>
      </rPr>
      <t>3</t>
    </r>
  </si>
  <si>
    <t>C-X-C motif chemokine receptor 6</t>
  </si>
  <si>
    <t>O00574</t>
  </si>
  <si>
    <t>C-X-C motif chemokine receptor 5</t>
  </si>
  <si>
    <t>C-X-C motif chemokine receptor 4</t>
  </si>
  <si>
    <t>C-X-C motif chemokine receptor 3</t>
  </si>
  <si>
    <t>P49682</t>
  </si>
  <si>
    <t>C-X-C motif chemokine receptor 2</t>
  </si>
  <si>
    <t>C-X-C motif chemokine receptor 1</t>
  </si>
  <si>
    <t>P25024</t>
  </si>
  <si>
    <t>C-X3-C motif chemokine receptor 1</t>
  </si>
  <si>
    <t>P49238</t>
  </si>
  <si>
    <t>CX3CR1</t>
  </si>
  <si>
    <t>corticotropin releasing hormone receptor 2</t>
  </si>
  <si>
    <r>
      <t>CRF</t>
    </r>
    <r>
      <rPr>
        <vertAlign val="subscript"/>
        <sz val="11"/>
        <color theme="1"/>
        <rFont val="Calibri (Body)"/>
      </rPr>
      <t>2</t>
    </r>
  </si>
  <si>
    <t>corticotropin releasing hormone receptor 1</t>
  </si>
  <si>
    <t>P34998</t>
  </si>
  <si>
    <r>
      <t>CRF</t>
    </r>
    <r>
      <rPr>
        <vertAlign val="subscript"/>
        <sz val="11"/>
        <color theme="1"/>
        <rFont val="Calibri (Body)"/>
      </rPr>
      <t>1</t>
    </r>
  </si>
  <si>
    <t>chemerin chemokine-like receptor 1</t>
  </si>
  <si>
    <t>Q99788</t>
  </si>
  <si>
    <t>CML1</t>
  </si>
  <si>
    <t>Chemerin</t>
  </si>
  <si>
    <t>cadherin EGF LAG seven-pass G-type receptor 3</t>
  </si>
  <si>
    <t>Q9NYQ7</t>
  </si>
  <si>
    <t>CELSR3</t>
  </si>
  <si>
    <t>cadherin EGF LAG seven-pass G-type receptor 2</t>
  </si>
  <si>
    <t>Q9HCU4</t>
  </si>
  <si>
    <t>CELSR2</t>
  </si>
  <si>
    <t>cadherin EGF LAG seven-pass G-type receptor 1</t>
  </si>
  <si>
    <t>Q9NYQ6</t>
  </si>
  <si>
    <t>CELSR1</t>
  </si>
  <si>
    <t>C-C motif chemokine receptor like 2</t>
  </si>
  <si>
    <t>O00421</t>
  </si>
  <si>
    <t>C-C motif chemokine receptor 9</t>
  </si>
  <si>
    <t>P51686</t>
  </si>
  <si>
    <t>C-C motif chemokine receptor 8</t>
  </si>
  <si>
    <t>P51685</t>
  </si>
  <si>
    <t>C-C motif chemokine receptor 7</t>
  </si>
  <si>
    <t>P32248</t>
  </si>
  <si>
    <t>C-C motif chemokine receptor 6</t>
  </si>
  <si>
    <t>C-C motif chemokine receptor 5</t>
  </si>
  <si>
    <t>C-C motif chemokine receptor 4</t>
  </si>
  <si>
    <t>P51679</t>
  </si>
  <si>
    <t>C-C motif chemokine receptor 3</t>
  </si>
  <si>
    <t>P51677</t>
  </si>
  <si>
    <t>C-C motif chemokine receptor 2</t>
  </si>
  <si>
    <t>P41597</t>
  </si>
  <si>
    <t>C-C motif chemokine receptor 10</t>
  </si>
  <si>
    <t>P46092</t>
  </si>
  <si>
    <t>C-C motif chemokine receptor 1</t>
  </si>
  <si>
    <t>P32246</t>
  </si>
  <si>
    <t>calcium sensing receptor</t>
  </si>
  <si>
    <t>P41180</t>
  </si>
  <si>
    <t>CaS</t>
  </si>
  <si>
    <t>calcitonin receptor like receptor</t>
  </si>
  <si>
    <t>Q16602</t>
  </si>
  <si>
    <t>Calcitonin receptor-like</t>
  </si>
  <si>
    <t>AMY3</t>
  </si>
  <si>
    <r>
      <t>AMY</t>
    </r>
    <r>
      <rPr>
        <vertAlign val="subscript"/>
        <sz val="11"/>
        <color theme="1"/>
        <rFont val="Calibri (Body)"/>
      </rPr>
      <t>3</t>
    </r>
    <r>
      <rPr>
        <sz val="12"/>
        <color theme="1"/>
        <rFont val="Calibri"/>
        <family val="2"/>
        <scheme val="minor"/>
      </rPr>
      <t/>
    </r>
  </si>
  <si>
    <t>AMY2</t>
  </si>
  <si>
    <t>CALCR+RAMP2</t>
  </si>
  <si>
    <r>
      <t>AMY</t>
    </r>
    <r>
      <rPr>
        <vertAlign val="subscript"/>
        <sz val="11"/>
        <color theme="1"/>
        <rFont val="Calibri (Body)"/>
      </rPr>
      <t>2</t>
    </r>
    <r>
      <rPr>
        <sz val="12"/>
        <color theme="1"/>
        <rFont val="Calibri"/>
        <family val="2"/>
        <scheme val="minor"/>
      </rPr>
      <t/>
    </r>
  </si>
  <si>
    <t>AMY1</t>
  </si>
  <si>
    <t>CALCR+RAMP1</t>
  </si>
  <si>
    <r>
      <t>AMY</t>
    </r>
    <r>
      <rPr>
        <vertAlign val="subscript"/>
        <sz val="11"/>
        <color theme="1"/>
        <rFont val="Calibri (Body)"/>
      </rPr>
      <t>1</t>
    </r>
  </si>
  <si>
    <t>calcitonin receptor</t>
  </si>
  <si>
    <t>P30988</t>
  </si>
  <si>
    <t>complement component 5a receptor 2</t>
  </si>
  <si>
    <t>Q9P296</t>
  </si>
  <si>
    <r>
      <t>C5a</t>
    </r>
    <r>
      <rPr>
        <vertAlign val="subscript"/>
        <sz val="11"/>
        <color theme="1"/>
        <rFont val="Calibri (Body)"/>
      </rPr>
      <t>2</t>
    </r>
  </si>
  <si>
    <t>complement C5a receptor 1</t>
  </si>
  <si>
    <r>
      <t>C5a</t>
    </r>
    <r>
      <rPr>
        <vertAlign val="subscript"/>
        <sz val="11"/>
        <color theme="1"/>
        <rFont val="Calibri (Body)"/>
      </rPr>
      <t>1</t>
    </r>
  </si>
  <si>
    <t>complement C3a receptor 1</t>
  </si>
  <si>
    <t>Q16581</t>
  </si>
  <si>
    <t>C3a</t>
  </si>
  <si>
    <t>bombesin receptor subtype 3</t>
  </si>
  <si>
    <t>P32247</t>
  </si>
  <si>
    <r>
      <t>BB</t>
    </r>
    <r>
      <rPr>
        <vertAlign val="subscript"/>
        <sz val="11"/>
        <color theme="1"/>
        <rFont val="Calibri (Body)"/>
      </rPr>
      <t>3</t>
    </r>
  </si>
  <si>
    <t>angiotensin II receptor type 2</t>
  </si>
  <si>
    <t>P50052</t>
  </si>
  <si>
    <r>
      <t>AT</t>
    </r>
    <r>
      <rPr>
        <vertAlign val="subscript"/>
        <sz val="11"/>
        <color theme="1"/>
        <rFont val="Calibri (Body)"/>
      </rPr>
      <t>2</t>
    </r>
  </si>
  <si>
    <t>adhesion G protein-coupled receptor V1</t>
  </si>
  <si>
    <t>Q8WXG9</t>
  </si>
  <si>
    <t>AGRV1</t>
  </si>
  <si>
    <t>ADGRV1</t>
  </si>
  <si>
    <t>adhesion G protein-coupled receptor L4</t>
  </si>
  <si>
    <t>Q9HBW9</t>
  </si>
  <si>
    <t>ADGRL4</t>
  </si>
  <si>
    <t>adhesion G protein-coupled receptor L3</t>
  </si>
  <si>
    <t>Q9HAR2</t>
  </si>
  <si>
    <t>ADGRL3</t>
  </si>
  <si>
    <t>adhesion G protein-coupled receptor L2</t>
  </si>
  <si>
    <t>O95490</t>
  </si>
  <si>
    <t>ADGRL2</t>
  </si>
  <si>
    <t>adhesion G protein-coupled receptor L1</t>
  </si>
  <si>
    <t>O94910</t>
  </si>
  <si>
    <t>ADGRL1</t>
  </si>
  <si>
    <t>adhesion G protein-coupled receptor G7</t>
  </si>
  <si>
    <t>Q96K78</t>
  </si>
  <si>
    <t>ADGRG7</t>
  </si>
  <si>
    <t>adhesion G protein-coupled receptor G6</t>
  </si>
  <si>
    <t>Q86SQ4</t>
  </si>
  <si>
    <t>ADGRG6</t>
  </si>
  <si>
    <t>adhesion G protein-coupled receptor G5</t>
  </si>
  <si>
    <t>Q8IZF4</t>
  </si>
  <si>
    <t>ADGRG5</t>
  </si>
  <si>
    <t>adhesion G protein-coupled receptor G4</t>
  </si>
  <si>
    <t>Q8IZF6</t>
  </si>
  <si>
    <t>ADGRG4</t>
  </si>
  <si>
    <t>adhesion G protein-coupled receptor G3</t>
  </si>
  <si>
    <t>Q86Y34</t>
  </si>
  <si>
    <t>ADGRG3</t>
  </si>
  <si>
    <t>adhesion G protein-coupled receptor G2</t>
  </si>
  <si>
    <t>Q8IZP9</t>
  </si>
  <si>
    <t>ADGRG2</t>
  </si>
  <si>
    <t>adhesion G protein-coupled receptor G1</t>
  </si>
  <si>
    <t>Q9Y653</t>
  </si>
  <si>
    <t>ADGRG1</t>
  </si>
  <si>
    <t>adhesion G protein-coupled receptor F5</t>
  </si>
  <si>
    <t>Q8IZF2</t>
  </si>
  <si>
    <t>ADGRF5</t>
  </si>
  <si>
    <t>adhesion G protein-coupled receptor F4</t>
  </si>
  <si>
    <t>Q8IZF3</t>
  </si>
  <si>
    <t>ADGRF4</t>
  </si>
  <si>
    <t>adhesion G protein-coupled receptor F3</t>
  </si>
  <si>
    <t>Q8IZF5</t>
  </si>
  <si>
    <t>ADGRF3</t>
  </si>
  <si>
    <t>adhesion G protein-coupled receptor F2</t>
  </si>
  <si>
    <t>Q8IZF7</t>
  </si>
  <si>
    <t>ADGRF2</t>
  </si>
  <si>
    <t>adhesion G protein-coupled receptor F1</t>
  </si>
  <si>
    <t>Q5T601</t>
  </si>
  <si>
    <t>ADGRF1</t>
  </si>
  <si>
    <t>adhesion G protein-coupled receptor E5</t>
  </si>
  <si>
    <t>P48960</t>
  </si>
  <si>
    <t>AGRE5</t>
  </si>
  <si>
    <t>ADGRE5</t>
  </si>
  <si>
    <t>adhesion G protein-coupled receptor E4, pseudogene</t>
  </si>
  <si>
    <t>Q86SQ3</t>
  </si>
  <si>
    <t>ADGRE4P</t>
  </si>
  <si>
    <t>adhesion G protein-coupled receptor E3</t>
  </si>
  <si>
    <t>Q9BY15</t>
  </si>
  <si>
    <t>ADGRE3</t>
  </si>
  <si>
    <t>adhesion G protein-coupled receptor E2</t>
  </si>
  <si>
    <t>Q9UHX3</t>
  </si>
  <si>
    <t>ADGRE2</t>
  </si>
  <si>
    <t>adhesion G protein-coupled receptor E1</t>
  </si>
  <si>
    <t>Q14246</t>
  </si>
  <si>
    <t>ADGRE1</t>
  </si>
  <si>
    <t>adhesion G protein-coupled receptor D2</t>
  </si>
  <si>
    <t>Q7Z7M1</t>
  </si>
  <si>
    <t>ADGRD2</t>
  </si>
  <si>
    <t>adhesion G protein-coupled receptor D1</t>
  </si>
  <si>
    <t>Q6QNK2</t>
  </si>
  <si>
    <t>ADGRD1</t>
  </si>
  <si>
    <t>adhesion G protein-coupled receptor B3</t>
  </si>
  <si>
    <t>O60242</t>
  </si>
  <si>
    <t>ADGRB3</t>
  </si>
  <si>
    <t>adhesion G protein-coupled receptor B2</t>
  </si>
  <si>
    <t>O60241</t>
  </si>
  <si>
    <t>ADGRB2</t>
  </si>
  <si>
    <t>adhesion G protein-coupled receptor B1</t>
  </si>
  <si>
    <t>O14514</t>
  </si>
  <si>
    <t>AGRB1</t>
  </si>
  <si>
    <t>ADGRB1</t>
  </si>
  <si>
    <t>adhesion G protein-coupled receptor A3</t>
  </si>
  <si>
    <t>Q8IWK6</t>
  </si>
  <si>
    <t>ADGRA3</t>
  </si>
  <si>
    <t>adhesion G protein-coupled receptor A2</t>
  </si>
  <si>
    <t>Q96PE1</t>
  </si>
  <si>
    <t>ADGRA2</t>
  </si>
  <si>
    <t>adhesion G protein-coupled receptor A1</t>
  </si>
  <si>
    <t>Q86SQ6</t>
  </si>
  <si>
    <t>ADGRA1</t>
  </si>
  <si>
    <t>adrenoceptor beta 3</t>
  </si>
  <si>
    <t>P13945</t>
  </si>
  <si>
    <r>
      <t>β</t>
    </r>
    <r>
      <rPr>
        <vertAlign val="subscript"/>
        <sz val="11"/>
        <color theme="1"/>
        <rFont val="Calibri (Body)"/>
      </rPr>
      <t>3</t>
    </r>
  </si>
  <si>
    <t>adrenoceptor alpha 1D</t>
  </si>
  <si>
    <t>P25100</t>
  </si>
  <si>
    <r>
      <t>α</t>
    </r>
    <r>
      <rPr>
        <vertAlign val="subscript"/>
        <sz val="11"/>
        <color theme="1"/>
        <rFont val="Calibri (Body)"/>
      </rPr>
      <t>1D</t>
    </r>
  </si>
  <si>
    <t>adrenoceptor alpha 1B</t>
  </si>
  <si>
    <t>P35368</t>
  </si>
  <si>
    <r>
      <t>α</t>
    </r>
    <r>
      <rPr>
        <vertAlign val="subscript"/>
        <sz val="11"/>
        <color theme="1"/>
        <rFont val="Calibri (Body)"/>
      </rPr>
      <t>1B</t>
    </r>
  </si>
  <si>
    <t>melanocortin 2 receptor</t>
  </si>
  <si>
    <t>Q01718</t>
  </si>
  <si>
    <r>
      <t>MC</t>
    </r>
    <r>
      <rPr>
        <vertAlign val="subscript"/>
        <sz val="11"/>
        <color theme="1"/>
        <rFont val="Calibri (Body)"/>
      </rPr>
      <t>2</t>
    </r>
  </si>
  <si>
    <t>cholinergic receptor muscarinic 5</t>
  </si>
  <si>
    <t>P08912</t>
  </si>
  <si>
    <r>
      <t>M</t>
    </r>
    <r>
      <rPr>
        <vertAlign val="subscript"/>
        <sz val="11"/>
        <color theme="1"/>
        <rFont val="Calibri (Body)"/>
      </rPr>
      <t>5</t>
    </r>
  </si>
  <si>
    <t>atypical chemokine receptor 4</t>
  </si>
  <si>
    <t>Q9NPB9</t>
  </si>
  <si>
    <t>atypical chemokine receptor 3</t>
  </si>
  <si>
    <t>P25106</t>
  </si>
  <si>
    <t>atypical chemokine receptor 2</t>
  </si>
  <si>
    <t>O00590</t>
  </si>
  <si>
    <t>atypical chemokine receptor 1 (Duffy blood group)</t>
  </si>
  <si>
    <t>Q16570</t>
  </si>
  <si>
    <t>5-hydroxytryptamine receptor 7</t>
  </si>
  <si>
    <t>P34969</t>
  </si>
  <si>
    <r>
      <t>5-HT</t>
    </r>
    <r>
      <rPr>
        <vertAlign val="subscript"/>
        <sz val="11"/>
        <color theme="1"/>
        <rFont val="Calibri (Body)"/>
      </rPr>
      <t>7</t>
    </r>
  </si>
  <si>
    <t>5-hydroxytryptamine receptor 6</t>
  </si>
  <si>
    <t>P50406</t>
  </si>
  <si>
    <r>
      <t>5-HT</t>
    </r>
    <r>
      <rPr>
        <vertAlign val="subscript"/>
        <sz val="11"/>
        <color theme="1"/>
        <rFont val="Calibri (Body)"/>
      </rPr>
      <t>6</t>
    </r>
  </si>
  <si>
    <t>5-hydroxytryptamine receptor 5A</t>
  </si>
  <si>
    <t>P47898</t>
  </si>
  <si>
    <r>
      <t>5-HT</t>
    </r>
    <r>
      <rPr>
        <vertAlign val="subscript"/>
        <sz val="11"/>
        <color theme="1"/>
        <rFont val="Calibri (Body)"/>
      </rPr>
      <t>5A</t>
    </r>
  </si>
  <si>
    <t>5-hydroxytryptamine receptor 4</t>
  </si>
  <si>
    <t>Q13639</t>
  </si>
  <si>
    <r>
      <t>5-HT</t>
    </r>
    <r>
      <rPr>
        <vertAlign val="subscript"/>
        <sz val="11"/>
        <color theme="1"/>
        <rFont val="Calibri (Body)"/>
      </rPr>
      <t>4</t>
    </r>
  </si>
  <si>
    <t>5-hydroxytryptamine receptor 1F</t>
  </si>
  <si>
    <t>P30939</t>
  </si>
  <si>
    <r>
      <t>5-HT</t>
    </r>
    <r>
      <rPr>
        <vertAlign val="subscript"/>
        <sz val="11"/>
        <color theme="1"/>
        <rFont val="Calibri (Body)"/>
      </rPr>
      <t>1F</t>
    </r>
  </si>
  <si>
    <t>5-hydroxytryptamine receptor 1E</t>
  </si>
  <si>
    <t>P28566</t>
  </si>
  <si>
    <r>
      <t>5-HT</t>
    </r>
    <r>
      <rPr>
        <vertAlign val="subscript"/>
        <sz val="11"/>
        <color theme="1"/>
        <rFont val="Calibri (Body)"/>
      </rPr>
      <t>1E</t>
    </r>
  </si>
  <si>
    <t>arginine vasopressin receptor 2</t>
  </si>
  <si>
    <r>
      <t>V</t>
    </r>
    <r>
      <rPr>
        <vertAlign val="subscript"/>
        <sz val="11"/>
        <color theme="1"/>
        <rFont val="Calibri (Body)"/>
      </rPr>
      <t>2</t>
    </r>
  </si>
  <si>
    <t>arginine vasopressin receptor 1A</t>
  </si>
  <si>
    <r>
      <t>V</t>
    </r>
    <r>
      <rPr>
        <vertAlign val="subscript"/>
        <sz val="11"/>
        <color theme="1"/>
        <rFont val="Calibri (Body)"/>
      </rPr>
      <t>1A</t>
    </r>
  </si>
  <si>
    <t>somatostatin receptor 2</t>
  </si>
  <si>
    <t>sphingosine-1-phosphate receptor 1</t>
  </si>
  <si>
    <r>
      <t>S1P</t>
    </r>
    <r>
      <rPr>
        <vertAlign val="subscript"/>
        <sz val="11"/>
        <color theme="1"/>
        <rFont val="Calibri (Body)"/>
      </rPr>
      <t>1</t>
    </r>
  </si>
  <si>
    <t>parathyroid hormone 1 receptor</t>
  </si>
  <si>
    <t>prostaglandin F receptor</t>
  </si>
  <si>
    <t>prostaglandin E receptor 4</t>
  </si>
  <si>
    <r>
      <t>EP</t>
    </r>
    <r>
      <rPr>
        <vertAlign val="subscript"/>
        <sz val="11"/>
        <color theme="1"/>
        <rFont val="Calibri (Body)"/>
      </rPr>
      <t>4</t>
    </r>
  </si>
  <si>
    <t>prostaglandin E receptor 3</t>
  </si>
  <si>
    <r>
      <t>EP</t>
    </r>
    <r>
      <rPr>
        <vertAlign val="subscript"/>
        <sz val="11"/>
        <color theme="1"/>
        <rFont val="Calibri (Body)"/>
      </rPr>
      <t>3</t>
    </r>
  </si>
  <si>
    <t>prostaglandin E receptor 2</t>
  </si>
  <si>
    <r>
      <t>EP</t>
    </r>
    <r>
      <rPr>
        <vertAlign val="subscript"/>
        <sz val="11"/>
        <color theme="1"/>
        <rFont val="Calibri (Body)"/>
      </rPr>
      <t>2</t>
    </r>
  </si>
  <si>
    <t>prostaglandin E receptor 1</t>
  </si>
  <si>
    <r>
      <t>EP</t>
    </r>
    <r>
      <rPr>
        <vertAlign val="subscript"/>
        <sz val="11"/>
        <color theme="1"/>
        <rFont val="Calibri (Body)"/>
      </rPr>
      <t>1</t>
    </r>
  </si>
  <si>
    <t>F2R like trypsin receptor 1</t>
  </si>
  <si>
    <t>coagulation factor II thrombin receptor</t>
  </si>
  <si>
    <t>purinergic receptor P2Y2</t>
  </si>
  <si>
    <r>
      <t>P2Y</t>
    </r>
    <r>
      <rPr>
        <vertAlign val="subscript"/>
        <sz val="11"/>
        <color theme="1"/>
        <rFont val="Calibri (Body)"/>
      </rPr>
      <t>2</t>
    </r>
  </si>
  <si>
    <t>oxytocin receptor</t>
  </si>
  <si>
    <t>hypocretin receptor 2</t>
  </si>
  <si>
    <r>
      <t>OX</t>
    </r>
    <r>
      <rPr>
        <vertAlign val="subscript"/>
        <sz val="11"/>
        <color theme="1"/>
        <rFont val="Calibri (Body)"/>
      </rPr>
      <t>2</t>
    </r>
  </si>
  <si>
    <t>opioid related nociceptin receptor 1</t>
  </si>
  <si>
    <t>opioid receptor mu 1</t>
  </si>
  <si>
    <t>opioid receptor kappa 1</t>
  </si>
  <si>
    <t>opioid receptor delta 1</t>
  </si>
  <si>
    <t>neuropeptide FF receptor 2</t>
  </si>
  <si>
    <t>neuropeptide FF receptor 1</t>
  </si>
  <si>
    <t>melatonin receptor 1B</t>
  </si>
  <si>
    <r>
      <t>MT</t>
    </r>
    <r>
      <rPr>
        <vertAlign val="subscript"/>
        <sz val="11"/>
        <color theme="1"/>
        <rFont val="Calibri (Body)"/>
      </rPr>
      <t>2</t>
    </r>
  </si>
  <si>
    <t>melatonin receptor 1A</t>
  </si>
  <si>
    <r>
      <t>MT</t>
    </r>
    <r>
      <rPr>
        <vertAlign val="subscript"/>
        <sz val="11"/>
        <color theme="1"/>
        <rFont val="Calibri (Body)"/>
      </rPr>
      <t>1</t>
    </r>
  </si>
  <si>
    <t>melanocortin 4 receptor</t>
  </si>
  <si>
    <r>
      <t>MC</t>
    </r>
    <r>
      <rPr>
        <vertAlign val="subscript"/>
        <sz val="11"/>
        <color theme="1"/>
        <rFont val="Calibri (Body)"/>
      </rPr>
      <t>4</t>
    </r>
  </si>
  <si>
    <t>melanocortin 3 receptor</t>
  </si>
  <si>
    <r>
      <t>MC</t>
    </r>
    <r>
      <rPr>
        <vertAlign val="subscript"/>
        <sz val="11"/>
        <color theme="1"/>
        <rFont val="Calibri (Body)"/>
      </rPr>
      <t>3</t>
    </r>
  </si>
  <si>
    <t>leukotriene B4 receptor 2</t>
  </si>
  <si>
    <r>
      <t>BLT</t>
    </r>
    <r>
      <rPr>
        <vertAlign val="subscript"/>
        <sz val="11"/>
        <color theme="1"/>
        <rFont val="Calibri (Body)"/>
      </rPr>
      <t>2</t>
    </r>
  </si>
  <si>
    <t>leukotriene B4 receptor</t>
  </si>
  <si>
    <r>
      <t>BLT</t>
    </r>
    <r>
      <rPr>
        <vertAlign val="subscript"/>
        <sz val="11"/>
        <color theme="1"/>
        <rFont val="Calibri (Body)"/>
      </rPr>
      <t>1</t>
    </r>
  </si>
  <si>
    <t>lysophosphatidic acid receptor 2</t>
  </si>
  <si>
    <r>
      <t>LPA</t>
    </r>
    <r>
      <rPr>
        <vertAlign val="subscript"/>
        <sz val="11"/>
        <color theme="1"/>
        <rFont val="Calibri (Body)"/>
      </rPr>
      <t>2</t>
    </r>
  </si>
  <si>
    <t>lysophosphatidic acid receptor 1</t>
  </si>
  <si>
    <r>
      <t>LPA</t>
    </r>
    <r>
      <rPr>
        <vertAlign val="subscript"/>
        <sz val="11"/>
        <color theme="1"/>
        <rFont val="Calibri (Body)"/>
      </rPr>
      <t>1</t>
    </r>
  </si>
  <si>
    <t>histamine receptor H2</t>
  </si>
  <si>
    <r>
      <t>H</t>
    </r>
    <r>
      <rPr>
        <vertAlign val="subscript"/>
        <sz val="11"/>
        <color theme="1"/>
        <rFont val="Calibri (Body)"/>
      </rPr>
      <t>2</t>
    </r>
  </si>
  <si>
    <t>histamine receptor H1</t>
  </si>
  <si>
    <r>
      <t>H</t>
    </r>
    <r>
      <rPr>
        <vertAlign val="subscript"/>
        <sz val="11"/>
        <color theme="1"/>
        <rFont val="Calibri (Body)"/>
      </rPr>
      <t>1</t>
    </r>
  </si>
  <si>
    <t>G protein-coupled receptor 84</t>
  </si>
  <si>
    <t>G protein-coupled receptor 183</t>
  </si>
  <si>
    <t>gonadotropin releasing hormone receptor</t>
  </si>
  <si>
    <r>
      <t>GnRH</t>
    </r>
    <r>
      <rPr>
        <vertAlign val="subscript"/>
        <sz val="11"/>
        <color theme="1"/>
        <rFont val="Calibri (Body)"/>
      </rPr>
      <t>1</t>
    </r>
  </si>
  <si>
    <t>gastric inhibitory polypeptide receptor</t>
  </si>
  <si>
    <t>growth hormone secretagogue receptor</t>
  </si>
  <si>
    <t>free fatty acid receptor 4</t>
  </si>
  <si>
    <t>free fatty acid receptor 3</t>
  </si>
  <si>
    <t>free fatty acid receptor 2</t>
  </si>
  <si>
    <t>endothelin receptor type A</t>
  </si>
  <si>
    <r>
      <t>ET</t>
    </r>
    <r>
      <rPr>
        <vertAlign val="subscript"/>
        <sz val="11"/>
        <color theme="1"/>
        <rFont val="Calibri (Body)"/>
      </rPr>
      <t>A</t>
    </r>
  </si>
  <si>
    <t>dopamine receptor D5</t>
  </si>
  <si>
    <r>
      <t>D</t>
    </r>
    <r>
      <rPr>
        <vertAlign val="subscript"/>
        <sz val="11"/>
        <color theme="1"/>
        <rFont val="Calibri (Body)"/>
      </rPr>
      <t>5</t>
    </r>
  </si>
  <si>
    <t>dopamine receptor D2</t>
  </si>
  <si>
    <r>
      <t>D</t>
    </r>
    <r>
      <rPr>
        <vertAlign val="subscript"/>
        <sz val="11"/>
        <color theme="1"/>
        <rFont val="Calibri (Body)"/>
      </rPr>
      <t>2</t>
    </r>
  </si>
  <si>
    <t>dopamine receptor D1</t>
  </si>
  <si>
    <r>
      <t>D</t>
    </r>
    <r>
      <rPr>
        <vertAlign val="subscript"/>
        <sz val="11"/>
        <color theme="1"/>
        <rFont val="Calibri (Body)"/>
      </rPr>
      <t>1</t>
    </r>
  </si>
  <si>
    <t>cannabinoid receptor 2</t>
  </si>
  <si>
    <r>
      <t>CB</t>
    </r>
    <r>
      <rPr>
        <vertAlign val="subscript"/>
        <sz val="11"/>
        <color theme="1"/>
        <rFont val="Calibri (Body)"/>
      </rPr>
      <t>2</t>
    </r>
  </si>
  <si>
    <t>cannabinoid receptor 1</t>
  </si>
  <si>
    <r>
      <t>CB</t>
    </r>
    <r>
      <rPr>
        <vertAlign val="subscript"/>
        <sz val="11"/>
        <color theme="1"/>
        <rFont val="Calibri (Body)"/>
      </rPr>
      <t>1</t>
    </r>
  </si>
  <si>
    <t>cysteinyl leukotriene receptor 2</t>
  </si>
  <si>
    <r>
      <t>CysLT</t>
    </r>
    <r>
      <rPr>
        <vertAlign val="subscript"/>
        <sz val="11"/>
        <color theme="1"/>
        <rFont val="Calibri (Body)"/>
      </rPr>
      <t>2</t>
    </r>
  </si>
  <si>
    <t>cysteinyl leukotriene receptor 1</t>
  </si>
  <si>
    <r>
      <t>CysLT</t>
    </r>
    <r>
      <rPr>
        <vertAlign val="subscript"/>
        <sz val="11"/>
        <color theme="1"/>
        <rFont val="Calibri (Body)"/>
      </rPr>
      <t>1</t>
    </r>
  </si>
  <si>
    <t>cholecystokinin A receptor</t>
  </si>
  <si>
    <r>
      <t>CCK</t>
    </r>
    <r>
      <rPr>
        <vertAlign val="subscript"/>
        <sz val="11"/>
        <color theme="1"/>
        <rFont val="Calibri (Body)"/>
      </rPr>
      <t>1</t>
    </r>
  </si>
  <si>
    <t>bradykinin receptor B2</t>
  </si>
  <si>
    <r>
      <t>B</t>
    </r>
    <r>
      <rPr>
        <vertAlign val="subscript"/>
        <sz val="11"/>
        <color theme="1"/>
        <rFont val="Calibri (Body)"/>
      </rPr>
      <t>2</t>
    </r>
  </si>
  <si>
    <t>bradykinin receptor B1</t>
  </si>
  <si>
    <r>
      <t>B</t>
    </r>
    <r>
      <rPr>
        <vertAlign val="subscript"/>
        <sz val="11"/>
        <color theme="1"/>
        <rFont val="Calibri (Body)"/>
      </rPr>
      <t>1</t>
    </r>
  </si>
  <si>
    <t>apelin receptor</t>
  </si>
  <si>
    <t>angiotensin II receptor type 1</t>
  </si>
  <si>
    <r>
      <t>AT</t>
    </r>
    <r>
      <rPr>
        <vertAlign val="subscript"/>
        <sz val="11"/>
        <color theme="1"/>
        <rFont val="Calibri (Body)"/>
      </rPr>
      <t>1</t>
    </r>
  </si>
  <si>
    <t>adrenoceptor beta 2</t>
  </si>
  <si>
    <r>
      <t>β</t>
    </r>
    <r>
      <rPr>
        <vertAlign val="subscript"/>
        <sz val="11"/>
        <color theme="1"/>
        <rFont val="Calibri (Body)"/>
      </rPr>
      <t>2</t>
    </r>
  </si>
  <si>
    <t>adrenoceptor beta 1</t>
  </si>
  <si>
    <r>
      <t>β</t>
    </r>
    <r>
      <rPr>
        <vertAlign val="subscript"/>
        <sz val="11"/>
        <color theme="1"/>
        <rFont val="Calibri (Body)"/>
      </rPr>
      <t>1</t>
    </r>
  </si>
  <si>
    <t>adrenoceptor alpha 2C</t>
  </si>
  <si>
    <r>
      <t>α</t>
    </r>
    <r>
      <rPr>
        <vertAlign val="subscript"/>
        <sz val="11"/>
        <color theme="1"/>
        <rFont val="Calibri (Body)"/>
      </rPr>
      <t>2C</t>
    </r>
  </si>
  <si>
    <t>adrenoceptor alpha 2B</t>
  </si>
  <si>
    <r>
      <t>α</t>
    </r>
    <r>
      <rPr>
        <vertAlign val="subscript"/>
        <sz val="11"/>
        <color theme="1"/>
        <rFont val="Calibri (Body)"/>
      </rPr>
      <t>2B</t>
    </r>
  </si>
  <si>
    <t>adrenoceptor alpha 2A</t>
  </si>
  <si>
    <r>
      <t>α</t>
    </r>
    <r>
      <rPr>
        <vertAlign val="subscript"/>
        <sz val="11"/>
        <color theme="1"/>
        <rFont val="Calibri (Body)"/>
      </rPr>
      <t>2A</t>
    </r>
  </si>
  <si>
    <t>adrenoceptor alpha 1A</t>
  </si>
  <si>
    <r>
      <t>α</t>
    </r>
    <r>
      <rPr>
        <vertAlign val="subscript"/>
        <sz val="11"/>
        <color theme="1"/>
        <rFont val="Calibri (Body)"/>
      </rPr>
      <t>1A</t>
    </r>
  </si>
  <si>
    <t>cholinergic receptor muscarinic 4</t>
  </si>
  <si>
    <r>
      <t>M</t>
    </r>
    <r>
      <rPr>
        <vertAlign val="subscript"/>
        <sz val="11"/>
        <color theme="1"/>
        <rFont val="Calibri (Body)"/>
      </rPr>
      <t>4</t>
    </r>
  </si>
  <si>
    <t>cholinergic receptor muscarinic 3</t>
  </si>
  <si>
    <r>
      <t>M</t>
    </r>
    <r>
      <rPr>
        <vertAlign val="subscript"/>
        <sz val="11"/>
        <color theme="1"/>
        <rFont val="Calibri (Body)"/>
      </rPr>
      <t>3</t>
    </r>
  </si>
  <si>
    <t>cholinergic receptor muscarinic 2</t>
  </si>
  <si>
    <r>
      <t>M</t>
    </r>
    <r>
      <rPr>
        <vertAlign val="subscript"/>
        <sz val="11"/>
        <color theme="1"/>
        <rFont val="Calibri (Body)"/>
      </rPr>
      <t>2</t>
    </r>
  </si>
  <si>
    <t>cholinergic receptor muscarinic 1</t>
  </si>
  <si>
    <r>
      <t>M</t>
    </r>
    <r>
      <rPr>
        <vertAlign val="subscript"/>
        <sz val="11"/>
        <color theme="1"/>
        <rFont val="Calibri (Body)"/>
      </rPr>
      <t>1</t>
    </r>
  </si>
  <si>
    <t>adenosine A3 receptor</t>
  </si>
  <si>
    <r>
      <t>A</t>
    </r>
    <r>
      <rPr>
        <vertAlign val="subscript"/>
        <sz val="11"/>
        <color theme="1"/>
        <rFont val="Calibri (Body)"/>
      </rPr>
      <t>3</t>
    </r>
  </si>
  <si>
    <t>adenosine A2b receptor</t>
  </si>
  <si>
    <r>
      <t>A</t>
    </r>
    <r>
      <rPr>
        <vertAlign val="subscript"/>
        <sz val="11"/>
        <color theme="1"/>
        <rFont val="Calibri (Body)"/>
      </rPr>
      <t>2B</t>
    </r>
  </si>
  <si>
    <t>adenosine A2a receptor</t>
  </si>
  <si>
    <r>
      <t>A</t>
    </r>
    <r>
      <rPr>
        <vertAlign val="subscript"/>
        <sz val="11"/>
        <color theme="1"/>
        <rFont val="Calibri (Body)"/>
      </rPr>
      <t>2A</t>
    </r>
  </si>
  <si>
    <t>adenosine A1 receptor</t>
  </si>
  <si>
    <r>
      <t>A</t>
    </r>
    <r>
      <rPr>
        <vertAlign val="subscript"/>
        <sz val="11"/>
        <color theme="1"/>
        <rFont val="Calibri (Body)"/>
      </rPr>
      <t>1</t>
    </r>
  </si>
  <si>
    <t>5-hydroxytryptamine receptor 2C</t>
  </si>
  <si>
    <r>
      <t>5-HT</t>
    </r>
    <r>
      <rPr>
        <vertAlign val="subscript"/>
        <sz val="11"/>
        <color theme="1"/>
        <rFont val="Calibri (Body)"/>
      </rPr>
      <t>2C</t>
    </r>
  </si>
  <si>
    <t>5-hydroxytryptamine receptor 2B</t>
  </si>
  <si>
    <r>
      <t>5-HT</t>
    </r>
    <r>
      <rPr>
        <vertAlign val="subscript"/>
        <sz val="11"/>
        <color theme="1"/>
        <rFont val="Calibri (Body)"/>
      </rPr>
      <t>2B</t>
    </r>
  </si>
  <si>
    <t>5-hydroxytryptamine receptor 2A</t>
  </si>
  <si>
    <r>
      <t>5-HT</t>
    </r>
    <r>
      <rPr>
        <vertAlign val="subscript"/>
        <sz val="11"/>
        <color theme="1"/>
        <rFont val="Calibri (Body)"/>
      </rPr>
      <t>2A</t>
    </r>
  </si>
  <si>
    <t>5-hydroxytryptamine receptor 1D</t>
  </si>
  <si>
    <r>
      <t>5-HT</t>
    </r>
    <r>
      <rPr>
        <vertAlign val="subscript"/>
        <sz val="11"/>
        <color theme="1"/>
        <rFont val="Calibri (Body)"/>
      </rPr>
      <t>1D</t>
    </r>
  </si>
  <si>
    <t>5-hydroxytryptamine receptor 1B</t>
  </si>
  <si>
    <r>
      <t>5-HT</t>
    </r>
    <r>
      <rPr>
        <vertAlign val="subscript"/>
        <sz val="11"/>
        <color theme="1"/>
        <rFont val="Calibri (Body)"/>
      </rPr>
      <t>1B</t>
    </r>
  </si>
  <si>
    <t>5-hydroxytryptamine receptor 1A</t>
  </si>
  <si>
    <r>
      <t>5-HT</t>
    </r>
    <r>
      <rPr>
        <vertAlign val="subscript"/>
        <sz val="11"/>
        <color theme="1"/>
        <rFont val="Calibri (Body)"/>
      </rPr>
      <t>1A</t>
    </r>
  </si>
  <si>
    <t>Inoue</t>
  </si>
  <si>
    <t>Bouvier</t>
  </si>
  <si>
    <t>HGNC</t>
  </si>
  <si>
    <t>Accession</t>
  </si>
  <si>
    <t>GtP ID</t>
  </si>
  <si>
    <t>RecNamesAll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</si>
</sst>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 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sz val="10"/>
      <color theme="1"/>
      <name val="Arial"/>
      <family val="2"/>
      <charset val="128"/>
    </font>
    <font>
      <b/>
      <sz val="10"/>
      <color theme="1"/>
      <name val="Arial"/>
      <family val="2"/>
    </font>
    <font>
      <b/>
      <sz val="11"/>
      <color rgb="FFFF0000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5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Helvetica"/>
      <family val="2"/>
    </font>
    <font>
      <sz val="7"/>
      <color theme="1"/>
      <name val="Helvetica"/>
      <family val="2"/>
    </font>
    <font>
      <vertAlign val="subscript"/>
      <sz val="7"/>
      <color theme="1"/>
      <name val="Helvetica"/>
      <family val="2"/>
    </font>
    <font>
      <sz val="7"/>
      <color rgb="FF9C0006"/>
      <name val="Calibri"/>
      <family val="2"/>
      <scheme val="minor"/>
    </font>
    <font>
      <sz val="7"/>
      <color rgb="FFFF0000"/>
      <name val="Helvetica"/>
      <family val="2"/>
    </font>
    <font>
      <sz val="7"/>
      <color rgb="FFC00000"/>
      <name val="Helvetica"/>
      <family val="2"/>
    </font>
    <font>
      <strike/>
      <sz val="7"/>
      <color rgb="FFFF0000"/>
      <name val="Helvetica"/>
      <family val="2"/>
    </font>
    <font>
      <b/>
      <sz val="7"/>
      <color theme="1"/>
      <name val="Calibri"/>
      <family val="2"/>
      <scheme val="minor"/>
    </font>
    <font>
      <b/>
      <sz val="7"/>
      <name val="Helvetica"/>
      <family val="2"/>
    </font>
    <font>
      <b/>
      <sz val="7"/>
      <color theme="1"/>
      <name val="Helvetica"/>
      <family val="2"/>
    </font>
    <font>
      <sz val="9"/>
      <color theme="1"/>
      <name val="Arial"/>
      <family val="2"/>
      <charset val="128"/>
    </font>
    <font>
      <sz val="7"/>
      <color indexed="8"/>
      <name val="Helvetica"/>
      <family val="2"/>
    </font>
    <font>
      <b/>
      <sz val="7"/>
      <color rgb="FF0000FF"/>
      <name val="Helvetica"/>
      <family val="2"/>
    </font>
    <font>
      <sz val="11"/>
      <color theme="1"/>
      <name val="Calibri (Body)"/>
    </font>
    <font>
      <vertAlign val="subscript"/>
      <sz val="11"/>
      <color theme="1"/>
      <name val="Calibri (Body)"/>
    </font>
    <font>
      <b/>
      <sz val="11"/>
      <color theme="1"/>
      <name val="Calibri (Body)"/>
    </font>
    <font>
      <sz val="7"/>
      <color rgb="FF000000"/>
      <name val="Helvetic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4" fillId="0" borderId="0"/>
    <xf numFmtId="0" fontId="14" fillId="0" borderId="0"/>
    <xf numFmtId="0" fontId="18" fillId="0" borderId="0"/>
    <xf numFmtId="0" fontId="3" fillId="0" borderId="0"/>
    <xf numFmtId="0" fontId="26" fillId="6" borderId="0" applyNumberFormat="0" applyBorder="0" applyAlignment="0" applyProtection="0"/>
    <xf numFmtId="0" fontId="38" fillId="0" borderId="0"/>
    <xf numFmtId="0" fontId="18" fillId="0" borderId="0"/>
    <xf numFmtId="0" fontId="2" fillId="0" borderId="0"/>
  </cellStyleXfs>
  <cellXfs count="270">
    <xf numFmtId="0" fontId="0" fillId="0" borderId="0" xfId="0"/>
    <xf numFmtId="0" fontId="9" fillId="0" borderId="0" xfId="0" applyFont="1" applyAlignment="1">
      <alignment horizontal="center"/>
    </xf>
    <xf numFmtId="0" fontId="7" fillId="0" borderId="3" xfId="1" applyFont="1" applyBorder="1" applyAlignment="1">
      <alignment horizontal="right"/>
    </xf>
    <xf numFmtId="0" fontId="7" fillId="0" borderId="0" xfId="1" applyFont="1" applyBorder="1" applyAlignment="1">
      <alignment horizontal="left"/>
    </xf>
    <xf numFmtId="0" fontId="7" fillId="0" borderId="0" xfId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right"/>
    </xf>
    <xf numFmtId="165" fontId="7" fillId="0" borderId="3" xfId="1" applyNumberFormat="1" applyFont="1" applyBorder="1" applyAlignment="1">
      <alignment horizontal="right"/>
    </xf>
    <xf numFmtId="1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3" xfId="0" applyBorder="1"/>
    <xf numFmtId="0" fontId="16" fillId="0" borderId="3" xfId="0" applyFont="1" applyFill="1" applyBorder="1" applyAlignment="1">
      <alignment horizontal="left" vertical="center"/>
    </xf>
    <xf numFmtId="1" fontId="7" fillId="0" borderId="3" xfId="1" applyNumberFormat="1" applyFont="1" applyBorder="1" applyAlignment="1">
      <alignment horizontal="right"/>
    </xf>
    <xf numFmtId="1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  <xf numFmtId="164" fontId="7" fillId="0" borderId="0" xfId="1" applyNumberFormat="1" applyFont="1" applyBorder="1" applyAlignment="1">
      <alignment horizontal="right"/>
    </xf>
    <xf numFmtId="1" fontId="0" fillId="0" borderId="0" xfId="0" applyNumberFormat="1" applyBorder="1"/>
    <xf numFmtId="2" fontId="0" fillId="0" borderId="0" xfId="0" applyNumberFormat="1" applyBorder="1"/>
    <xf numFmtId="1" fontId="0" fillId="0" borderId="3" xfId="0" applyNumberFormat="1" applyBorder="1"/>
    <xf numFmtId="2" fontId="0" fillId="0" borderId="3" xfId="0" applyNumberFormat="1" applyBorder="1"/>
    <xf numFmtId="3" fontId="4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3" fontId="4" fillId="0" borderId="3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Border="1" applyAlignment="1">
      <alignment horizontal="right" vertical="center"/>
    </xf>
    <xf numFmtId="3" fontId="11" fillId="0" borderId="0" xfId="0" applyNumberFormat="1" applyFont="1" applyFill="1" applyBorder="1" applyAlignment="1">
      <alignment horizontal="right" vertical="center"/>
    </xf>
    <xf numFmtId="3" fontId="0" fillId="0" borderId="3" xfId="0" applyNumberFormat="1" applyFont="1" applyFill="1" applyBorder="1" applyAlignment="1">
      <alignment horizontal="right" vertical="center"/>
    </xf>
    <xf numFmtId="3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right" vertical="center"/>
    </xf>
    <xf numFmtId="3" fontId="4" fillId="0" borderId="2" xfId="0" applyNumberFormat="1" applyFont="1" applyFill="1" applyBorder="1" applyAlignment="1">
      <alignment horizontal="right" vertical="center"/>
    </xf>
    <xf numFmtId="0" fontId="0" fillId="0" borderId="3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1" fontId="0" fillId="0" borderId="0" xfId="0" applyNumberFormat="1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3" fontId="10" fillId="0" borderId="3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 vertical="center"/>
    </xf>
    <xf numFmtId="1" fontId="4" fillId="0" borderId="0" xfId="0" applyNumberFormat="1" applyFont="1" applyFill="1" applyBorder="1" applyAlignment="1">
      <alignment horizontal="left" vertical="center"/>
    </xf>
    <xf numFmtId="1" fontId="4" fillId="0" borderId="3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9" fillId="0" borderId="0" xfId="0" applyFont="1" applyFill="1" applyBorder="1"/>
    <xf numFmtId="0" fontId="0" fillId="0" borderId="0" xfId="0" applyFont="1" applyFill="1" applyBorder="1"/>
    <xf numFmtId="0" fontId="10" fillId="0" borderId="0" xfId="0" applyFont="1" applyFill="1" applyBorder="1"/>
    <xf numFmtId="0" fontId="0" fillId="0" borderId="3" xfId="0" applyFont="1" applyFill="1" applyBorder="1"/>
    <xf numFmtId="0" fontId="10" fillId="0" borderId="3" xfId="0" applyFont="1" applyFill="1" applyBorder="1"/>
    <xf numFmtId="0" fontId="17" fillId="0" borderId="0" xfId="0" applyFont="1" applyFill="1" applyBorder="1"/>
    <xf numFmtId="0" fontId="9" fillId="0" borderId="3" xfId="0" applyFont="1" applyFill="1" applyBorder="1"/>
    <xf numFmtId="164" fontId="4" fillId="0" borderId="3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164" fontId="0" fillId="0" borderId="3" xfId="0" applyNumberFormat="1" applyFont="1" applyFill="1" applyBorder="1"/>
    <xf numFmtId="164" fontId="0" fillId="0" borderId="0" xfId="0" applyNumberFormat="1" applyFont="1" applyFill="1" applyBorder="1"/>
    <xf numFmtId="164" fontId="10" fillId="0" borderId="3" xfId="0" applyNumberFormat="1" applyFont="1" applyFill="1" applyBorder="1"/>
    <xf numFmtId="164" fontId="10" fillId="0" borderId="0" xfId="0" applyNumberFormat="1" applyFont="1" applyFill="1" applyBorder="1"/>
    <xf numFmtId="0" fontId="9" fillId="0" borderId="3" xfId="0" applyFont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0" fontId="4" fillId="0" borderId="0" xfId="1" applyFont="1" applyBorder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9" fillId="0" borderId="3" xfId="0" applyFont="1" applyBorder="1" applyAlignment="1">
      <alignment horizont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1" fontId="6" fillId="2" borderId="0" xfId="0" applyNumberFormat="1" applyFont="1" applyFill="1" applyBorder="1" applyAlignment="1">
      <alignment horizontal="center" vertical="center" wrapText="1"/>
    </xf>
    <xf numFmtId="1" fontId="8" fillId="2" borderId="3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1" fontId="8" fillId="0" borderId="3" xfId="0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/>
    </xf>
    <xf numFmtId="0" fontId="7" fillId="0" borderId="0" xfId="1" applyFont="1" applyFill="1" applyBorder="1" applyAlignment="1">
      <alignment horizontal="right"/>
    </xf>
    <xf numFmtId="0" fontId="7" fillId="0" borderId="3" xfId="1" applyFont="1" applyFill="1" applyBorder="1" applyAlignment="1">
      <alignment horizontal="right"/>
    </xf>
    <xf numFmtId="0" fontId="9" fillId="0" borderId="0" xfId="0" applyFont="1" applyFill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3" fontId="0" fillId="0" borderId="3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left" vertical="center"/>
    </xf>
    <xf numFmtId="3" fontId="4" fillId="0" borderId="3" xfId="0" applyNumberFormat="1" applyFont="1" applyFill="1" applyBorder="1" applyAlignment="1">
      <alignment horizontal="left" vertical="center"/>
    </xf>
    <xf numFmtId="164" fontId="6" fillId="0" borderId="3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64" fontId="0" fillId="0" borderId="3" xfId="0" applyNumberFormat="1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horizontal="left" vertical="center"/>
    </xf>
    <xf numFmtId="164" fontId="4" fillId="0" borderId="3" xfId="0" applyNumberFormat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164" fontId="6" fillId="2" borderId="0" xfId="0" applyNumberFormat="1" applyFont="1" applyFill="1" applyBorder="1" applyAlignment="1">
      <alignment horizontal="center" vertical="center" wrapText="1"/>
    </xf>
    <xf numFmtId="164" fontId="8" fillId="0" borderId="3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8" fillId="2" borderId="3" xfId="0" applyNumberFormat="1" applyFont="1" applyFill="1" applyBorder="1" applyAlignment="1">
      <alignment horizontal="center" vertical="center" wrapText="1"/>
    </xf>
    <xf numFmtId="0" fontId="7" fillId="2" borderId="0" xfId="1" applyFont="1" applyFill="1" applyBorder="1" applyAlignment="1">
      <alignment horizontal="left"/>
    </xf>
    <xf numFmtId="0" fontId="7" fillId="2" borderId="0" xfId="1" applyFont="1" applyFill="1" applyBorder="1" applyAlignment="1">
      <alignment horizontal="right"/>
    </xf>
    <xf numFmtId="164" fontId="0" fillId="2" borderId="0" xfId="0" applyNumberFormat="1" applyFont="1" applyFill="1" applyBorder="1" applyAlignment="1">
      <alignment vertical="center"/>
    </xf>
    <xf numFmtId="164" fontId="0" fillId="2" borderId="3" xfId="0" applyNumberFormat="1" applyFont="1" applyFill="1" applyBorder="1" applyAlignment="1">
      <alignment vertical="center"/>
    </xf>
    <xf numFmtId="1" fontId="0" fillId="2" borderId="0" xfId="0" applyNumberFormat="1" applyFont="1" applyFill="1" applyBorder="1" applyAlignment="1">
      <alignment vertical="center"/>
    </xf>
    <xf numFmtId="1" fontId="0" fillId="2" borderId="3" xfId="0" applyNumberFormat="1" applyFont="1" applyFill="1" applyBorder="1" applyAlignment="1">
      <alignment vertical="center"/>
    </xf>
    <xf numFmtId="164" fontId="7" fillId="2" borderId="3" xfId="1" applyNumberFormat="1" applyFont="1" applyFill="1" applyBorder="1" applyAlignment="1">
      <alignment horizontal="right"/>
    </xf>
    <xf numFmtId="164" fontId="7" fillId="2" borderId="0" xfId="1" applyNumberFormat="1" applyFont="1" applyFill="1" applyBorder="1" applyAlignment="1">
      <alignment horizontal="right"/>
    </xf>
    <xf numFmtId="1" fontId="0" fillId="2" borderId="3" xfId="0" applyNumberFormat="1" applyFill="1" applyBorder="1"/>
    <xf numFmtId="1" fontId="0" fillId="2" borderId="0" xfId="0" applyNumberFormat="1" applyFill="1" applyBorder="1"/>
    <xf numFmtId="0" fontId="0" fillId="2" borderId="3" xfId="0" applyFill="1" applyBorder="1"/>
    <xf numFmtId="0" fontId="0" fillId="2" borderId="0" xfId="0" applyFill="1" applyBorder="1"/>
    <xf numFmtId="0" fontId="9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center" wrapText="1"/>
    </xf>
    <xf numFmtId="0" fontId="20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1" fillId="0" borderId="3" xfId="0" applyFont="1" applyBorder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22" fillId="0" borderId="0" xfId="0" applyFont="1"/>
    <xf numFmtId="0" fontId="9" fillId="0" borderId="0" xfId="0" applyFont="1"/>
    <xf numFmtId="0" fontId="23" fillId="3" borderId="0" xfId="0" applyFont="1" applyFill="1"/>
    <xf numFmtId="0" fontId="0" fillId="4" borderId="0" xfId="0" applyFill="1"/>
    <xf numFmtId="0" fontId="0" fillId="5" borderId="0" xfId="0" applyFill="1"/>
    <xf numFmtId="0" fontId="24" fillId="0" borderId="0" xfId="0" applyFont="1"/>
    <xf numFmtId="0" fontId="25" fillId="0" borderId="0" xfId="0" applyFont="1"/>
    <xf numFmtId="0" fontId="21" fillId="2" borderId="3" xfId="0" applyFont="1" applyFill="1" applyBorder="1" applyAlignment="1">
      <alignment horizontal="left"/>
    </xf>
    <xf numFmtId="0" fontId="21" fillId="2" borderId="0" xfId="0" applyFont="1" applyFill="1" applyAlignment="1">
      <alignment horizontal="left"/>
    </xf>
    <xf numFmtId="49" fontId="21" fillId="2" borderId="0" xfId="0" applyNumberFormat="1" applyFont="1" applyFill="1" applyAlignment="1">
      <alignment horizontal="left"/>
    </xf>
    <xf numFmtId="49" fontId="21" fillId="2" borderId="0" xfId="0" applyNumberFormat="1" applyFont="1" applyFill="1" applyAlignment="1">
      <alignment horizontal="center" vertical="center"/>
    </xf>
    <xf numFmtId="0" fontId="0" fillId="0" borderId="0" xfId="0" applyFill="1"/>
    <xf numFmtId="0" fontId="0" fillId="0" borderId="3" xfId="0" applyFill="1" applyBorder="1"/>
    <xf numFmtId="0" fontId="0" fillId="0" borderId="0" xfId="0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1" fillId="0" borderId="3" xfId="0" applyFont="1" applyFill="1" applyBorder="1" applyAlignment="1">
      <alignment horizontal="left"/>
    </xf>
    <xf numFmtId="0" fontId="21" fillId="0" borderId="0" xfId="0" applyFont="1" applyFill="1" applyAlignment="1">
      <alignment horizontal="left"/>
    </xf>
    <xf numFmtId="49" fontId="21" fillId="0" borderId="0" xfId="0" applyNumberFormat="1" applyFont="1" applyFill="1" applyAlignment="1">
      <alignment horizontal="left"/>
    </xf>
    <xf numFmtId="49" fontId="21" fillId="0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right"/>
    </xf>
    <xf numFmtId="164" fontId="27" fillId="0" borderId="0" xfId="0" applyNumberFormat="1" applyFont="1" applyAlignment="1">
      <alignment horizontal="right"/>
    </xf>
    <xf numFmtId="164" fontId="27" fillId="0" borderId="3" xfId="0" applyNumberFormat="1" applyFont="1" applyBorder="1" applyAlignment="1">
      <alignment horizontal="right"/>
    </xf>
    <xf numFmtId="0" fontId="27" fillId="0" borderId="3" xfId="0" applyFont="1" applyBorder="1" applyAlignment="1">
      <alignment horizontal="right"/>
    </xf>
    <xf numFmtId="1" fontId="27" fillId="0" borderId="0" xfId="0" applyNumberFormat="1" applyFont="1" applyAlignment="1">
      <alignment horizontal="right"/>
    </xf>
    <xf numFmtId="1" fontId="27" fillId="0" borderId="3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3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right" vertical="center"/>
    </xf>
    <xf numFmtId="164" fontId="27" fillId="0" borderId="0" xfId="0" applyNumberFormat="1" applyFont="1" applyAlignment="1">
      <alignment horizontal="right" vertical="center"/>
    </xf>
    <xf numFmtId="164" fontId="27" fillId="0" borderId="3" xfId="0" applyNumberFormat="1" applyFont="1" applyBorder="1" applyAlignment="1">
      <alignment horizontal="right" vertical="center"/>
    </xf>
    <xf numFmtId="164" fontId="28" fillId="0" borderId="0" xfId="0" applyNumberFormat="1" applyFont="1" applyAlignment="1">
      <alignment horizontal="right" vertical="center"/>
    </xf>
    <xf numFmtId="164" fontId="28" fillId="0" borderId="3" xfId="0" applyNumberFormat="1" applyFont="1" applyBorder="1" applyAlignment="1">
      <alignment horizontal="right" vertical="center"/>
    </xf>
    <xf numFmtId="1" fontId="29" fillId="0" borderId="0" xfId="0" applyNumberFormat="1" applyFont="1" applyAlignment="1">
      <alignment horizontal="right" vertical="center"/>
    </xf>
    <xf numFmtId="1" fontId="29" fillId="0" borderId="3" xfId="0" applyNumberFormat="1" applyFont="1" applyBorder="1" applyAlignment="1">
      <alignment horizontal="right" vertical="center"/>
    </xf>
    <xf numFmtId="164" fontId="29" fillId="0" borderId="0" xfId="0" applyNumberFormat="1" applyFont="1" applyAlignment="1">
      <alignment horizontal="right" vertical="center"/>
    </xf>
    <xf numFmtId="164" fontId="29" fillId="0" borderId="3" xfId="0" applyNumberFormat="1" applyFont="1" applyBorder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1" fontId="28" fillId="0" borderId="3" xfId="0" applyNumberFormat="1" applyFont="1" applyBorder="1" applyAlignment="1">
      <alignment horizontal="right" vertical="center"/>
    </xf>
    <xf numFmtId="0" fontId="29" fillId="0" borderId="0" xfId="0" applyFont="1" applyAlignment="1">
      <alignment horizontal="center" vertical="center"/>
    </xf>
    <xf numFmtId="164" fontId="28" fillId="7" borderId="0" xfId="0" applyNumberFormat="1" applyFont="1" applyFill="1" applyAlignment="1">
      <alignment horizontal="right" vertical="center"/>
    </xf>
    <xf numFmtId="164" fontId="31" fillId="6" borderId="0" xfId="5" applyNumberFormat="1" applyFont="1" applyAlignment="1">
      <alignment horizontal="right" vertical="center"/>
    </xf>
    <xf numFmtId="164" fontId="28" fillId="7" borderId="3" xfId="0" applyNumberFormat="1" applyFont="1" applyFill="1" applyBorder="1" applyAlignment="1">
      <alignment horizontal="right" vertical="center"/>
    </xf>
    <xf numFmtId="1" fontId="28" fillId="7" borderId="0" xfId="0" applyNumberFormat="1" applyFont="1" applyFill="1" applyAlignment="1">
      <alignment horizontal="right" vertical="center"/>
    </xf>
    <xf numFmtId="1" fontId="31" fillId="6" borderId="0" xfId="5" applyNumberFormat="1" applyFont="1" applyBorder="1" applyAlignment="1">
      <alignment horizontal="right" vertical="center"/>
    </xf>
    <xf numFmtId="1" fontId="28" fillId="7" borderId="3" xfId="0" applyNumberFormat="1" applyFont="1" applyFill="1" applyBorder="1" applyAlignment="1">
      <alignment horizontal="right" vertical="center"/>
    </xf>
    <xf numFmtId="1" fontId="29" fillId="7" borderId="0" xfId="0" applyNumberFormat="1" applyFont="1" applyFill="1" applyAlignment="1">
      <alignment horizontal="right" vertical="center"/>
    </xf>
    <xf numFmtId="164" fontId="32" fillId="2" borderId="0" xfId="0" applyNumberFormat="1" applyFont="1" applyFill="1" applyAlignment="1">
      <alignment horizontal="right" vertical="center"/>
    </xf>
    <xf numFmtId="1" fontId="32" fillId="2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 vertical="center"/>
    </xf>
    <xf numFmtId="164" fontId="31" fillId="6" borderId="0" xfId="5" applyNumberFormat="1" applyFont="1" applyBorder="1" applyAlignment="1">
      <alignment horizontal="right" vertical="center"/>
    </xf>
    <xf numFmtId="164" fontId="33" fillId="8" borderId="0" xfId="0" applyNumberFormat="1" applyFont="1" applyFill="1" applyAlignment="1">
      <alignment horizontal="right" vertical="center"/>
    </xf>
    <xf numFmtId="1" fontId="33" fillId="8" borderId="0" xfId="0" applyNumberFormat="1" applyFont="1" applyFill="1" applyAlignment="1">
      <alignment horizontal="right" vertical="center"/>
    </xf>
    <xf numFmtId="164" fontId="33" fillId="0" borderId="0" xfId="0" applyNumberFormat="1" applyFont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" fontId="34" fillId="2" borderId="0" xfId="0" applyNumberFormat="1" applyFont="1" applyFill="1" applyAlignment="1">
      <alignment horizontal="right" vertical="center"/>
    </xf>
    <xf numFmtId="164" fontId="33" fillId="2" borderId="0" xfId="0" applyNumberFormat="1" applyFont="1" applyFill="1" applyAlignment="1">
      <alignment horizontal="right" vertical="center"/>
    </xf>
    <xf numFmtId="0" fontId="28" fillId="0" borderId="3" xfId="0" applyFont="1" applyBorder="1" applyAlignment="1">
      <alignment horizontal="right" vertical="center"/>
    </xf>
    <xf numFmtId="0" fontId="28" fillId="7" borderId="0" xfId="0" applyFont="1" applyFill="1" applyAlignment="1">
      <alignment horizontal="right" vertical="center"/>
    </xf>
    <xf numFmtId="0" fontId="28" fillId="7" borderId="3" xfId="0" applyFont="1" applyFill="1" applyBorder="1" applyAlignment="1">
      <alignment horizontal="right" vertical="center"/>
    </xf>
    <xf numFmtId="0" fontId="35" fillId="0" borderId="0" xfId="0" applyFont="1" applyAlignment="1">
      <alignment horizontal="center"/>
    </xf>
    <xf numFmtId="164" fontId="36" fillId="0" borderId="0" xfId="0" applyNumberFormat="1" applyFont="1" applyAlignment="1">
      <alignment horizontal="center" wrapText="1"/>
    </xf>
    <xf numFmtId="164" fontId="36" fillId="0" borderId="3" xfId="0" applyNumberFormat="1" applyFont="1" applyBorder="1" applyAlignment="1">
      <alignment horizontal="center" wrapText="1"/>
    </xf>
    <xf numFmtId="1" fontId="36" fillId="0" borderId="0" xfId="0" applyNumberFormat="1" applyFont="1" applyAlignment="1">
      <alignment horizontal="center" wrapText="1"/>
    </xf>
    <xf numFmtId="1" fontId="36" fillId="0" borderId="3" xfId="0" applyNumberFormat="1" applyFont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36" fillId="0" borderId="3" xfId="0" applyFont="1" applyBorder="1" applyAlignment="1">
      <alignment horizontal="center" wrapText="1"/>
    </xf>
    <xf numFmtId="0" fontId="37" fillId="0" borderId="0" xfId="0" applyFont="1" applyAlignment="1">
      <alignment horizontal="center"/>
    </xf>
    <xf numFmtId="0" fontId="29" fillId="0" borderId="0" xfId="6" applyFont="1"/>
    <xf numFmtId="164" fontId="29" fillId="0" borderId="0" xfId="6" applyNumberFormat="1" applyFont="1"/>
    <xf numFmtId="164" fontId="29" fillId="0" borderId="3" xfId="6" applyNumberFormat="1" applyFont="1" applyBorder="1"/>
    <xf numFmtId="1" fontId="29" fillId="0" borderId="0" xfId="6" applyNumberFormat="1" applyFont="1"/>
    <xf numFmtId="1" fontId="29" fillId="0" borderId="3" xfId="6" applyNumberFormat="1" applyFont="1" applyBorder="1"/>
    <xf numFmtId="0" fontId="29" fillId="0" borderId="6" xfId="6" applyFont="1" applyBorder="1"/>
    <xf numFmtId="0" fontId="29" fillId="0" borderId="0" xfId="7" applyFont="1" applyAlignment="1">
      <alignment horizontal="center"/>
    </xf>
    <xf numFmtId="0" fontId="37" fillId="0" borderId="2" xfId="6" applyFont="1" applyBorder="1" applyAlignment="1">
      <alignment horizontal="center"/>
    </xf>
    <xf numFmtId="164" fontId="37" fillId="0" borderId="2" xfId="6" applyNumberFormat="1" applyFont="1" applyBorder="1" applyAlignment="1">
      <alignment horizontal="center" wrapText="1"/>
    </xf>
    <xf numFmtId="164" fontId="37" fillId="0" borderId="1" xfId="6" applyNumberFormat="1" applyFont="1" applyBorder="1" applyAlignment="1">
      <alignment horizontal="center" wrapText="1"/>
    </xf>
    <xf numFmtId="1" fontId="37" fillId="0" borderId="2" xfId="6" applyNumberFormat="1" applyFont="1" applyBorder="1" applyAlignment="1">
      <alignment horizontal="center" wrapText="1"/>
    </xf>
    <xf numFmtId="1" fontId="37" fillId="0" borderId="1" xfId="6" applyNumberFormat="1" applyFont="1" applyBorder="1" applyAlignment="1">
      <alignment horizontal="center" wrapText="1"/>
    </xf>
    <xf numFmtId="0" fontId="37" fillId="0" borderId="2" xfId="6" applyFont="1" applyBorder="1" applyAlignment="1">
      <alignment horizontal="center" wrapText="1"/>
    </xf>
    <xf numFmtId="0" fontId="37" fillId="0" borderId="1" xfId="6" applyFont="1" applyBorder="1" applyAlignment="1">
      <alignment horizontal="center" wrapText="1"/>
    </xf>
    <xf numFmtId="0" fontId="37" fillId="0" borderId="7" xfId="6" applyFont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7" fillId="0" borderId="3" xfId="0" applyFont="1" applyFill="1" applyBorder="1" applyAlignment="1">
      <alignment horizontal="center" vertical="center" wrapText="1"/>
    </xf>
    <xf numFmtId="1" fontId="36" fillId="0" borderId="3" xfId="0" applyNumberFormat="1" applyFont="1" applyFill="1" applyBorder="1" applyAlignment="1">
      <alignment horizontal="center" vertical="top" wrapText="1"/>
    </xf>
    <xf numFmtId="1" fontId="36" fillId="0" borderId="0" xfId="0" applyNumberFormat="1" applyFont="1" applyFill="1" applyBorder="1" applyAlignment="1">
      <alignment horizontal="center" vertical="top" wrapText="1"/>
    </xf>
    <xf numFmtId="1" fontId="37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29" fillId="0" borderId="3" xfId="0" applyFont="1" applyBorder="1"/>
    <xf numFmtId="164" fontId="29" fillId="0" borderId="3" xfId="0" applyNumberFormat="1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164" fontId="29" fillId="0" borderId="3" xfId="0" applyNumberFormat="1" applyFont="1" applyFill="1" applyBorder="1"/>
    <xf numFmtId="164" fontId="29" fillId="0" borderId="0" xfId="0" applyNumberFormat="1" applyFont="1" applyFill="1" applyBorder="1"/>
    <xf numFmtId="1" fontId="29" fillId="0" borderId="3" xfId="0" applyNumberFormat="1" applyFont="1" applyFill="1" applyBorder="1"/>
    <xf numFmtId="1" fontId="29" fillId="0" borderId="0" xfId="0" applyNumberFormat="1" applyFont="1" applyFill="1" applyBorder="1"/>
    <xf numFmtId="1" fontId="29" fillId="0" borderId="3" xfId="0" applyNumberFormat="1" applyFont="1" applyFill="1" applyBorder="1" applyAlignment="1">
      <alignment horizontal="center"/>
    </xf>
    <xf numFmtId="1" fontId="29" fillId="0" borderId="0" xfId="0" applyNumberFormat="1" applyFont="1" applyFill="1" applyBorder="1" applyAlignment="1">
      <alignment horizontal="center"/>
    </xf>
    <xf numFmtId="0" fontId="29" fillId="0" borderId="0" xfId="0" applyFont="1" applyFill="1" applyBorder="1"/>
    <xf numFmtId="0" fontId="29" fillId="0" borderId="3" xfId="0" applyFont="1" applyFill="1" applyBorder="1"/>
    <xf numFmtId="0" fontId="39" fillId="0" borderId="0" xfId="0" applyFont="1" applyFill="1" applyBorder="1" applyAlignment="1">
      <alignment horizontal="center"/>
    </xf>
    <xf numFmtId="0" fontId="29" fillId="0" borderId="0" xfId="0" applyFont="1" applyBorder="1"/>
    <xf numFmtId="164" fontId="36" fillId="0" borderId="3" xfId="0" applyNumberFormat="1" applyFont="1" applyFill="1" applyBorder="1" applyAlignment="1">
      <alignment horizontal="left" vertical="center"/>
    </xf>
    <xf numFmtId="2" fontId="37" fillId="0" borderId="3" xfId="0" applyNumberFormat="1" applyFont="1" applyFill="1" applyBorder="1"/>
    <xf numFmtId="0" fontId="29" fillId="0" borderId="0" xfId="0" applyFont="1" applyFill="1" applyBorder="1" applyAlignment="1">
      <alignment horizontal="right"/>
    </xf>
    <xf numFmtId="1" fontId="37" fillId="0" borderId="3" xfId="0" applyNumberFormat="1" applyFont="1" applyFill="1" applyBorder="1"/>
    <xf numFmtId="1" fontId="37" fillId="0" borderId="3" xfId="0" applyNumberFormat="1" applyFont="1" applyFill="1" applyBorder="1" applyAlignment="1">
      <alignment horizontal="left"/>
    </xf>
    <xf numFmtId="1" fontId="37" fillId="0" borderId="0" xfId="0" applyNumberFormat="1" applyFont="1" applyFill="1" applyBorder="1"/>
    <xf numFmtId="1" fontId="37" fillId="0" borderId="0" xfId="0" applyNumberFormat="1" applyFont="1" applyFill="1" applyBorder="1" applyAlignment="1">
      <alignment horizontal="left"/>
    </xf>
    <xf numFmtId="1" fontId="37" fillId="0" borderId="0" xfId="0" applyNumberFormat="1" applyFont="1" applyFill="1" applyBorder="1" applyAlignment="1">
      <alignment horizontal="center"/>
    </xf>
    <xf numFmtId="164" fontId="40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37" fillId="0" borderId="0" xfId="0" applyNumberFormat="1" applyFont="1" applyFill="1" applyBorder="1" applyAlignment="1">
      <alignment horizontal="right"/>
    </xf>
    <xf numFmtId="1" fontId="37" fillId="0" borderId="0" xfId="0" applyNumberFormat="1" applyFont="1" applyFill="1" applyBorder="1" applyAlignment="1">
      <alignment horizontal="right"/>
    </xf>
    <xf numFmtId="1" fontId="29" fillId="0" borderId="4" xfId="0" applyNumberFormat="1" applyFont="1" applyFill="1" applyBorder="1"/>
    <xf numFmtId="1" fontId="32" fillId="0" borderId="0" xfId="0" applyNumberFormat="1" applyFont="1" applyFill="1" applyBorder="1"/>
    <xf numFmtId="1" fontId="29" fillId="0" borderId="5" xfId="0" applyNumberFormat="1" applyFont="1" applyFill="1" applyBorder="1"/>
    <xf numFmtId="1" fontId="29" fillId="0" borderId="0" xfId="0" applyNumberFormat="1" applyFont="1" applyFill="1" applyBorder="1" applyAlignment="1">
      <alignment horizontal="right"/>
    </xf>
    <xf numFmtId="164" fontId="28" fillId="0" borderId="3" xfId="0" applyNumberFormat="1" applyFont="1" applyFill="1" applyBorder="1"/>
    <xf numFmtId="164" fontId="28" fillId="0" borderId="0" xfId="0" applyNumberFormat="1" applyFont="1" applyFill="1" applyBorder="1"/>
    <xf numFmtId="1" fontId="28" fillId="0" borderId="3" xfId="0" applyNumberFormat="1" applyFont="1" applyFill="1" applyBorder="1"/>
    <xf numFmtId="1" fontId="28" fillId="0" borderId="0" xfId="0" applyNumberFormat="1" applyFont="1" applyFill="1" applyBorder="1"/>
    <xf numFmtId="1" fontId="28" fillId="0" borderId="3" xfId="0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/>
    <xf numFmtId="0" fontId="41" fillId="0" borderId="0" xfId="0" applyFont="1" applyAlignment="1">
      <alignment horizontal="center"/>
    </xf>
    <xf numFmtId="0" fontId="41" fillId="0" borderId="0" xfId="2" applyFont="1" applyAlignment="1">
      <alignment horizontal="center"/>
    </xf>
    <xf numFmtId="0" fontId="41" fillId="0" borderId="0" xfId="8" applyFont="1" applyAlignment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</cellXfs>
  <cellStyles count="9">
    <cellStyle name="Bad" xfId="5" builtinId="27"/>
    <cellStyle name="Normal" xfId="0" builtinId="0"/>
    <cellStyle name="Normal 10" xfId="3" xr:uid="{EAEE6F26-4B75-ED46-AE7A-1824A7832590}"/>
    <cellStyle name="Normal 2" xfId="2" xr:uid="{93C49931-2363-DE46-B0CE-A39EEEB558F5}"/>
    <cellStyle name="Normal 2 2" xfId="4" xr:uid="{71B1EBDB-B0EF-404A-8945-643ADD4DD44C}"/>
    <cellStyle name="Normal 2 2 2" xfId="8" xr:uid="{FB9B3A9E-F604-4641-97AC-C6DED3C659D9}"/>
    <cellStyle name="Normal 2 3" xfId="7" xr:uid="{D36384E1-3769-2346-A760-5D7E7E79D7B2}"/>
    <cellStyle name="Normal 3" xfId="6" xr:uid="{35546764-21A0-9748-8ADA-EAA48C2C627A}"/>
    <cellStyle name="標準 4" xfId="1" xr:uid="{00000000-0005-0000-0000-000001000000}"/>
  </cellStyles>
  <dxfs count="1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strike val="0"/>
      </font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_xlchart.v1.31</cx:f>
      </cx:numDim>
    </cx:data>
    <cx:data id="1">
      <cx:numDim type="val">
        <cx:f>_xlchart.v1.33</cx:f>
      </cx:numDim>
    </cx:data>
    <cx:data id="2">
      <cx:numDim type="val">
        <cx:f>_xlchart.v1.35</cx:f>
      </cx:numDim>
    </cx:data>
    <cx:data id="3">
      <cx:numDim type="val">
        <cx:f>_xlchart.v1.37</cx:f>
      </cx:numDim>
    </cx:data>
    <cx:data id="4">
      <cx:numDim type="val">
        <cx:f>_xlchart.v1.39</cx:f>
      </cx:numDim>
    </cx:data>
    <cx:data id="5">
      <cx:numDim type="val">
        <cx:f>_xlchart.v1.41</cx:f>
      </cx:numDim>
    </cx:data>
    <cx:data id="6">
      <cx:numDim type="val">
        <cx:f>_xlchart.v1.43</cx:f>
      </cx:numDim>
    </cx:data>
    <cx:data id="7">
      <cx:numDim type="val">
        <cx:f>_xlchart.v1.45</cx:f>
      </cx:numDim>
    </cx:data>
    <cx:data id="8">
      <cx:numDim type="val">
        <cx:f>_xlchart.v1.47</cx:f>
      </cx:numDim>
    </cx:data>
    <cx:data id="9">
      <cx:numDim type="val">
        <cx:f>_xlchart.v1.49</cx:f>
      </cx:numDim>
    </cx:data>
    <cx:data id="10">
      <cx:numDim type="val">
        <cx:f>_xlchart.v1.51</cx:f>
      </cx:numDim>
    </cx:data>
    <cx:data id="11">
      <cx:numDim type="val">
        <cx:f>_xlchart.v1.53</cx:f>
      </cx:numDim>
    </cx:data>
    <cx:data id="12">
      <cx:numDim type="val">
        <cx:f>_xlchart.v1.55</cx:f>
      </cx:numDim>
    </cx:data>
    <cx:data id="13">
      <cx:numDim type="val">
        <cx:f>_xlchart.v1.57</cx:f>
      </cx:numDim>
    </cx:data>
    <cx:data id="14">
      <cx:numDim type="val">
        <cx:f>_xlchart.v1.59</cx:f>
      </cx:numDim>
    </cx:data>
  </cx:chartData>
  <cx:chart>
    <cx:title pos="t" align="ctr" overlay="0"/>
    <cx:plotArea>
      <cx:plotAreaRegion>
        <cx:series layoutId="boxWhisker" uniqueId="{4231A571-A1F4-FB4A-A974-53C4F51CE651}">
          <cx:tx>
            <cx:txData>
              <cx:f>_xlchart.v1.30</cx:f>
              <cx:v>Gs-EC-raw</cx:v>
            </cx:txData>
          </cx:tx>
          <cx:dataLabels pos="t">
            <cx:visibility seriesName="0" categoryName="0" value="1"/>
          </cx:dataLabels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C3B7F063-E352-B849-8A77-166E2DC137CA}">
          <cx:tx>
            <cx:txData>
              <cx:f>_xlchart.v1.32</cx:f>
              <cx:v>Gi1-EC-raw</cx:v>
            </cx:txData>
          </cx:tx>
          <cx:dataLabels pos="t">
            <cx:visibility seriesName="0" categoryName="0" value="1"/>
          </cx:dataLabels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3EFFCC2F-FBBB-5E4A-A3AA-CA8A98440D02}">
          <cx:tx>
            <cx:txData>
              <cx:f>_xlchart.v1.34</cx:f>
              <cx:v>Gi2-EC-raw</cx:v>
            </cx:txData>
          </cx:tx>
          <cx:dataLabels pos="t">
            <cx:visibility seriesName="0" categoryName="0" value="1"/>
          </cx:dataLabels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DF66BFE0-7F49-7246-8FEA-2ED5F0E9279E}">
          <cx:tx>
            <cx:txData>
              <cx:f>_xlchart.v1.36</cx:f>
              <cx:v>GoA-EC-raw</cx:v>
            </cx:txData>
          </cx:tx>
          <cx:dataLabels pos="t">
            <cx:visibility seriesName="0" categoryName="0" value="1"/>
          </cx:dataLabels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7D01EA29-849F-A844-BE89-C1A9B1197F14}">
          <cx:tx>
            <cx:txData>
              <cx:f>_xlchart.v1.38</cx:f>
              <cx:v>GoB-EC-raw</cx:v>
            </cx:txData>
          </cx:tx>
          <cx:dataLabels pos="t">
            <cx:visibility seriesName="0" categoryName="0" value="1"/>
          </cx:dataLabels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823597D8-6004-1D4C-9000-A7BD5567192E}">
          <cx:tx>
            <cx:txData>
              <cx:f>_xlchart.v1.40</cx:f>
              <cx:v>Gz-EC-raw</cx:v>
            </cx:txData>
          </cx:tx>
          <cx:dataLabels pos="t">
            <cx:visibility seriesName="0" categoryName="0" value="1"/>
          </cx:dataLabels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3B70973A-C131-6B49-AE87-9DBFA844CB01}">
          <cx:tx>
            <cx:txData>
              <cx:f>_xlchart.v1.42</cx:f>
              <cx:v>G12-EC-raw</cx:v>
            </cx:txData>
          </cx:tx>
          <cx:dataLabels pos="t">
            <cx:visibility seriesName="0" categoryName="0" value="1"/>
          </cx:dataLabels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763E832A-D18B-9148-A5D6-932EDEB16D56}">
          <cx:tx>
            <cx:txData>
              <cx:f>_xlchart.v1.44</cx:f>
              <cx:v>G13-EC-raw</cx:v>
            </cx:txData>
          </cx:tx>
          <cx:dataLabels pos="t">
            <cx:visibility seriesName="0" categoryName="0" value="1"/>
          </cx:dataLabels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782E173-C5A7-3A46-82D2-DB3B86825BF4}">
          <cx:tx>
            <cx:txData>
              <cx:f>_xlchart.v1.46</cx:f>
              <cx:v>Gq-EC-raw</cx:v>
            </cx:txData>
          </cx:tx>
          <cx:dataLabels pos="t">
            <cx:visibility seriesName="0" categoryName="0" value="1"/>
          </cx:dataLabels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7FFE0708-176E-3842-9602-AFD294245075}">
          <cx:tx>
            <cx:txData>
              <cx:f>_xlchart.v1.48</cx:f>
              <cx:v>G11-EC-raw</cx:v>
            </cx:txData>
          </cx:tx>
          <cx:dataLabels pos="t">
            <cx:visibility seriesName="0" categoryName="0" value="1"/>
          </cx:dataLabels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A64228D9-FE7D-F042-916F-39C6A4B6649A}">
          <cx:tx>
            <cx:txData>
              <cx:f>_xlchart.v1.50</cx:f>
              <cx:v>G14-EC-raw</cx:v>
            </cx:txData>
          </cx:tx>
          <cx:dataLabels pos="t">
            <cx:visibility seriesName="0" categoryName="0" value="1"/>
          </cx:dataLabels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AF95777D-85E5-E344-A32C-2F8D4037E19B}">
          <cx:tx>
            <cx:txData>
              <cx:f>_xlchart.v1.52</cx:f>
              <cx:v>G15-EC-raw</cx:v>
            </cx:txData>
          </cx:tx>
          <cx:dataLabels pos="t">
            <cx:visibility seriesName="0" categoryName="0" value="1"/>
          </cx:dataLabels>
          <cx:dataId val="11"/>
          <cx:layoutPr>
            <cx:visibility meanLine="0" meanMarker="1" nonoutliers="0" outliers="1"/>
            <cx:statistics quartileMethod="exclusive"/>
          </cx:layoutPr>
        </cx:series>
        <cx:series layoutId="boxWhisker" uniqueId="{4E164116-3A08-B64F-B427-C689E603C71E}">
          <cx:tx>
            <cx:txData>
              <cx:f>_xlchart.v1.54</cx:f>
              <cx:v>Barr1/GRK2-EC-raw</cx:v>
            </cx:txData>
          </cx:tx>
          <cx:dataLabels pos="t">
            <cx:visibility seriesName="0" categoryName="0" value="1"/>
          </cx:dataLabels>
          <cx:dataId val="12"/>
          <cx:layoutPr>
            <cx:visibility meanLine="0" meanMarker="1" nonoutliers="0" outliers="1"/>
            <cx:statistics quartileMethod="exclusive"/>
          </cx:layoutPr>
        </cx:series>
        <cx:series layoutId="boxWhisker" uniqueId="{18C96E87-BDAA-E648-823F-40CFD41A9F00}">
          <cx:tx>
            <cx:txData>
              <cx:f>_xlchart.v1.56</cx:f>
              <cx:v>Barr2-EC-raw</cx:v>
            </cx:txData>
          </cx:tx>
          <cx:dataLabels pos="t">
            <cx:visibility seriesName="0" categoryName="0" value="1"/>
          </cx:dataLabels>
          <cx:dataId val="13"/>
          <cx:layoutPr>
            <cx:visibility meanLine="0" meanMarker="1" nonoutliers="0" outliers="1"/>
            <cx:statistics quartileMethod="exclusive"/>
          </cx:layoutPr>
        </cx:series>
        <cx:series layoutId="boxWhisker" uniqueId="{D96B32AA-4343-864A-B324-2E762C118365}">
          <cx:tx>
            <cx:txData>
              <cx:f>_xlchart.v1.58</cx:f>
              <cx:v>Barr2/GRK2-EC-raw</cx:v>
            </cx:txData>
          </cx:tx>
          <cx:dataLabels pos="t">
            <cx:visibility seriesName="0" categoryName="0" value="1"/>
          </cx:dataLabels>
          <cx:dataId val="1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  <cx:data id="5">
      <cx:numDim type="val">
        <cx:f>_xlchart.v1.11</cx:f>
      </cx:numDim>
    </cx:data>
    <cx:data id="6">
      <cx:numDim type="val">
        <cx:f>_xlchart.v1.13</cx:f>
      </cx:numDim>
    </cx:data>
    <cx:data id="7">
      <cx:numDim type="val">
        <cx:f>_xlchart.v1.15</cx:f>
      </cx:numDim>
    </cx:data>
    <cx:data id="8">
      <cx:numDim type="val">
        <cx:f>_xlchart.v1.17</cx:f>
      </cx:numDim>
    </cx:data>
    <cx:data id="9">
      <cx:numDim type="val">
        <cx:f>_xlchart.v1.19</cx:f>
      </cx:numDim>
    </cx:data>
    <cx:data id="10">
      <cx:numDim type="val">
        <cx:f>_xlchart.v1.21</cx:f>
      </cx:numDim>
    </cx:data>
    <cx:data id="11">
      <cx:numDim type="val">
        <cx:f>_xlchart.v1.23</cx:f>
      </cx:numDim>
    </cx:data>
    <cx:data id="12">
      <cx:numDim type="val">
        <cx:f>_xlchart.v1.25</cx:f>
      </cx:numDim>
    </cx:data>
    <cx:data id="13">
      <cx:numDim type="val">
        <cx:f>_xlchart.v1.27</cx:f>
      </cx:numDim>
    </cx:data>
    <cx:data id="14">
      <cx:numDim type="val">
        <cx:f>_xlchart.v1.29</cx:f>
      </cx:numDim>
    </cx:data>
  </cx:chartData>
  <cx:chart>
    <cx:title pos="t" align="ctr" overlay="0"/>
    <cx:plotArea>
      <cx:plotAreaRegion>
        <cx:series layoutId="boxWhisker" uniqueId="{B1D9FB11-CE7E-F349-B4E5-97F96753EA2A}">
          <cx:tx>
            <cx:txData>
              <cx:f>_xlchart.v1.0</cx:f>
              <cx:v>Gs-EC-raw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17B4863C-3216-F440-99F7-781AE98770CE}">
          <cx:tx>
            <cx:txData>
              <cx:f>_xlchart.v1.2</cx:f>
              <cx:v>Gi1-EC-raw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135C7051-77A8-8F46-BEFA-F7849A065C70}">
          <cx:tx>
            <cx:txData>
              <cx:f>_xlchart.v1.4</cx:f>
              <cx:v>Gi2-EC-raw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797C1EFB-ECDD-4C4B-9163-3EFD47CD9A50}">
          <cx:tx>
            <cx:txData>
              <cx:f>_xlchart.v1.6</cx:f>
              <cx:v>GoA-EC-raw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5CB79CB6-EDF5-3C40-B8C0-56FF87EAE1AE}">
          <cx:tx>
            <cx:txData>
              <cx:f>_xlchart.v1.8</cx:f>
              <cx:v>GoB-EC-raw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DA7172E6-B900-3941-A8A4-9B51283EAEAB}">
          <cx:tx>
            <cx:txData>
              <cx:f>_xlchart.v1.10</cx:f>
              <cx:v>Gz-EC-raw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6ABD5F1A-45BE-634C-9E9B-0E3D4A1C583C}">
          <cx:tx>
            <cx:txData>
              <cx:f>_xlchart.v1.12</cx:f>
              <cx:v>G12-EC-raw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D5440F2E-CEB8-1842-B3EA-89646469DC6D}">
          <cx:tx>
            <cx:txData>
              <cx:f>_xlchart.v1.14</cx:f>
              <cx:v>G13-EC-raw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77D288AC-4F1A-494A-9F72-45680B293F67}">
          <cx:tx>
            <cx:txData>
              <cx:f>_xlchart.v1.16</cx:f>
              <cx:v>Gq-EC-raw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B378D780-E8DA-9D4E-8E67-EADA9AA80192}">
          <cx:tx>
            <cx:txData>
              <cx:f>_xlchart.v1.18</cx:f>
              <cx:v>G11-EC-raw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9868F26A-7D96-1C40-95C1-C87FFC21D002}">
          <cx:tx>
            <cx:txData>
              <cx:f>_xlchart.v1.20</cx:f>
              <cx:v>G14-EC-raw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B0CB0442-F832-3C4E-997F-AA474DADA1EA}">
          <cx:tx>
            <cx:txData>
              <cx:f>_xlchart.v1.22</cx:f>
              <cx:v>G15-EC-raw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  <cx:series layoutId="boxWhisker" uniqueId="{BB96DCF4-B889-394A-A473-1BC9C9B900CD}">
          <cx:tx>
            <cx:txData>
              <cx:f>_xlchart.v1.24</cx:f>
              <cx:v>Barr1/GRK2-EC-raw</cx:v>
            </cx:txData>
          </cx:tx>
          <cx:dataId val="12"/>
          <cx:layoutPr>
            <cx:visibility meanLine="0" meanMarker="1" nonoutliers="0" outliers="1"/>
            <cx:statistics quartileMethod="exclusive"/>
          </cx:layoutPr>
        </cx:series>
        <cx:series layoutId="boxWhisker" uniqueId="{5D3DF704-DA6E-8E45-B556-6F8D50B5C5A3}">
          <cx:tx>
            <cx:txData>
              <cx:f>_xlchart.v1.26</cx:f>
              <cx:v>Barr2-EC-raw</cx:v>
            </cx:txData>
          </cx:tx>
          <cx:dataId val="13"/>
          <cx:layoutPr>
            <cx:visibility meanLine="0" meanMarker="1" nonoutliers="0" outliers="1"/>
            <cx:statistics quartileMethod="exclusive"/>
          </cx:layoutPr>
        </cx:series>
        <cx:series layoutId="boxWhisker" uniqueId="{06158C8D-27EA-7841-8649-AEC1A1F81AEC}">
          <cx:tx>
            <cx:txData>
              <cx:f>_xlchart.v1.28</cx:f>
              <cx:v>Barr2/GRK2-EC-raw</cx:v>
            </cx:txData>
          </cx:tx>
          <cx:dataId val="1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112</xdr:col>
      <xdr:colOff>179916</xdr:colOff>
      <xdr:row>1</xdr:row>
      <xdr:rowOff>62441</xdr:rowOff>
    </xdr:from>
    <xdr:to>
      <xdr:col>129</xdr:col>
      <xdr:colOff>730250</xdr:colOff>
      <xdr:row>23</xdr:row>
      <xdr:rowOff>52916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89F45AE5-3326-7D43-88B6-05001FB972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349516" y="951441"/>
              <a:ext cx="8106834" cy="4181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93</xdr:col>
      <xdr:colOff>148167</xdr:colOff>
      <xdr:row>30</xdr:row>
      <xdr:rowOff>141816</xdr:rowOff>
    </xdr:from>
    <xdr:to>
      <xdr:col>109</xdr:col>
      <xdr:colOff>211667</xdr:colOff>
      <xdr:row>45</xdr:row>
      <xdr:rowOff>27516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153D94C-59C7-554B-B46A-2D7E7BD9CA4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8467" y="6555316"/>
              <a:ext cx="45466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8E1E-A84E-FE4A-8D90-F910D967AAF2}">
  <sheetPr>
    <tabColor rgb="FF00B050"/>
  </sheetPr>
  <dimension ref="A1:B17"/>
  <sheetViews>
    <sheetView zoomScale="140" zoomScaleNormal="140" workbookViewId="0">
      <selection activeCell="D46" sqref="D46:D47"/>
    </sheetView>
  </sheetViews>
  <sheetFormatPr baseColWidth="10" defaultRowHeight="15" x14ac:dyDescent="0.2"/>
  <sheetData>
    <row r="1" spans="1:2" ht="26" x14ac:dyDescent="0.3">
      <c r="A1" s="142" t="s">
        <v>1573</v>
      </c>
    </row>
    <row r="3" spans="1:2" ht="19" x14ac:dyDescent="0.25">
      <c r="A3" s="141" t="s">
        <v>1565</v>
      </c>
    </row>
    <row r="4" spans="1:2" x14ac:dyDescent="0.2">
      <c r="A4" s="140" t="s">
        <v>2895</v>
      </c>
      <c r="B4" t="s">
        <v>1564</v>
      </c>
    </row>
    <row r="5" spans="1:2" x14ac:dyDescent="0.2">
      <c r="A5" s="140" t="s">
        <v>1563</v>
      </c>
      <c r="B5" t="s">
        <v>1562</v>
      </c>
    </row>
    <row r="6" spans="1:2" x14ac:dyDescent="0.2">
      <c r="A6" s="139" t="s">
        <v>1561</v>
      </c>
      <c r="B6" t="s">
        <v>1560</v>
      </c>
    </row>
    <row r="7" spans="1:2" x14ac:dyDescent="0.2">
      <c r="A7" s="139" t="s">
        <v>1559</v>
      </c>
      <c r="B7" t="s">
        <v>1558</v>
      </c>
    </row>
    <row r="8" spans="1:2" x14ac:dyDescent="0.2">
      <c r="A8" s="139" t="s">
        <v>1557</v>
      </c>
      <c r="B8" t="s">
        <v>1556</v>
      </c>
    </row>
    <row r="9" spans="1:2" x14ac:dyDescent="0.2">
      <c r="A9" s="139" t="s">
        <v>1555</v>
      </c>
      <c r="B9" t="s">
        <v>1554</v>
      </c>
    </row>
    <row r="10" spans="1:2" x14ac:dyDescent="0.2">
      <c r="A10" s="138" t="s">
        <v>1545</v>
      </c>
      <c r="B10" s="137" t="s">
        <v>1571</v>
      </c>
    </row>
    <row r="12" spans="1:2" ht="20" x14ac:dyDescent="0.25">
      <c r="A12" s="136" t="s">
        <v>1553</v>
      </c>
    </row>
    <row r="13" spans="1:2" x14ac:dyDescent="0.2">
      <c r="A13" t="s">
        <v>1546</v>
      </c>
      <c r="B13" t="s">
        <v>1552</v>
      </c>
    </row>
    <row r="14" spans="1:2" x14ac:dyDescent="0.2">
      <c r="A14" t="s">
        <v>1547</v>
      </c>
      <c r="B14" t="s">
        <v>1551</v>
      </c>
    </row>
    <row r="15" spans="1:2" x14ac:dyDescent="0.2">
      <c r="A15" t="s">
        <v>1545</v>
      </c>
      <c r="B15" t="s">
        <v>1566</v>
      </c>
    </row>
    <row r="16" spans="1:2" x14ac:dyDescent="0.2">
      <c r="A16" t="s">
        <v>341</v>
      </c>
      <c r="B16" t="s">
        <v>1550</v>
      </c>
    </row>
    <row r="17" spans="1:2" x14ac:dyDescent="0.2">
      <c r="A17" t="s">
        <v>1549</v>
      </c>
      <c r="B17" t="s">
        <v>1548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BF6FB-61BE-5444-A338-957EAAC1FE98}">
  <sheetPr>
    <tabColor rgb="FFFF0000"/>
  </sheetPr>
  <dimension ref="A1:CR192"/>
  <sheetViews>
    <sheetView zoomScale="140" zoomScaleNormal="140" workbookViewId="0">
      <pane ySplit="1" topLeftCell="A2" activePane="bottomLeft" state="frozen"/>
      <selection pane="bottomLeft" activeCell="A2" sqref="A2"/>
    </sheetView>
  </sheetViews>
  <sheetFormatPr baseColWidth="10" defaultColWidth="11.5" defaultRowHeight="10" x14ac:dyDescent="0.15"/>
  <cols>
    <col min="1" max="1" width="5" style="227" bestFit="1" customWidth="1"/>
    <col min="2" max="2" width="2" style="228" bestFit="1" customWidth="1"/>
    <col min="3" max="3" width="4.6640625" style="228" bestFit="1" customWidth="1"/>
    <col min="4" max="4" width="5.1640625" style="258" bestFit="1" customWidth="1"/>
    <col min="5" max="15" width="5.1640625" style="259" bestFit="1" customWidth="1"/>
    <col min="16" max="16" width="4.83203125" style="232" bestFit="1" customWidth="1"/>
    <col min="17" max="27" width="4.83203125" style="233" bestFit="1" customWidth="1"/>
    <col min="28" max="28" width="5.5" style="236" bestFit="1" customWidth="1"/>
    <col min="29" max="39" width="5.5" style="237" bestFit="1" customWidth="1"/>
    <col min="40" max="40" width="4.1640625" style="234" bestFit="1" customWidth="1"/>
    <col min="41" max="41" width="4.5" style="235" bestFit="1" customWidth="1"/>
    <col min="42" max="42" width="4.6640625" style="235" bestFit="1" customWidth="1"/>
    <col min="43" max="43" width="5" style="235" bestFit="1" customWidth="1"/>
    <col min="44" max="44" width="2.1640625" style="235" bestFit="1" customWidth="1"/>
    <col min="45" max="48" width="3.1640625" style="235" bestFit="1" customWidth="1"/>
    <col min="49" max="49" width="2.1640625" style="235" bestFit="1" customWidth="1"/>
    <col min="50" max="51" width="3.1640625" style="235" bestFit="1" customWidth="1"/>
    <col min="52" max="60" width="2.1640625" style="237" bestFit="1" customWidth="1"/>
    <col min="61" max="61" width="3.1640625" style="237" bestFit="1" customWidth="1"/>
    <col min="62" max="63" width="2.1640625" style="237" bestFit="1" customWidth="1"/>
    <col min="64" max="64" width="4.33203125" style="235" customWidth="1"/>
    <col min="65" max="66" width="8" style="235" bestFit="1" customWidth="1"/>
    <col min="67" max="16384" width="11.5" style="238"/>
  </cols>
  <sheetData>
    <row r="1" spans="1:96" s="226" customFormat="1" ht="59" customHeight="1" x14ac:dyDescent="0.15">
      <c r="A1" s="220" t="s">
        <v>331</v>
      </c>
      <c r="B1" s="221" t="s">
        <v>333</v>
      </c>
      <c r="C1" s="222" t="s">
        <v>980</v>
      </c>
      <c r="D1" s="201" t="s">
        <v>1718</v>
      </c>
      <c r="E1" s="200" t="s">
        <v>1717</v>
      </c>
      <c r="F1" s="200" t="s">
        <v>1716</v>
      </c>
      <c r="G1" s="200" t="s">
        <v>1715</v>
      </c>
      <c r="H1" s="200" t="s">
        <v>1714</v>
      </c>
      <c r="I1" s="200" t="s">
        <v>1713</v>
      </c>
      <c r="J1" s="200" t="s">
        <v>1712</v>
      </c>
      <c r="K1" s="200" t="s">
        <v>1711</v>
      </c>
      <c r="L1" s="200" t="s">
        <v>1710</v>
      </c>
      <c r="M1" s="200" t="s">
        <v>1709</v>
      </c>
      <c r="N1" s="200" t="s">
        <v>1708</v>
      </c>
      <c r="O1" s="200" t="s">
        <v>1707</v>
      </c>
      <c r="P1" s="201" t="s">
        <v>1882</v>
      </c>
      <c r="Q1" s="200" t="s">
        <v>1880</v>
      </c>
      <c r="R1" s="200" t="s">
        <v>1879</v>
      </c>
      <c r="S1" s="200" t="s">
        <v>1877</v>
      </c>
      <c r="T1" s="200" t="s">
        <v>1876</v>
      </c>
      <c r="U1" s="200" t="s">
        <v>1875</v>
      </c>
      <c r="V1" s="200" t="s">
        <v>1874</v>
      </c>
      <c r="W1" s="200" t="s">
        <v>1873</v>
      </c>
      <c r="X1" s="200" t="s">
        <v>1872</v>
      </c>
      <c r="Y1" s="200" t="s">
        <v>1871</v>
      </c>
      <c r="Z1" s="200" t="s">
        <v>1870</v>
      </c>
      <c r="AA1" s="200" t="s">
        <v>1869</v>
      </c>
      <c r="AB1" s="223" t="s">
        <v>0</v>
      </c>
      <c r="AC1" s="224" t="s">
        <v>1</v>
      </c>
      <c r="AD1" s="224" t="s">
        <v>2</v>
      </c>
      <c r="AE1" s="224" t="s">
        <v>3</v>
      </c>
      <c r="AF1" s="224" t="s">
        <v>4</v>
      </c>
      <c r="AG1" s="224" t="s">
        <v>5</v>
      </c>
      <c r="AH1" s="224" t="s">
        <v>8</v>
      </c>
      <c r="AI1" s="224" t="s">
        <v>9</v>
      </c>
      <c r="AJ1" s="224" t="s">
        <v>10</v>
      </c>
      <c r="AK1" s="224" t="s">
        <v>338</v>
      </c>
      <c r="AL1" s="224" t="s">
        <v>6</v>
      </c>
      <c r="AM1" s="224" t="s">
        <v>7</v>
      </c>
      <c r="AN1" s="223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5"/>
      <c r="BM1" s="225"/>
      <c r="BN1" s="225"/>
    </row>
    <row r="2" spans="1:96" s="239" customFormat="1" x14ac:dyDescent="0.15">
      <c r="A2" s="269" t="s">
        <v>626</v>
      </c>
      <c r="B2" s="228" t="str">
        <f>VLOOKUP(A2,RecNamesAll!A:E,5,FALSE)</f>
        <v>A</v>
      </c>
      <c r="C2" s="229" t="b">
        <f>VLOOKUP(A2,Ligands!A:B,2,FALSE)</f>
        <v>1</v>
      </c>
      <c r="D2" s="230" t="str">
        <f>VLOOKUP($A2,'B-EmEC'!$A:$DC,MATCH(D$1,'B-EmEC'!$A$1:$DC$1,0),FALSE)</f>
        <v/>
      </c>
      <c r="E2" s="231">
        <f>VLOOKUP($A2,'B-EmEC'!$A:$DC,MATCH(E$1,'B-EmEC'!$A$1:$DC$1,0),FALSE)</f>
        <v>457.7</v>
      </c>
      <c r="F2" s="231">
        <f>VLOOKUP($A2,'B-EmEC'!$A:$DC,MATCH(F$1,'B-EmEC'!$A$1:$DC$1,0),FALSE)</f>
        <v>250.8</v>
      </c>
      <c r="G2" s="231" t="str">
        <f>VLOOKUP($A2,'B-EmEC'!$A:$DC,MATCH(G$1,'B-EmEC'!$A$1:$DC$1,0),FALSE)</f>
        <v/>
      </c>
      <c r="H2" s="231" t="str">
        <f>VLOOKUP($A2,'B-EmEC'!$A:$DC,MATCH(H$1,'B-EmEC'!$A$1:$DC$1,0),FALSE)</f>
        <v/>
      </c>
      <c r="I2" s="231" t="str">
        <f>VLOOKUP($A2,'B-EmEC'!$A:$DC,MATCH(I$1,'B-EmEC'!$A$1:$DC$1,0),FALSE)</f>
        <v/>
      </c>
      <c r="J2" s="231">
        <f>VLOOKUP($A2,'B-EmEC'!$A:$DC,MATCH(J$1,'B-EmEC'!$A$1:$DC$1,0),FALSE)</f>
        <v>451.9</v>
      </c>
      <c r="K2" s="231">
        <f>VLOOKUP($A2,'B-EmEC'!$A:$DC,MATCH(K$1,'B-EmEC'!$A$1:$DC$1,0),FALSE)</f>
        <v>256.3</v>
      </c>
      <c r="L2" s="231">
        <f>VLOOKUP($A2,'B-EmEC'!$A:$DC,MATCH(L$1,'B-EmEC'!$A$1:$DC$1,0),FALSE)</f>
        <v>77.989999999999995</v>
      </c>
      <c r="M2" s="231" t="str">
        <f>VLOOKUP($A2,'B-EmEC'!$A:$DC,MATCH(M$1,'B-EmEC'!$A$1:$DC$1,0),FALSE)</f>
        <v/>
      </c>
      <c r="N2" s="231" t="str">
        <f>VLOOKUP($A2,'B-EmEC'!$A:$DC,MATCH(N$1,'B-EmEC'!$A$1:$DC$1,0),FALSE)</f>
        <v/>
      </c>
      <c r="O2" s="231" t="str">
        <f>VLOOKUP($A2,'B-EmEC'!$A:$DC,MATCH(O$1,'B-EmEC'!$A$1:$DC$1,0),FALSE)</f>
        <v/>
      </c>
      <c r="P2" s="232">
        <f>VLOOKUP($A2,'I-EmEC'!$A:$DD,MATCH(P$1,'I-EmEC'!$A$1:$DD$1,0),FALSE)</f>
        <v>16.5</v>
      </c>
      <c r="Q2" s="233" t="str">
        <f>VLOOKUP($A2,'I-EmEC'!$A:$DD,MATCH(Q$1,'I-EmEC'!$A$1:$DD$1,0),FALSE)</f>
        <v/>
      </c>
      <c r="R2" s="233" t="str">
        <f>VLOOKUP($A2,'I-EmEC'!$A:$DD,MATCH(R$1,'I-EmEC'!$A$1:$DD$1,0),FALSE)</f>
        <v/>
      </c>
      <c r="S2" s="233">
        <f>VLOOKUP($A2,'I-EmEC'!$A:$DD,MATCH(S$1,'I-EmEC'!$A$1:$DD$1,0),FALSE)</f>
        <v>14.1</v>
      </c>
      <c r="T2" s="233">
        <f>VLOOKUP($A2,'I-EmEC'!$A:$DD,MATCH(T$1,'I-EmEC'!$A$1:$DD$1,0),FALSE)</f>
        <v>14.1</v>
      </c>
      <c r="U2" s="233">
        <f>VLOOKUP($A2,'I-EmEC'!$A:$DD,MATCH(U$1,'I-EmEC'!$A$1:$DD$1,0),FALSE)</f>
        <v>10</v>
      </c>
      <c r="V2" s="233">
        <f>VLOOKUP($A2,'I-EmEC'!$A:$DD,MATCH(V$1,'I-EmEC'!$A$1:$DD$1,0),FALSE)</f>
        <v>8</v>
      </c>
      <c r="W2" s="233">
        <f>VLOOKUP($A2,'I-EmEC'!$A:$DD,MATCH(W$1,'I-EmEC'!$A$1:$DD$1,0),FALSE)</f>
        <v>8</v>
      </c>
      <c r="X2" s="233" t="str">
        <f>VLOOKUP($A2,'I-EmEC'!$A:$DD,MATCH(X$1,'I-EmEC'!$A$1:$DD$1,0),FALSE)</f>
        <v/>
      </c>
      <c r="Y2" s="233">
        <f>VLOOKUP($A2,'I-EmEC'!$A:$DD,MATCH(Y$1,'I-EmEC'!$A$1:$DD$1,0),FALSE)</f>
        <v>14.7</v>
      </c>
      <c r="Z2" s="233" t="str">
        <f>VLOOKUP($A2,'I-EmEC'!$A:$DD,MATCH(Z$1,'I-EmEC'!$A$1:$DD$1,0),FALSE)</f>
        <v/>
      </c>
      <c r="AA2" s="233">
        <f>VLOOKUP($A2,'I-EmEC'!$A:$DD,MATCH(AA$1,'I-EmEC'!$A$1:$DD$1,0),FALSE)</f>
        <v>6.4</v>
      </c>
      <c r="AB2" s="236" t="str">
        <f>IF(OR(COUNT(D2,P2)=2,COUNT(D2,P2)=0),"common","unique")</f>
        <v>unique</v>
      </c>
      <c r="AC2" s="237" t="str">
        <f t="shared" ref="AC2:AM2" si="0">IF(OR(COUNT(E2,Q2)=2,COUNT(E2,Q2)=0),"common","unique")</f>
        <v>unique</v>
      </c>
      <c r="AD2" s="237" t="str">
        <f t="shared" si="0"/>
        <v>unique</v>
      </c>
      <c r="AE2" s="237" t="str">
        <f t="shared" si="0"/>
        <v>unique</v>
      </c>
      <c r="AF2" s="237" t="str">
        <f t="shared" si="0"/>
        <v>unique</v>
      </c>
      <c r="AG2" s="237" t="str">
        <f t="shared" si="0"/>
        <v>unique</v>
      </c>
      <c r="AH2" s="237" t="str">
        <f t="shared" si="0"/>
        <v>common</v>
      </c>
      <c r="AI2" s="237" t="str">
        <f t="shared" si="0"/>
        <v>common</v>
      </c>
      <c r="AJ2" s="237" t="str">
        <f t="shared" si="0"/>
        <v>unique</v>
      </c>
      <c r="AK2" s="237" t="str">
        <f t="shared" si="0"/>
        <v>unique</v>
      </c>
      <c r="AL2" s="237" t="str">
        <f t="shared" si="0"/>
        <v>common</v>
      </c>
      <c r="AM2" s="237" t="str">
        <f t="shared" si="0"/>
        <v>unique</v>
      </c>
      <c r="AN2" s="269"/>
      <c r="AO2" s="269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5"/>
      <c r="BM2" s="235"/>
      <c r="BN2" s="235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</row>
    <row r="3" spans="1:96" s="239" customFormat="1" x14ac:dyDescent="0.15">
      <c r="A3" s="269" t="s">
        <v>612</v>
      </c>
      <c r="B3" s="228" t="str">
        <f>VLOOKUP(A3,RecNamesAll!A:E,5,FALSE)</f>
        <v>A</v>
      </c>
      <c r="C3" s="229" t="b">
        <f>VLOOKUP(A3,Ligands!A:B,2,FALSE)</f>
        <v>1</v>
      </c>
      <c r="D3" s="230">
        <f>VLOOKUP($A3,'B-EmEC'!$A:$DC,MATCH(D$1,'B-EmEC'!$A$1:$DC$1,0),FALSE)</f>
        <v>49.8</v>
      </c>
      <c r="E3" s="231">
        <f>VLOOKUP($A3,'B-EmEC'!$A:$DC,MATCH(E$1,'B-EmEC'!$A$1:$DC$1,0),FALSE)</f>
        <v>20.55</v>
      </c>
      <c r="F3" s="231">
        <f>VLOOKUP($A3,'B-EmEC'!$A:$DC,MATCH(F$1,'B-EmEC'!$A$1:$DC$1,0),FALSE)</f>
        <v>19.37</v>
      </c>
      <c r="G3" s="231" t="str">
        <f>VLOOKUP($A3,'B-EmEC'!$A:$DC,MATCH(G$1,'B-EmEC'!$A$1:$DC$1,0),FALSE)</f>
        <v/>
      </c>
      <c r="H3" s="231">
        <f>VLOOKUP($A3,'B-EmEC'!$A:$DC,MATCH(H$1,'B-EmEC'!$A$1:$DC$1,0),FALSE)</f>
        <v>97.48</v>
      </c>
      <c r="I3" s="231" t="str">
        <f>VLOOKUP($A3,'B-EmEC'!$A:$DC,MATCH(I$1,'B-EmEC'!$A$1:$DC$1,0),FALSE)</f>
        <v/>
      </c>
      <c r="J3" s="231" t="str">
        <f>VLOOKUP($A3,'B-EmEC'!$A:$DC,MATCH(J$1,'B-EmEC'!$A$1:$DC$1,0),FALSE)</f>
        <v/>
      </c>
      <c r="K3" s="231" t="str">
        <f>VLOOKUP($A3,'B-EmEC'!$A:$DC,MATCH(K$1,'B-EmEC'!$A$1:$DC$1,0),FALSE)</f>
        <v/>
      </c>
      <c r="L3" s="231" t="str">
        <f>VLOOKUP($A3,'B-EmEC'!$A:$DC,MATCH(L$1,'B-EmEC'!$A$1:$DC$1,0),FALSE)</f>
        <v/>
      </c>
      <c r="M3" s="231">
        <f>VLOOKUP($A3,'B-EmEC'!$A:$DC,MATCH(M$1,'B-EmEC'!$A$1:$DC$1,0),FALSE)</f>
        <v>773.3</v>
      </c>
      <c r="N3" s="231" t="str">
        <f>VLOOKUP($A3,'B-EmEC'!$A:$DC,MATCH(N$1,'B-EmEC'!$A$1:$DC$1,0),FALSE)</f>
        <v/>
      </c>
      <c r="O3" s="231" t="str">
        <f>VLOOKUP($A3,'B-EmEC'!$A:$DC,MATCH(O$1,'B-EmEC'!$A$1:$DC$1,0),FALSE)</f>
        <v/>
      </c>
      <c r="P3" s="232">
        <f>VLOOKUP($A3,'I-EmEC'!$A:$DD,MATCH(P$1,'I-EmEC'!$A$1:$DD$1,0),FALSE)</f>
        <v>17.7</v>
      </c>
      <c r="Q3" s="233">
        <f>VLOOKUP($A3,'I-EmEC'!$A:$DD,MATCH(Q$1,'I-EmEC'!$A$1:$DD$1,0),FALSE)</f>
        <v>8.8000000000000007</v>
      </c>
      <c r="R3" s="233">
        <f>VLOOKUP($A3,'I-EmEC'!$A:$DD,MATCH(R$1,'I-EmEC'!$A$1:$DD$1,0),FALSE)</f>
        <v>8.8000000000000007</v>
      </c>
      <c r="S3" s="233">
        <f>VLOOKUP($A3,'I-EmEC'!$A:$DD,MATCH(S$1,'I-EmEC'!$A$1:$DD$1,0),FALSE)</f>
        <v>10.7</v>
      </c>
      <c r="T3" s="233">
        <f>VLOOKUP($A3,'I-EmEC'!$A:$DD,MATCH(T$1,'I-EmEC'!$A$1:$DD$1,0),FALSE)</f>
        <v>10.7</v>
      </c>
      <c r="U3" s="233">
        <f>VLOOKUP($A3,'I-EmEC'!$A:$DD,MATCH(U$1,'I-EmEC'!$A$1:$DD$1,0),FALSE)</f>
        <v>9.5</v>
      </c>
      <c r="V3" s="233">
        <f>VLOOKUP($A3,'I-EmEC'!$A:$DD,MATCH(V$1,'I-EmEC'!$A$1:$DD$1,0),FALSE)</f>
        <v>11.9</v>
      </c>
      <c r="W3" s="233">
        <f>VLOOKUP($A3,'I-EmEC'!$A:$DD,MATCH(W$1,'I-EmEC'!$A$1:$DD$1,0),FALSE)</f>
        <v>11.9</v>
      </c>
      <c r="X3" s="233">
        <f>VLOOKUP($A3,'I-EmEC'!$A:$DD,MATCH(X$1,'I-EmEC'!$A$1:$DD$1,0),FALSE)</f>
        <v>14.7</v>
      </c>
      <c r="Y3" s="233" t="str">
        <f>VLOOKUP($A3,'I-EmEC'!$A:$DD,MATCH(Y$1,'I-EmEC'!$A$1:$DD$1,0),FALSE)</f>
        <v/>
      </c>
      <c r="Z3" s="233" t="str">
        <f>VLOOKUP($A3,'I-EmEC'!$A:$DD,MATCH(Z$1,'I-EmEC'!$A$1:$DD$1,0),FALSE)</f>
        <v/>
      </c>
      <c r="AA3" s="233" t="str">
        <f>VLOOKUP($A3,'I-EmEC'!$A:$DD,MATCH(AA$1,'I-EmEC'!$A$1:$DD$1,0),FALSE)</f>
        <v/>
      </c>
      <c r="AB3" s="236" t="str">
        <f t="shared" ref="AB3:AB66" si="1">IF(OR(COUNT(D3,P3)=2,COUNT(D3,P3)=0),"common","unique")</f>
        <v>common</v>
      </c>
      <c r="AC3" s="237" t="str">
        <f t="shared" ref="AC3:AC66" si="2">IF(OR(COUNT(E3,Q3)=2,COUNT(E3,Q3)=0),"common","unique")</f>
        <v>common</v>
      </c>
      <c r="AD3" s="237" t="str">
        <f t="shared" ref="AD3:AD66" si="3">IF(OR(COUNT(F3,R3)=2,COUNT(F3,R3)=0),"common","unique")</f>
        <v>common</v>
      </c>
      <c r="AE3" s="237" t="str">
        <f t="shared" ref="AE3:AE66" si="4">IF(OR(COUNT(G3,S3)=2,COUNT(G3,S3)=0),"common","unique")</f>
        <v>unique</v>
      </c>
      <c r="AF3" s="237" t="str">
        <f t="shared" ref="AF3:AF66" si="5">IF(OR(COUNT(H3,T3)=2,COUNT(H3,T3)=0),"common","unique")</f>
        <v>common</v>
      </c>
      <c r="AG3" s="237" t="str">
        <f t="shared" ref="AG3:AG66" si="6">IF(OR(COUNT(I3,U3)=2,COUNT(I3,U3)=0),"common","unique")</f>
        <v>unique</v>
      </c>
      <c r="AH3" s="237" t="str">
        <f t="shared" ref="AH3:AH66" si="7">IF(OR(COUNT(J3,V3)=2,COUNT(J3,V3)=0),"common","unique")</f>
        <v>unique</v>
      </c>
      <c r="AI3" s="237" t="str">
        <f t="shared" ref="AI3:AI66" si="8">IF(OR(COUNT(K3,W3)=2,COUNT(K3,W3)=0),"common","unique")</f>
        <v>unique</v>
      </c>
      <c r="AJ3" s="237" t="str">
        <f t="shared" ref="AJ3:AJ66" si="9">IF(OR(COUNT(L3,X3)=2,COUNT(L3,X3)=0),"common","unique")</f>
        <v>unique</v>
      </c>
      <c r="AK3" s="237" t="str">
        <f t="shared" ref="AK3:AK66" si="10">IF(OR(COUNT(M3,Y3)=2,COUNT(M3,Y3)=0),"common","unique")</f>
        <v>unique</v>
      </c>
      <c r="AL3" s="237" t="str">
        <f t="shared" ref="AL3:AL66" si="11">IF(OR(COUNT(N3,Z3)=2,COUNT(N3,Z3)=0),"common","unique")</f>
        <v>common</v>
      </c>
      <c r="AM3" s="237" t="str">
        <f t="shared" ref="AM3:AM66" si="12">IF(OR(COUNT(O3,AA3)=2,COUNT(O3,AA3)=0),"common","unique")</f>
        <v>common</v>
      </c>
      <c r="AN3" s="269"/>
      <c r="AO3" s="269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5"/>
      <c r="BM3" s="235"/>
      <c r="BN3" s="235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</row>
    <row r="4" spans="1:96" s="239" customFormat="1" x14ac:dyDescent="0.15">
      <c r="A4" s="269" t="s">
        <v>398</v>
      </c>
      <c r="B4" s="228" t="str">
        <f>VLOOKUP(A4,RecNamesAll!A:E,5,FALSE)</f>
        <v>A</v>
      </c>
      <c r="C4" s="229" t="b">
        <f>VLOOKUP(A4,Ligands!A:B,2,FALSE)</f>
        <v>1</v>
      </c>
      <c r="D4" s="230">
        <f>VLOOKUP($A4,'B-EmEC'!$A:$DC,MATCH(D$1,'B-EmEC'!$A$1:$DC$1,0),FALSE)</f>
        <v>51.87</v>
      </c>
      <c r="E4" s="231" t="str">
        <f>VLOOKUP($A4,'B-EmEC'!$A:$DC,MATCH(E$1,'B-EmEC'!$A$1:$DC$1,0),FALSE)</f>
        <v/>
      </c>
      <c r="F4" s="231" t="str">
        <f>VLOOKUP($A4,'B-EmEC'!$A:$DC,MATCH(F$1,'B-EmEC'!$A$1:$DC$1,0),FALSE)</f>
        <v/>
      </c>
      <c r="G4" s="231" t="str">
        <f>VLOOKUP($A4,'B-EmEC'!$A:$DC,MATCH(G$1,'B-EmEC'!$A$1:$DC$1,0),FALSE)</f>
        <v/>
      </c>
      <c r="H4" s="231" t="str">
        <f>VLOOKUP($A4,'B-EmEC'!$A:$DC,MATCH(H$1,'B-EmEC'!$A$1:$DC$1,0),FALSE)</f>
        <v/>
      </c>
      <c r="I4" s="231" t="str">
        <f>VLOOKUP($A4,'B-EmEC'!$A:$DC,MATCH(I$1,'B-EmEC'!$A$1:$DC$1,0),FALSE)</f>
        <v/>
      </c>
      <c r="J4" s="231" t="str">
        <f>VLOOKUP($A4,'B-EmEC'!$A:$DC,MATCH(J$1,'B-EmEC'!$A$1:$DC$1,0),FALSE)</f>
        <v/>
      </c>
      <c r="K4" s="231" t="str">
        <f>VLOOKUP($A4,'B-EmEC'!$A:$DC,MATCH(K$1,'B-EmEC'!$A$1:$DC$1,0),FALSE)</f>
        <v/>
      </c>
      <c r="L4" s="231" t="str">
        <f>VLOOKUP($A4,'B-EmEC'!$A:$DC,MATCH(L$1,'B-EmEC'!$A$1:$DC$1,0),FALSE)</f>
        <v/>
      </c>
      <c r="M4" s="231">
        <f>VLOOKUP($A4,'B-EmEC'!$A:$DC,MATCH(M$1,'B-EmEC'!$A$1:$DC$1,0),FALSE)</f>
        <v>689.4</v>
      </c>
      <c r="N4" s="231" t="str">
        <f>VLOOKUP($A4,'B-EmEC'!$A:$DC,MATCH(N$1,'B-EmEC'!$A$1:$DC$1,0),FALSE)</f>
        <v/>
      </c>
      <c r="O4" s="231" t="str">
        <f>VLOOKUP($A4,'B-EmEC'!$A:$DC,MATCH(O$1,'B-EmEC'!$A$1:$DC$1,0),FALSE)</f>
        <v/>
      </c>
      <c r="P4" s="232">
        <f>VLOOKUP($A4,'I-EmEC'!$A:$DD,MATCH(P$1,'I-EmEC'!$A$1:$DD$1,0),FALSE)</f>
        <v>34.5</v>
      </c>
      <c r="Q4" s="233">
        <f>VLOOKUP($A4,'I-EmEC'!$A:$DD,MATCH(Q$1,'I-EmEC'!$A$1:$DD$1,0),FALSE)</f>
        <v>30.8</v>
      </c>
      <c r="R4" s="233">
        <f>VLOOKUP($A4,'I-EmEC'!$A:$DD,MATCH(R$1,'I-EmEC'!$A$1:$DD$1,0),FALSE)</f>
        <v>30.8</v>
      </c>
      <c r="S4" s="233">
        <f>VLOOKUP($A4,'I-EmEC'!$A:$DD,MATCH(S$1,'I-EmEC'!$A$1:$DD$1,0),FALSE)</f>
        <v>33.200000000000003</v>
      </c>
      <c r="T4" s="233">
        <f>VLOOKUP($A4,'I-EmEC'!$A:$DD,MATCH(T$1,'I-EmEC'!$A$1:$DD$1,0),FALSE)</f>
        <v>33.200000000000003</v>
      </c>
      <c r="U4" s="233">
        <f>VLOOKUP($A4,'I-EmEC'!$A:$DD,MATCH(U$1,'I-EmEC'!$A$1:$DD$1,0),FALSE)</f>
        <v>20.6</v>
      </c>
      <c r="V4" s="233">
        <f>VLOOKUP($A4,'I-EmEC'!$A:$DD,MATCH(V$1,'I-EmEC'!$A$1:$DD$1,0),FALSE)</f>
        <v>22.5</v>
      </c>
      <c r="W4" s="233">
        <f>VLOOKUP($A4,'I-EmEC'!$A:$DD,MATCH(W$1,'I-EmEC'!$A$1:$DD$1,0),FALSE)</f>
        <v>22.5</v>
      </c>
      <c r="X4" s="233">
        <f>VLOOKUP($A4,'I-EmEC'!$A:$DD,MATCH(X$1,'I-EmEC'!$A$1:$DD$1,0),FALSE)</f>
        <v>27.4</v>
      </c>
      <c r="Y4" s="233" t="str">
        <f>VLOOKUP($A4,'I-EmEC'!$A:$DD,MATCH(Y$1,'I-EmEC'!$A$1:$DD$1,0),FALSE)</f>
        <v/>
      </c>
      <c r="Z4" s="233">
        <f>VLOOKUP($A4,'I-EmEC'!$A:$DD,MATCH(Z$1,'I-EmEC'!$A$1:$DD$1,0),FALSE)</f>
        <v>15.9</v>
      </c>
      <c r="AA4" s="233">
        <f>VLOOKUP($A4,'I-EmEC'!$A:$DD,MATCH(AA$1,'I-EmEC'!$A$1:$DD$1,0),FALSE)</f>
        <v>20.8</v>
      </c>
      <c r="AB4" s="236" t="str">
        <f t="shared" si="1"/>
        <v>common</v>
      </c>
      <c r="AC4" s="237" t="str">
        <f t="shared" si="2"/>
        <v>unique</v>
      </c>
      <c r="AD4" s="237" t="str">
        <f t="shared" si="3"/>
        <v>unique</v>
      </c>
      <c r="AE4" s="237" t="str">
        <f t="shared" si="4"/>
        <v>unique</v>
      </c>
      <c r="AF4" s="237" t="str">
        <f t="shared" si="5"/>
        <v>unique</v>
      </c>
      <c r="AG4" s="237" t="str">
        <f t="shared" si="6"/>
        <v>unique</v>
      </c>
      <c r="AH4" s="237" t="str">
        <f t="shared" si="7"/>
        <v>unique</v>
      </c>
      <c r="AI4" s="237" t="str">
        <f t="shared" si="8"/>
        <v>unique</v>
      </c>
      <c r="AJ4" s="237" t="str">
        <f t="shared" si="9"/>
        <v>unique</v>
      </c>
      <c r="AK4" s="237" t="str">
        <f t="shared" si="10"/>
        <v>unique</v>
      </c>
      <c r="AL4" s="237" t="str">
        <f t="shared" si="11"/>
        <v>unique</v>
      </c>
      <c r="AM4" s="237" t="str">
        <f t="shared" si="12"/>
        <v>unique</v>
      </c>
      <c r="AN4" s="269"/>
      <c r="AO4" s="269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5"/>
      <c r="BM4" s="235"/>
      <c r="BN4" s="235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</row>
    <row r="5" spans="1:96" s="239" customFormat="1" x14ac:dyDescent="0.15">
      <c r="A5" s="269" t="s">
        <v>814</v>
      </c>
      <c r="B5" s="228" t="str">
        <f>VLOOKUP(A5,RecNamesAll!A:E,5,FALSE)</f>
        <v>A</v>
      </c>
      <c r="C5" s="229" t="b">
        <f>VLOOKUP(A5,Ligands!A:B,2,FALSE)</f>
        <v>0</v>
      </c>
      <c r="D5" s="230" t="str">
        <f>VLOOKUP($A5,'B-EmEC'!$A:$DC,MATCH(D$1,'B-EmEC'!$A$1:$DC$1,0),FALSE)</f>
        <v/>
      </c>
      <c r="E5" s="231">
        <f>VLOOKUP($A5,'B-EmEC'!$A:$DC,MATCH(E$1,'B-EmEC'!$A$1:$DC$1,0),FALSE)</f>
        <v>59.2</v>
      </c>
      <c r="F5" s="231">
        <f>VLOOKUP($A5,'B-EmEC'!$A:$DC,MATCH(F$1,'B-EmEC'!$A$1:$DC$1,0),FALSE)</f>
        <v>25.91</v>
      </c>
      <c r="G5" s="231">
        <f>VLOOKUP($A5,'B-EmEC'!$A:$DC,MATCH(G$1,'B-EmEC'!$A$1:$DC$1,0),FALSE)</f>
        <v>85.71</v>
      </c>
      <c r="H5" s="231">
        <f>VLOOKUP($A5,'B-EmEC'!$A:$DC,MATCH(H$1,'B-EmEC'!$A$1:$DC$1,0),FALSE)</f>
        <v>54.52</v>
      </c>
      <c r="I5" s="231">
        <f>VLOOKUP($A5,'B-EmEC'!$A:$DC,MATCH(I$1,'B-EmEC'!$A$1:$DC$1,0),FALSE)</f>
        <v>91.78</v>
      </c>
      <c r="J5" s="231">
        <f>VLOOKUP($A5,'B-EmEC'!$A:$DC,MATCH(J$1,'B-EmEC'!$A$1:$DC$1,0),FALSE)</f>
        <v>29.19</v>
      </c>
      <c r="K5" s="231">
        <f>VLOOKUP($A5,'B-EmEC'!$A:$DC,MATCH(K$1,'B-EmEC'!$A$1:$DC$1,0),FALSE)</f>
        <v>26.14</v>
      </c>
      <c r="L5" s="231">
        <f>VLOOKUP($A5,'B-EmEC'!$A:$DC,MATCH(L$1,'B-EmEC'!$A$1:$DC$1,0),FALSE)</f>
        <v>26.73</v>
      </c>
      <c r="M5" s="231">
        <f>VLOOKUP($A5,'B-EmEC'!$A:$DC,MATCH(M$1,'B-EmEC'!$A$1:$DC$1,0),FALSE)</f>
        <v>197.7</v>
      </c>
      <c r="N5" s="231" t="str">
        <f>VLOOKUP($A5,'B-EmEC'!$A:$DC,MATCH(N$1,'B-EmEC'!$A$1:$DC$1,0),FALSE)</f>
        <v/>
      </c>
      <c r="O5" s="231" t="str">
        <f>VLOOKUP($A5,'B-EmEC'!$A:$DC,MATCH(O$1,'B-EmEC'!$A$1:$DC$1,0),FALSE)</f>
        <v/>
      </c>
      <c r="P5" s="232" t="str">
        <f>VLOOKUP($A5,'I-EmEC'!$A:$DD,MATCH(P$1,'I-EmEC'!$A$1:$DD$1,0),FALSE)</f>
        <v/>
      </c>
      <c r="Q5" s="233" t="str">
        <f>VLOOKUP($A5,'I-EmEC'!$A:$DD,MATCH(Q$1,'I-EmEC'!$A$1:$DD$1,0),FALSE)</f>
        <v/>
      </c>
      <c r="R5" s="233" t="str">
        <f>VLOOKUP($A5,'I-EmEC'!$A:$DD,MATCH(R$1,'I-EmEC'!$A$1:$DD$1,0),FALSE)</f>
        <v/>
      </c>
      <c r="S5" s="233" t="str">
        <f>VLOOKUP($A5,'I-EmEC'!$A:$DD,MATCH(S$1,'I-EmEC'!$A$1:$DD$1,0),FALSE)</f>
        <v/>
      </c>
      <c r="T5" s="233" t="str">
        <f>VLOOKUP($A5,'I-EmEC'!$A:$DD,MATCH(T$1,'I-EmEC'!$A$1:$DD$1,0),FALSE)</f>
        <v/>
      </c>
      <c r="U5" s="233" t="str">
        <f>VLOOKUP($A5,'I-EmEC'!$A:$DD,MATCH(U$1,'I-EmEC'!$A$1:$DD$1,0),FALSE)</f>
        <v/>
      </c>
      <c r="V5" s="233" t="str">
        <f>VLOOKUP($A5,'I-EmEC'!$A:$DD,MATCH(V$1,'I-EmEC'!$A$1:$DD$1,0),FALSE)</f>
        <v/>
      </c>
      <c r="W5" s="233" t="str">
        <f>VLOOKUP($A5,'I-EmEC'!$A:$DD,MATCH(W$1,'I-EmEC'!$A$1:$DD$1,0),FALSE)</f>
        <v/>
      </c>
      <c r="X5" s="233" t="str">
        <f>VLOOKUP($A5,'I-EmEC'!$A:$DD,MATCH(X$1,'I-EmEC'!$A$1:$DD$1,0),FALSE)</f>
        <v/>
      </c>
      <c r="Y5" s="233" t="str">
        <f>VLOOKUP($A5,'I-EmEC'!$A:$DD,MATCH(Y$1,'I-EmEC'!$A$1:$DD$1,0),FALSE)</f>
        <v/>
      </c>
      <c r="Z5" s="233" t="str">
        <f>VLOOKUP($A5,'I-EmEC'!$A:$DD,MATCH(Z$1,'I-EmEC'!$A$1:$DD$1,0),FALSE)</f>
        <v/>
      </c>
      <c r="AA5" s="233" t="str">
        <f>VLOOKUP($A5,'I-EmEC'!$A:$DD,MATCH(AA$1,'I-EmEC'!$A$1:$DD$1,0),FALSE)</f>
        <v/>
      </c>
      <c r="AB5" s="236" t="str">
        <f t="shared" si="1"/>
        <v>common</v>
      </c>
      <c r="AC5" s="237" t="str">
        <f t="shared" si="2"/>
        <v>unique</v>
      </c>
      <c r="AD5" s="237" t="str">
        <f t="shared" si="3"/>
        <v>unique</v>
      </c>
      <c r="AE5" s="237" t="str">
        <f t="shared" si="4"/>
        <v>unique</v>
      </c>
      <c r="AF5" s="237" t="str">
        <f t="shared" si="5"/>
        <v>unique</v>
      </c>
      <c r="AG5" s="237" t="str">
        <f t="shared" si="6"/>
        <v>unique</v>
      </c>
      <c r="AH5" s="237" t="str">
        <f t="shared" si="7"/>
        <v>unique</v>
      </c>
      <c r="AI5" s="237" t="str">
        <f t="shared" si="8"/>
        <v>unique</v>
      </c>
      <c r="AJ5" s="237" t="str">
        <f t="shared" si="9"/>
        <v>unique</v>
      </c>
      <c r="AK5" s="237" t="str">
        <f t="shared" si="10"/>
        <v>unique</v>
      </c>
      <c r="AL5" s="237" t="str">
        <f t="shared" si="11"/>
        <v>common</v>
      </c>
      <c r="AM5" s="237" t="str">
        <f t="shared" si="12"/>
        <v>common</v>
      </c>
      <c r="AN5" s="269"/>
      <c r="AO5" s="269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5"/>
      <c r="BM5" s="235"/>
      <c r="BN5" s="235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</row>
    <row r="6" spans="1:96" s="239" customFormat="1" x14ac:dyDescent="0.15">
      <c r="A6" s="269" t="s">
        <v>395</v>
      </c>
      <c r="B6" s="228" t="str">
        <f>VLOOKUP(A6,RecNamesAll!A:E,5,FALSE)</f>
        <v>A</v>
      </c>
      <c r="C6" s="229" t="b">
        <f>VLOOKUP(A6,Ligands!A:B,2,FALSE)</f>
        <v>1</v>
      </c>
      <c r="D6" s="230">
        <f>VLOOKUP($A6,'B-EmEC'!$A:$DC,MATCH(D$1,'B-EmEC'!$A$1:$DC$1,0),FALSE)</f>
        <v>22.17</v>
      </c>
      <c r="E6" s="231" t="str">
        <f>VLOOKUP($A6,'B-EmEC'!$A:$DC,MATCH(E$1,'B-EmEC'!$A$1:$DC$1,0),FALSE)</f>
        <v/>
      </c>
      <c r="F6" s="231" t="str">
        <f>VLOOKUP($A6,'B-EmEC'!$A:$DC,MATCH(F$1,'B-EmEC'!$A$1:$DC$1,0),FALSE)</f>
        <v/>
      </c>
      <c r="G6" s="231" t="str">
        <f>VLOOKUP($A6,'B-EmEC'!$A:$DC,MATCH(G$1,'B-EmEC'!$A$1:$DC$1,0),FALSE)</f>
        <v/>
      </c>
      <c r="H6" s="231" t="str">
        <f>VLOOKUP($A6,'B-EmEC'!$A:$DC,MATCH(H$1,'B-EmEC'!$A$1:$DC$1,0),FALSE)</f>
        <v/>
      </c>
      <c r="I6" s="231" t="str">
        <f>VLOOKUP($A6,'B-EmEC'!$A:$DC,MATCH(I$1,'B-EmEC'!$A$1:$DC$1,0),FALSE)</f>
        <v/>
      </c>
      <c r="J6" s="231" t="str">
        <f>VLOOKUP($A6,'B-EmEC'!$A:$DC,MATCH(J$1,'B-EmEC'!$A$1:$DC$1,0),FALSE)</f>
        <v/>
      </c>
      <c r="K6" s="231" t="str">
        <f>VLOOKUP($A6,'B-EmEC'!$A:$DC,MATCH(K$1,'B-EmEC'!$A$1:$DC$1,0),FALSE)</f>
        <v/>
      </c>
      <c r="L6" s="231" t="str">
        <f>VLOOKUP($A6,'B-EmEC'!$A:$DC,MATCH(L$1,'B-EmEC'!$A$1:$DC$1,0),FALSE)</f>
        <v/>
      </c>
      <c r="M6" s="231">
        <f>VLOOKUP($A6,'B-EmEC'!$A:$DC,MATCH(M$1,'B-EmEC'!$A$1:$DC$1,0),FALSE)</f>
        <v>107</v>
      </c>
      <c r="N6" s="231">
        <f>VLOOKUP($A6,'B-EmEC'!$A:$DC,MATCH(N$1,'B-EmEC'!$A$1:$DC$1,0),FALSE)</f>
        <v>71.36</v>
      </c>
      <c r="O6" s="231">
        <f>VLOOKUP($A6,'B-EmEC'!$A:$DC,MATCH(O$1,'B-EmEC'!$A$1:$DC$1,0),FALSE)</f>
        <v>144.69999999999999</v>
      </c>
      <c r="P6" s="232">
        <f>VLOOKUP($A6,'I-EmEC'!$A:$DD,MATCH(P$1,'I-EmEC'!$A$1:$DD$1,0),FALSE)</f>
        <v>14</v>
      </c>
      <c r="Q6" s="233">
        <f>VLOOKUP($A6,'I-EmEC'!$A:$DD,MATCH(Q$1,'I-EmEC'!$A$1:$DD$1,0),FALSE)</f>
        <v>9.1999999999999993</v>
      </c>
      <c r="R6" s="233">
        <f>VLOOKUP($A6,'I-EmEC'!$A:$DD,MATCH(R$1,'I-EmEC'!$A$1:$DD$1,0),FALSE)</f>
        <v>9.1999999999999993</v>
      </c>
      <c r="S6" s="233">
        <f>VLOOKUP($A6,'I-EmEC'!$A:$DD,MATCH(S$1,'I-EmEC'!$A$1:$DD$1,0),FALSE)</f>
        <v>12.6</v>
      </c>
      <c r="T6" s="233">
        <f>VLOOKUP($A6,'I-EmEC'!$A:$DD,MATCH(T$1,'I-EmEC'!$A$1:$DD$1,0),FALSE)</f>
        <v>12.6</v>
      </c>
      <c r="U6" s="233">
        <f>VLOOKUP($A6,'I-EmEC'!$A:$DD,MATCH(U$1,'I-EmEC'!$A$1:$DD$1,0),FALSE)</f>
        <v>9.4</v>
      </c>
      <c r="V6" s="233">
        <f>VLOOKUP($A6,'I-EmEC'!$A:$DD,MATCH(V$1,'I-EmEC'!$A$1:$DD$1,0),FALSE)</f>
        <v>7.1</v>
      </c>
      <c r="W6" s="233">
        <f>VLOOKUP($A6,'I-EmEC'!$A:$DD,MATCH(W$1,'I-EmEC'!$A$1:$DD$1,0),FALSE)</f>
        <v>7.1</v>
      </c>
      <c r="X6" s="233">
        <f>VLOOKUP($A6,'I-EmEC'!$A:$DD,MATCH(X$1,'I-EmEC'!$A$1:$DD$1,0),FALSE)</f>
        <v>6.4</v>
      </c>
      <c r="Y6" s="233" t="str">
        <f>VLOOKUP($A6,'I-EmEC'!$A:$DD,MATCH(Y$1,'I-EmEC'!$A$1:$DD$1,0),FALSE)</f>
        <v/>
      </c>
      <c r="Z6" s="233" t="str">
        <f>VLOOKUP($A6,'I-EmEC'!$A:$DD,MATCH(Z$1,'I-EmEC'!$A$1:$DD$1,0),FALSE)</f>
        <v/>
      </c>
      <c r="AA6" s="233" t="str">
        <f>VLOOKUP($A6,'I-EmEC'!$A:$DD,MATCH(AA$1,'I-EmEC'!$A$1:$DD$1,0),FALSE)</f>
        <v/>
      </c>
      <c r="AB6" s="236" t="str">
        <f t="shared" si="1"/>
        <v>common</v>
      </c>
      <c r="AC6" s="237" t="str">
        <f t="shared" si="2"/>
        <v>unique</v>
      </c>
      <c r="AD6" s="237" t="str">
        <f t="shared" si="3"/>
        <v>unique</v>
      </c>
      <c r="AE6" s="237" t="str">
        <f t="shared" si="4"/>
        <v>unique</v>
      </c>
      <c r="AF6" s="237" t="str">
        <f t="shared" si="5"/>
        <v>unique</v>
      </c>
      <c r="AG6" s="237" t="str">
        <f t="shared" si="6"/>
        <v>unique</v>
      </c>
      <c r="AH6" s="237" t="str">
        <f t="shared" si="7"/>
        <v>unique</v>
      </c>
      <c r="AI6" s="237" t="str">
        <f t="shared" si="8"/>
        <v>unique</v>
      </c>
      <c r="AJ6" s="237" t="str">
        <f t="shared" si="9"/>
        <v>unique</v>
      </c>
      <c r="AK6" s="237" t="str">
        <f t="shared" si="10"/>
        <v>unique</v>
      </c>
      <c r="AL6" s="237" t="str">
        <f t="shared" si="11"/>
        <v>unique</v>
      </c>
      <c r="AM6" s="237" t="str">
        <f t="shared" si="12"/>
        <v>unique</v>
      </c>
      <c r="AN6" s="269"/>
      <c r="AO6" s="269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5"/>
      <c r="BM6" s="235"/>
      <c r="BN6" s="235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</row>
    <row r="7" spans="1:96" s="239" customFormat="1" x14ac:dyDescent="0.15">
      <c r="A7" s="269" t="s">
        <v>99</v>
      </c>
      <c r="B7" s="228" t="str">
        <f>VLOOKUP(A7,RecNamesAll!A:E,5,FALSE)</f>
        <v>A</v>
      </c>
      <c r="C7" s="229" t="b">
        <f>VLOOKUP(A7,Ligands!A:B,2,FALSE)</f>
        <v>1</v>
      </c>
      <c r="D7" s="230">
        <f>VLOOKUP($A7,'B-EmEC'!$A:$DC,MATCH(D$1,'B-EmEC'!$A$1:$DC$1,0),FALSE)</f>
        <v>36.19</v>
      </c>
      <c r="E7" s="231" t="str">
        <f>VLOOKUP($A7,'B-EmEC'!$A:$DC,MATCH(E$1,'B-EmEC'!$A$1:$DC$1,0),FALSE)</f>
        <v/>
      </c>
      <c r="F7" s="231" t="str">
        <f>VLOOKUP($A7,'B-EmEC'!$A:$DC,MATCH(F$1,'B-EmEC'!$A$1:$DC$1,0),FALSE)</f>
        <v/>
      </c>
      <c r="G7" s="231" t="str">
        <f>VLOOKUP($A7,'B-EmEC'!$A:$DC,MATCH(G$1,'B-EmEC'!$A$1:$DC$1,0),FALSE)</f>
        <v/>
      </c>
      <c r="H7" s="231" t="str">
        <f>VLOOKUP($A7,'B-EmEC'!$A:$DC,MATCH(H$1,'B-EmEC'!$A$1:$DC$1,0),FALSE)</f>
        <v/>
      </c>
      <c r="I7" s="231">
        <f>VLOOKUP($A7,'B-EmEC'!$A:$DC,MATCH(I$1,'B-EmEC'!$A$1:$DC$1,0),FALSE)</f>
        <v>13.96</v>
      </c>
      <c r="J7" s="231" t="str">
        <f>VLOOKUP($A7,'B-EmEC'!$A:$DC,MATCH(J$1,'B-EmEC'!$A$1:$DC$1,0),FALSE)</f>
        <v/>
      </c>
      <c r="K7" s="231" t="str">
        <f>VLOOKUP($A7,'B-EmEC'!$A:$DC,MATCH(K$1,'B-EmEC'!$A$1:$DC$1,0),FALSE)</f>
        <v/>
      </c>
      <c r="L7" s="231" t="str">
        <f>VLOOKUP($A7,'B-EmEC'!$A:$DC,MATCH(L$1,'B-EmEC'!$A$1:$DC$1,0),FALSE)</f>
        <v/>
      </c>
      <c r="M7" s="231">
        <f>VLOOKUP($A7,'B-EmEC'!$A:$DC,MATCH(M$1,'B-EmEC'!$A$1:$DC$1,0),FALSE)</f>
        <v>683.8</v>
      </c>
      <c r="N7" s="231" t="str">
        <f>VLOOKUP($A7,'B-EmEC'!$A:$DC,MATCH(N$1,'B-EmEC'!$A$1:$DC$1,0),FALSE)</f>
        <v/>
      </c>
      <c r="O7" s="231">
        <f>VLOOKUP($A7,'B-EmEC'!$A:$DC,MATCH(O$1,'B-EmEC'!$A$1:$DC$1,0),FALSE)</f>
        <v>71.569999999999993</v>
      </c>
      <c r="P7" s="232">
        <f>VLOOKUP($A7,'I-EmEC'!$A:$DD,MATCH(P$1,'I-EmEC'!$A$1:$DD$1,0),FALSE)</f>
        <v>18.399999999999999</v>
      </c>
      <c r="Q7" s="233">
        <f>VLOOKUP($A7,'I-EmEC'!$A:$DD,MATCH(Q$1,'I-EmEC'!$A$1:$DD$1,0),FALSE)</f>
        <v>11.6</v>
      </c>
      <c r="R7" s="233">
        <f>VLOOKUP($A7,'I-EmEC'!$A:$DD,MATCH(R$1,'I-EmEC'!$A$1:$DD$1,0),FALSE)</f>
        <v>11.6</v>
      </c>
      <c r="S7" s="233">
        <f>VLOOKUP($A7,'I-EmEC'!$A:$DD,MATCH(S$1,'I-EmEC'!$A$1:$DD$1,0),FALSE)</f>
        <v>9.6999999999999993</v>
      </c>
      <c r="T7" s="233">
        <f>VLOOKUP($A7,'I-EmEC'!$A:$DD,MATCH(T$1,'I-EmEC'!$A$1:$DD$1,0),FALSE)</f>
        <v>9.6999999999999993</v>
      </c>
      <c r="U7" s="233">
        <f>VLOOKUP($A7,'I-EmEC'!$A:$DD,MATCH(U$1,'I-EmEC'!$A$1:$DD$1,0),FALSE)</f>
        <v>13.5</v>
      </c>
      <c r="V7" s="233">
        <f>VLOOKUP($A7,'I-EmEC'!$A:$DD,MATCH(V$1,'I-EmEC'!$A$1:$DD$1,0),FALSE)</f>
        <v>12.8</v>
      </c>
      <c r="W7" s="233">
        <f>VLOOKUP($A7,'I-EmEC'!$A:$DD,MATCH(W$1,'I-EmEC'!$A$1:$DD$1,0),FALSE)</f>
        <v>12.8</v>
      </c>
      <c r="X7" s="233">
        <f>VLOOKUP($A7,'I-EmEC'!$A:$DD,MATCH(X$1,'I-EmEC'!$A$1:$DD$1,0),FALSE)</f>
        <v>18.5</v>
      </c>
      <c r="Y7" s="233" t="str">
        <f>VLOOKUP($A7,'I-EmEC'!$A:$DD,MATCH(Y$1,'I-EmEC'!$A$1:$DD$1,0),FALSE)</f>
        <v/>
      </c>
      <c r="Z7" s="233" t="str">
        <f>VLOOKUP($A7,'I-EmEC'!$A:$DD,MATCH(Z$1,'I-EmEC'!$A$1:$DD$1,0),FALSE)</f>
        <v/>
      </c>
      <c r="AA7" s="233" t="str">
        <f>VLOOKUP($A7,'I-EmEC'!$A:$DD,MATCH(AA$1,'I-EmEC'!$A$1:$DD$1,0),FALSE)</f>
        <v/>
      </c>
      <c r="AB7" s="236" t="str">
        <f t="shared" si="1"/>
        <v>common</v>
      </c>
      <c r="AC7" s="237" t="str">
        <f t="shared" si="2"/>
        <v>unique</v>
      </c>
      <c r="AD7" s="237" t="str">
        <f t="shared" si="3"/>
        <v>unique</v>
      </c>
      <c r="AE7" s="237" t="str">
        <f t="shared" si="4"/>
        <v>unique</v>
      </c>
      <c r="AF7" s="237" t="str">
        <f t="shared" si="5"/>
        <v>unique</v>
      </c>
      <c r="AG7" s="237" t="str">
        <f t="shared" si="6"/>
        <v>common</v>
      </c>
      <c r="AH7" s="237" t="str">
        <f t="shared" si="7"/>
        <v>unique</v>
      </c>
      <c r="AI7" s="237" t="str">
        <f t="shared" si="8"/>
        <v>unique</v>
      </c>
      <c r="AJ7" s="237" t="str">
        <f t="shared" si="9"/>
        <v>unique</v>
      </c>
      <c r="AK7" s="237" t="str">
        <f t="shared" si="10"/>
        <v>unique</v>
      </c>
      <c r="AL7" s="237" t="str">
        <f t="shared" si="11"/>
        <v>common</v>
      </c>
      <c r="AM7" s="237" t="str">
        <f t="shared" si="12"/>
        <v>unique</v>
      </c>
      <c r="AN7" s="269"/>
      <c r="AO7" s="269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5"/>
      <c r="BM7" s="235"/>
      <c r="BN7" s="235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</row>
    <row r="8" spans="1:96" s="239" customFormat="1" x14ac:dyDescent="0.15">
      <c r="A8" s="269" t="s">
        <v>679</v>
      </c>
      <c r="B8" s="228" t="str">
        <f>VLOOKUP(A8,RecNamesAll!A:E,5,FALSE)</f>
        <v>A</v>
      </c>
      <c r="C8" s="229" t="b">
        <f>VLOOKUP(A8,Ligands!A:B,2,FALSE)</f>
        <v>1</v>
      </c>
      <c r="D8" s="230">
        <f>VLOOKUP($A8,'B-EmEC'!$A:$DC,MATCH(D$1,'B-EmEC'!$A$1:$DC$1,0),FALSE)</f>
        <v>51.79</v>
      </c>
      <c r="E8" s="231" t="str">
        <f>VLOOKUP($A8,'B-EmEC'!$A:$DC,MATCH(E$1,'B-EmEC'!$A$1:$DC$1,0),FALSE)</f>
        <v/>
      </c>
      <c r="F8" s="231" t="str">
        <f>VLOOKUP($A8,'B-EmEC'!$A:$DC,MATCH(F$1,'B-EmEC'!$A$1:$DC$1,0),FALSE)</f>
        <v/>
      </c>
      <c r="G8" s="231">
        <f>VLOOKUP($A8,'B-EmEC'!$A:$DC,MATCH(G$1,'B-EmEC'!$A$1:$DC$1,0),FALSE)</f>
        <v>18.489999999999998</v>
      </c>
      <c r="H8" s="231">
        <f>VLOOKUP($A8,'B-EmEC'!$A:$DC,MATCH(H$1,'B-EmEC'!$A$1:$DC$1,0),FALSE)</f>
        <v>46.36</v>
      </c>
      <c r="I8" s="231">
        <f>VLOOKUP($A8,'B-EmEC'!$A:$DC,MATCH(I$1,'B-EmEC'!$A$1:$DC$1,0),FALSE)</f>
        <v>80.08</v>
      </c>
      <c r="J8" s="231" t="str">
        <f>VLOOKUP($A8,'B-EmEC'!$A:$DC,MATCH(J$1,'B-EmEC'!$A$1:$DC$1,0),FALSE)</f>
        <v/>
      </c>
      <c r="K8" s="231" t="str">
        <f>VLOOKUP($A8,'B-EmEC'!$A:$DC,MATCH(K$1,'B-EmEC'!$A$1:$DC$1,0),FALSE)</f>
        <v/>
      </c>
      <c r="L8" s="231" t="str">
        <f>VLOOKUP($A8,'B-EmEC'!$A:$DC,MATCH(L$1,'B-EmEC'!$A$1:$DC$1,0),FALSE)</f>
        <v/>
      </c>
      <c r="M8" s="231">
        <f>VLOOKUP($A8,'B-EmEC'!$A:$DC,MATCH(M$1,'B-EmEC'!$A$1:$DC$1,0),FALSE)</f>
        <v>689.3</v>
      </c>
      <c r="N8" s="231">
        <f>VLOOKUP($A8,'B-EmEC'!$A:$DC,MATCH(N$1,'B-EmEC'!$A$1:$DC$1,0),FALSE)</f>
        <v>76.540000000000006</v>
      </c>
      <c r="O8" s="231">
        <f>VLOOKUP($A8,'B-EmEC'!$A:$DC,MATCH(O$1,'B-EmEC'!$A$1:$DC$1,0),FALSE)</f>
        <v>196.4</v>
      </c>
      <c r="P8" s="232">
        <f>VLOOKUP($A8,'I-EmEC'!$A:$DD,MATCH(P$1,'I-EmEC'!$A$1:$DD$1,0),FALSE)</f>
        <v>25.7</v>
      </c>
      <c r="Q8" s="233" t="str">
        <f>VLOOKUP($A8,'I-EmEC'!$A:$DD,MATCH(Q$1,'I-EmEC'!$A$1:$DD$1,0),FALSE)</f>
        <v/>
      </c>
      <c r="R8" s="233" t="str">
        <f>VLOOKUP($A8,'I-EmEC'!$A:$DD,MATCH(R$1,'I-EmEC'!$A$1:$DD$1,0),FALSE)</f>
        <v/>
      </c>
      <c r="S8" s="233">
        <f>VLOOKUP($A8,'I-EmEC'!$A:$DD,MATCH(S$1,'I-EmEC'!$A$1:$DD$1,0),FALSE)</f>
        <v>16.399999999999999</v>
      </c>
      <c r="T8" s="233">
        <f>VLOOKUP($A8,'I-EmEC'!$A:$DD,MATCH(T$1,'I-EmEC'!$A$1:$DD$1,0),FALSE)</f>
        <v>16.399999999999999</v>
      </c>
      <c r="U8" s="233">
        <f>VLOOKUP($A8,'I-EmEC'!$A:$DD,MATCH(U$1,'I-EmEC'!$A$1:$DD$1,0),FALSE)</f>
        <v>10.9</v>
      </c>
      <c r="V8" s="233" t="str">
        <f>VLOOKUP($A8,'I-EmEC'!$A:$DD,MATCH(V$1,'I-EmEC'!$A$1:$DD$1,0),FALSE)</f>
        <v/>
      </c>
      <c r="W8" s="233" t="str">
        <f>VLOOKUP($A8,'I-EmEC'!$A:$DD,MATCH(W$1,'I-EmEC'!$A$1:$DD$1,0),FALSE)</f>
        <v/>
      </c>
      <c r="X8" s="233" t="str">
        <f>VLOOKUP($A8,'I-EmEC'!$A:$DD,MATCH(X$1,'I-EmEC'!$A$1:$DD$1,0),FALSE)</f>
        <v/>
      </c>
      <c r="Y8" s="233" t="str">
        <f>VLOOKUP($A8,'I-EmEC'!$A:$DD,MATCH(Y$1,'I-EmEC'!$A$1:$DD$1,0),FALSE)</f>
        <v/>
      </c>
      <c r="Z8" s="233" t="str">
        <f>VLOOKUP($A8,'I-EmEC'!$A:$DD,MATCH(Z$1,'I-EmEC'!$A$1:$DD$1,0),FALSE)</f>
        <v/>
      </c>
      <c r="AA8" s="233" t="str">
        <f>VLOOKUP($A8,'I-EmEC'!$A:$DD,MATCH(AA$1,'I-EmEC'!$A$1:$DD$1,0),FALSE)</f>
        <v/>
      </c>
      <c r="AB8" s="236" t="str">
        <f t="shared" si="1"/>
        <v>common</v>
      </c>
      <c r="AC8" s="237" t="str">
        <f t="shared" si="2"/>
        <v>common</v>
      </c>
      <c r="AD8" s="237" t="str">
        <f t="shared" si="3"/>
        <v>common</v>
      </c>
      <c r="AE8" s="237" t="str">
        <f t="shared" si="4"/>
        <v>common</v>
      </c>
      <c r="AF8" s="237" t="str">
        <f t="shared" si="5"/>
        <v>common</v>
      </c>
      <c r="AG8" s="237" t="str">
        <f t="shared" si="6"/>
        <v>common</v>
      </c>
      <c r="AH8" s="237" t="str">
        <f t="shared" si="7"/>
        <v>common</v>
      </c>
      <c r="AI8" s="237" t="str">
        <f t="shared" si="8"/>
        <v>common</v>
      </c>
      <c r="AJ8" s="237" t="str">
        <f t="shared" si="9"/>
        <v>common</v>
      </c>
      <c r="AK8" s="237" t="str">
        <f t="shared" si="10"/>
        <v>unique</v>
      </c>
      <c r="AL8" s="237" t="str">
        <f t="shared" si="11"/>
        <v>unique</v>
      </c>
      <c r="AM8" s="237" t="str">
        <f t="shared" si="12"/>
        <v>unique</v>
      </c>
      <c r="AN8" s="269"/>
      <c r="AO8" s="269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5"/>
      <c r="BM8" s="235"/>
      <c r="BN8" s="235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</row>
    <row r="9" spans="1:96" s="239" customFormat="1" x14ac:dyDescent="0.15">
      <c r="A9" s="269" t="s">
        <v>67</v>
      </c>
      <c r="B9" s="228" t="str">
        <f>VLOOKUP(A9,RecNamesAll!A:E,5,FALSE)</f>
        <v>A</v>
      </c>
      <c r="C9" s="229" t="b">
        <f>VLOOKUP(A9,Ligands!A:B,2,FALSE)</f>
        <v>0</v>
      </c>
      <c r="D9" s="230">
        <f>VLOOKUP($A9,'B-EmEC'!$A:$DC,MATCH(D$1,'B-EmEC'!$A$1:$DC$1,0),FALSE)</f>
        <v>58.1</v>
      </c>
      <c r="E9" s="231" t="str">
        <f>VLOOKUP($A9,'B-EmEC'!$A:$DC,MATCH(E$1,'B-EmEC'!$A$1:$DC$1,0),FALSE)</f>
        <v/>
      </c>
      <c r="F9" s="231" t="str">
        <f>VLOOKUP($A9,'B-EmEC'!$A:$DC,MATCH(F$1,'B-EmEC'!$A$1:$DC$1,0),FALSE)</f>
        <v/>
      </c>
      <c r="G9" s="231" t="str">
        <f>VLOOKUP($A9,'B-EmEC'!$A:$DC,MATCH(G$1,'B-EmEC'!$A$1:$DC$1,0),FALSE)</f>
        <v/>
      </c>
      <c r="H9" s="231">
        <f>VLOOKUP($A9,'B-EmEC'!$A:$DC,MATCH(H$1,'B-EmEC'!$A$1:$DC$1,0),FALSE)</f>
        <v>34.950000000000003</v>
      </c>
      <c r="I9" s="231">
        <f>VLOOKUP($A9,'B-EmEC'!$A:$DC,MATCH(I$1,'B-EmEC'!$A$1:$DC$1,0),FALSE)</f>
        <v>124.9</v>
      </c>
      <c r="J9" s="231" t="str">
        <f>VLOOKUP($A9,'B-EmEC'!$A:$DC,MATCH(J$1,'B-EmEC'!$A$1:$DC$1,0),FALSE)</f>
        <v/>
      </c>
      <c r="K9" s="231" t="str">
        <f>VLOOKUP($A9,'B-EmEC'!$A:$DC,MATCH(K$1,'B-EmEC'!$A$1:$DC$1,0),FALSE)</f>
        <v/>
      </c>
      <c r="L9" s="231" t="str">
        <f>VLOOKUP($A9,'B-EmEC'!$A:$DC,MATCH(L$1,'B-EmEC'!$A$1:$DC$1,0),FALSE)</f>
        <v/>
      </c>
      <c r="M9" s="231">
        <f>VLOOKUP($A9,'B-EmEC'!$A:$DC,MATCH(M$1,'B-EmEC'!$A$1:$DC$1,0),FALSE)</f>
        <v>586.5</v>
      </c>
      <c r="N9" s="231">
        <f>VLOOKUP($A9,'B-EmEC'!$A:$DC,MATCH(N$1,'B-EmEC'!$A$1:$DC$1,0),FALSE)</f>
        <v>50.78</v>
      </c>
      <c r="O9" s="231">
        <f>VLOOKUP($A9,'B-EmEC'!$A:$DC,MATCH(O$1,'B-EmEC'!$A$1:$DC$1,0),FALSE)</f>
        <v>190.9</v>
      </c>
      <c r="P9" s="232">
        <f>VLOOKUP($A9,'I-EmEC'!$A:$DD,MATCH(P$1,'I-EmEC'!$A$1:$DD$1,0),FALSE)</f>
        <v>3.6</v>
      </c>
      <c r="Q9" s="233" t="str">
        <f>VLOOKUP($A9,'I-EmEC'!$A:$DD,MATCH(Q$1,'I-EmEC'!$A$1:$DD$1,0),FALSE)</f>
        <v/>
      </c>
      <c r="R9" s="233" t="str">
        <f>VLOOKUP($A9,'I-EmEC'!$A:$DD,MATCH(R$1,'I-EmEC'!$A$1:$DD$1,0),FALSE)</f>
        <v/>
      </c>
      <c r="S9" s="233" t="str">
        <f>VLOOKUP($A9,'I-EmEC'!$A:$DD,MATCH(S$1,'I-EmEC'!$A$1:$DD$1,0),FALSE)</f>
        <v/>
      </c>
      <c r="T9" s="233" t="str">
        <f>VLOOKUP($A9,'I-EmEC'!$A:$DD,MATCH(T$1,'I-EmEC'!$A$1:$DD$1,0),FALSE)</f>
        <v/>
      </c>
      <c r="U9" s="233">
        <f>VLOOKUP($A9,'I-EmEC'!$A:$DD,MATCH(U$1,'I-EmEC'!$A$1:$DD$1,0),FALSE)</f>
        <v>5.8</v>
      </c>
      <c r="V9" s="233" t="str">
        <f>VLOOKUP($A9,'I-EmEC'!$A:$DD,MATCH(V$1,'I-EmEC'!$A$1:$DD$1,0),FALSE)</f>
        <v/>
      </c>
      <c r="W9" s="233" t="str">
        <f>VLOOKUP($A9,'I-EmEC'!$A:$DD,MATCH(W$1,'I-EmEC'!$A$1:$DD$1,0),FALSE)</f>
        <v/>
      </c>
      <c r="X9" s="233">
        <f>VLOOKUP($A9,'I-EmEC'!$A:$DD,MATCH(X$1,'I-EmEC'!$A$1:$DD$1,0),FALSE)</f>
        <v>9.1999999999999993</v>
      </c>
      <c r="Y9" s="233" t="str">
        <f>VLOOKUP($A9,'I-EmEC'!$A:$DD,MATCH(Y$1,'I-EmEC'!$A$1:$DD$1,0),FALSE)</f>
        <v/>
      </c>
      <c r="Z9" s="233" t="str">
        <f>VLOOKUP($A9,'I-EmEC'!$A:$DD,MATCH(Z$1,'I-EmEC'!$A$1:$DD$1,0),FALSE)</f>
        <v/>
      </c>
      <c r="AA9" s="233" t="str">
        <f>VLOOKUP($A9,'I-EmEC'!$A:$DD,MATCH(AA$1,'I-EmEC'!$A$1:$DD$1,0),FALSE)</f>
        <v/>
      </c>
      <c r="AB9" s="236" t="str">
        <f t="shared" si="1"/>
        <v>common</v>
      </c>
      <c r="AC9" s="237" t="str">
        <f t="shared" si="2"/>
        <v>common</v>
      </c>
      <c r="AD9" s="237" t="str">
        <f t="shared" si="3"/>
        <v>common</v>
      </c>
      <c r="AE9" s="237" t="str">
        <f t="shared" si="4"/>
        <v>common</v>
      </c>
      <c r="AF9" s="237" t="str">
        <f t="shared" si="5"/>
        <v>unique</v>
      </c>
      <c r="AG9" s="237" t="str">
        <f t="shared" si="6"/>
        <v>common</v>
      </c>
      <c r="AH9" s="237" t="str">
        <f t="shared" si="7"/>
        <v>common</v>
      </c>
      <c r="AI9" s="237" t="str">
        <f t="shared" si="8"/>
        <v>common</v>
      </c>
      <c r="AJ9" s="237" t="str">
        <f t="shared" si="9"/>
        <v>unique</v>
      </c>
      <c r="AK9" s="237" t="str">
        <f t="shared" si="10"/>
        <v>unique</v>
      </c>
      <c r="AL9" s="237" t="str">
        <f t="shared" si="11"/>
        <v>unique</v>
      </c>
      <c r="AM9" s="237" t="str">
        <f t="shared" si="12"/>
        <v>unique</v>
      </c>
      <c r="AN9" s="269"/>
      <c r="AO9" s="269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5"/>
      <c r="BM9" s="235"/>
      <c r="BN9" s="235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  <c r="CK9" s="238"/>
      <c r="CL9" s="238"/>
      <c r="CM9" s="238"/>
      <c r="CN9" s="238"/>
      <c r="CO9" s="238"/>
      <c r="CP9" s="238"/>
      <c r="CQ9" s="238"/>
      <c r="CR9" s="238"/>
    </row>
    <row r="10" spans="1:96" s="239" customFormat="1" x14ac:dyDescent="0.15">
      <c r="A10" s="269" t="s">
        <v>670</v>
      </c>
      <c r="B10" s="228" t="str">
        <f>VLOOKUP(A10,RecNamesAll!A:E,5,FALSE)</f>
        <v>A</v>
      </c>
      <c r="C10" s="229" t="b">
        <f>VLOOKUP(A10,Ligands!A:B,2,FALSE)</f>
        <v>0</v>
      </c>
      <c r="D10" s="230" t="str">
        <f>VLOOKUP($A10,'B-EmEC'!$A:$DC,MATCH(D$1,'B-EmEC'!$A$1:$DC$1,0),FALSE)</f>
        <v/>
      </c>
      <c r="E10" s="231" t="str">
        <f>VLOOKUP($A10,'B-EmEC'!$A:$DC,MATCH(E$1,'B-EmEC'!$A$1:$DC$1,0),FALSE)</f>
        <v/>
      </c>
      <c r="F10" s="231" t="str">
        <f>VLOOKUP($A10,'B-EmEC'!$A:$DC,MATCH(F$1,'B-EmEC'!$A$1:$DC$1,0),FALSE)</f>
        <v/>
      </c>
      <c r="G10" s="231" t="str">
        <f>VLOOKUP($A10,'B-EmEC'!$A:$DC,MATCH(G$1,'B-EmEC'!$A$1:$DC$1,0),FALSE)</f>
        <v/>
      </c>
      <c r="H10" s="231" t="str">
        <f>VLOOKUP($A10,'B-EmEC'!$A:$DC,MATCH(H$1,'B-EmEC'!$A$1:$DC$1,0),FALSE)</f>
        <v/>
      </c>
      <c r="I10" s="231" t="str">
        <f>VLOOKUP($A10,'B-EmEC'!$A:$DC,MATCH(I$1,'B-EmEC'!$A$1:$DC$1,0),FALSE)</f>
        <v/>
      </c>
      <c r="J10" s="231">
        <f>VLOOKUP($A10,'B-EmEC'!$A:$DC,MATCH(J$1,'B-EmEC'!$A$1:$DC$1,0),FALSE)</f>
        <v>282.5</v>
      </c>
      <c r="K10" s="231">
        <f>VLOOKUP($A10,'B-EmEC'!$A:$DC,MATCH(K$1,'B-EmEC'!$A$1:$DC$1,0),FALSE)</f>
        <v>390.8</v>
      </c>
      <c r="L10" s="231">
        <f>VLOOKUP($A10,'B-EmEC'!$A:$DC,MATCH(L$1,'B-EmEC'!$A$1:$DC$1,0),FALSE)</f>
        <v>189.2</v>
      </c>
      <c r="M10" s="231">
        <f>VLOOKUP($A10,'B-EmEC'!$A:$DC,MATCH(M$1,'B-EmEC'!$A$1:$DC$1,0),FALSE)</f>
        <v>264.7</v>
      </c>
      <c r="N10" s="231" t="str">
        <f>VLOOKUP($A10,'B-EmEC'!$A:$DC,MATCH(N$1,'B-EmEC'!$A$1:$DC$1,0),FALSE)</f>
        <v/>
      </c>
      <c r="O10" s="231" t="str">
        <f>VLOOKUP($A10,'B-EmEC'!$A:$DC,MATCH(O$1,'B-EmEC'!$A$1:$DC$1,0),FALSE)</f>
        <v/>
      </c>
      <c r="P10" s="232">
        <f>VLOOKUP($A10,'I-EmEC'!$A:$DD,MATCH(P$1,'I-EmEC'!$A$1:$DD$1,0),FALSE)</f>
        <v>30.4</v>
      </c>
      <c r="Q10" s="233">
        <f>VLOOKUP($A10,'I-EmEC'!$A:$DD,MATCH(Q$1,'I-EmEC'!$A$1:$DD$1,0),FALSE)</f>
        <v>18.8</v>
      </c>
      <c r="R10" s="233">
        <f>VLOOKUP($A10,'I-EmEC'!$A:$DD,MATCH(R$1,'I-EmEC'!$A$1:$DD$1,0),FALSE)</f>
        <v>18.8</v>
      </c>
      <c r="S10" s="233">
        <f>VLOOKUP($A10,'I-EmEC'!$A:$DD,MATCH(S$1,'I-EmEC'!$A$1:$DD$1,0),FALSE)</f>
        <v>10.6</v>
      </c>
      <c r="T10" s="233">
        <f>VLOOKUP($A10,'I-EmEC'!$A:$DD,MATCH(T$1,'I-EmEC'!$A$1:$DD$1,0),FALSE)</f>
        <v>10.6</v>
      </c>
      <c r="U10" s="233">
        <f>VLOOKUP($A10,'I-EmEC'!$A:$DD,MATCH(U$1,'I-EmEC'!$A$1:$DD$1,0),FALSE)</f>
        <v>12.6</v>
      </c>
      <c r="V10" s="233">
        <f>VLOOKUP($A10,'I-EmEC'!$A:$DD,MATCH(V$1,'I-EmEC'!$A$1:$DD$1,0),FALSE)</f>
        <v>28.2</v>
      </c>
      <c r="W10" s="233">
        <f>VLOOKUP($A10,'I-EmEC'!$A:$DD,MATCH(W$1,'I-EmEC'!$A$1:$DD$1,0),FALSE)</f>
        <v>28.2</v>
      </c>
      <c r="X10" s="233">
        <f>VLOOKUP($A10,'I-EmEC'!$A:$DD,MATCH(X$1,'I-EmEC'!$A$1:$DD$1,0),FALSE)</f>
        <v>26.3</v>
      </c>
      <c r="Y10" s="233" t="str">
        <f>VLOOKUP($A10,'I-EmEC'!$A:$DD,MATCH(Y$1,'I-EmEC'!$A$1:$DD$1,0),FALSE)</f>
        <v/>
      </c>
      <c r="Z10" s="233" t="str">
        <f>VLOOKUP($A10,'I-EmEC'!$A:$DD,MATCH(Z$1,'I-EmEC'!$A$1:$DD$1,0),FALSE)</f>
        <v/>
      </c>
      <c r="AA10" s="233" t="str">
        <f>VLOOKUP($A10,'I-EmEC'!$A:$DD,MATCH(AA$1,'I-EmEC'!$A$1:$DD$1,0),FALSE)</f>
        <v/>
      </c>
      <c r="AB10" s="236" t="str">
        <f t="shared" si="1"/>
        <v>unique</v>
      </c>
      <c r="AC10" s="237" t="str">
        <f t="shared" si="2"/>
        <v>unique</v>
      </c>
      <c r="AD10" s="237" t="str">
        <f t="shared" si="3"/>
        <v>unique</v>
      </c>
      <c r="AE10" s="237" t="str">
        <f t="shared" si="4"/>
        <v>unique</v>
      </c>
      <c r="AF10" s="237" t="str">
        <f t="shared" si="5"/>
        <v>unique</v>
      </c>
      <c r="AG10" s="237" t="str">
        <f t="shared" si="6"/>
        <v>unique</v>
      </c>
      <c r="AH10" s="237" t="str">
        <f t="shared" si="7"/>
        <v>common</v>
      </c>
      <c r="AI10" s="237" t="str">
        <f t="shared" si="8"/>
        <v>common</v>
      </c>
      <c r="AJ10" s="237" t="str">
        <f t="shared" si="9"/>
        <v>common</v>
      </c>
      <c r="AK10" s="237" t="str">
        <f t="shared" si="10"/>
        <v>unique</v>
      </c>
      <c r="AL10" s="237" t="str">
        <f t="shared" si="11"/>
        <v>common</v>
      </c>
      <c r="AM10" s="237" t="str">
        <f t="shared" si="12"/>
        <v>common</v>
      </c>
      <c r="AN10" s="269"/>
      <c r="AO10" s="269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5"/>
      <c r="BM10" s="235"/>
      <c r="BN10" s="235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</row>
    <row r="11" spans="1:96" s="239" customFormat="1" x14ac:dyDescent="0.15">
      <c r="A11" s="269" t="s">
        <v>352</v>
      </c>
      <c r="B11" s="228" t="str">
        <f>VLOOKUP(A11,RecNamesAll!A:E,5,FALSE)</f>
        <v>A</v>
      </c>
      <c r="C11" s="229" t="b">
        <f>VLOOKUP(A11,Ligands!A:B,2,FALSE)</f>
        <v>1</v>
      </c>
      <c r="D11" s="230" t="str">
        <f>VLOOKUP($A11,'B-EmEC'!$A:$DC,MATCH(D$1,'B-EmEC'!$A$1:$DC$1,0),FALSE)</f>
        <v/>
      </c>
      <c r="E11" s="231">
        <f>VLOOKUP($A11,'B-EmEC'!$A:$DC,MATCH(E$1,'B-EmEC'!$A$1:$DC$1,0),FALSE)</f>
        <v>91.36</v>
      </c>
      <c r="F11" s="231">
        <f>VLOOKUP($A11,'B-EmEC'!$A:$DC,MATCH(F$1,'B-EmEC'!$A$1:$DC$1,0),FALSE)</f>
        <v>108.9</v>
      </c>
      <c r="G11" s="231">
        <f>VLOOKUP($A11,'B-EmEC'!$A:$DC,MATCH(G$1,'B-EmEC'!$A$1:$DC$1,0),FALSE)</f>
        <v>73.33</v>
      </c>
      <c r="H11" s="231">
        <f>VLOOKUP($A11,'B-EmEC'!$A:$DC,MATCH(H$1,'B-EmEC'!$A$1:$DC$1,0),FALSE)</f>
        <v>88.15</v>
      </c>
      <c r="I11" s="231">
        <f>VLOOKUP($A11,'B-EmEC'!$A:$DC,MATCH(I$1,'B-EmEC'!$A$1:$DC$1,0),FALSE)</f>
        <v>134.5</v>
      </c>
      <c r="J11" s="231" t="str">
        <f>VLOOKUP($A11,'B-EmEC'!$A:$DC,MATCH(J$1,'B-EmEC'!$A$1:$DC$1,0),FALSE)</f>
        <v/>
      </c>
      <c r="K11" s="231" t="str">
        <f>VLOOKUP($A11,'B-EmEC'!$A:$DC,MATCH(K$1,'B-EmEC'!$A$1:$DC$1,0),FALSE)</f>
        <v/>
      </c>
      <c r="L11" s="231" t="str">
        <f>VLOOKUP($A11,'B-EmEC'!$A:$DC,MATCH(L$1,'B-EmEC'!$A$1:$DC$1,0),FALSE)</f>
        <v/>
      </c>
      <c r="M11" s="231" t="str">
        <f>VLOOKUP($A11,'B-EmEC'!$A:$DC,MATCH(M$1,'B-EmEC'!$A$1:$DC$1,0),FALSE)</f>
        <v/>
      </c>
      <c r="N11" s="231" t="str">
        <f>VLOOKUP($A11,'B-EmEC'!$A:$DC,MATCH(N$1,'B-EmEC'!$A$1:$DC$1,0),FALSE)</f>
        <v/>
      </c>
      <c r="O11" s="231" t="str">
        <f>VLOOKUP($A11,'B-EmEC'!$A:$DC,MATCH(O$1,'B-EmEC'!$A$1:$DC$1,0),FALSE)</f>
        <v/>
      </c>
      <c r="P11" s="232" t="str">
        <f>VLOOKUP($A11,'I-EmEC'!$A:$DD,MATCH(P$1,'I-EmEC'!$A$1:$DD$1,0),FALSE)</f>
        <v/>
      </c>
      <c r="Q11" s="233">
        <f>VLOOKUP($A11,'I-EmEC'!$A:$DD,MATCH(Q$1,'I-EmEC'!$A$1:$DD$1,0),FALSE)</f>
        <v>14</v>
      </c>
      <c r="R11" s="233">
        <f>VLOOKUP($A11,'I-EmEC'!$A:$DD,MATCH(R$1,'I-EmEC'!$A$1:$DD$1,0),FALSE)</f>
        <v>14</v>
      </c>
      <c r="S11" s="233">
        <f>VLOOKUP($A11,'I-EmEC'!$A:$DD,MATCH(S$1,'I-EmEC'!$A$1:$DD$1,0),FALSE)</f>
        <v>18.7</v>
      </c>
      <c r="T11" s="233">
        <f>VLOOKUP($A11,'I-EmEC'!$A:$DD,MATCH(T$1,'I-EmEC'!$A$1:$DD$1,0),FALSE)</f>
        <v>18.7</v>
      </c>
      <c r="U11" s="233">
        <f>VLOOKUP($A11,'I-EmEC'!$A:$DD,MATCH(U$1,'I-EmEC'!$A$1:$DD$1,0),FALSE)</f>
        <v>12.5</v>
      </c>
      <c r="V11" s="233">
        <f>VLOOKUP($A11,'I-EmEC'!$A:$DD,MATCH(V$1,'I-EmEC'!$A$1:$DD$1,0),FALSE)</f>
        <v>9.1999999999999993</v>
      </c>
      <c r="W11" s="233">
        <f>VLOOKUP($A11,'I-EmEC'!$A:$DD,MATCH(W$1,'I-EmEC'!$A$1:$DD$1,0),FALSE)</f>
        <v>9.1999999999999993</v>
      </c>
      <c r="X11" s="233">
        <f>VLOOKUP($A11,'I-EmEC'!$A:$DD,MATCH(X$1,'I-EmEC'!$A$1:$DD$1,0),FALSE)</f>
        <v>16.2</v>
      </c>
      <c r="Y11" s="233" t="str">
        <f>VLOOKUP($A11,'I-EmEC'!$A:$DD,MATCH(Y$1,'I-EmEC'!$A$1:$DD$1,0),FALSE)</f>
        <v/>
      </c>
      <c r="Z11" s="233" t="str">
        <f>VLOOKUP($A11,'I-EmEC'!$A:$DD,MATCH(Z$1,'I-EmEC'!$A$1:$DD$1,0),FALSE)</f>
        <v/>
      </c>
      <c r="AA11" s="233" t="str">
        <f>VLOOKUP($A11,'I-EmEC'!$A:$DD,MATCH(AA$1,'I-EmEC'!$A$1:$DD$1,0),FALSE)</f>
        <v/>
      </c>
      <c r="AB11" s="236" t="str">
        <f t="shared" si="1"/>
        <v>common</v>
      </c>
      <c r="AC11" s="237" t="str">
        <f t="shared" si="2"/>
        <v>common</v>
      </c>
      <c r="AD11" s="237" t="str">
        <f t="shared" si="3"/>
        <v>common</v>
      </c>
      <c r="AE11" s="237" t="str">
        <f t="shared" si="4"/>
        <v>common</v>
      </c>
      <c r="AF11" s="237" t="str">
        <f t="shared" si="5"/>
        <v>common</v>
      </c>
      <c r="AG11" s="237" t="str">
        <f t="shared" si="6"/>
        <v>common</v>
      </c>
      <c r="AH11" s="237" t="str">
        <f t="shared" si="7"/>
        <v>unique</v>
      </c>
      <c r="AI11" s="237" t="str">
        <f t="shared" si="8"/>
        <v>unique</v>
      </c>
      <c r="AJ11" s="237" t="str">
        <f t="shared" si="9"/>
        <v>unique</v>
      </c>
      <c r="AK11" s="237" t="str">
        <f t="shared" si="10"/>
        <v>common</v>
      </c>
      <c r="AL11" s="237" t="str">
        <f t="shared" si="11"/>
        <v>common</v>
      </c>
      <c r="AM11" s="237" t="str">
        <f t="shared" si="12"/>
        <v>common</v>
      </c>
      <c r="AN11" s="269"/>
      <c r="AO11" s="269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5"/>
      <c r="BM11" s="235"/>
      <c r="BN11" s="235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</row>
    <row r="12" spans="1:96" s="239" customFormat="1" x14ac:dyDescent="0.15">
      <c r="A12" s="269" t="s">
        <v>411</v>
      </c>
      <c r="B12" s="228" t="str">
        <f>VLOOKUP(A12,RecNamesAll!A:E,5,FALSE)</f>
        <v>A</v>
      </c>
      <c r="C12" s="229" t="b">
        <f>VLOOKUP(A12,Ligands!A:B,2,FALSE)</f>
        <v>1</v>
      </c>
      <c r="D12" s="230">
        <f>VLOOKUP($A12,'B-EmEC'!$A:$DC,MATCH(D$1,'B-EmEC'!$A$1:$DC$1,0),FALSE)</f>
        <v>37.200000000000003</v>
      </c>
      <c r="E12" s="231">
        <f>VLOOKUP($A12,'B-EmEC'!$A:$DC,MATCH(E$1,'B-EmEC'!$A$1:$DC$1,0),FALSE)</f>
        <v>41.59</v>
      </c>
      <c r="F12" s="231" t="str">
        <f>VLOOKUP($A12,'B-EmEC'!$A:$DC,MATCH(F$1,'B-EmEC'!$A$1:$DC$1,0),FALSE)</f>
        <v/>
      </c>
      <c r="G12" s="231">
        <f>VLOOKUP($A12,'B-EmEC'!$A:$DC,MATCH(G$1,'B-EmEC'!$A$1:$DC$1,0),FALSE)</f>
        <v>38.1</v>
      </c>
      <c r="H12" s="231" t="str">
        <f>VLOOKUP($A12,'B-EmEC'!$A:$DC,MATCH(H$1,'B-EmEC'!$A$1:$DC$1,0),FALSE)</f>
        <v/>
      </c>
      <c r="I12" s="231" t="str">
        <f>VLOOKUP($A12,'B-EmEC'!$A:$DC,MATCH(I$1,'B-EmEC'!$A$1:$DC$1,0),FALSE)</f>
        <v/>
      </c>
      <c r="J12" s="231">
        <f>VLOOKUP($A12,'B-EmEC'!$A:$DC,MATCH(J$1,'B-EmEC'!$A$1:$DC$1,0),FALSE)</f>
        <v>692</v>
      </c>
      <c r="K12" s="231">
        <f>VLOOKUP($A12,'B-EmEC'!$A:$DC,MATCH(K$1,'B-EmEC'!$A$1:$DC$1,0),FALSE)</f>
        <v>746.9</v>
      </c>
      <c r="L12" s="231">
        <f>VLOOKUP($A12,'B-EmEC'!$A:$DC,MATCH(L$1,'B-EmEC'!$A$1:$DC$1,0),FALSE)</f>
        <v>827.5</v>
      </c>
      <c r="M12" s="231">
        <f>VLOOKUP($A12,'B-EmEC'!$A:$DC,MATCH(M$1,'B-EmEC'!$A$1:$DC$1,0),FALSE)</f>
        <v>1040</v>
      </c>
      <c r="N12" s="231" t="str">
        <f>VLOOKUP($A12,'B-EmEC'!$A:$DC,MATCH(N$1,'B-EmEC'!$A$1:$DC$1,0),FALSE)</f>
        <v/>
      </c>
      <c r="O12" s="231" t="str">
        <f>VLOOKUP($A12,'B-EmEC'!$A:$DC,MATCH(O$1,'B-EmEC'!$A$1:$DC$1,0),FALSE)</f>
        <v/>
      </c>
      <c r="P12" s="232">
        <f>VLOOKUP($A12,'I-EmEC'!$A:$DD,MATCH(P$1,'I-EmEC'!$A$1:$DD$1,0),FALSE)</f>
        <v>37</v>
      </c>
      <c r="Q12" s="233">
        <f>VLOOKUP($A12,'I-EmEC'!$A:$DD,MATCH(Q$1,'I-EmEC'!$A$1:$DD$1,0),FALSE)</f>
        <v>42.1</v>
      </c>
      <c r="R12" s="233">
        <f>VLOOKUP($A12,'I-EmEC'!$A:$DD,MATCH(R$1,'I-EmEC'!$A$1:$DD$1,0),FALSE)</f>
        <v>42.1</v>
      </c>
      <c r="S12" s="233">
        <f>VLOOKUP($A12,'I-EmEC'!$A:$DD,MATCH(S$1,'I-EmEC'!$A$1:$DD$1,0),FALSE)</f>
        <v>38.6</v>
      </c>
      <c r="T12" s="233">
        <f>VLOOKUP($A12,'I-EmEC'!$A:$DD,MATCH(T$1,'I-EmEC'!$A$1:$DD$1,0),FALSE)</f>
        <v>38.6</v>
      </c>
      <c r="U12" s="233">
        <f>VLOOKUP($A12,'I-EmEC'!$A:$DD,MATCH(U$1,'I-EmEC'!$A$1:$DD$1,0),FALSE)</f>
        <v>27.1</v>
      </c>
      <c r="V12" s="233">
        <f>VLOOKUP($A12,'I-EmEC'!$A:$DD,MATCH(V$1,'I-EmEC'!$A$1:$DD$1,0),FALSE)</f>
        <v>34.9</v>
      </c>
      <c r="W12" s="233">
        <f>VLOOKUP($A12,'I-EmEC'!$A:$DD,MATCH(W$1,'I-EmEC'!$A$1:$DD$1,0),FALSE)</f>
        <v>34.9</v>
      </c>
      <c r="X12" s="233">
        <f>VLOOKUP($A12,'I-EmEC'!$A:$DD,MATCH(X$1,'I-EmEC'!$A$1:$DD$1,0),FALSE)</f>
        <v>30.3</v>
      </c>
      <c r="Y12" s="233">
        <f>VLOOKUP($A12,'I-EmEC'!$A:$DD,MATCH(Y$1,'I-EmEC'!$A$1:$DD$1,0),FALSE)</f>
        <v>41.3</v>
      </c>
      <c r="Z12" s="233">
        <f>VLOOKUP($A12,'I-EmEC'!$A:$DD,MATCH(Z$1,'I-EmEC'!$A$1:$DD$1,0),FALSE)</f>
        <v>39.700000000000003</v>
      </c>
      <c r="AA12" s="233">
        <f>VLOOKUP($A12,'I-EmEC'!$A:$DD,MATCH(AA$1,'I-EmEC'!$A$1:$DD$1,0),FALSE)</f>
        <v>41.1</v>
      </c>
      <c r="AB12" s="236" t="str">
        <f t="shared" si="1"/>
        <v>common</v>
      </c>
      <c r="AC12" s="237" t="str">
        <f t="shared" si="2"/>
        <v>common</v>
      </c>
      <c r="AD12" s="237" t="str">
        <f t="shared" si="3"/>
        <v>unique</v>
      </c>
      <c r="AE12" s="237" t="str">
        <f t="shared" si="4"/>
        <v>common</v>
      </c>
      <c r="AF12" s="237" t="str">
        <f t="shared" si="5"/>
        <v>unique</v>
      </c>
      <c r="AG12" s="237" t="str">
        <f t="shared" si="6"/>
        <v>unique</v>
      </c>
      <c r="AH12" s="237" t="str">
        <f t="shared" si="7"/>
        <v>common</v>
      </c>
      <c r="AI12" s="237" t="str">
        <f t="shared" si="8"/>
        <v>common</v>
      </c>
      <c r="AJ12" s="237" t="str">
        <f t="shared" si="9"/>
        <v>common</v>
      </c>
      <c r="AK12" s="237" t="str">
        <f t="shared" si="10"/>
        <v>common</v>
      </c>
      <c r="AL12" s="237" t="str">
        <f t="shared" si="11"/>
        <v>unique</v>
      </c>
      <c r="AM12" s="237" t="str">
        <f t="shared" si="12"/>
        <v>unique</v>
      </c>
      <c r="AN12" s="269"/>
      <c r="AO12" s="269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5"/>
      <c r="BM12" s="235"/>
      <c r="BN12" s="235"/>
      <c r="BO12" s="238"/>
      <c r="BP12" s="238"/>
      <c r="BQ12" s="238"/>
      <c r="BR12" s="238"/>
      <c r="BS12" s="238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8"/>
      <c r="CK12" s="238"/>
      <c r="CL12" s="238"/>
      <c r="CM12" s="238"/>
      <c r="CN12" s="238"/>
      <c r="CO12" s="238"/>
      <c r="CP12" s="238"/>
      <c r="CQ12" s="238"/>
      <c r="CR12" s="238"/>
    </row>
    <row r="13" spans="1:96" s="239" customFormat="1" x14ac:dyDescent="0.15">
      <c r="A13" s="269" t="s">
        <v>628</v>
      </c>
      <c r="B13" s="228" t="str">
        <f>VLOOKUP(A13,RecNamesAll!A:E,5,FALSE)</f>
        <v>A</v>
      </c>
      <c r="C13" s="229" t="b">
        <f>VLOOKUP(A13,Ligands!A:B,2,FALSE)</f>
        <v>1</v>
      </c>
      <c r="D13" s="230" t="str">
        <f>VLOOKUP($A13,'B-EmEC'!$A:$DC,MATCH(D$1,'B-EmEC'!$A$1:$DC$1,0),FALSE)</f>
        <v/>
      </c>
      <c r="E13" s="231">
        <f>VLOOKUP($A13,'B-EmEC'!$A:$DC,MATCH(E$1,'B-EmEC'!$A$1:$DC$1,0),FALSE)</f>
        <v>366.4</v>
      </c>
      <c r="F13" s="231">
        <f>VLOOKUP($A13,'B-EmEC'!$A:$DC,MATCH(F$1,'B-EmEC'!$A$1:$DC$1,0),FALSE)</f>
        <v>240.2</v>
      </c>
      <c r="G13" s="231">
        <f>VLOOKUP($A13,'B-EmEC'!$A:$DC,MATCH(G$1,'B-EmEC'!$A$1:$DC$1,0),FALSE)</f>
        <v>143.1</v>
      </c>
      <c r="H13" s="231">
        <f>VLOOKUP($A13,'B-EmEC'!$A:$DC,MATCH(H$1,'B-EmEC'!$A$1:$DC$1,0),FALSE)</f>
        <v>203.1</v>
      </c>
      <c r="I13" s="231">
        <f>VLOOKUP($A13,'B-EmEC'!$A:$DC,MATCH(I$1,'B-EmEC'!$A$1:$DC$1,0),FALSE)</f>
        <v>156.69999999999999</v>
      </c>
      <c r="J13" s="231" t="str">
        <f>VLOOKUP($A13,'B-EmEC'!$A:$DC,MATCH(J$1,'B-EmEC'!$A$1:$DC$1,0),FALSE)</f>
        <v/>
      </c>
      <c r="K13" s="231" t="str">
        <f>VLOOKUP($A13,'B-EmEC'!$A:$DC,MATCH(K$1,'B-EmEC'!$A$1:$DC$1,0),FALSE)</f>
        <v/>
      </c>
      <c r="L13" s="231" t="str">
        <f>VLOOKUP($A13,'B-EmEC'!$A:$DC,MATCH(L$1,'B-EmEC'!$A$1:$DC$1,0),FALSE)</f>
        <v/>
      </c>
      <c r="M13" s="231" t="str">
        <f>VLOOKUP($A13,'B-EmEC'!$A:$DC,MATCH(M$1,'B-EmEC'!$A$1:$DC$1,0),FALSE)</f>
        <v/>
      </c>
      <c r="N13" s="231">
        <f>VLOOKUP($A13,'B-EmEC'!$A:$DC,MATCH(N$1,'B-EmEC'!$A$1:$DC$1,0),FALSE)</f>
        <v>67.430000000000007</v>
      </c>
      <c r="O13" s="231">
        <f>VLOOKUP($A13,'B-EmEC'!$A:$DC,MATCH(O$1,'B-EmEC'!$A$1:$DC$1,0),FALSE)</f>
        <v>471.2</v>
      </c>
      <c r="P13" s="232" t="str">
        <f>VLOOKUP($A13,'I-EmEC'!$A:$DD,MATCH(P$1,'I-EmEC'!$A$1:$DD$1,0),FALSE)</f>
        <v/>
      </c>
      <c r="Q13" s="233">
        <f>VLOOKUP($A13,'I-EmEC'!$A:$DD,MATCH(Q$1,'I-EmEC'!$A$1:$DD$1,0),FALSE)</f>
        <v>25.3</v>
      </c>
      <c r="R13" s="233">
        <f>VLOOKUP($A13,'I-EmEC'!$A:$DD,MATCH(R$1,'I-EmEC'!$A$1:$DD$1,0),FALSE)</f>
        <v>25.3</v>
      </c>
      <c r="S13" s="233">
        <f>VLOOKUP($A13,'I-EmEC'!$A:$DD,MATCH(S$1,'I-EmEC'!$A$1:$DD$1,0),FALSE)</f>
        <v>25.5</v>
      </c>
      <c r="T13" s="233">
        <f>VLOOKUP($A13,'I-EmEC'!$A:$DD,MATCH(T$1,'I-EmEC'!$A$1:$DD$1,0),FALSE)</f>
        <v>25.5</v>
      </c>
      <c r="U13" s="233">
        <f>VLOOKUP($A13,'I-EmEC'!$A:$DD,MATCH(U$1,'I-EmEC'!$A$1:$DD$1,0),FALSE)</f>
        <v>18.899999999999999</v>
      </c>
      <c r="V13" s="233" t="str">
        <f>VLOOKUP($A13,'I-EmEC'!$A:$DD,MATCH(V$1,'I-EmEC'!$A$1:$DD$1,0),FALSE)</f>
        <v/>
      </c>
      <c r="W13" s="233" t="str">
        <f>VLOOKUP($A13,'I-EmEC'!$A:$DD,MATCH(W$1,'I-EmEC'!$A$1:$DD$1,0),FALSE)</f>
        <v/>
      </c>
      <c r="X13" s="233">
        <f>VLOOKUP($A13,'I-EmEC'!$A:$DD,MATCH(X$1,'I-EmEC'!$A$1:$DD$1,0),FALSE)</f>
        <v>9.1999999999999993</v>
      </c>
      <c r="Y13" s="233">
        <f>VLOOKUP($A13,'I-EmEC'!$A:$DD,MATCH(Y$1,'I-EmEC'!$A$1:$DD$1,0),FALSE)</f>
        <v>15</v>
      </c>
      <c r="Z13" s="233">
        <f>VLOOKUP($A13,'I-EmEC'!$A:$DD,MATCH(Z$1,'I-EmEC'!$A$1:$DD$1,0),FALSE)</f>
        <v>30.4</v>
      </c>
      <c r="AA13" s="233">
        <f>VLOOKUP($A13,'I-EmEC'!$A:$DD,MATCH(AA$1,'I-EmEC'!$A$1:$DD$1,0),FALSE)</f>
        <v>25.9</v>
      </c>
      <c r="AB13" s="236" t="str">
        <f t="shared" si="1"/>
        <v>common</v>
      </c>
      <c r="AC13" s="237" t="str">
        <f t="shared" si="2"/>
        <v>common</v>
      </c>
      <c r="AD13" s="237" t="str">
        <f t="shared" si="3"/>
        <v>common</v>
      </c>
      <c r="AE13" s="237" t="str">
        <f t="shared" si="4"/>
        <v>common</v>
      </c>
      <c r="AF13" s="237" t="str">
        <f t="shared" si="5"/>
        <v>common</v>
      </c>
      <c r="AG13" s="237" t="str">
        <f t="shared" si="6"/>
        <v>common</v>
      </c>
      <c r="AH13" s="237" t="str">
        <f t="shared" si="7"/>
        <v>common</v>
      </c>
      <c r="AI13" s="237" t="str">
        <f t="shared" si="8"/>
        <v>common</v>
      </c>
      <c r="AJ13" s="237" t="str">
        <f t="shared" si="9"/>
        <v>unique</v>
      </c>
      <c r="AK13" s="237" t="str">
        <f t="shared" si="10"/>
        <v>unique</v>
      </c>
      <c r="AL13" s="237" t="str">
        <f t="shared" si="11"/>
        <v>common</v>
      </c>
      <c r="AM13" s="237" t="str">
        <f t="shared" si="12"/>
        <v>common</v>
      </c>
      <c r="AN13" s="269"/>
      <c r="AO13" s="269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5"/>
      <c r="BM13" s="235"/>
      <c r="BN13" s="235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</row>
    <row r="14" spans="1:96" s="239" customFormat="1" x14ac:dyDescent="0.15">
      <c r="A14" s="269" t="s">
        <v>391</v>
      </c>
      <c r="B14" s="228" t="str">
        <f>VLOOKUP(A14,RecNamesAll!A:E,5,FALSE)</f>
        <v>A</v>
      </c>
      <c r="C14" s="229" t="b">
        <f>VLOOKUP(A14,Ligands!A:B,2,FALSE)</f>
        <v>1</v>
      </c>
      <c r="D14" s="230" t="str">
        <f>VLOOKUP($A14,'B-EmEC'!$A:$DC,MATCH(D$1,'B-EmEC'!$A$1:$DC$1,0),FALSE)</f>
        <v/>
      </c>
      <c r="E14" s="231" t="str">
        <f>VLOOKUP($A14,'B-EmEC'!$A:$DC,MATCH(E$1,'B-EmEC'!$A$1:$DC$1,0),FALSE)</f>
        <v/>
      </c>
      <c r="F14" s="231" t="str">
        <f>VLOOKUP($A14,'B-EmEC'!$A:$DC,MATCH(F$1,'B-EmEC'!$A$1:$DC$1,0),FALSE)</f>
        <v/>
      </c>
      <c r="G14" s="231">
        <f>VLOOKUP($A14,'B-EmEC'!$A:$DC,MATCH(G$1,'B-EmEC'!$A$1:$DC$1,0),FALSE)</f>
        <v>31.07</v>
      </c>
      <c r="H14" s="231">
        <f>VLOOKUP($A14,'B-EmEC'!$A:$DC,MATCH(H$1,'B-EmEC'!$A$1:$DC$1,0),FALSE)</f>
        <v>57.68</v>
      </c>
      <c r="I14" s="231">
        <f>VLOOKUP($A14,'B-EmEC'!$A:$DC,MATCH(I$1,'B-EmEC'!$A$1:$DC$1,0),FALSE)</f>
        <v>25.82</v>
      </c>
      <c r="J14" s="231" t="str">
        <f>VLOOKUP($A14,'B-EmEC'!$A:$DC,MATCH(J$1,'B-EmEC'!$A$1:$DC$1,0),FALSE)</f>
        <v/>
      </c>
      <c r="K14" s="231" t="str">
        <f>VLOOKUP($A14,'B-EmEC'!$A:$DC,MATCH(K$1,'B-EmEC'!$A$1:$DC$1,0),FALSE)</f>
        <v/>
      </c>
      <c r="L14" s="231" t="str">
        <f>VLOOKUP($A14,'B-EmEC'!$A:$DC,MATCH(L$1,'B-EmEC'!$A$1:$DC$1,0),FALSE)</f>
        <v/>
      </c>
      <c r="M14" s="231">
        <f>VLOOKUP($A14,'B-EmEC'!$A:$DC,MATCH(M$1,'B-EmEC'!$A$1:$DC$1,0),FALSE)</f>
        <v>87.22</v>
      </c>
      <c r="N14" s="231">
        <f>VLOOKUP($A14,'B-EmEC'!$A:$DC,MATCH(N$1,'B-EmEC'!$A$1:$DC$1,0),FALSE)</f>
        <v>76.08</v>
      </c>
      <c r="O14" s="231" t="str">
        <f>VLOOKUP($A14,'B-EmEC'!$A:$DC,MATCH(O$1,'B-EmEC'!$A$1:$DC$1,0),FALSE)</f>
        <v/>
      </c>
      <c r="P14" s="232">
        <f>VLOOKUP($A14,'I-EmEC'!$A:$DD,MATCH(P$1,'I-EmEC'!$A$1:$DD$1,0),FALSE)</f>
        <v>13.6</v>
      </c>
      <c r="Q14" s="233" t="str">
        <f>VLOOKUP($A14,'I-EmEC'!$A:$DD,MATCH(Q$1,'I-EmEC'!$A$1:$DD$1,0),FALSE)</f>
        <v/>
      </c>
      <c r="R14" s="233" t="str">
        <f>VLOOKUP($A14,'I-EmEC'!$A:$DD,MATCH(R$1,'I-EmEC'!$A$1:$DD$1,0),FALSE)</f>
        <v/>
      </c>
      <c r="S14" s="233">
        <f>VLOOKUP($A14,'I-EmEC'!$A:$DD,MATCH(S$1,'I-EmEC'!$A$1:$DD$1,0),FALSE)</f>
        <v>16.899999999999999</v>
      </c>
      <c r="T14" s="233">
        <f>VLOOKUP($A14,'I-EmEC'!$A:$DD,MATCH(T$1,'I-EmEC'!$A$1:$DD$1,0),FALSE)</f>
        <v>16.899999999999999</v>
      </c>
      <c r="U14" s="233">
        <f>VLOOKUP($A14,'I-EmEC'!$A:$DD,MATCH(U$1,'I-EmEC'!$A$1:$DD$1,0),FALSE)</f>
        <v>16.399999999999999</v>
      </c>
      <c r="V14" s="233">
        <f>VLOOKUP($A14,'I-EmEC'!$A:$DD,MATCH(V$1,'I-EmEC'!$A$1:$DD$1,0),FALSE)</f>
        <v>18.7</v>
      </c>
      <c r="W14" s="233">
        <f>VLOOKUP($A14,'I-EmEC'!$A:$DD,MATCH(W$1,'I-EmEC'!$A$1:$DD$1,0),FALSE)</f>
        <v>18.7</v>
      </c>
      <c r="X14" s="233">
        <f>VLOOKUP($A14,'I-EmEC'!$A:$DD,MATCH(X$1,'I-EmEC'!$A$1:$DD$1,0),FALSE)</f>
        <v>22.5</v>
      </c>
      <c r="Y14" s="233">
        <f>VLOOKUP($A14,'I-EmEC'!$A:$DD,MATCH(Y$1,'I-EmEC'!$A$1:$DD$1,0),FALSE)</f>
        <v>27.1</v>
      </c>
      <c r="Z14" s="233">
        <f>VLOOKUP($A14,'I-EmEC'!$A:$DD,MATCH(Z$1,'I-EmEC'!$A$1:$DD$1,0),FALSE)</f>
        <v>23.1</v>
      </c>
      <c r="AA14" s="233" t="str">
        <f>VLOOKUP($A14,'I-EmEC'!$A:$DD,MATCH(AA$1,'I-EmEC'!$A$1:$DD$1,0),FALSE)</f>
        <v/>
      </c>
      <c r="AB14" s="236" t="str">
        <f t="shared" si="1"/>
        <v>unique</v>
      </c>
      <c r="AC14" s="237" t="str">
        <f t="shared" si="2"/>
        <v>common</v>
      </c>
      <c r="AD14" s="237" t="str">
        <f t="shared" si="3"/>
        <v>common</v>
      </c>
      <c r="AE14" s="237" t="str">
        <f t="shared" si="4"/>
        <v>common</v>
      </c>
      <c r="AF14" s="237" t="str">
        <f t="shared" si="5"/>
        <v>common</v>
      </c>
      <c r="AG14" s="237" t="str">
        <f t="shared" si="6"/>
        <v>common</v>
      </c>
      <c r="AH14" s="237" t="str">
        <f t="shared" si="7"/>
        <v>unique</v>
      </c>
      <c r="AI14" s="237" t="str">
        <f t="shared" si="8"/>
        <v>unique</v>
      </c>
      <c r="AJ14" s="237" t="str">
        <f t="shared" si="9"/>
        <v>unique</v>
      </c>
      <c r="AK14" s="237" t="str">
        <f t="shared" si="10"/>
        <v>common</v>
      </c>
      <c r="AL14" s="237" t="str">
        <f t="shared" si="11"/>
        <v>common</v>
      </c>
      <c r="AM14" s="237" t="str">
        <f t="shared" si="12"/>
        <v>common</v>
      </c>
      <c r="AN14" s="269"/>
      <c r="AO14" s="269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5"/>
      <c r="BM14" s="235"/>
      <c r="BN14" s="235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</row>
    <row r="15" spans="1:96" s="239" customFormat="1" x14ac:dyDescent="0.15">
      <c r="A15" s="269" t="s">
        <v>363</v>
      </c>
      <c r="B15" s="228" t="str">
        <f>VLOOKUP(A15,RecNamesAll!A:E,5,FALSE)</f>
        <v>A</v>
      </c>
      <c r="C15" s="229" t="b">
        <f>VLOOKUP(A15,Ligands!A:B,2,FALSE)</f>
        <v>1</v>
      </c>
      <c r="D15" s="230" t="str">
        <f>VLOOKUP($A15,'B-EmEC'!$A:$DC,MATCH(D$1,'B-EmEC'!$A$1:$DC$1,0),FALSE)</f>
        <v/>
      </c>
      <c r="E15" s="231" t="str">
        <f>VLOOKUP($A15,'B-EmEC'!$A:$DC,MATCH(E$1,'B-EmEC'!$A$1:$DC$1,0),FALSE)</f>
        <v/>
      </c>
      <c r="F15" s="231" t="str">
        <f>VLOOKUP($A15,'B-EmEC'!$A:$DC,MATCH(F$1,'B-EmEC'!$A$1:$DC$1,0),FALSE)</f>
        <v/>
      </c>
      <c r="G15" s="231" t="str">
        <f>VLOOKUP($A15,'B-EmEC'!$A:$DC,MATCH(G$1,'B-EmEC'!$A$1:$DC$1,0),FALSE)</f>
        <v/>
      </c>
      <c r="H15" s="231">
        <f>VLOOKUP($A15,'B-EmEC'!$A:$DC,MATCH(H$1,'B-EmEC'!$A$1:$DC$1,0),FALSE)</f>
        <v>66.319999999999993</v>
      </c>
      <c r="I15" s="231">
        <f>VLOOKUP($A15,'B-EmEC'!$A:$DC,MATCH(I$1,'B-EmEC'!$A$1:$DC$1,0),FALSE)</f>
        <v>80.209999999999994</v>
      </c>
      <c r="J15" s="231">
        <f>VLOOKUP($A15,'B-EmEC'!$A:$DC,MATCH(J$1,'B-EmEC'!$A$1:$DC$1,0),FALSE)</f>
        <v>184.5</v>
      </c>
      <c r="K15" s="231">
        <f>VLOOKUP($A15,'B-EmEC'!$A:$DC,MATCH(K$1,'B-EmEC'!$A$1:$DC$1,0),FALSE)</f>
        <v>200.9</v>
      </c>
      <c r="L15" s="231">
        <f>VLOOKUP($A15,'B-EmEC'!$A:$DC,MATCH(L$1,'B-EmEC'!$A$1:$DC$1,0),FALSE)</f>
        <v>238</v>
      </c>
      <c r="M15" s="231">
        <f>VLOOKUP($A15,'B-EmEC'!$A:$DC,MATCH(M$1,'B-EmEC'!$A$1:$DC$1,0),FALSE)</f>
        <v>121.1</v>
      </c>
      <c r="N15" s="231" t="str">
        <f>VLOOKUP($A15,'B-EmEC'!$A:$DC,MATCH(N$1,'B-EmEC'!$A$1:$DC$1,0),FALSE)</f>
        <v/>
      </c>
      <c r="O15" s="231" t="str">
        <f>VLOOKUP($A15,'B-EmEC'!$A:$DC,MATCH(O$1,'B-EmEC'!$A$1:$DC$1,0),FALSE)</f>
        <v/>
      </c>
      <c r="P15" s="232">
        <f>VLOOKUP($A15,'I-EmEC'!$A:$DD,MATCH(P$1,'I-EmEC'!$A$1:$DD$1,0),FALSE)</f>
        <v>5.8</v>
      </c>
      <c r="Q15" s="233">
        <f>VLOOKUP($A15,'I-EmEC'!$A:$DD,MATCH(Q$1,'I-EmEC'!$A$1:$DD$1,0),FALSE)</f>
        <v>12.2</v>
      </c>
      <c r="R15" s="233">
        <f>VLOOKUP($A15,'I-EmEC'!$A:$DD,MATCH(R$1,'I-EmEC'!$A$1:$DD$1,0),FALSE)</f>
        <v>12.2</v>
      </c>
      <c r="S15" s="233">
        <f>VLOOKUP($A15,'I-EmEC'!$A:$DD,MATCH(S$1,'I-EmEC'!$A$1:$DD$1,0),FALSE)</f>
        <v>11.4</v>
      </c>
      <c r="T15" s="233">
        <f>VLOOKUP($A15,'I-EmEC'!$A:$DD,MATCH(T$1,'I-EmEC'!$A$1:$DD$1,0),FALSE)</f>
        <v>11.4</v>
      </c>
      <c r="U15" s="233">
        <f>VLOOKUP($A15,'I-EmEC'!$A:$DD,MATCH(U$1,'I-EmEC'!$A$1:$DD$1,0),FALSE)</f>
        <v>12.4</v>
      </c>
      <c r="V15" s="233">
        <f>VLOOKUP($A15,'I-EmEC'!$A:$DD,MATCH(V$1,'I-EmEC'!$A$1:$DD$1,0),FALSE)</f>
        <v>11.3</v>
      </c>
      <c r="W15" s="233">
        <f>VLOOKUP($A15,'I-EmEC'!$A:$DD,MATCH(W$1,'I-EmEC'!$A$1:$DD$1,0),FALSE)</f>
        <v>11.3</v>
      </c>
      <c r="X15" s="233">
        <f>VLOOKUP($A15,'I-EmEC'!$A:$DD,MATCH(X$1,'I-EmEC'!$A$1:$DD$1,0),FALSE)</f>
        <v>11.6</v>
      </c>
      <c r="Y15" s="233">
        <f>VLOOKUP($A15,'I-EmEC'!$A:$DD,MATCH(Y$1,'I-EmEC'!$A$1:$DD$1,0),FALSE)</f>
        <v>3.5</v>
      </c>
      <c r="Z15" s="233" t="str">
        <f>VLOOKUP($A15,'I-EmEC'!$A:$DD,MATCH(Z$1,'I-EmEC'!$A$1:$DD$1,0),FALSE)</f>
        <v/>
      </c>
      <c r="AA15" s="233">
        <f>VLOOKUP($A15,'I-EmEC'!$A:$DD,MATCH(AA$1,'I-EmEC'!$A$1:$DD$1,0),FALSE)</f>
        <v>4.2</v>
      </c>
      <c r="AB15" s="236" t="str">
        <f t="shared" si="1"/>
        <v>unique</v>
      </c>
      <c r="AC15" s="237" t="str">
        <f t="shared" si="2"/>
        <v>unique</v>
      </c>
      <c r="AD15" s="237" t="str">
        <f t="shared" si="3"/>
        <v>unique</v>
      </c>
      <c r="AE15" s="237" t="str">
        <f t="shared" si="4"/>
        <v>unique</v>
      </c>
      <c r="AF15" s="237" t="str">
        <f t="shared" si="5"/>
        <v>common</v>
      </c>
      <c r="AG15" s="237" t="str">
        <f t="shared" si="6"/>
        <v>common</v>
      </c>
      <c r="AH15" s="237" t="str">
        <f t="shared" si="7"/>
        <v>common</v>
      </c>
      <c r="AI15" s="237" t="str">
        <f t="shared" si="8"/>
        <v>common</v>
      </c>
      <c r="AJ15" s="237" t="str">
        <f t="shared" si="9"/>
        <v>common</v>
      </c>
      <c r="AK15" s="237" t="str">
        <f t="shared" si="10"/>
        <v>common</v>
      </c>
      <c r="AL15" s="237" t="str">
        <f t="shared" si="11"/>
        <v>common</v>
      </c>
      <c r="AM15" s="237" t="str">
        <f t="shared" si="12"/>
        <v>unique</v>
      </c>
      <c r="AN15" s="269"/>
      <c r="AO15" s="269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5"/>
      <c r="BM15" s="235"/>
      <c r="BN15" s="235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</row>
    <row r="16" spans="1:96" s="239" customFormat="1" x14ac:dyDescent="0.15">
      <c r="A16" s="269" t="s">
        <v>422</v>
      </c>
      <c r="B16" s="228" t="str">
        <f>VLOOKUP(A16,RecNamesAll!A:E,5,FALSE)</f>
        <v>A</v>
      </c>
      <c r="C16" s="229" t="b">
        <f>VLOOKUP(A16,Ligands!A:B,2,FALSE)</f>
        <v>1</v>
      </c>
      <c r="D16" s="230" t="str">
        <f>VLOOKUP($A16,'B-EmEC'!$A:$DC,MATCH(D$1,'B-EmEC'!$A$1:$DC$1,0),FALSE)</f>
        <v/>
      </c>
      <c r="E16" s="231">
        <f>VLOOKUP($A16,'B-EmEC'!$A:$DC,MATCH(E$1,'B-EmEC'!$A$1:$DC$1,0),FALSE)</f>
        <v>620.79999999999995</v>
      </c>
      <c r="F16" s="231">
        <f>VLOOKUP($A16,'B-EmEC'!$A:$DC,MATCH(F$1,'B-EmEC'!$A$1:$DC$1,0),FALSE)</f>
        <v>318.5</v>
      </c>
      <c r="G16" s="231">
        <f>VLOOKUP($A16,'B-EmEC'!$A:$DC,MATCH(G$1,'B-EmEC'!$A$1:$DC$1,0),FALSE)</f>
        <v>192.2</v>
      </c>
      <c r="H16" s="231">
        <f>VLOOKUP($A16,'B-EmEC'!$A:$DC,MATCH(H$1,'B-EmEC'!$A$1:$DC$1,0),FALSE)</f>
        <v>347</v>
      </c>
      <c r="I16" s="231">
        <f>VLOOKUP($A16,'B-EmEC'!$A:$DC,MATCH(I$1,'B-EmEC'!$A$1:$DC$1,0),FALSE)</f>
        <v>159.4</v>
      </c>
      <c r="J16" s="231" t="str">
        <f>VLOOKUP($A16,'B-EmEC'!$A:$DC,MATCH(J$1,'B-EmEC'!$A$1:$DC$1,0),FALSE)</f>
        <v/>
      </c>
      <c r="K16" s="231" t="str">
        <f>VLOOKUP($A16,'B-EmEC'!$A:$DC,MATCH(K$1,'B-EmEC'!$A$1:$DC$1,0),FALSE)</f>
        <v/>
      </c>
      <c r="L16" s="231" t="str">
        <f>VLOOKUP($A16,'B-EmEC'!$A:$DC,MATCH(L$1,'B-EmEC'!$A$1:$DC$1,0),FALSE)</f>
        <v/>
      </c>
      <c r="M16" s="231">
        <f>VLOOKUP($A16,'B-EmEC'!$A:$DC,MATCH(M$1,'B-EmEC'!$A$1:$DC$1,0),FALSE)</f>
        <v>264</v>
      </c>
      <c r="N16" s="231" t="str">
        <f>VLOOKUP($A16,'B-EmEC'!$A:$DC,MATCH(N$1,'B-EmEC'!$A$1:$DC$1,0),FALSE)</f>
        <v/>
      </c>
      <c r="O16" s="231" t="str">
        <f>VLOOKUP($A16,'B-EmEC'!$A:$DC,MATCH(O$1,'B-EmEC'!$A$1:$DC$1,0),FALSE)</f>
        <v/>
      </c>
      <c r="P16" s="232">
        <f>VLOOKUP($A16,'I-EmEC'!$A:$DD,MATCH(P$1,'I-EmEC'!$A$1:$DD$1,0),FALSE)</f>
        <v>27.7</v>
      </c>
      <c r="Q16" s="233">
        <f>VLOOKUP($A16,'I-EmEC'!$A:$DD,MATCH(Q$1,'I-EmEC'!$A$1:$DD$1,0),FALSE)</f>
        <v>37.799999999999997</v>
      </c>
      <c r="R16" s="233">
        <f>VLOOKUP($A16,'I-EmEC'!$A:$DD,MATCH(R$1,'I-EmEC'!$A$1:$DD$1,0),FALSE)</f>
        <v>37.799999999999997</v>
      </c>
      <c r="S16" s="233">
        <f>VLOOKUP($A16,'I-EmEC'!$A:$DD,MATCH(S$1,'I-EmEC'!$A$1:$DD$1,0),FALSE)</f>
        <v>36.700000000000003</v>
      </c>
      <c r="T16" s="233">
        <f>VLOOKUP($A16,'I-EmEC'!$A:$DD,MATCH(T$1,'I-EmEC'!$A$1:$DD$1,0),FALSE)</f>
        <v>36.700000000000003</v>
      </c>
      <c r="U16" s="233">
        <f>VLOOKUP($A16,'I-EmEC'!$A:$DD,MATCH(U$1,'I-EmEC'!$A$1:$DD$1,0),FALSE)</f>
        <v>24.2</v>
      </c>
      <c r="V16" s="233">
        <f>VLOOKUP($A16,'I-EmEC'!$A:$DD,MATCH(V$1,'I-EmEC'!$A$1:$DD$1,0),FALSE)</f>
        <v>26.3</v>
      </c>
      <c r="W16" s="233">
        <f>VLOOKUP($A16,'I-EmEC'!$A:$DD,MATCH(W$1,'I-EmEC'!$A$1:$DD$1,0),FALSE)</f>
        <v>26.3</v>
      </c>
      <c r="X16" s="233">
        <f>VLOOKUP($A16,'I-EmEC'!$A:$DD,MATCH(X$1,'I-EmEC'!$A$1:$DD$1,0),FALSE)</f>
        <v>28.6</v>
      </c>
      <c r="Y16" s="233">
        <f>VLOOKUP($A16,'I-EmEC'!$A:$DD,MATCH(Y$1,'I-EmEC'!$A$1:$DD$1,0),FALSE)</f>
        <v>24.4</v>
      </c>
      <c r="Z16" s="233">
        <f>VLOOKUP($A16,'I-EmEC'!$A:$DD,MATCH(Z$1,'I-EmEC'!$A$1:$DD$1,0),FALSE)</f>
        <v>37.9</v>
      </c>
      <c r="AA16" s="233">
        <f>VLOOKUP($A16,'I-EmEC'!$A:$DD,MATCH(AA$1,'I-EmEC'!$A$1:$DD$1,0),FALSE)</f>
        <v>33.700000000000003</v>
      </c>
      <c r="AB16" s="236" t="str">
        <f t="shared" si="1"/>
        <v>unique</v>
      </c>
      <c r="AC16" s="237" t="str">
        <f t="shared" si="2"/>
        <v>common</v>
      </c>
      <c r="AD16" s="237" t="str">
        <f t="shared" si="3"/>
        <v>common</v>
      </c>
      <c r="AE16" s="237" t="str">
        <f t="shared" si="4"/>
        <v>common</v>
      </c>
      <c r="AF16" s="237" t="str">
        <f t="shared" si="5"/>
        <v>common</v>
      </c>
      <c r="AG16" s="237" t="str">
        <f t="shared" si="6"/>
        <v>common</v>
      </c>
      <c r="AH16" s="237" t="str">
        <f t="shared" si="7"/>
        <v>unique</v>
      </c>
      <c r="AI16" s="237" t="str">
        <f t="shared" si="8"/>
        <v>unique</v>
      </c>
      <c r="AJ16" s="237" t="str">
        <f t="shared" si="9"/>
        <v>unique</v>
      </c>
      <c r="AK16" s="237" t="str">
        <f t="shared" si="10"/>
        <v>common</v>
      </c>
      <c r="AL16" s="237" t="str">
        <f t="shared" si="11"/>
        <v>unique</v>
      </c>
      <c r="AM16" s="237" t="str">
        <f t="shared" si="12"/>
        <v>unique</v>
      </c>
      <c r="AN16" s="269"/>
      <c r="AO16" s="269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5"/>
      <c r="BM16" s="235"/>
      <c r="BN16" s="235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</row>
    <row r="17" spans="1:96" s="239" customFormat="1" x14ac:dyDescent="0.15">
      <c r="A17" s="269" t="s">
        <v>851</v>
      </c>
      <c r="B17" s="228" t="str">
        <f>VLOOKUP(A17,RecNamesAll!A:E,5,FALSE)</f>
        <v>A</v>
      </c>
      <c r="C17" s="229" t="b">
        <f>VLOOKUP(A17,Ligands!A:B,2,FALSE)</f>
        <v>1</v>
      </c>
      <c r="D17" s="230">
        <f>VLOOKUP($A17,'B-EmEC'!$A:$DC,MATCH(D$1,'B-EmEC'!$A$1:$DC$1,0),FALSE)</f>
        <v>47.12</v>
      </c>
      <c r="E17" s="231">
        <f>VLOOKUP($A17,'B-EmEC'!$A:$DC,MATCH(E$1,'B-EmEC'!$A$1:$DC$1,0),FALSE)</f>
        <v>513.1</v>
      </c>
      <c r="F17" s="231">
        <f>VLOOKUP($A17,'B-EmEC'!$A:$DC,MATCH(F$1,'B-EmEC'!$A$1:$DC$1,0),FALSE)</f>
        <v>246.7</v>
      </c>
      <c r="G17" s="231" t="str">
        <f>VLOOKUP($A17,'B-EmEC'!$A:$DC,MATCH(G$1,'B-EmEC'!$A$1:$DC$1,0),FALSE)</f>
        <v/>
      </c>
      <c r="H17" s="231">
        <f>VLOOKUP($A17,'B-EmEC'!$A:$DC,MATCH(H$1,'B-EmEC'!$A$1:$DC$1,0),FALSE)</f>
        <v>61.21</v>
      </c>
      <c r="I17" s="231">
        <f>VLOOKUP($A17,'B-EmEC'!$A:$DC,MATCH(I$1,'B-EmEC'!$A$1:$DC$1,0),FALSE)</f>
        <v>88.63</v>
      </c>
      <c r="J17" s="231" t="str">
        <f>VLOOKUP($A17,'B-EmEC'!$A:$DC,MATCH(J$1,'B-EmEC'!$A$1:$DC$1,0),FALSE)</f>
        <v/>
      </c>
      <c r="K17" s="231" t="str">
        <f>VLOOKUP($A17,'B-EmEC'!$A:$DC,MATCH(K$1,'B-EmEC'!$A$1:$DC$1,0),FALSE)</f>
        <v/>
      </c>
      <c r="L17" s="231" t="str">
        <f>VLOOKUP($A17,'B-EmEC'!$A:$DC,MATCH(L$1,'B-EmEC'!$A$1:$DC$1,0),FALSE)</f>
        <v/>
      </c>
      <c r="M17" s="231">
        <f>VLOOKUP($A17,'B-EmEC'!$A:$DC,MATCH(M$1,'B-EmEC'!$A$1:$DC$1,0),FALSE)</f>
        <v>687</v>
      </c>
      <c r="N17" s="231">
        <f>VLOOKUP($A17,'B-EmEC'!$A:$DC,MATCH(N$1,'B-EmEC'!$A$1:$DC$1,0),FALSE)</f>
        <v>75.63</v>
      </c>
      <c r="O17" s="231">
        <f>VLOOKUP($A17,'B-EmEC'!$A:$DC,MATCH(O$1,'B-EmEC'!$A$1:$DC$1,0),FALSE)</f>
        <v>96.65</v>
      </c>
      <c r="P17" s="232">
        <f>VLOOKUP($A17,'I-EmEC'!$A:$DD,MATCH(P$1,'I-EmEC'!$A$1:$DD$1,0),FALSE)</f>
        <v>31</v>
      </c>
      <c r="Q17" s="233">
        <f>VLOOKUP($A17,'I-EmEC'!$A:$DD,MATCH(Q$1,'I-EmEC'!$A$1:$DD$1,0),FALSE)</f>
        <v>29.2</v>
      </c>
      <c r="R17" s="233">
        <f>VLOOKUP($A17,'I-EmEC'!$A:$DD,MATCH(R$1,'I-EmEC'!$A$1:$DD$1,0),FALSE)</f>
        <v>29.2</v>
      </c>
      <c r="S17" s="233" t="str">
        <f>VLOOKUP($A17,'I-EmEC'!$A:$DD,MATCH(S$1,'I-EmEC'!$A$1:$DD$1,0),FALSE)</f>
        <v/>
      </c>
      <c r="T17" s="233" t="str">
        <f>VLOOKUP($A17,'I-EmEC'!$A:$DD,MATCH(T$1,'I-EmEC'!$A$1:$DD$1,0),FALSE)</f>
        <v/>
      </c>
      <c r="U17" s="233" t="str">
        <f>VLOOKUP($A17,'I-EmEC'!$A:$DD,MATCH(U$1,'I-EmEC'!$A$1:$DD$1,0),FALSE)</f>
        <v/>
      </c>
      <c r="V17" s="233" t="str">
        <f>VLOOKUP($A17,'I-EmEC'!$A:$DD,MATCH(V$1,'I-EmEC'!$A$1:$DD$1,0),FALSE)</f>
        <v/>
      </c>
      <c r="W17" s="233" t="str">
        <f>VLOOKUP($A17,'I-EmEC'!$A:$DD,MATCH(W$1,'I-EmEC'!$A$1:$DD$1,0),FALSE)</f>
        <v/>
      </c>
      <c r="X17" s="233" t="str">
        <f>VLOOKUP($A17,'I-EmEC'!$A:$DD,MATCH(X$1,'I-EmEC'!$A$1:$DD$1,0),FALSE)</f>
        <v/>
      </c>
      <c r="Y17" s="233" t="str">
        <f>VLOOKUP($A17,'I-EmEC'!$A:$DD,MATCH(Y$1,'I-EmEC'!$A$1:$DD$1,0),FALSE)</f>
        <v/>
      </c>
      <c r="Z17" s="233" t="str">
        <f>VLOOKUP($A17,'I-EmEC'!$A:$DD,MATCH(Z$1,'I-EmEC'!$A$1:$DD$1,0),FALSE)</f>
        <v/>
      </c>
      <c r="AA17" s="233" t="str">
        <f>VLOOKUP($A17,'I-EmEC'!$A:$DD,MATCH(AA$1,'I-EmEC'!$A$1:$DD$1,0),FALSE)</f>
        <v/>
      </c>
      <c r="AB17" s="236" t="str">
        <f t="shared" si="1"/>
        <v>common</v>
      </c>
      <c r="AC17" s="237" t="str">
        <f t="shared" si="2"/>
        <v>common</v>
      </c>
      <c r="AD17" s="237" t="str">
        <f t="shared" si="3"/>
        <v>common</v>
      </c>
      <c r="AE17" s="237" t="str">
        <f t="shared" si="4"/>
        <v>common</v>
      </c>
      <c r="AF17" s="237" t="str">
        <f t="shared" si="5"/>
        <v>unique</v>
      </c>
      <c r="AG17" s="237" t="str">
        <f t="shared" si="6"/>
        <v>unique</v>
      </c>
      <c r="AH17" s="237" t="str">
        <f t="shared" si="7"/>
        <v>common</v>
      </c>
      <c r="AI17" s="237" t="str">
        <f t="shared" si="8"/>
        <v>common</v>
      </c>
      <c r="AJ17" s="237" t="str">
        <f t="shared" si="9"/>
        <v>common</v>
      </c>
      <c r="AK17" s="237" t="str">
        <f t="shared" si="10"/>
        <v>unique</v>
      </c>
      <c r="AL17" s="237" t="str">
        <f t="shared" si="11"/>
        <v>unique</v>
      </c>
      <c r="AM17" s="237" t="str">
        <f t="shared" si="12"/>
        <v>unique</v>
      </c>
      <c r="AN17" s="269"/>
      <c r="AO17" s="269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5"/>
      <c r="BM17" s="235"/>
      <c r="BN17" s="235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</row>
    <row r="18" spans="1:96" s="239" customFormat="1" x14ac:dyDescent="0.15">
      <c r="A18" s="269" t="s">
        <v>845</v>
      </c>
      <c r="B18" s="228" t="str">
        <f>VLOOKUP(A18,RecNamesAll!A:E,5,FALSE)</f>
        <v>A</v>
      </c>
      <c r="C18" s="229" t="b">
        <f>VLOOKUP(A18,Ligands!A:B,2,FALSE)</f>
        <v>1</v>
      </c>
      <c r="D18" s="230">
        <f>VLOOKUP($A18,'B-EmEC'!$A:$DC,MATCH(D$1,'B-EmEC'!$A$1:$DC$1,0),FALSE)</f>
        <v>46.63</v>
      </c>
      <c r="E18" s="231" t="str">
        <f>VLOOKUP($A18,'B-EmEC'!$A:$DC,MATCH(E$1,'B-EmEC'!$A$1:$DC$1,0),FALSE)</f>
        <v/>
      </c>
      <c r="F18" s="231" t="str">
        <f>VLOOKUP($A18,'B-EmEC'!$A:$DC,MATCH(F$1,'B-EmEC'!$A$1:$DC$1,0),FALSE)</f>
        <v/>
      </c>
      <c r="G18" s="231" t="str">
        <f>VLOOKUP($A18,'B-EmEC'!$A:$DC,MATCH(G$1,'B-EmEC'!$A$1:$DC$1,0),FALSE)</f>
        <v/>
      </c>
      <c r="H18" s="231" t="str">
        <f>VLOOKUP($A18,'B-EmEC'!$A:$DC,MATCH(H$1,'B-EmEC'!$A$1:$DC$1,0),FALSE)</f>
        <v/>
      </c>
      <c r="I18" s="231">
        <f>VLOOKUP($A18,'B-EmEC'!$A:$DC,MATCH(I$1,'B-EmEC'!$A$1:$DC$1,0),FALSE)</f>
        <v>30.19</v>
      </c>
      <c r="J18" s="231" t="str">
        <f>VLOOKUP($A18,'B-EmEC'!$A:$DC,MATCH(J$1,'B-EmEC'!$A$1:$DC$1,0),FALSE)</f>
        <v/>
      </c>
      <c r="K18" s="231" t="str">
        <f>VLOOKUP($A18,'B-EmEC'!$A:$DC,MATCH(K$1,'B-EmEC'!$A$1:$DC$1,0),FALSE)</f>
        <v/>
      </c>
      <c r="L18" s="231" t="str">
        <f>VLOOKUP($A18,'B-EmEC'!$A:$DC,MATCH(L$1,'B-EmEC'!$A$1:$DC$1,0),FALSE)</f>
        <v/>
      </c>
      <c r="M18" s="231">
        <f>VLOOKUP($A18,'B-EmEC'!$A:$DC,MATCH(M$1,'B-EmEC'!$A$1:$DC$1,0),FALSE)</f>
        <v>93.46</v>
      </c>
      <c r="N18" s="231">
        <f>VLOOKUP($A18,'B-EmEC'!$A:$DC,MATCH(N$1,'B-EmEC'!$A$1:$DC$1,0),FALSE)</f>
        <v>47.04</v>
      </c>
      <c r="O18" s="231" t="str">
        <f>VLOOKUP($A18,'B-EmEC'!$A:$DC,MATCH(O$1,'B-EmEC'!$A$1:$DC$1,0),FALSE)</f>
        <v/>
      </c>
      <c r="P18" s="232">
        <f>VLOOKUP($A18,'I-EmEC'!$A:$DD,MATCH(P$1,'I-EmEC'!$A$1:$DD$1,0),FALSE)</f>
        <v>41.9</v>
      </c>
      <c r="Q18" s="233" t="str">
        <f>VLOOKUP($A18,'I-EmEC'!$A:$DD,MATCH(Q$1,'I-EmEC'!$A$1:$DD$1,0),FALSE)</f>
        <v/>
      </c>
      <c r="R18" s="233" t="str">
        <f>VLOOKUP($A18,'I-EmEC'!$A:$DD,MATCH(R$1,'I-EmEC'!$A$1:$DD$1,0),FALSE)</f>
        <v/>
      </c>
      <c r="S18" s="233" t="str">
        <f>VLOOKUP($A18,'I-EmEC'!$A:$DD,MATCH(S$1,'I-EmEC'!$A$1:$DD$1,0),FALSE)</f>
        <v/>
      </c>
      <c r="T18" s="233" t="str">
        <f>VLOOKUP($A18,'I-EmEC'!$A:$DD,MATCH(T$1,'I-EmEC'!$A$1:$DD$1,0),FALSE)</f>
        <v/>
      </c>
      <c r="U18" s="233" t="str">
        <f>VLOOKUP($A18,'I-EmEC'!$A:$DD,MATCH(U$1,'I-EmEC'!$A$1:$DD$1,0),FALSE)</f>
        <v/>
      </c>
      <c r="V18" s="233" t="str">
        <f>VLOOKUP($A18,'I-EmEC'!$A:$DD,MATCH(V$1,'I-EmEC'!$A$1:$DD$1,0),FALSE)</f>
        <v/>
      </c>
      <c r="W18" s="233" t="str">
        <f>VLOOKUP($A18,'I-EmEC'!$A:$DD,MATCH(W$1,'I-EmEC'!$A$1:$DD$1,0),FALSE)</f>
        <v/>
      </c>
      <c r="X18" s="233" t="str">
        <f>VLOOKUP($A18,'I-EmEC'!$A:$DD,MATCH(X$1,'I-EmEC'!$A$1:$DD$1,0),FALSE)</f>
        <v/>
      </c>
      <c r="Y18" s="233" t="str">
        <f>VLOOKUP($A18,'I-EmEC'!$A:$DD,MATCH(Y$1,'I-EmEC'!$A$1:$DD$1,0),FALSE)</f>
        <v/>
      </c>
      <c r="Z18" s="233" t="str">
        <f>VLOOKUP($A18,'I-EmEC'!$A:$DD,MATCH(Z$1,'I-EmEC'!$A$1:$DD$1,0),FALSE)</f>
        <v/>
      </c>
      <c r="AA18" s="233" t="str">
        <f>VLOOKUP($A18,'I-EmEC'!$A:$DD,MATCH(AA$1,'I-EmEC'!$A$1:$DD$1,0),FALSE)</f>
        <v/>
      </c>
      <c r="AB18" s="236" t="str">
        <f t="shared" si="1"/>
        <v>common</v>
      </c>
      <c r="AC18" s="237" t="str">
        <f t="shared" si="2"/>
        <v>common</v>
      </c>
      <c r="AD18" s="237" t="str">
        <f t="shared" si="3"/>
        <v>common</v>
      </c>
      <c r="AE18" s="237" t="str">
        <f t="shared" si="4"/>
        <v>common</v>
      </c>
      <c r="AF18" s="237" t="str">
        <f t="shared" si="5"/>
        <v>common</v>
      </c>
      <c r="AG18" s="237" t="str">
        <f t="shared" si="6"/>
        <v>unique</v>
      </c>
      <c r="AH18" s="237" t="str">
        <f t="shared" si="7"/>
        <v>common</v>
      </c>
      <c r="AI18" s="237" t="str">
        <f t="shared" si="8"/>
        <v>common</v>
      </c>
      <c r="AJ18" s="237" t="str">
        <f t="shared" si="9"/>
        <v>common</v>
      </c>
      <c r="AK18" s="237" t="str">
        <f t="shared" si="10"/>
        <v>unique</v>
      </c>
      <c r="AL18" s="237" t="str">
        <f t="shared" si="11"/>
        <v>unique</v>
      </c>
      <c r="AM18" s="237" t="str">
        <f t="shared" si="12"/>
        <v>common</v>
      </c>
      <c r="AN18" s="269"/>
      <c r="AO18" s="269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5"/>
      <c r="BM18" s="235"/>
      <c r="BN18" s="235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8"/>
      <c r="CQ18" s="238"/>
      <c r="CR18" s="238"/>
    </row>
    <row r="19" spans="1:96" s="239" customFormat="1" x14ac:dyDescent="0.15">
      <c r="A19" s="269" t="s">
        <v>606</v>
      </c>
      <c r="B19" s="228" t="str">
        <f>VLOOKUP(A19,RecNamesAll!A:E,5,FALSE)</f>
        <v>A</v>
      </c>
      <c r="C19" s="229" t="b">
        <f>VLOOKUP(A19,Ligands!A:B,2,FALSE)</f>
        <v>1</v>
      </c>
      <c r="D19" s="230">
        <f>VLOOKUP($A19,'B-EmEC'!$A:$DC,MATCH(D$1,'B-EmEC'!$A$1:$DC$1,0),FALSE)</f>
        <v>42.52</v>
      </c>
      <c r="E19" s="231" t="str">
        <f>VLOOKUP($A19,'B-EmEC'!$A:$DC,MATCH(E$1,'B-EmEC'!$A$1:$DC$1,0),FALSE)</f>
        <v/>
      </c>
      <c r="F19" s="231" t="str">
        <f>VLOOKUP($A19,'B-EmEC'!$A:$DC,MATCH(F$1,'B-EmEC'!$A$1:$DC$1,0),FALSE)</f>
        <v/>
      </c>
      <c r="G19" s="231" t="str">
        <f>VLOOKUP($A19,'B-EmEC'!$A:$DC,MATCH(G$1,'B-EmEC'!$A$1:$DC$1,0),FALSE)</f>
        <v/>
      </c>
      <c r="H19" s="231">
        <f>VLOOKUP($A19,'B-EmEC'!$A:$DC,MATCH(H$1,'B-EmEC'!$A$1:$DC$1,0),FALSE)</f>
        <v>156.5</v>
      </c>
      <c r="I19" s="231">
        <f>VLOOKUP($A19,'B-EmEC'!$A:$DC,MATCH(I$1,'B-EmEC'!$A$1:$DC$1,0),FALSE)</f>
        <v>175.4</v>
      </c>
      <c r="J19" s="231" t="str">
        <f>VLOOKUP($A19,'B-EmEC'!$A:$DC,MATCH(J$1,'B-EmEC'!$A$1:$DC$1,0),FALSE)</f>
        <v/>
      </c>
      <c r="K19" s="231" t="str">
        <f>VLOOKUP($A19,'B-EmEC'!$A:$DC,MATCH(K$1,'B-EmEC'!$A$1:$DC$1,0),FALSE)</f>
        <v/>
      </c>
      <c r="L19" s="231" t="str">
        <f>VLOOKUP($A19,'B-EmEC'!$A:$DC,MATCH(L$1,'B-EmEC'!$A$1:$DC$1,0),FALSE)</f>
        <v/>
      </c>
      <c r="M19" s="231">
        <f>VLOOKUP($A19,'B-EmEC'!$A:$DC,MATCH(M$1,'B-EmEC'!$A$1:$DC$1,0),FALSE)</f>
        <v>643.29999999999995</v>
      </c>
      <c r="N19" s="231" t="str">
        <f>VLOOKUP($A19,'B-EmEC'!$A:$DC,MATCH(N$1,'B-EmEC'!$A$1:$DC$1,0),FALSE)</f>
        <v/>
      </c>
      <c r="O19" s="231" t="str">
        <f>VLOOKUP($A19,'B-EmEC'!$A:$DC,MATCH(O$1,'B-EmEC'!$A$1:$DC$1,0),FALSE)</f>
        <v/>
      </c>
      <c r="P19" s="232">
        <f>VLOOKUP($A19,'I-EmEC'!$A:$DD,MATCH(P$1,'I-EmEC'!$A$1:$DD$1,0),FALSE)</f>
        <v>26.3</v>
      </c>
      <c r="Q19" s="233" t="str">
        <f>VLOOKUP($A19,'I-EmEC'!$A:$DD,MATCH(Q$1,'I-EmEC'!$A$1:$DD$1,0),FALSE)</f>
        <v/>
      </c>
      <c r="R19" s="233" t="str">
        <f>VLOOKUP($A19,'I-EmEC'!$A:$DD,MATCH(R$1,'I-EmEC'!$A$1:$DD$1,0),FALSE)</f>
        <v/>
      </c>
      <c r="S19" s="233" t="str">
        <f>VLOOKUP($A19,'I-EmEC'!$A:$DD,MATCH(S$1,'I-EmEC'!$A$1:$DD$1,0),FALSE)</f>
        <v/>
      </c>
      <c r="T19" s="233" t="str">
        <f>VLOOKUP($A19,'I-EmEC'!$A:$DD,MATCH(T$1,'I-EmEC'!$A$1:$DD$1,0),FALSE)</f>
        <v/>
      </c>
      <c r="U19" s="233">
        <f>VLOOKUP($A19,'I-EmEC'!$A:$DD,MATCH(U$1,'I-EmEC'!$A$1:$DD$1,0),FALSE)</f>
        <v>11.2</v>
      </c>
      <c r="V19" s="233">
        <f>VLOOKUP($A19,'I-EmEC'!$A:$DD,MATCH(V$1,'I-EmEC'!$A$1:$DD$1,0),FALSE)</f>
        <v>21.6</v>
      </c>
      <c r="W19" s="233">
        <f>VLOOKUP($A19,'I-EmEC'!$A:$DD,MATCH(W$1,'I-EmEC'!$A$1:$DD$1,0),FALSE)</f>
        <v>21.6</v>
      </c>
      <c r="X19" s="233">
        <f>VLOOKUP($A19,'I-EmEC'!$A:$DD,MATCH(X$1,'I-EmEC'!$A$1:$DD$1,0),FALSE)</f>
        <v>18.899999999999999</v>
      </c>
      <c r="Y19" s="233" t="str">
        <f>VLOOKUP($A19,'I-EmEC'!$A:$DD,MATCH(Y$1,'I-EmEC'!$A$1:$DD$1,0),FALSE)</f>
        <v/>
      </c>
      <c r="Z19" s="233" t="str">
        <f>VLOOKUP($A19,'I-EmEC'!$A:$DD,MATCH(Z$1,'I-EmEC'!$A$1:$DD$1,0),FALSE)</f>
        <v/>
      </c>
      <c r="AA19" s="233" t="str">
        <f>VLOOKUP($A19,'I-EmEC'!$A:$DD,MATCH(AA$1,'I-EmEC'!$A$1:$DD$1,0),FALSE)</f>
        <v/>
      </c>
      <c r="AB19" s="236" t="str">
        <f t="shared" si="1"/>
        <v>common</v>
      </c>
      <c r="AC19" s="237" t="str">
        <f t="shared" si="2"/>
        <v>common</v>
      </c>
      <c r="AD19" s="237" t="str">
        <f t="shared" si="3"/>
        <v>common</v>
      </c>
      <c r="AE19" s="237" t="str">
        <f t="shared" si="4"/>
        <v>common</v>
      </c>
      <c r="AF19" s="237" t="str">
        <f t="shared" si="5"/>
        <v>unique</v>
      </c>
      <c r="AG19" s="237" t="str">
        <f t="shared" si="6"/>
        <v>common</v>
      </c>
      <c r="AH19" s="237" t="str">
        <f t="shared" si="7"/>
        <v>unique</v>
      </c>
      <c r="AI19" s="237" t="str">
        <f t="shared" si="8"/>
        <v>unique</v>
      </c>
      <c r="AJ19" s="237" t="str">
        <f t="shared" si="9"/>
        <v>unique</v>
      </c>
      <c r="AK19" s="237" t="str">
        <f t="shared" si="10"/>
        <v>unique</v>
      </c>
      <c r="AL19" s="237" t="str">
        <f t="shared" si="11"/>
        <v>common</v>
      </c>
      <c r="AM19" s="237" t="str">
        <f t="shared" si="12"/>
        <v>common</v>
      </c>
      <c r="AN19" s="269"/>
      <c r="AO19" s="269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5"/>
      <c r="BM19" s="235"/>
      <c r="BN19" s="235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</row>
    <row r="20" spans="1:96" s="239" customFormat="1" x14ac:dyDescent="0.15">
      <c r="A20" s="269" t="s">
        <v>699</v>
      </c>
      <c r="B20" s="228" t="str">
        <f>VLOOKUP(A20,RecNamesAll!A:E,5,FALSE)</f>
        <v>A</v>
      </c>
      <c r="C20" s="239" t="b">
        <f>VLOOKUP(A20,Ligands!A:B,2,FALSE)</f>
        <v>1</v>
      </c>
      <c r="D20" s="230" t="str">
        <f>VLOOKUP($A20,'B-EmEC'!$A:$DC,MATCH(D$1,'B-EmEC'!$A$1:$DC$1,0),FALSE)</f>
        <v/>
      </c>
      <c r="E20" s="231">
        <f>VLOOKUP($A20,'B-EmEC'!$A:$DC,MATCH(E$1,'B-EmEC'!$A$1:$DC$1,0),FALSE)</f>
        <v>748.6</v>
      </c>
      <c r="F20" s="231">
        <f>VLOOKUP($A20,'B-EmEC'!$A:$DC,MATCH(F$1,'B-EmEC'!$A$1:$DC$1,0),FALSE)</f>
        <v>414.1</v>
      </c>
      <c r="G20" s="231">
        <f>VLOOKUP($A20,'B-EmEC'!$A:$DC,MATCH(G$1,'B-EmEC'!$A$1:$DC$1,0),FALSE)</f>
        <v>208.5</v>
      </c>
      <c r="H20" s="231">
        <f>VLOOKUP($A20,'B-EmEC'!$A:$DC,MATCH(H$1,'B-EmEC'!$A$1:$DC$1,0),FALSE)</f>
        <v>367</v>
      </c>
      <c r="I20" s="231">
        <f>VLOOKUP($A20,'B-EmEC'!$A:$DC,MATCH(I$1,'B-EmEC'!$A$1:$DC$1,0),FALSE)</f>
        <v>197</v>
      </c>
      <c r="J20" s="231">
        <f>VLOOKUP($A20,'B-EmEC'!$A:$DC,MATCH(J$1,'B-EmEC'!$A$1:$DC$1,0),FALSE)</f>
        <v>75.38</v>
      </c>
      <c r="K20" s="231">
        <f>VLOOKUP($A20,'B-EmEC'!$A:$DC,MATCH(K$1,'B-EmEC'!$A$1:$DC$1,0),FALSE)</f>
        <v>67.58</v>
      </c>
      <c r="L20" s="231">
        <f>VLOOKUP($A20,'B-EmEC'!$A:$DC,MATCH(L$1,'B-EmEC'!$A$1:$DC$1,0),FALSE)</f>
        <v>399.7</v>
      </c>
      <c r="M20" s="231">
        <f>VLOOKUP($A20,'B-EmEC'!$A:$DC,MATCH(M$1,'B-EmEC'!$A$1:$DC$1,0),FALSE)</f>
        <v>729.6</v>
      </c>
      <c r="N20" s="231">
        <f>VLOOKUP($A20,'B-EmEC'!$A:$DC,MATCH(N$1,'B-EmEC'!$A$1:$DC$1,0),FALSE)</f>
        <v>76.38</v>
      </c>
      <c r="O20" s="231">
        <f>VLOOKUP($A20,'B-EmEC'!$A:$DC,MATCH(O$1,'B-EmEC'!$A$1:$DC$1,0),FALSE)</f>
        <v>241.1</v>
      </c>
      <c r="P20" s="232">
        <f>VLOOKUP($A20,'I-EmEC'!$A:$DD,MATCH(P$1,'I-EmEC'!$A$1:$DD$1,0),FALSE)</f>
        <v>7.1</v>
      </c>
      <c r="Q20" s="233">
        <f>VLOOKUP($A20,'I-EmEC'!$A:$DD,MATCH(Q$1,'I-EmEC'!$A$1:$DD$1,0),FALSE)</f>
        <v>22</v>
      </c>
      <c r="R20" s="233">
        <f>VLOOKUP($A20,'I-EmEC'!$A:$DD,MATCH(R$1,'I-EmEC'!$A$1:$DD$1,0),FALSE)</f>
        <v>22</v>
      </c>
      <c r="S20" s="233">
        <f>VLOOKUP($A20,'I-EmEC'!$A:$DD,MATCH(S$1,'I-EmEC'!$A$1:$DD$1,0),FALSE)</f>
        <v>9</v>
      </c>
      <c r="T20" s="233">
        <f>VLOOKUP($A20,'I-EmEC'!$A:$DD,MATCH(T$1,'I-EmEC'!$A$1:$DD$1,0),FALSE)</f>
        <v>9</v>
      </c>
      <c r="U20" s="233">
        <f>VLOOKUP($A20,'I-EmEC'!$A:$DD,MATCH(U$1,'I-EmEC'!$A$1:$DD$1,0),FALSE)</f>
        <v>6</v>
      </c>
      <c r="V20" s="233">
        <f>VLOOKUP($A20,'I-EmEC'!$A:$DD,MATCH(V$1,'I-EmEC'!$A$1:$DD$1,0),FALSE)</f>
        <v>7</v>
      </c>
      <c r="W20" s="233">
        <f>VLOOKUP($A20,'I-EmEC'!$A:$DD,MATCH(W$1,'I-EmEC'!$A$1:$DD$1,0),FALSE)</f>
        <v>7</v>
      </c>
      <c r="X20" s="233">
        <f>VLOOKUP($A20,'I-EmEC'!$A:$DD,MATCH(X$1,'I-EmEC'!$A$1:$DD$1,0),FALSE)</f>
        <v>20.2</v>
      </c>
      <c r="Y20" s="233">
        <f>VLOOKUP($A20,'I-EmEC'!$A:$DD,MATCH(Y$1,'I-EmEC'!$A$1:$DD$1,0),FALSE)</f>
        <v>5.7</v>
      </c>
      <c r="Z20" s="233">
        <f>VLOOKUP($A20,'I-EmEC'!$A:$DD,MATCH(Z$1,'I-EmEC'!$A$1:$DD$1,0),FALSE)</f>
        <v>8</v>
      </c>
      <c r="AA20" s="233">
        <f>VLOOKUP($A20,'I-EmEC'!$A:$DD,MATCH(AA$1,'I-EmEC'!$A$1:$DD$1,0),FALSE)</f>
        <v>5.9</v>
      </c>
      <c r="AB20" s="236" t="str">
        <f t="shared" si="1"/>
        <v>unique</v>
      </c>
      <c r="AC20" s="237" t="str">
        <f t="shared" si="2"/>
        <v>common</v>
      </c>
      <c r="AD20" s="237" t="str">
        <f t="shared" si="3"/>
        <v>common</v>
      </c>
      <c r="AE20" s="237" t="str">
        <f t="shared" si="4"/>
        <v>common</v>
      </c>
      <c r="AF20" s="237" t="str">
        <f t="shared" si="5"/>
        <v>common</v>
      </c>
      <c r="AG20" s="237" t="str">
        <f t="shared" si="6"/>
        <v>common</v>
      </c>
      <c r="AH20" s="237" t="str">
        <f t="shared" si="7"/>
        <v>common</v>
      </c>
      <c r="AI20" s="237" t="str">
        <f t="shared" si="8"/>
        <v>common</v>
      </c>
      <c r="AJ20" s="237" t="str">
        <f t="shared" si="9"/>
        <v>common</v>
      </c>
      <c r="AK20" s="237" t="str">
        <f t="shared" si="10"/>
        <v>common</v>
      </c>
      <c r="AL20" s="237" t="str">
        <f t="shared" si="11"/>
        <v>common</v>
      </c>
      <c r="AM20" s="237" t="str">
        <f t="shared" si="12"/>
        <v>common</v>
      </c>
      <c r="AN20" s="269"/>
      <c r="AO20" s="269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5"/>
      <c r="BM20" s="235"/>
      <c r="BN20" s="235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</row>
    <row r="21" spans="1:96" s="239" customFormat="1" x14ac:dyDescent="0.15">
      <c r="A21" s="269" t="s">
        <v>701</v>
      </c>
      <c r="B21" s="228" t="str">
        <f>VLOOKUP(A21,RecNamesAll!A:E,5,FALSE)</f>
        <v>A</v>
      </c>
      <c r="C21" s="239" t="b">
        <f>VLOOKUP(A21,Ligands!A:B,2,FALSE)</f>
        <v>0</v>
      </c>
      <c r="D21" s="230" t="str">
        <f>VLOOKUP($A21,'B-EmEC'!$A:$DC,MATCH(D$1,'B-EmEC'!$A$1:$DC$1,0),FALSE)</f>
        <v/>
      </c>
      <c r="E21" s="231">
        <f>VLOOKUP($A21,'B-EmEC'!$A:$DC,MATCH(E$1,'B-EmEC'!$A$1:$DC$1,0),FALSE)</f>
        <v>420.9</v>
      </c>
      <c r="F21" s="231">
        <f>VLOOKUP($A21,'B-EmEC'!$A:$DC,MATCH(F$1,'B-EmEC'!$A$1:$DC$1,0),FALSE)</f>
        <v>250.6</v>
      </c>
      <c r="G21" s="231">
        <f>VLOOKUP($A21,'B-EmEC'!$A:$DC,MATCH(G$1,'B-EmEC'!$A$1:$DC$1,0),FALSE)</f>
        <v>206.1</v>
      </c>
      <c r="H21" s="231">
        <f>VLOOKUP($A21,'B-EmEC'!$A:$DC,MATCH(H$1,'B-EmEC'!$A$1:$DC$1,0),FALSE)</f>
        <v>299.5</v>
      </c>
      <c r="I21" s="231">
        <f>VLOOKUP($A21,'B-EmEC'!$A:$DC,MATCH(I$1,'B-EmEC'!$A$1:$DC$1,0),FALSE)</f>
        <v>105.7</v>
      </c>
      <c r="J21" s="231" t="str">
        <f>VLOOKUP($A21,'B-EmEC'!$A:$DC,MATCH(J$1,'B-EmEC'!$A$1:$DC$1,0),FALSE)</f>
        <v/>
      </c>
      <c r="K21" s="231" t="str">
        <f>VLOOKUP($A21,'B-EmEC'!$A:$DC,MATCH(K$1,'B-EmEC'!$A$1:$DC$1,0),FALSE)</f>
        <v/>
      </c>
      <c r="L21" s="231" t="str">
        <f>VLOOKUP($A21,'B-EmEC'!$A:$DC,MATCH(L$1,'B-EmEC'!$A$1:$DC$1,0),FALSE)</f>
        <v/>
      </c>
      <c r="M21" s="231" t="str">
        <f>VLOOKUP($A21,'B-EmEC'!$A:$DC,MATCH(M$1,'B-EmEC'!$A$1:$DC$1,0),FALSE)</f>
        <v/>
      </c>
      <c r="N21" s="231" t="str">
        <f>VLOOKUP($A21,'B-EmEC'!$A:$DC,MATCH(N$1,'B-EmEC'!$A$1:$DC$1,0),FALSE)</f>
        <v/>
      </c>
      <c r="O21" s="231" t="str">
        <f>VLOOKUP($A21,'B-EmEC'!$A:$DC,MATCH(O$1,'B-EmEC'!$A$1:$DC$1,0),FALSE)</f>
        <v/>
      </c>
      <c r="P21" s="232" t="str">
        <f>VLOOKUP($A21,'I-EmEC'!$A:$DD,MATCH(P$1,'I-EmEC'!$A$1:$DD$1,0),FALSE)</f>
        <v/>
      </c>
      <c r="Q21" s="233">
        <f>VLOOKUP($A21,'I-EmEC'!$A:$DD,MATCH(Q$1,'I-EmEC'!$A$1:$DD$1,0),FALSE)</f>
        <v>18.8</v>
      </c>
      <c r="R21" s="233">
        <f>VLOOKUP($A21,'I-EmEC'!$A:$DD,MATCH(R$1,'I-EmEC'!$A$1:$DD$1,0),FALSE)</f>
        <v>18.8</v>
      </c>
      <c r="S21" s="233">
        <f>VLOOKUP($A21,'I-EmEC'!$A:$DD,MATCH(S$1,'I-EmEC'!$A$1:$DD$1,0),FALSE)</f>
        <v>20.399999999999999</v>
      </c>
      <c r="T21" s="233">
        <f>VLOOKUP($A21,'I-EmEC'!$A:$DD,MATCH(T$1,'I-EmEC'!$A$1:$DD$1,0),FALSE)</f>
        <v>20.399999999999999</v>
      </c>
      <c r="U21" s="233" t="str">
        <f>VLOOKUP($A21,'I-EmEC'!$A:$DD,MATCH(U$1,'I-EmEC'!$A$1:$DD$1,0),FALSE)</f>
        <v/>
      </c>
      <c r="V21" s="233">
        <f>VLOOKUP($A21,'I-EmEC'!$A:$DD,MATCH(V$1,'I-EmEC'!$A$1:$DD$1,0),FALSE)</f>
        <v>4.7</v>
      </c>
      <c r="W21" s="233">
        <f>VLOOKUP($A21,'I-EmEC'!$A:$DD,MATCH(W$1,'I-EmEC'!$A$1:$DD$1,0),FALSE)</f>
        <v>4.7</v>
      </c>
      <c r="X21" s="233">
        <f>VLOOKUP($A21,'I-EmEC'!$A:$DD,MATCH(X$1,'I-EmEC'!$A$1:$DD$1,0),FALSE)</f>
        <v>11.3</v>
      </c>
      <c r="Y21" s="233" t="str">
        <f>VLOOKUP($A21,'I-EmEC'!$A:$DD,MATCH(Y$1,'I-EmEC'!$A$1:$DD$1,0),FALSE)</f>
        <v/>
      </c>
      <c r="Z21" s="233">
        <f>VLOOKUP($A21,'I-EmEC'!$A:$DD,MATCH(Z$1,'I-EmEC'!$A$1:$DD$1,0),FALSE)</f>
        <v>7.8</v>
      </c>
      <c r="AA21" s="233" t="str">
        <f>VLOOKUP($A21,'I-EmEC'!$A:$DD,MATCH(AA$1,'I-EmEC'!$A$1:$DD$1,0),FALSE)</f>
        <v/>
      </c>
      <c r="AB21" s="236" t="str">
        <f t="shared" si="1"/>
        <v>common</v>
      </c>
      <c r="AC21" s="237" t="str">
        <f t="shared" si="2"/>
        <v>common</v>
      </c>
      <c r="AD21" s="237" t="str">
        <f t="shared" si="3"/>
        <v>common</v>
      </c>
      <c r="AE21" s="237" t="str">
        <f t="shared" si="4"/>
        <v>common</v>
      </c>
      <c r="AF21" s="237" t="str">
        <f t="shared" si="5"/>
        <v>common</v>
      </c>
      <c r="AG21" s="237" t="str">
        <f t="shared" si="6"/>
        <v>unique</v>
      </c>
      <c r="AH21" s="237" t="str">
        <f t="shared" si="7"/>
        <v>unique</v>
      </c>
      <c r="AI21" s="237" t="str">
        <f t="shared" si="8"/>
        <v>unique</v>
      </c>
      <c r="AJ21" s="237" t="str">
        <f t="shared" si="9"/>
        <v>unique</v>
      </c>
      <c r="AK21" s="237" t="str">
        <f t="shared" si="10"/>
        <v>common</v>
      </c>
      <c r="AL21" s="237" t="str">
        <f t="shared" si="11"/>
        <v>unique</v>
      </c>
      <c r="AM21" s="237" t="str">
        <f t="shared" si="12"/>
        <v>common</v>
      </c>
      <c r="AN21" s="269"/>
      <c r="AO21" s="269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5"/>
      <c r="BM21" s="235"/>
      <c r="BN21" s="235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</row>
    <row r="22" spans="1:96" s="239" customFormat="1" x14ac:dyDescent="0.15">
      <c r="A22" s="269" t="s">
        <v>12</v>
      </c>
      <c r="B22" s="228" t="str">
        <f>VLOOKUP(A22,RecNamesAll!A:E,5,FALSE)</f>
        <v>A</v>
      </c>
      <c r="C22" s="239" t="b">
        <f>VLOOKUP(A22,Ligands!A:B,2,FALSE)</f>
        <v>1</v>
      </c>
      <c r="D22" s="230" t="str">
        <f>VLOOKUP($A22,'B-EmEC'!$A:$DC,MATCH(D$1,'B-EmEC'!$A$1:$DC$1,0),FALSE)</f>
        <v/>
      </c>
      <c r="E22" s="231">
        <f>VLOOKUP($A22,'B-EmEC'!$A:$DC,MATCH(E$1,'B-EmEC'!$A$1:$DC$1,0),FALSE)</f>
        <v>538.6</v>
      </c>
      <c r="F22" s="231">
        <f>VLOOKUP($A22,'B-EmEC'!$A:$DC,MATCH(F$1,'B-EmEC'!$A$1:$DC$1,0),FALSE)</f>
        <v>326.5</v>
      </c>
      <c r="G22" s="231">
        <f>VLOOKUP($A22,'B-EmEC'!$A:$DC,MATCH(G$1,'B-EmEC'!$A$1:$DC$1,0),FALSE)</f>
        <v>158</v>
      </c>
      <c r="H22" s="231">
        <f>VLOOKUP($A22,'B-EmEC'!$A:$DC,MATCH(H$1,'B-EmEC'!$A$1:$DC$1,0),FALSE)</f>
        <v>275.89999999999998</v>
      </c>
      <c r="I22" s="231">
        <f>VLOOKUP($A22,'B-EmEC'!$A:$DC,MATCH(I$1,'B-EmEC'!$A$1:$DC$1,0),FALSE)</f>
        <v>127</v>
      </c>
      <c r="J22" s="231" t="str">
        <f>VLOOKUP($A22,'B-EmEC'!$A:$DC,MATCH(J$1,'B-EmEC'!$A$1:$DC$1,0),FALSE)</f>
        <v/>
      </c>
      <c r="K22" s="231" t="str">
        <f>VLOOKUP($A22,'B-EmEC'!$A:$DC,MATCH(K$1,'B-EmEC'!$A$1:$DC$1,0),FALSE)</f>
        <v/>
      </c>
      <c r="L22" s="231" t="str">
        <f>VLOOKUP($A22,'B-EmEC'!$A:$DC,MATCH(L$1,'B-EmEC'!$A$1:$DC$1,0),FALSE)</f>
        <v/>
      </c>
      <c r="M22" s="231">
        <f>VLOOKUP($A22,'B-EmEC'!$A:$DC,MATCH(M$1,'B-EmEC'!$A$1:$DC$1,0),FALSE)</f>
        <v>39.35</v>
      </c>
      <c r="N22" s="231">
        <f>VLOOKUP($A22,'B-EmEC'!$A:$DC,MATCH(N$1,'B-EmEC'!$A$1:$DC$1,0),FALSE)</f>
        <v>21.37</v>
      </c>
      <c r="O22" s="231">
        <f>VLOOKUP($A22,'B-EmEC'!$A:$DC,MATCH(O$1,'B-EmEC'!$A$1:$DC$1,0),FALSE)</f>
        <v>32.15</v>
      </c>
      <c r="P22" s="232" t="str">
        <f>VLOOKUP($A22,'I-EmEC'!$A:$DD,MATCH(P$1,'I-EmEC'!$A$1:$DD$1,0),FALSE)</f>
        <v/>
      </c>
      <c r="Q22" s="233">
        <f>VLOOKUP($A22,'I-EmEC'!$A:$DD,MATCH(Q$1,'I-EmEC'!$A$1:$DD$1,0),FALSE)</f>
        <v>32.4</v>
      </c>
      <c r="R22" s="233">
        <f>VLOOKUP($A22,'I-EmEC'!$A:$DD,MATCH(R$1,'I-EmEC'!$A$1:$DD$1,0),FALSE)</f>
        <v>32.4</v>
      </c>
      <c r="S22" s="233">
        <f>VLOOKUP($A22,'I-EmEC'!$A:$DD,MATCH(S$1,'I-EmEC'!$A$1:$DD$1,0),FALSE)</f>
        <v>15.3</v>
      </c>
      <c r="T22" s="233">
        <f>VLOOKUP($A22,'I-EmEC'!$A:$DD,MATCH(T$1,'I-EmEC'!$A$1:$DD$1,0),FALSE)</f>
        <v>15.3</v>
      </c>
      <c r="U22" s="233">
        <f>VLOOKUP($A22,'I-EmEC'!$A:$DD,MATCH(U$1,'I-EmEC'!$A$1:$DD$1,0),FALSE)</f>
        <v>6.8</v>
      </c>
      <c r="V22" s="233">
        <f>VLOOKUP($A22,'I-EmEC'!$A:$DD,MATCH(V$1,'I-EmEC'!$A$1:$DD$1,0),FALSE)</f>
        <v>8</v>
      </c>
      <c r="W22" s="233">
        <f>VLOOKUP($A22,'I-EmEC'!$A:$DD,MATCH(W$1,'I-EmEC'!$A$1:$DD$1,0),FALSE)</f>
        <v>8</v>
      </c>
      <c r="X22" s="233" t="str">
        <f>VLOOKUP($A22,'I-EmEC'!$A:$DD,MATCH(X$1,'I-EmEC'!$A$1:$DD$1,0),FALSE)</f>
        <v/>
      </c>
      <c r="Y22" s="233" t="str">
        <f>VLOOKUP($A22,'I-EmEC'!$A:$DD,MATCH(Y$1,'I-EmEC'!$A$1:$DD$1,0),FALSE)</f>
        <v/>
      </c>
      <c r="Z22" s="233">
        <f>VLOOKUP($A22,'I-EmEC'!$A:$DD,MATCH(Z$1,'I-EmEC'!$A$1:$DD$1,0),FALSE)</f>
        <v>6.5</v>
      </c>
      <c r="AA22" s="233" t="str">
        <f>VLOOKUP($A22,'I-EmEC'!$A:$DD,MATCH(AA$1,'I-EmEC'!$A$1:$DD$1,0),FALSE)</f>
        <v/>
      </c>
      <c r="AB22" s="236" t="str">
        <f t="shared" si="1"/>
        <v>common</v>
      </c>
      <c r="AC22" s="237" t="str">
        <f t="shared" si="2"/>
        <v>common</v>
      </c>
      <c r="AD22" s="237" t="str">
        <f t="shared" si="3"/>
        <v>common</v>
      </c>
      <c r="AE22" s="237" t="str">
        <f t="shared" si="4"/>
        <v>common</v>
      </c>
      <c r="AF22" s="237" t="str">
        <f t="shared" si="5"/>
        <v>common</v>
      </c>
      <c r="AG22" s="237" t="str">
        <f t="shared" si="6"/>
        <v>common</v>
      </c>
      <c r="AH22" s="237" t="str">
        <f t="shared" si="7"/>
        <v>unique</v>
      </c>
      <c r="AI22" s="237" t="str">
        <f t="shared" si="8"/>
        <v>unique</v>
      </c>
      <c r="AJ22" s="237" t="str">
        <f t="shared" si="9"/>
        <v>common</v>
      </c>
      <c r="AK22" s="237" t="str">
        <f t="shared" si="10"/>
        <v>unique</v>
      </c>
      <c r="AL22" s="237" t="str">
        <f t="shared" si="11"/>
        <v>common</v>
      </c>
      <c r="AM22" s="237" t="str">
        <f t="shared" si="12"/>
        <v>unique</v>
      </c>
      <c r="AN22" s="269"/>
      <c r="AO22" s="269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5"/>
      <c r="BM22" s="235"/>
      <c r="BN22" s="235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</row>
    <row r="23" spans="1:96" s="239" customFormat="1" x14ac:dyDescent="0.15">
      <c r="A23" s="269" t="s">
        <v>349</v>
      </c>
      <c r="B23" s="228" t="str">
        <f>VLOOKUP(A23,RecNamesAll!A:E,5,FALSE)</f>
        <v>A</v>
      </c>
      <c r="C23" s="229" t="b">
        <f>VLOOKUP(A23,Ligands!A:B,2,FALSE)</f>
        <v>1</v>
      </c>
      <c r="D23" s="230" t="str">
        <f>VLOOKUP($A23,'B-EmEC'!$A:$DC,MATCH(D$1,'B-EmEC'!$A$1:$DC$1,0),FALSE)</f>
        <v/>
      </c>
      <c r="E23" s="231">
        <f>VLOOKUP($A23,'B-EmEC'!$A:$DC,MATCH(E$1,'B-EmEC'!$A$1:$DC$1,0),FALSE)</f>
        <v>177.5</v>
      </c>
      <c r="F23" s="231">
        <f>VLOOKUP($A23,'B-EmEC'!$A:$DC,MATCH(F$1,'B-EmEC'!$A$1:$DC$1,0),FALSE)</f>
        <v>160.4</v>
      </c>
      <c r="G23" s="231">
        <f>VLOOKUP($A23,'B-EmEC'!$A:$DC,MATCH(G$1,'B-EmEC'!$A$1:$DC$1,0),FALSE)</f>
        <v>86.86</v>
      </c>
      <c r="H23" s="231">
        <f>VLOOKUP($A23,'B-EmEC'!$A:$DC,MATCH(H$1,'B-EmEC'!$A$1:$DC$1,0),FALSE)</f>
        <v>123.1</v>
      </c>
      <c r="I23" s="231">
        <f>VLOOKUP($A23,'B-EmEC'!$A:$DC,MATCH(I$1,'B-EmEC'!$A$1:$DC$1,0),FALSE)</f>
        <v>131.19999999999999</v>
      </c>
      <c r="J23" s="231" t="str">
        <f>VLOOKUP($A23,'B-EmEC'!$A:$DC,MATCH(J$1,'B-EmEC'!$A$1:$DC$1,0),FALSE)</f>
        <v/>
      </c>
      <c r="K23" s="231" t="str">
        <f>VLOOKUP($A23,'B-EmEC'!$A:$DC,MATCH(K$1,'B-EmEC'!$A$1:$DC$1,0),FALSE)</f>
        <v/>
      </c>
      <c r="L23" s="231" t="str">
        <f>VLOOKUP($A23,'B-EmEC'!$A:$DC,MATCH(L$1,'B-EmEC'!$A$1:$DC$1,0),FALSE)</f>
        <v/>
      </c>
      <c r="M23" s="231">
        <f>VLOOKUP($A23,'B-EmEC'!$A:$DC,MATCH(M$1,'B-EmEC'!$A$1:$DC$1,0),FALSE)</f>
        <v>128.1</v>
      </c>
      <c r="N23" s="231" t="str">
        <f>VLOOKUP($A23,'B-EmEC'!$A:$DC,MATCH(N$1,'B-EmEC'!$A$1:$DC$1,0),FALSE)</f>
        <v/>
      </c>
      <c r="O23" s="231" t="str">
        <f>VLOOKUP($A23,'B-EmEC'!$A:$DC,MATCH(O$1,'B-EmEC'!$A$1:$DC$1,0),FALSE)</f>
        <v/>
      </c>
      <c r="P23" s="232" t="str">
        <f>VLOOKUP($A23,'I-EmEC'!$A:$DD,MATCH(P$1,'I-EmEC'!$A$1:$DD$1,0),FALSE)</f>
        <v/>
      </c>
      <c r="Q23" s="233">
        <f>VLOOKUP($A23,'I-EmEC'!$A:$DD,MATCH(Q$1,'I-EmEC'!$A$1:$DD$1,0),FALSE)</f>
        <v>14.3</v>
      </c>
      <c r="R23" s="233">
        <f>VLOOKUP($A23,'I-EmEC'!$A:$DD,MATCH(R$1,'I-EmEC'!$A$1:$DD$1,0),FALSE)</f>
        <v>14.3</v>
      </c>
      <c r="S23" s="233">
        <f>VLOOKUP($A23,'I-EmEC'!$A:$DD,MATCH(S$1,'I-EmEC'!$A$1:$DD$1,0),FALSE)</f>
        <v>11.3</v>
      </c>
      <c r="T23" s="233">
        <f>VLOOKUP($A23,'I-EmEC'!$A:$DD,MATCH(T$1,'I-EmEC'!$A$1:$DD$1,0),FALSE)</f>
        <v>11.3</v>
      </c>
      <c r="U23" s="233">
        <f>VLOOKUP($A23,'I-EmEC'!$A:$DD,MATCH(U$1,'I-EmEC'!$A$1:$DD$1,0),FALSE)</f>
        <v>10.4</v>
      </c>
      <c r="V23" s="233">
        <f>VLOOKUP($A23,'I-EmEC'!$A:$DD,MATCH(V$1,'I-EmEC'!$A$1:$DD$1,0),FALSE)</f>
        <v>6.3</v>
      </c>
      <c r="W23" s="233">
        <f>VLOOKUP($A23,'I-EmEC'!$A:$DD,MATCH(W$1,'I-EmEC'!$A$1:$DD$1,0),FALSE)</f>
        <v>6.3</v>
      </c>
      <c r="X23" s="233">
        <f>VLOOKUP($A23,'I-EmEC'!$A:$DD,MATCH(X$1,'I-EmEC'!$A$1:$DD$1,0),FALSE)</f>
        <v>11.9</v>
      </c>
      <c r="Y23" s="233" t="str">
        <f>VLOOKUP($A23,'I-EmEC'!$A:$DD,MATCH(Y$1,'I-EmEC'!$A$1:$DD$1,0),FALSE)</f>
        <v/>
      </c>
      <c r="Z23" s="233">
        <f>VLOOKUP($A23,'I-EmEC'!$A:$DD,MATCH(Z$1,'I-EmEC'!$A$1:$DD$1,0),FALSE)</f>
        <v>5.8</v>
      </c>
      <c r="AA23" s="233" t="str">
        <f>VLOOKUP($A23,'I-EmEC'!$A:$DD,MATCH(AA$1,'I-EmEC'!$A$1:$DD$1,0),FALSE)</f>
        <v/>
      </c>
      <c r="AB23" s="236" t="str">
        <f t="shared" si="1"/>
        <v>common</v>
      </c>
      <c r="AC23" s="237" t="str">
        <f t="shared" si="2"/>
        <v>common</v>
      </c>
      <c r="AD23" s="237" t="str">
        <f t="shared" si="3"/>
        <v>common</v>
      </c>
      <c r="AE23" s="237" t="str">
        <f t="shared" si="4"/>
        <v>common</v>
      </c>
      <c r="AF23" s="237" t="str">
        <f t="shared" si="5"/>
        <v>common</v>
      </c>
      <c r="AG23" s="237" t="str">
        <f t="shared" si="6"/>
        <v>common</v>
      </c>
      <c r="AH23" s="237" t="str">
        <f t="shared" si="7"/>
        <v>unique</v>
      </c>
      <c r="AI23" s="237" t="str">
        <f t="shared" si="8"/>
        <v>unique</v>
      </c>
      <c r="AJ23" s="237" t="str">
        <f t="shared" si="9"/>
        <v>unique</v>
      </c>
      <c r="AK23" s="237" t="str">
        <f t="shared" si="10"/>
        <v>unique</v>
      </c>
      <c r="AL23" s="237" t="str">
        <f t="shared" si="11"/>
        <v>unique</v>
      </c>
      <c r="AM23" s="237" t="str">
        <f t="shared" si="12"/>
        <v>common</v>
      </c>
      <c r="AN23" s="269"/>
      <c r="AO23" s="269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5"/>
      <c r="BM23" s="235"/>
      <c r="BN23" s="235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</row>
    <row r="24" spans="1:96" s="239" customFormat="1" x14ac:dyDescent="0.15">
      <c r="A24" s="269" t="s">
        <v>428</v>
      </c>
      <c r="B24" s="228" t="str">
        <f>VLOOKUP(A24,RecNamesAll!A:E,5,FALSE)</f>
        <v>A</v>
      </c>
      <c r="C24" s="229" t="b">
        <f>VLOOKUP(A24,Ligands!A:B,2,FALSE)</f>
        <v>0</v>
      </c>
      <c r="D24" s="230">
        <f>VLOOKUP($A24,'B-EmEC'!$A:$DC,MATCH(D$1,'B-EmEC'!$A$1:$DC$1,0),FALSE)</f>
        <v>55.19</v>
      </c>
      <c r="E24" s="231" t="str">
        <f>VLOOKUP($A24,'B-EmEC'!$A:$DC,MATCH(E$1,'B-EmEC'!$A$1:$DC$1,0),FALSE)</f>
        <v/>
      </c>
      <c r="F24" s="231" t="str">
        <f>VLOOKUP($A24,'B-EmEC'!$A:$DC,MATCH(F$1,'B-EmEC'!$A$1:$DC$1,0),FALSE)</f>
        <v/>
      </c>
      <c r="G24" s="231">
        <f>VLOOKUP($A24,'B-EmEC'!$A:$DC,MATCH(G$1,'B-EmEC'!$A$1:$DC$1,0),FALSE)</f>
        <v>56.27</v>
      </c>
      <c r="H24" s="231">
        <f>VLOOKUP($A24,'B-EmEC'!$A:$DC,MATCH(H$1,'B-EmEC'!$A$1:$DC$1,0),FALSE)</f>
        <v>153.4</v>
      </c>
      <c r="I24" s="231">
        <f>VLOOKUP($A24,'B-EmEC'!$A:$DC,MATCH(I$1,'B-EmEC'!$A$1:$DC$1,0),FALSE)</f>
        <v>148.4</v>
      </c>
      <c r="J24" s="231">
        <f>VLOOKUP($A24,'B-EmEC'!$A:$DC,MATCH(J$1,'B-EmEC'!$A$1:$DC$1,0),FALSE)</f>
        <v>34.72</v>
      </c>
      <c r="K24" s="231" t="str">
        <f>VLOOKUP($A24,'B-EmEC'!$A:$DC,MATCH(K$1,'B-EmEC'!$A$1:$DC$1,0),FALSE)</f>
        <v/>
      </c>
      <c r="L24" s="231">
        <f>VLOOKUP($A24,'B-EmEC'!$A:$DC,MATCH(L$1,'B-EmEC'!$A$1:$DC$1,0),FALSE)</f>
        <v>192.9</v>
      </c>
      <c r="M24" s="231">
        <f>VLOOKUP($A24,'B-EmEC'!$A:$DC,MATCH(M$1,'B-EmEC'!$A$1:$DC$1,0),FALSE)</f>
        <v>704.4</v>
      </c>
      <c r="N24" s="231">
        <f>VLOOKUP($A24,'B-EmEC'!$A:$DC,MATCH(N$1,'B-EmEC'!$A$1:$DC$1,0),FALSE)</f>
        <v>96.01</v>
      </c>
      <c r="O24" s="231">
        <f>VLOOKUP($A24,'B-EmEC'!$A:$DC,MATCH(O$1,'B-EmEC'!$A$1:$DC$1,0),FALSE)</f>
        <v>94.88</v>
      </c>
      <c r="P24" s="232">
        <f>VLOOKUP($A24,'I-EmEC'!$A:$DD,MATCH(P$1,'I-EmEC'!$A$1:$DD$1,0),FALSE)</f>
        <v>37.700000000000003</v>
      </c>
      <c r="Q24" s="233">
        <f>VLOOKUP($A24,'I-EmEC'!$A:$DD,MATCH(Q$1,'I-EmEC'!$A$1:$DD$1,0),FALSE)</f>
        <v>14.2</v>
      </c>
      <c r="R24" s="233">
        <f>VLOOKUP($A24,'I-EmEC'!$A:$DD,MATCH(R$1,'I-EmEC'!$A$1:$DD$1,0),FALSE)</f>
        <v>14.2</v>
      </c>
      <c r="S24" s="233">
        <f>VLOOKUP($A24,'I-EmEC'!$A:$DD,MATCH(S$1,'I-EmEC'!$A$1:$DD$1,0),FALSE)</f>
        <v>10.6</v>
      </c>
      <c r="T24" s="233">
        <f>VLOOKUP($A24,'I-EmEC'!$A:$DD,MATCH(T$1,'I-EmEC'!$A$1:$DD$1,0),FALSE)</f>
        <v>10.6</v>
      </c>
      <c r="U24" s="233">
        <f>VLOOKUP($A24,'I-EmEC'!$A:$DD,MATCH(U$1,'I-EmEC'!$A$1:$DD$1,0),FALSE)</f>
        <v>5.4</v>
      </c>
      <c r="V24" s="233">
        <f>VLOOKUP($A24,'I-EmEC'!$A:$DD,MATCH(V$1,'I-EmEC'!$A$1:$DD$1,0),FALSE)</f>
        <v>25.3</v>
      </c>
      <c r="W24" s="233">
        <f>VLOOKUP($A24,'I-EmEC'!$A:$DD,MATCH(W$1,'I-EmEC'!$A$1:$DD$1,0),FALSE)</f>
        <v>25.3</v>
      </c>
      <c r="X24" s="233">
        <f>VLOOKUP($A24,'I-EmEC'!$A:$DD,MATCH(X$1,'I-EmEC'!$A$1:$DD$1,0),FALSE)</f>
        <v>31.6</v>
      </c>
      <c r="Y24" s="233" t="str">
        <f>VLOOKUP($A24,'I-EmEC'!$A:$DD,MATCH(Y$1,'I-EmEC'!$A$1:$DD$1,0),FALSE)</f>
        <v/>
      </c>
      <c r="Z24" s="233" t="str">
        <f>VLOOKUP($A24,'I-EmEC'!$A:$DD,MATCH(Z$1,'I-EmEC'!$A$1:$DD$1,0),FALSE)</f>
        <v/>
      </c>
      <c r="AA24" s="233">
        <f>VLOOKUP($A24,'I-EmEC'!$A:$DD,MATCH(AA$1,'I-EmEC'!$A$1:$DD$1,0),FALSE)</f>
        <v>6.2</v>
      </c>
      <c r="AB24" s="236" t="str">
        <f t="shared" si="1"/>
        <v>common</v>
      </c>
      <c r="AC24" s="237" t="str">
        <f t="shared" si="2"/>
        <v>unique</v>
      </c>
      <c r="AD24" s="237" t="str">
        <f t="shared" si="3"/>
        <v>unique</v>
      </c>
      <c r="AE24" s="237" t="str">
        <f t="shared" si="4"/>
        <v>common</v>
      </c>
      <c r="AF24" s="237" t="str">
        <f t="shared" si="5"/>
        <v>common</v>
      </c>
      <c r="AG24" s="237" t="str">
        <f t="shared" si="6"/>
        <v>common</v>
      </c>
      <c r="AH24" s="237" t="str">
        <f t="shared" si="7"/>
        <v>common</v>
      </c>
      <c r="AI24" s="237" t="str">
        <f t="shared" si="8"/>
        <v>unique</v>
      </c>
      <c r="AJ24" s="237" t="str">
        <f t="shared" si="9"/>
        <v>common</v>
      </c>
      <c r="AK24" s="237" t="str">
        <f t="shared" si="10"/>
        <v>unique</v>
      </c>
      <c r="AL24" s="237" t="str">
        <f t="shared" si="11"/>
        <v>unique</v>
      </c>
      <c r="AM24" s="237" t="str">
        <f t="shared" si="12"/>
        <v>common</v>
      </c>
      <c r="AN24" s="269"/>
      <c r="AO24" s="269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5"/>
      <c r="BM24" s="235"/>
      <c r="BN24" s="235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</row>
    <row r="25" spans="1:96" s="239" customFormat="1" x14ac:dyDescent="0.15">
      <c r="A25" s="269" t="s">
        <v>360</v>
      </c>
      <c r="B25" s="228" t="str">
        <f>VLOOKUP(A25,RecNamesAll!A:E,5,FALSE)</f>
        <v>A</v>
      </c>
      <c r="C25" s="229" t="b">
        <f>VLOOKUP(A25,Ligands!A:B,2,FALSE)</f>
        <v>1</v>
      </c>
      <c r="D25" s="230" t="str">
        <f>VLOOKUP($A25,'B-EmEC'!$A:$DC,MATCH(D$1,'B-EmEC'!$A$1:$DC$1,0),FALSE)</f>
        <v/>
      </c>
      <c r="E25" s="231">
        <f>VLOOKUP($A25,'B-EmEC'!$A:$DC,MATCH(E$1,'B-EmEC'!$A$1:$DC$1,0),FALSE)</f>
        <v>83.16</v>
      </c>
      <c r="F25" s="231">
        <f>VLOOKUP($A25,'B-EmEC'!$A:$DC,MATCH(F$1,'B-EmEC'!$A$1:$DC$1,0),FALSE)</f>
        <v>32.71</v>
      </c>
      <c r="G25" s="231">
        <f>VLOOKUP($A25,'B-EmEC'!$A:$DC,MATCH(G$1,'B-EmEC'!$A$1:$DC$1,0),FALSE)</f>
        <v>33.96</v>
      </c>
      <c r="H25" s="231">
        <f>VLOOKUP($A25,'B-EmEC'!$A:$DC,MATCH(H$1,'B-EmEC'!$A$1:$DC$1,0),FALSE)</f>
        <v>58.27</v>
      </c>
      <c r="I25" s="231">
        <f>VLOOKUP($A25,'B-EmEC'!$A:$DC,MATCH(I$1,'B-EmEC'!$A$1:$DC$1,0),FALSE)</f>
        <v>150.9</v>
      </c>
      <c r="J25" s="231">
        <f>VLOOKUP($A25,'B-EmEC'!$A:$DC,MATCH(J$1,'B-EmEC'!$A$1:$DC$1,0),FALSE)</f>
        <v>146.4</v>
      </c>
      <c r="K25" s="231">
        <f>VLOOKUP($A25,'B-EmEC'!$A:$DC,MATCH(K$1,'B-EmEC'!$A$1:$DC$1,0),FALSE)</f>
        <v>111.5</v>
      </c>
      <c r="L25" s="231">
        <f>VLOOKUP($A25,'B-EmEC'!$A:$DC,MATCH(L$1,'B-EmEC'!$A$1:$DC$1,0),FALSE)</f>
        <v>261.3</v>
      </c>
      <c r="M25" s="231">
        <f>VLOOKUP($A25,'B-EmEC'!$A:$DC,MATCH(M$1,'B-EmEC'!$A$1:$DC$1,0),FALSE)</f>
        <v>775.5</v>
      </c>
      <c r="N25" s="231" t="str">
        <f>VLOOKUP($A25,'B-EmEC'!$A:$DC,MATCH(N$1,'B-EmEC'!$A$1:$DC$1,0),FALSE)</f>
        <v/>
      </c>
      <c r="O25" s="231" t="str">
        <f>VLOOKUP($A25,'B-EmEC'!$A:$DC,MATCH(O$1,'B-EmEC'!$A$1:$DC$1,0),FALSE)</f>
        <v/>
      </c>
      <c r="P25" s="232">
        <f>VLOOKUP($A25,'I-EmEC'!$A:$DD,MATCH(P$1,'I-EmEC'!$A$1:$DD$1,0),FALSE)</f>
        <v>12.7</v>
      </c>
      <c r="Q25" s="233">
        <f>VLOOKUP($A25,'I-EmEC'!$A:$DD,MATCH(Q$1,'I-EmEC'!$A$1:$DD$1,0),FALSE)</f>
        <v>17.7</v>
      </c>
      <c r="R25" s="233">
        <f>VLOOKUP($A25,'I-EmEC'!$A:$DD,MATCH(R$1,'I-EmEC'!$A$1:$DD$1,0),FALSE)</f>
        <v>17.7</v>
      </c>
      <c r="S25" s="233">
        <f>VLOOKUP($A25,'I-EmEC'!$A:$DD,MATCH(S$1,'I-EmEC'!$A$1:$DD$1,0),FALSE)</f>
        <v>21.2</v>
      </c>
      <c r="T25" s="233">
        <f>VLOOKUP($A25,'I-EmEC'!$A:$DD,MATCH(T$1,'I-EmEC'!$A$1:$DD$1,0),FALSE)</f>
        <v>21.2</v>
      </c>
      <c r="U25" s="233">
        <f>VLOOKUP($A25,'I-EmEC'!$A:$DD,MATCH(U$1,'I-EmEC'!$A$1:$DD$1,0),FALSE)</f>
        <v>13.8</v>
      </c>
      <c r="V25" s="233">
        <f>VLOOKUP($A25,'I-EmEC'!$A:$DD,MATCH(V$1,'I-EmEC'!$A$1:$DD$1,0),FALSE)</f>
        <v>10</v>
      </c>
      <c r="W25" s="233">
        <f>VLOOKUP($A25,'I-EmEC'!$A:$DD,MATCH(W$1,'I-EmEC'!$A$1:$DD$1,0),FALSE)</f>
        <v>10</v>
      </c>
      <c r="X25" s="233">
        <f>VLOOKUP($A25,'I-EmEC'!$A:$DD,MATCH(X$1,'I-EmEC'!$A$1:$DD$1,0),FALSE)</f>
        <v>10</v>
      </c>
      <c r="Y25" s="233">
        <f>VLOOKUP($A25,'I-EmEC'!$A:$DD,MATCH(Y$1,'I-EmEC'!$A$1:$DD$1,0),FALSE)</f>
        <v>22.2</v>
      </c>
      <c r="Z25" s="233">
        <f>VLOOKUP($A25,'I-EmEC'!$A:$DD,MATCH(Z$1,'I-EmEC'!$A$1:$DD$1,0),FALSE)</f>
        <v>20</v>
      </c>
      <c r="AA25" s="233">
        <f>VLOOKUP($A25,'I-EmEC'!$A:$DD,MATCH(AA$1,'I-EmEC'!$A$1:$DD$1,0),FALSE)</f>
        <v>19.899999999999999</v>
      </c>
      <c r="AB25" s="236" t="str">
        <f t="shared" si="1"/>
        <v>unique</v>
      </c>
      <c r="AC25" s="237" t="str">
        <f t="shared" si="2"/>
        <v>common</v>
      </c>
      <c r="AD25" s="237" t="str">
        <f t="shared" si="3"/>
        <v>common</v>
      </c>
      <c r="AE25" s="237" t="str">
        <f t="shared" si="4"/>
        <v>common</v>
      </c>
      <c r="AF25" s="237" t="str">
        <f t="shared" si="5"/>
        <v>common</v>
      </c>
      <c r="AG25" s="237" t="str">
        <f t="shared" si="6"/>
        <v>common</v>
      </c>
      <c r="AH25" s="237" t="str">
        <f t="shared" si="7"/>
        <v>common</v>
      </c>
      <c r="AI25" s="237" t="str">
        <f t="shared" si="8"/>
        <v>common</v>
      </c>
      <c r="AJ25" s="237" t="str">
        <f t="shared" si="9"/>
        <v>common</v>
      </c>
      <c r="AK25" s="237" t="str">
        <f t="shared" si="10"/>
        <v>common</v>
      </c>
      <c r="AL25" s="237" t="str">
        <f t="shared" si="11"/>
        <v>unique</v>
      </c>
      <c r="AM25" s="237" t="str">
        <f t="shared" si="12"/>
        <v>unique</v>
      </c>
      <c r="AN25" s="269"/>
      <c r="AO25" s="269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5"/>
      <c r="BM25" s="235"/>
      <c r="BN25" s="235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</row>
    <row r="26" spans="1:96" s="239" customFormat="1" x14ac:dyDescent="0.15">
      <c r="A26" s="269" t="s">
        <v>344</v>
      </c>
      <c r="B26" s="228" t="str">
        <f>VLOOKUP(A26,RecNamesAll!A:E,5,FALSE)</f>
        <v>A</v>
      </c>
      <c r="C26" s="229" t="b">
        <f>VLOOKUP(A26,Ligands!A:B,2,FALSE)</f>
        <v>1</v>
      </c>
      <c r="D26" s="230" t="str">
        <f>VLOOKUP($A26,'B-EmEC'!$A:$DC,MATCH(D$1,'B-EmEC'!$A$1:$DC$1,0),FALSE)</f>
        <v/>
      </c>
      <c r="E26" s="231">
        <f>VLOOKUP($A26,'B-EmEC'!$A:$DC,MATCH(E$1,'B-EmEC'!$A$1:$DC$1,0),FALSE)</f>
        <v>630.6</v>
      </c>
      <c r="F26" s="231">
        <f>VLOOKUP($A26,'B-EmEC'!$A:$DC,MATCH(F$1,'B-EmEC'!$A$1:$DC$1,0),FALSE)</f>
        <v>379.3</v>
      </c>
      <c r="G26" s="231">
        <f>VLOOKUP($A26,'B-EmEC'!$A:$DC,MATCH(G$1,'B-EmEC'!$A$1:$DC$1,0),FALSE)</f>
        <v>219</v>
      </c>
      <c r="H26" s="231">
        <f>VLOOKUP($A26,'B-EmEC'!$A:$DC,MATCH(H$1,'B-EmEC'!$A$1:$DC$1,0),FALSE)</f>
        <v>333.7</v>
      </c>
      <c r="I26" s="231">
        <f>VLOOKUP($A26,'B-EmEC'!$A:$DC,MATCH(I$1,'B-EmEC'!$A$1:$DC$1,0),FALSE)</f>
        <v>192.4</v>
      </c>
      <c r="J26" s="231" t="str">
        <f>VLOOKUP($A26,'B-EmEC'!$A:$DC,MATCH(J$1,'B-EmEC'!$A$1:$DC$1,0),FALSE)</f>
        <v/>
      </c>
      <c r="K26" s="231" t="str">
        <f>VLOOKUP($A26,'B-EmEC'!$A:$DC,MATCH(K$1,'B-EmEC'!$A$1:$DC$1,0),FALSE)</f>
        <v/>
      </c>
      <c r="L26" s="231">
        <f>VLOOKUP($A26,'B-EmEC'!$A:$DC,MATCH(L$1,'B-EmEC'!$A$1:$DC$1,0),FALSE)</f>
        <v>148.1</v>
      </c>
      <c r="M26" s="231">
        <f>VLOOKUP($A26,'B-EmEC'!$A:$DC,MATCH(M$1,'B-EmEC'!$A$1:$DC$1,0),FALSE)</f>
        <v>807.6</v>
      </c>
      <c r="N26" s="231" t="str">
        <f>VLOOKUP($A26,'B-EmEC'!$A:$DC,MATCH(N$1,'B-EmEC'!$A$1:$DC$1,0),FALSE)</f>
        <v/>
      </c>
      <c r="O26" s="231" t="str">
        <f>VLOOKUP($A26,'B-EmEC'!$A:$DC,MATCH(O$1,'B-EmEC'!$A$1:$DC$1,0),FALSE)</f>
        <v/>
      </c>
      <c r="P26" s="232">
        <f>VLOOKUP($A26,'I-EmEC'!$A:$DD,MATCH(P$1,'I-EmEC'!$A$1:$DD$1,0),FALSE)</f>
        <v>12.9</v>
      </c>
      <c r="Q26" s="233">
        <f>VLOOKUP($A26,'I-EmEC'!$A:$DD,MATCH(Q$1,'I-EmEC'!$A$1:$DD$1,0),FALSE)</f>
        <v>24.2</v>
      </c>
      <c r="R26" s="233">
        <f>VLOOKUP($A26,'I-EmEC'!$A:$DD,MATCH(R$1,'I-EmEC'!$A$1:$DD$1,0),FALSE)</f>
        <v>24.2</v>
      </c>
      <c r="S26" s="233">
        <f>VLOOKUP($A26,'I-EmEC'!$A:$DD,MATCH(S$1,'I-EmEC'!$A$1:$DD$1,0),FALSE)</f>
        <v>24.2</v>
      </c>
      <c r="T26" s="233">
        <f>VLOOKUP($A26,'I-EmEC'!$A:$DD,MATCH(T$1,'I-EmEC'!$A$1:$DD$1,0),FALSE)</f>
        <v>24.2</v>
      </c>
      <c r="U26" s="233">
        <f>VLOOKUP($A26,'I-EmEC'!$A:$DD,MATCH(U$1,'I-EmEC'!$A$1:$DD$1,0),FALSE)</f>
        <v>13</v>
      </c>
      <c r="V26" s="233">
        <f>VLOOKUP($A26,'I-EmEC'!$A:$DD,MATCH(V$1,'I-EmEC'!$A$1:$DD$1,0),FALSE)</f>
        <v>21.2</v>
      </c>
      <c r="W26" s="233">
        <f>VLOOKUP($A26,'I-EmEC'!$A:$DD,MATCH(W$1,'I-EmEC'!$A$1:$DD$1,0),FALSE)</f>
        <v>21.2</v>
      </c>
      <c r="X26" s="233">
        <f>VLOOKUP($A26,'I-EmEC'!$A:$DD,MATCH(X$1,'I-EmEC'!$A$1:$DD$1,0),FALSE)</f>
        <v>19.600000000000001</v>
      </c>
      <c r="Y26" s="233">
        <f>VLOOKUP($A26,'I-EmEC'!$A:$DD,MATCH(Y$1,'I-EmEC'!$A$1:$DD$1,0),FALSE)</f>
        <v>14.9</v>
      </c>
      <c r="Z26" s="233">
        <f>VLOOKUP($A26,'I-EmEC'!$A:$DD,MATCH(Z$1,'I-EmEC'!$A$1:$DD$1,0),FALSE)</f>
        <v>14.5</v>
      </c>
      <c r="AA26" s="233">
        <f>VLOOKUP($A26,'I-EmEC'!$A:$DD,MATCH(AA$1,'I-EmEC'!$A$1:$DD$1,0),FALSE)</f>
        <v>11.6</v>
      </c>
      <c r="AB26" s="236" t="str">
        <f t="shared" si="1"/>
        <v>unique</v>
      </c>
      <c r="AC26" s="237" t="str">
        <f t="shared" si="2"/>
        <v>common</v>
      </c>
      <c r="AD26" s="237" t="str">
        <f t="shared" si="3"/>
        <v>common</v>
      </c>
      <c r="AE26" s="237" t="str">
        <f t="shared" si="4"/>
        <v>common</v>
      </c>
      <c r="AF26" s="237" t="str">
        <f t="shared" si="5"/>
        <v>common</v>
      </c>
      <c r="AG26" s="237" t="str">
        <f t="shared" si="6"/>
        <v>common</v>
      </c>
      <c r="AH26" s="237" t="str">
        <f t="shared" si="7"/>
        <v>unique</v>
      </c>
      <c r="AI26" s="237" t="str">
        <f t="shared" si="8"/>
        <v>unique</v>
      </c>
      <c r="AJ26" s="237" t="str">
        <f t="shared" si="9"/>
        <v>common</v>
      </c>
      <c r="AK26" s="237" t="str">
        <f t="shared" si="10"/>
        <v>common</v>
      </c>
      <c r="AL26" s="237" t="str">
        <f t="shared" si="11"/>
        <v>unique</v>
      </c>
      <c r="AM26" s="237" t="str">
        <f t="shared" si="12"/>
        <v>unique</v>
      </c>
      <c r="AN26" s="269"/>
      <c r="AO26" s="269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5"/>
      <c r="BM26" s="235"/>
      <c r="BN26" s="235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</row>
    <row r="27" spans="1:96" s="239" customFormat="1" x14ac:dyDescent="0.15">
      <c r="A27" s="269" t="s">
        <v>848</v>
      </c>
      <c r="B27" s="228" t="str">
        <f>VLOOKUP(A27,RecNamesAll!A:E,5,FALSE)</f>
        <v>A</v>
      </c>
      <c r="C27" s="229" t="b">
        <f>VLOOKUP(A27,Ligands!A:B,2,FALSE)</f>
        <v>1</v>
      </c>
      <c r="D27" s="230" t="str">
        <f>VLOOKUP($A27,'B-EmEC'!$A:$DC,MATCH(D$1,'B-EmEC'!$A$1:$DC$1,0),FALSE)</f>
        <v/>
      </c>
      <c r="E27" s="231">
        <f>VLOOKUP($A27,'B-EmEC'!$A:$DC,MATCH(E$1,'B-EmEC'!$A$1:$DC$1,0),FALSE)</f>
        <v>493.8</v>
      </c>
      <c r="F27" s="231">
        <f>VLOOKUP($A27,'B-EmEC'!$A:$DC,MATCH(F$1,'B-EmEC'!$A$1:$DC$1,0),FALSE)</f>
        <v>275.8</v>
      </c>
      <c r="G27" s="231">
        <f>VLOOKUP($A27,'B-EmEC'!$A:$DC,MATCH(G$1,'B-EmEC'!$A$1:$DC$1,0),FALSE)</f>
        <v>236.2</v>
      </c>
      <c r="H27" s="231">
        <f>VLOOKUP($A27,'B-EmEC'!$A:$DC,MATCH(H$1,'B-EmEC'!$A$1:$DC$1,0),FALSE)</f>
        <v>305.89999999999998</v>
      </c>
      <c r="I27" s="231">
        <f>VLOOKUP($A27,'B-EmEC'!$A:$DC,MATCH(I$1,'B-EmEC'!$A$1:$DC$1,0),FALSE)</f>
        <v>95.17</v>
      </c>
      <c r="J27" s="231" t="str">
        <f>VLOOKUP($A27,'B-EmEC'!$A:$DC,MATCH(J$1,'B-EmEC'!$A$1:$DC$1,0),FALSE)</f>
        <v/>
      </c>
      <c r="K27" s="231" t="str">
        <f>VLOOKUP($A27,'B-EmEC'!$A:$DC,MATCH(K$1,'B-EmEC'!$A$1:$DC$1,0),FALSE)</f>
        <v/>
      </c>
      <c r="L27" s="231">
        <f>VLOOKUP($A27,'B-EmEC'!$A:$DC,MATCH(L$1,'B-EmEC'!$A$1:$DC$1,0),FALSE)</f>
        <v>21.58</v>
      </c>
      <c r="M27" s="231">
        <f>VLOOKUP($A27,'B-EmEC'!$A:$DC,MATCH(M$1,'B-EmEC'!$A$1:$DC$1,0),FALSE)</f>
        <v>583.79999999999995</v>
      </c>
      <c r="N27" s="231" t="str">
        <f>VLOOKUP($A27,'B-EmEC'!$A:$DC,MATCH(N$1,'B-EmEC'!$A$1:$DC$1,0),FALSE)</f>
        <v/>
      </c>
      <c r="O27" s="231">
        <f>VLOOKUP($A27,'B-EmEC'!$A:$DC,MATCH(O$1,'B-EmEC'!$A$1:$DC$1,0),FALSE)</f>
        <v>379.9</v>
      </c>
      <c r="P27" s="232">
        <f>VLOOKUP($A27,'I-EmEC'!$A:$DD,MATCH(P$1,'I-EmEC'!$A$1:$DD$1,0),FALSE)</f>
        <v>37.299999999999997</v>
      </c>
      <c r="Q27" s="233">
        <f>VLOOKUP($A27,'I-EmEC'!$A:$DD,MATCH(Q$1,'I-EmEC'!$A$1:$DD$1,0),FALSE)</f>
        <v>45.1</v>
      </c>
      <c r="R27" s="233">
        <f>VLOOKUP($A27,'I-EmEC'!$A:$DD,MATCH(R$1,'I-EmEC'!$A$1:$DD$1,0),FALSE)</f>
        <v>45.1</v>
      </c>
      <c r="S27" s="233">
        <f>VLOOKUP($A27,'I-EmEC'!$A:$DD,MATCH(S$1,'I-EmEC'!$A$1:$DD$1,0),FALSE)</f>
        <v>42.1</v>
      </c>
      <c r="T27" s="233">
        <f>VLOOKUP($A27,'I-EmEC'!$A:$DD,MATCH(T$1,'I-EmEC'!$A$1:$DD$1,0),FALSE)</f>
        <v>42.1</v>
      </c>
      <c r="U27" s="233">
        <f>VLOOKUP($A27,'I-EmEC'!$A:$DD,MATCH(U$1,'I-EmEC'!$A$1:$DD$1,0),FALSE)</f>
        <v>30.9</v>
      </c>
      <c r="V27" s="233">
        <f>VLOOKUP($A27,'I-EmEC'!$A:$DD,MATCH(V$1,'I-EmEC'!$A$1:$DD$1,0),FALSE)</f>
        <v>24.2</v>
      </c>
      <c r="W27" s="233">
        <f>VLOOKUP($A27,'I-EmEC'!$A:$DD,MATCH(W$1,'I-EmEC'!$A$1:$DD$1,0),FALSE)</f>
        <v>24.2</v>
      </c>
      <c r="X27" s="233">
        <f>VLOOKUP($A27,'I-EmEC'!$A:$DD,MATCH(X$1,'I-EmEC'!$A$1:$DD$1,0),FALSE)</f>
        <v>33.700000000000003</v>
      </c>
      <c r="Y27" s="233">
        <f>VLOOKUP($A27,'I-EmEC'!$A:$DD,MATCH(Y$1,'I-EmEC'!$A$1:$DD$1,0),FALSE)</f>
        <v>17.100000000000001</v>
      </c>
      <c r="Z27" s="233">
        <f>VLOOKUP($A27,'I-EmEC'!$A:$DD,MATCH(Z$1,'I-EmEC'!$A$1:$DD$1,0),FALSE)</f>
        <v>42.8</v>
      </c>
      <c r="AA27" s="233">
        <f>VLOOKUP($A27,'I-EmEC'!$A:$DD,MATCH(AA$1,'I-EmEC'!$A$1:$DD$1,0),FALSE)</f>
        <v>42.2</v>
      </c>
      <c r="AB27" s="236" t="str">
        <f t="shared" si="1"/>
        <v>unique</v>
      </c>
      <c r="AC27" s="237" t="str">
        <f t="shared" si="2"/>
        <v>common</v>
      </c>
      <c r="AD27" s="237" t="str">
        <f t="shared" si="3"/>
        <v>common</v>
      </c>
      <c r="AE27" s="237" t="str">
        <f t="shared" si="4"/>
        <v>common</v>
      </c>
      <c r="AF27" s="237" t="str">
        <f t="shared" si="5"/>
        <v>common</v>
      </c>
      <c r="AG27" s="237" t="str">
        <f t="shared" si="6"/>
        <v>common</v>
      </c>
      <c r="AH27" s="237" t="str">
        <f t="shared" si="7"/>
        <v>unique</v>
      </c>
      <c r="AI27" s="237" t="str">
        <f t="shared" si="8"/>
        <v>unique</v>
      </c>
      <c r="AJ27" s="237" t="str">
        <f t="shared" si="9"/>
        <v>common</v>
      </c>
      <c r="AK27" s="237" t="str">
        <f t="shared" si="10"/>
        <v>common</v>
      </c>
      <c r="AL27" s="237" t="str">
        <f t="shared" si="11"/>
        <v>unique</v>
      </c>
      <c r="AM27" s="237" t="str">
        <f t="shared" si="12"/>
        <v>common</v>
      </c>
      <c r="AN27" s="269"/>
      <c r="AO27" s="269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5"/>
      <c r="BM27" s="235"/>
      <c r="BN27" s="235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</row>
    <row r="28" spans="1:96" s="239" customFormat="1" x14ac:dyDescent="0.15">
      <c r="A28" s="269" t="s">
        <v>430</v>
      </c>
      <c r="B28" s="228" t="str">
        <f>VLOOKUP(A28,RecNamesAll!A:E,5,FALSE)</f>
        <v>A</v>
      </c>
      <c r="C28" s="229" t="b">
        <f>VLOOKUP(A28,Ligands!A:B,2,FALSE)</f>
        <v>0</v>
      </c>
      <c r="D28" s="230">
        <f>VLOOKUP($A28,'B-EmEC'!$A:$DC,MATCH(D$1,'B-EmEC'!$A$1:$DC$1,0),FALSE)</f>
        <v>54.4</v>
      </c>
      <c r="E28" s="231" t="str">
        <f>VLOOKUP($A28,'B-EmEC'!$A:$DC,MATCH(E$1,'B-EmEC'!$A$1:$DC$1,0),FALSE)</f>
        <v/>
      </c>
      <c r="F28" s="231" t="str">
        <f>VLOOKUP($A28,'B-EmEC'!$A:$DC,MATCH(F$1,'B-EmEC'!$A$1:$DC$1,0),FALSE)</f>
        <v/>
      </c>
      <c r="G28" s="231" t="str">
        <f>VLOOKUP($A28,'B-EmEC'!$A:$DC,MATCH(G$1,'B-EmEC'!$A$1:$DC$1,0),FALSE)</f>
        <v/>
      </c>
      <c r="H28" s="231" t="str">
        <f>VLOOKUP($A28,'B-EmEC'!$A:$DC,MATCH(H$1,'B-EmEC'!$A$1:$DC$1,0),FALSE)</f>
        <v/>
      </c>
      <c r="I28" s="231" t="str">
        <f>VLOOKUP($A28,'B-EmEC'!$A:$DC,MATCH(I$1,'B-EmEC'!$A$1:$DC$1,0),FALSE)</f>
        <v/>
      </c>
      <c r="J28" s="231" t="str">
        <f>VLOOKUP($A28,'B-EmEC'!$A:$DC,MATCH(J$1,'B-EmEC'!$A$1:$DC$1,0),FALSE)</f>
        <v/>
      </c>
      <c r="K28" s="231" t="str">
        <f>VLOOKUP($A28,'B-EmEC'!$A:$DC,MATCH(K$1,'B-EmEC'!$A$1:$DC$1,0),FALSE)</f>
        <v/>
      </c>
      <c r="L28" s="231" t="str">
        <f>VLOOKUP($A28,'B-EmEC'!$A:$DC,MATCH(L$1,'B-EmEC'!$A$1:$DC$1,0),FALSE)</f>
        <v/>
      </c>
      <c r="M28" s="231">
        <f>VLOOKUP($A28,'B-EmEC'!$A:$DC,MATCH(M$1,'B-EmEC'!$A$1:$DC$1,0),FALSE)</f>
        <v>767.2</v>
      </c>
      <c r="N28" s="231" t="str">
        <f>VLOOKUP($A28,'B-EmEC'!$A:$DC,MATCH(N$1,'B-EmEC'!$A$1:$DC$1,0),FALSE)</f>
        <v/>
      </c>
      <c r="O28" s="231" t="str">
        <f>VLOOKUP($A28,'B-EmEC'!$A:$DC,MATCH(O$1,'B-EmEC'!$A$1:$DC$1,0),FALSE)</f>
        <v/>
      </c>
      <c r="P28" s="232">
        <f>VLOOKUP($A28,'I-EmEC'!$A:$DD,MATCH(P$1,'I-EmEC'!$A$1:$DD$1,0),FALSE)</f>
        <v>18.3</v>
      </c>
      <c r="Q28" s="233" t="str">
        <f>VLOOKUP($A28,'I-EmEC'!$A:$DD,MATCH(Q$1,'I-EmEC'!$A$1:$DD$1,0),FALSE)</f>
        <v/>
      </c>
      <c r="R28" s="233" t="str">
        <f>VLOOKUP($A28,'I-EmEC'!$A:$DD,MATCH(R$1,'I-EmEC'!$A$1:$DD$1,0),FALSE)</f>
        <v/>
      </c>
      <c r="S28" s="233" t="str">
        <f>VLOOKUP($A28,'I-EmEC'!$A:$DD,MATCH(S$1,'I-EmEC'!$A$1:$DD$1,0),FALSE)</f>
        <v/>
      </c>
      <c r="T28" s="233" t="str">
        <f>VLOOKUP($A28,'I-EmEC'!$A:$DD,MATCH(T$1,'I-EmEC'!$A$1:$DD$1,0),FALSE)</f>
        <v/>
      </c>
      <c r="U28" s="233" t="str">
        <f>VLOOKUP($A28,'I-EmEC'!$A:$DD,MATCH(U$1,'I-EmEC'!$A$1:$DD$1,0),FALSE)</f>
        <v/>
      </c>
      <c r="V28" s="233" t="str">
        <f>VLOOKUP($A28,'I-EmEC'!$A:$DD,MATCH(V$1,'I-EmEC'!$A$1:$DD$1,0),FALSE)</f>
        <v/>
      </c>
      <c r="W28" s="233" t="str">
        <f>VLOOKUP($A28,'I-EmEC'!$A:$DD,MATCH(W$1,'I-EmEC'!$A$1:$DD$1,0),FALSE)</f>
        <v/>
      </c>
      <c r="X28" s="233">
        <f>VLOOKUP($A28,'I-EmEC'!$A:$DD,MATCH(X$1,'I-EmEC'!$A$1:$DD$1,0),FALSE)</f>
        <v>15</v>
      </c>
      <c r="Y28" s="233" t="str">
        <f>VLOOKUP($A28,'I-EmEC'!$A:$DD,MATCH(Y$1,'I-EmEC'!$A$1:$DD$1,0),FALSE)</f>
        <v/>
      </c>
      <c r="Z28" s="233" t="str">
        <f>VLOOKUP($A28,'I-EmEC'!$A:$DD,MATCH(Z$1,'I-EmEC'!$A$1:$DD$1,0),FALSE)</f>
        <v/>
      </c>
      <c r="AA28" s="233" t="str">
        <f>VLOOKUP($A28,'I-EmEC'!$A:$DD,MATCH(AA$1,'I-EmEC'!$A$1:$DD$1,0),FALSE)</f>
        <v/>
      </c>
      <c r="AB28" s="236" t="str">
        <f t="shared" si="1"/>
        <v>common</v>
      </c>
      <c r="AC28" s="237" t="str">
        <f t="shared" si="2"/>
        <v>common</v>
      </c>
      <c r="AD28" s="237" t="str">
        <f t="shared" si="3"/>
        <v>common</v>
      </c>
      <c r="AE28" s="237" t="str">
        <f t="shared" si="4"/>
        <v>common</v>
      </c>
      <c r="AF28" s="237" t="str">
        <f t="shared" si="5"/>
        <v>common</v>
      </c>
      <c r="AG28" s="237" t="str">
        <f t="shared" si="6"/>
        <v>common</v>
      </c>
      <c r="AH28" s="237" t="str">
        <f t="shared" si="7"/>
        <v>common</v>
      </c>
      <c r="AI28" s="237" t="str">
        <f t="shared" si="8"/>
        <v>common</v>
      </c>
      <c r="AJ28" s="237" t="str">
        <f t="shared" si="9"/>
        <v>unique</v>
      </c>
      <c r="AK28" s="237" t="str">
        <f t="shared" si="10"/>
        <v>unique</v>
      </c>
      <c r="AL28" s="237" t="str">
        <f t="shared" si="11"/>
        <v>common</v>
      </c>
      <c r="AM28" s="237" t="str">
        <f t="shared" si="12"/>
        <v>common</v>
      </c>
      <c r="AN28" s="269"/>
      <c r="AO28" s="269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5"/>
      <c r="BM28" s="235"/>
      <c r="BN28" s="235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</row>
    <row r="29" spans="1:96" s="239" customFormat="1" x14ac:dyDescent="0.15">
      <c r="A29" s="269" t="s">
        <v>933</v>
      </c>
      <c r="B29" s="228" t="str">
        <f>VLOOKUP(A29,RecNamesAll!A:E,5,FALSE)</f>
        <v>A</v>
      </c>
      <c r="C29" s="229" t="b">
        <f>VLOOKUP(A29,Ligands!A:B,2,FALSE)</f>
        <v>1</v>
      </c>
      <c r="D29" s="230" t="str">
        <f>VLOOKUP($A29,'B-EmEC'!$A:$DC,MATCH(D$1,'B-EmEC'!$A$1:$DC$1,0),FALSE)</f>
        <v/>
      </c>
      <c r="E29" s="231" t="str">
        <f>VLOOKUP($A29,'B-EmEC'!$A:$DC,MATCH(E$1,'B-EmEC'!$A$1:$DC$1,0),FALSE)</f>
        <v/>
      </c>
      <c r="F29" s="231" t="str">
        <f>VLOOKUP($A29,'B-EmEC'!$A:$DC,MATCH(F$1,'B-EmEC'!$A$1:$DC$1,0),FALSE)</f>
        <v/>
      </c>
      <c r="G29" s="231" t="str">
        <f>VLOOKUP($A29,'B-EmEC'!$A:$DC,MATCH(G$1,'B-EmEC'!$A$1:$DC$1,0),FALSE)</f>
        <v/>
      </c>
      <c r="H29" s="231" t="str">
        <f>VLOOKUP($A29,'B-EmEC'!$A:$DC,MATCH(H$1,'B-EmEC'!$A$1:$DC$1,0),FALSE)</f>
        <v/>
      </c>
      <c r="I29" s="231" t="str">
        <f>VLOOKUP($A29,'B-EmEC'!$A:$DC,MATCH(I$1,'B-EmEC'!$A$1:$DC$1,0),FALSE)</f>
        <v/>
      </c>
      <c r="J29" s="231">
        <f>VLOOKUP($A29,'B-EmEC'!$A:$DC,MATCH(J$1,'B-EmEC'!$A$1:$DC$1,0),FALSE)</f>
        <v>173.6</v>
      </c>
      <c r="K29" s="231">
        <f>VLOOKUP($A29,'B-EmEC'!$A:$DC,MATCH(K$1,'B-EmEC'!$A$1:$DC$1,0),FALSE)</f>
        <v>263.39999999999998</v>
      </c>
      <c r="L29" s="231">
        <f>VLOOKUP($A29,'B-EmEC'!$A:$DC,MATCH(L$1,'B-EmEC'!$A$1:$DC$1,0),FALSE)</f>
        <v>54.66</v>
      </c>
      <c r="M29" s="231">
        <f>VLOOKUP($A29,'B-EmEC'!$A:$DC,MATCH(M$1,'B-EmEC'!$A$1:$DC$1,0),FALSE)</f>
        <v>192</v>
      </c>
      <c r="N29" s="231" t="str">
        <f>VLOOKUP($A29,'B-EmEC'!$A:$DC,MATCH(N$1,'B-EmEC'!$A$1:$DC$1,0),FALSE)</f>
        <v/>
      </c>
      <c r="O29" s="231" t="str">
        <f>VLOOKUP($A29,'B-EmEC'!$A:$DC,MATCH(O$1,'B-EmEC'!$A$1:$DC$1,0),FALSE)</f>
        <v/>
      </c>
      <c r="P29" s="232">
        <f>VLOOKUP($A29,'I-EmEC'!$A:$DD,MATCH(P$1,'I-EmEC'!$A$1:$DD$1,0),FALSE)</f>
        <v>22.1</v>
      </c>
      <c r="Q29" s="233">
        <f>VLOOKUP($A29,'I-EmEC'!$A:$DD,MATCH(Q$1,'I-EmEC'!$A$1:$DD$1,0),FALSE)</f>
        <v>18.600000000000001</v>
      </c>
      <c r="R29" s="233">
        <f>VLOOKUP($A29,'I-EmEC'!$A:$DD,MATCH(R$1,'I-EmEC'!$A$1:$DD$1,0),FALSE)</f>
        <v>18.600000000000001</v>
      </c>
      <c r="S29" s="233" t="str">
        <f>VLOOKUP($A29,'I-EmEC'!$A:$DD,MATCH(S$1,'I-EmEC'!$A$1:$DD$1,0),FALSE)</f>
        <v/>
      </c>
      <c r="T29" s="233" t="str">
        <f>VLOOKUP($A29,'I-EmEC'!$A:$DD,MATCH(T$1,'I-EmEC'!$A$1:$DD$1,0),FALSE)</f>
        <v/>
      </c>
      <c r="U29" s="233" t="str">
        <f>VLOOKUP($A29,'I-EmEC'!$A:$DD,MATCH(U$1,'I-EmEC'!$A$1:$DD$1,0),FALSE)</f>
        <v/>
      </c>
      <c r="V29" s="233">
        <f>VLOOKUP($A29,'I-EmEC'!$A:$DD,MATCH(V$1,'I-EmEC'!$A$1:$DD$1,0),FALSE)</f>
        <v>27.6</v>
      </c>
      <c r="W29" s="233">
        <f>VLOOKUP($A29,'I-EmEC'!$A:$DD,MATCH(W$1,'I-EmEC'!$A$1:$DD$1,0),FALSE)</f>
        <v>27.6</v>
      </c>
      <c r="X29" s="233">
        <f>VLOOKUP($A29,'I-EmEC'!$A:$DD,MATCH(X$1,'I-EmEC'!$A$1:$DD$1,0),FALSE)</f>
        <v>15.4</v>
      </c>
      <c r="Y29" s="233" t="str">
        <f>VLOOKUP($A29,'I-EmEC'!$A:$DD,MATCH(Y$1,'I-EmEC'!$A$1:$DD$1,0),FALSE)</f>
        <v/>
      </c>
      <c r="Z29" s="233" t="str">
        <f>VLOOKUP($A29,'I-EmEC'!$A:$DD,MATCH(Z$1,'I-EmEC'!$A$1:$DD$1,0),FALSE)</f>
        <v/>
      </c>
      <c r="AA29" s="233" t="str">
        <f>VLOOKUP($A29,'I-EmEC'!$A:$DD,MATCH(AA$1,'I-EmEC'!$A$1:$DD$1,0),FALSE)</f>
        <v/>
      </c>
      <c r="AB29" s="236" t="str">
        <f t="shared" si="1"/>
        <v>unique</v>
      </c>
      <c r="AC29" s="237" t="str">
        <f t="shared" si="2"/>
        <v>unique</v>
      </c>
      <c r="AD29" s="237" t="str">
        <f t="shared" si="3"/>
        <v>unique</v>
      </c>
      <c r="AE29" s="237" t="str">
        <f t="shared" si="4"/>
        <v>common</v>
      </c>
      <c r="AF29" s="237" t="str">
        <f t="shared" si="5"/>
        <v>common</v>
      </c>
      <c r="AG29" s="237" t="str">
        <f t="shared" si="6"/>
        <v>common</v>
      </c>
      <c r="AH29" s="237" t="str">
        <f t="shared" si="7"/>
        <v>common</v>
      </c>
      <c r="AI29" s="237" t="str">
        <f t="shared" si="8"/>
        <v>common</v>
      </c>
      <c r="AJ29" s="237" t="str">
        <f t="shared" si="9"/>
        <v>common</v>
      </c>
      <c r="AK29" s="237" t="str">
        <f t="shared" si="10"/>
        <v>unique</v>
      </c>
      <c r="AL29" s="237" t="str">
        <f t="shared" si="11"/>
        <v>common</v>
      </c>
      <c r="AM29" s="237" t="str">
        <f t="shared" si="12"/>
        <v>common</v>
      </c>
      <c r="AN29" s="269"/>
      <c r="AO29" s="269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5"/>
      <c r="BM29" s="235"/>
      <c r="BN29" s="235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</row>
    <row r="30" spans="1:96" s="239" customFormat="1" x14ac:dyDescent="0.15">
      <c r="A30" s="269" t="s">
        <v>425</v>
      </c>
      <c r="B30" s="228" t="str">
        <f>VLOOKUP(A30,RecNamesAll!A:E,5,FALSE)</f>
        <v>A</v>
      </c>
      <c r="C30" s="229" t="b">
        <f>VLOOKUP(A30,Ligands!A:B,2,FALSE)</f>
        <v>1</v>
      </c>
      <c r="D30" s="230" t="str">
        <f>VLOOKUP($A30,'B-EmEC'!$A:$DC,MATCH(D$1,'B-EmEC'!$A$1:$DC$1,0),FALSE)</f>
        <v/>
      </c>
      <c r="E30" s="231">
        <f>VLOOKUP($A30,'B-EmEC'!$A:$DC,MATCH(E$1,'B-EmEC'!$A$1:$DC$1,0),FALSE)</f>
        <v>758.3</v>
      </c>
      <c r="F30" s="231">
        <f>VLOOKUP($A30,'B-EmEC'!$A:$DC,MATCH(F$1,'B-EmEC'!$A$1:$DC$1,0),FALSE)</f>
        <v>382.4</v>
      </c>
      <c r="G30" s="231">
        <f>VLOOKUP($A30,'B-EmEC'!$A:$DC,MATCH(G$1,'B-EmEC'!$A$1:$DC$1,0),FALSE)</f>
        <v>278.60000000000002</v>
      </c>
      <c r="H30" s="231">
        <f>VLOOKUP($A30,'B-EmEC'!$A:$DC,MATCH(H$1,'B-EmEC'!$A$1:$DC$1,0),FALSE)</f>
        <v>361.8</v>
      </c>
      <c r="I30" s="231">
        <f>VLOOKUP($A30,'B-EmEC'!$A:$DC,MATCH(I$1,'B-EmEC'!$A$1:$DC$1,0),FALSE)</f>
        <v>136.80000000000001</v>
      </c>
      <c r="J30" s="231" t="str">
        <f>VLOOKUP($A30,'B-EmEC'!$A:$DC,MATCH(J$1,'B-EmEC'!$A$1:$DC$1,0),FALSE)</f>
        <v/>
      </c>
      <c r="K30" s="231" t="str">
        <f>VLOOKUP($A30,'B-EmEC'!$A:$DC,MATCH(K$1,'B-EmEC'!$A$1:$DC$1,0),FALSE)</f>
        <v/>
      </c>
      <c r="L30" s="231" t="str">
        <f>VLOOKUP($A30,'B-EmEC'!$A:$DC,MATCH(L$1,'B-EmEC'!$A$1:$DC$1,0),FALSE)</f>
        <v/>
      </c>
      <c r="M30" s="231">
        <f>VLOOKUP($A30,'B-EmEC'!$A:$DC,MATCH(M$1,'B-EmEC'!$A$1:$DC$1,0),FALSE)</f>
        <v>130.1</v>
      </c>
      <c r="N30" s="231" t="str">
        <f>VLOOKUP($A30,'B-EmEC'!$A:$DC,MATCH(N$1,'B-EmEC'!$A$1:$DC$1,0),FALSE)</f>
        <v/>
      </c>
      <c r="O30" s="231">
        <f>VLOOKUP($A30,'B-EmEC'!$A:$DC,MATCH(O$1,'B-EmEC'!$A$1:$DC$1,0),FALSE)</f>
        <v>34.78</v>
      </c>
      <c r="P30" s="232" t="str">
        <f>VLOOKUP($A30,'I-EmEC'!$A:$DD,MATCH(P$1,'I-EmEC'!$A$1:$DD$1,0),FALSE)</f>
        <v/>
      </c>
      <c r="Q30" s="233">
        <f>VLOOKUP($A30,'I-EmEC'!$A:$DD,MATCH(Q$1,'I-EmEC'!$A$1:$DD$1,0),FALSE)</f>
        <v>28.5</v>
      </c>
      <c r="R30" s="233">
        <f>VLOOKUP($A30,'I-EmEC'!$A:$DD,MATCH(R$1,'I-EmEC'!$A$1:$DD$1,0),FALSE)</f>
        <v>28.5</v>
      </c>
      <c r="S30" s="233">
        <f>VLOOKUP($A30,'I-EmEC'!$A:$DD,MATCH(S$1,'I-EmEC'!$A$1:$DD$1,0),FALSE)</f>
        <v>19.8</v>
      </c>
      <c r="T30" s="233">
        <f>VLOOKUP($A30,'I-EmEC'!$A:$DD,MATCH(T$1,'I-EmEC'!$A$1:$DD$1,0),FALSE)</f>
        <v>19.8</v>
      </c>
      <c r="U30" s="233">
        <f>VLOOKUP($A30,'I-EmEC'!$A:$DD,MATCH(U$1,'I-EmEC'!$A$1:$DD$1,0),FALSE)</f>
        <v>26.8</v>
      </c>
      <c r="V30" s="233" t="str">
        <f>VLOOKUP($A30,'I-EmEC'!$A:$DD,MATCH(V$1,'I-EmEC'!$A$1:$DD$1,0),FALSE)</f>
        <v/>
      </c>
      <c r="W30" s="233" t="str">
        <f>VLOOKUP($A30,'I-EmEC'!$A:$DD,MATCH(W$1,'I-EmEC'!$A$1:$DD$1,0),FALSE)</f>
        <v/>
      </c>
      <c r="X30" s="233">
        <f>VLOOKUP($A30,'I-EmEC'!$A:$DD,MATCH(X$1,'I-EmEC'!$A$1:$DD$1,0),FALSE)</f>
        <v>10.8</v>
      </c>
      <c r="Y30" s="233" t="str">
        <f>VLOOKUP($A30,'I-EmEC'!$A:$DD,MATCH(Y$1,'I-EmEC'!$A$1:$DD$1,0),FALSE)</f>
        <v/>
      </c>
      <c r="Z30" s="233" t="str">
        <f>VLOOKUP($A30,'I-EmEC'!$A:$DD,MATCH(Z$1,'I-EmEC'!$A$1:$DD$1,0),FALSE)</f>
        <v/>
      </c>
      <c r="AA30" s="233" t="str">
        <f>VLOOKUP($A30,'I-EmEC'!$A:$DD,MATCH(AA$1,'I-EmEC'!$A$1:$DD$1,0),FALSE)</f>
        <v/>
      </c>
      <c r="AB30" s="236" t="str">
        <f t="shared" si="1"/>
        <v>common</v>
      </c>
      <c r="AC30" s="237" t="str">
        <f t="shared" si="2"/>
        <v>common</v>
      </c>
      <c r="AD30" s="237" t="str">
        <f t="shared" si="3"/>
        <v>common</v>
      </c>
      <c r="AE30" s="237" t="str">
        <f t="shared" si="4"/>
        <v>common</v>
      </c>
      <c r="AF30" s="237" t="str">
        <f t="shared" si="5"/>
        <v>common</v>
      </c>
      <c r="AG30" s="237" t="str">
        <f t="shared" si="6"/>
        <v>common</v>
      </c>
      <c r="AH30" s="237" t="str">
        <f t="shared" si="7"/>
        <v>common</v>
      </c>
      <c r="AI30" s="237" t="str">
        <f t="shared" si="8"/>
        <v>common</v>
      </c>
      <c r="AJ30" s="237" t="str">
        <f t="shared" si="9"/>
        <v>unique</v>
      </c>
      <c r="AK30" s="237" t="str">
        <f t="shared" si="10"/>
        <v>unique</v>
      </c>
      <c r="AL30" s="237" t="str">
        <f t="shared" si="11"/>
        <v>common</v>
      </c>
      <c r="AM30" s="237" t="str">
        <f t="shared" si="12"/>
        <v>unique</v>
      </c>
      <c r="AN30" s="269"/>
      <c r="AO30" s="269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5"/>
      <c r="BM30" s="235"/>
      <c r="BN30" s="235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</row>
    <row r="31" spans="1:96" s="239" customFormat="1" x14ac:dyDescent="0.15">
      <c r="A31" s="269" t="s">
        <v>526</v>
      </c>
      <c r="B31" s="228" t="str">
        <f>VLOOKUP(A31,RecNamesAll!A:E,5,FALSE)</f>
        <v>A</v>
      </c>
      <c r="C31" s="229" t="b">
        <f>VLOOKUP(A31,Ligands!A:B,2,FALSE)</f>
        <v>1</v>
      </c>
      <c r="D31" s="230" t="str">
        <f>VLOOKUP($A31,'B-EmEC'!$A:$DC,MATCH(D$1,'B-EmEC'!$A$1:$DC$1,0),FALSE)</f>
        <v/>
      </c>
      <c r="E31" s="231">
        <f>VLOOKUP($A31,'B-EmEC'!$A:$DC,MATCH(E$1,'B-EmEC'!$A$1:$DC$1,0),FALSE)</f>
        <v>133.69999999999999</v>
      </c>
      <c r="F31" s="231">
        <f>VLOOKUP($A31,'B-EmEC'!$A:$DC,MATCH(F$1,'B-EmEC'!$A$1:$DC$1,0),FALSE)</f>
        <v>143.80000000000001</v>
      </c>
      <c r="G31" s="231">
        <f>VLOOKUP($A31,'B-EmEC'!$A:$DC,MATCH(G$1,'B-EmEC'!$A$1:$DC$1,0),FALSE)</f>
        <v>165.8</v>
      </c>
      <c r="H31" s="231">
        <f>VLOOKUP($A31,'B-EmEC'!$A:$DC,MATCH(H$1,'B-EmEC'!$A$1:$DC$1,0),FALSE)</f>
        <v>190.3</v>
      </c>
      <c r="I31" s="231">
        <f>VLOOKUP($A31,'B-EmEC'!$A:$DC,MATCH(I$1,'B-EmEC'!$A$1:$DC$1,0),FALSE)</f>
        <v>122.6</v>
      </c>
      <c r="J31" s="231" t="str">
        <f>VLOOKUP($A31,'B-EmEC'!$A:$DC,MATCH(J$1,'B-EmEC'!$A$1:$DC$1,0),FALSE)</f>
        <v/>
      </c>
      <c r="K31" s="231" t="str">
        <f>VLOOKUP($A31,'B-EmEC'!$A:$DC,MATCH(K$1,'B-EmEC'!$A$1:$DC$1,0),FALSE)</f>
        <v/>
      </c>
      <c r="L31" s="231" t="str">
        <f>VLOOKUP($A31,'B-EmEC'!$A:$DC,MATCH(L$1,'B-EmEC'!$A$1:$DC$1,0),FALSE)</f>
        <v/>
      </c>
      <c r="M31" s="231">
        <f>VLOOKUP($A31,'B-EmEC'!$A:$DC,MATCH(M$1,'B-EmEC'!$A$1:$DC$1,0),FALSE)</f>
        <v>38.08</v>
      </c>
      <c r="N31" s="231">
        <f>VLOOKUP($A31,'B-EmEC'!$A:$DC,MATCH(N$1,'B-EmEC'!$A$1:$DC$1,0),FALSE)</f>
        <v>53.43</v>
      </c>
      <c r="O31" s="231" t="str">
        <f>VLOOKUP($A31,'B-EmEC'!$A:$DC,MATCH(O$1,'B-EmEC'!$A$1:$DC$1,0),FALSE)</f>
        <v/>
      </c>
      <c r="P31" s="232" t="str">
        <f>VLOOKUP($A31,'I-EmEC'!$A:$DD,MATCH(P$1,'I-EmEC'!$A$1:$DD$1,0),FALSE)</f>
        <v/>
      </c>
      <c r="Q31" s="233">
        <f>VLOOKUP($A31,'I-EmEC'!$A:$DD,MATCH(Q$1,'I-EmEC'!$A$1:$DD$1,0),FALSE)</f>
        <v>17.8</v>
      </c>
      <c r="R31" s="233">
        <f>VLOOKUP($A31,'I-EmEC'!$A:$DD,MATCH(R$1,'I-EmEC'!$A$1:$DD$1,0),FALSE)</f>
        <v>17.8</v>
      </c>
      <c r="S31" s="233">
        <f>VLOOKUP($A31,'I-EmEC'!$A:$DD,MATCH(S$1,'I-EmEC'!$A$1:$DD$1,0),FALSE)</f>
        <v>16.5</v>
      </c>
      <c r="T31" s="233">
        <f>VLOOKUP($A31,'I-EmEC'!$A:$DD,MATCH(T$1,'I-EmEC'!$A$1:$DD$1,0),FALSE)</f>
        <v>16.5</v>
      </c>
      <c r="U31" s="233">
        <f>VLOOKUP($A31,'I-EmEC'!$A:$DD,MATCH(U$1,'I-EmEC'!$A$1:$DD$1,0),FALSE)</f>
        <v>6.8</v>
      </c>
      <c r="V31" s="233" t="str">
        <f>VLOOKUP($A31,'I-EmEC'!$A:$DD,MATCH(V$1,'I-EmEC'!$A$1:$DD$1,0),FALSE)</f>
        <v/>
      </c>
      <c r="W31" s="233" t="str">
        <f>VLOOKUP($A31,'I-EmEC'!$A:$DD,MATCH(W$1,'I-EmEC'!$A$1:$DD$1,0),FALSE)</f>
        <v/>
      </c>
      <c r="X31" s="233" t="str">
        <f>VLOOKUP($A31,'I-EmEC'!$A:$DD,MATCH(X$1,'I-EmEC'!$A$1:$DD$1,0),FALSE)</f>
        <v/>
      </c>
      <c r="Y31" s="233" t="str">
        <f>VLOOKUP($A31,'I-EmEC'!$A:$DD,MATCH(Y$1,'I-EmEC'!$A$1:$DD$1,0),FALSE)</f>
        <v/>
      </c>
      <c r="Z31" s="233">
        <f>VLOOKUP($A31,'I-EmEC'!$A:$DD,MATCH(Z$1,'I-EmEC'!$A$1:$DD$1,0),FALSE)</f>
        <v>8.6</v>
      </c>
      <c r="AA31" s="233" t="str">
        <f>VLOOKUP($A31,'I-EmEC'!$A:$DD,MATCH(AA$1,'I-EmEC'!$A$1:$DD$1,0),FALSE)</f>
        <v/>
      </c>
      <c r="AB31" s="236" t="str">
        <f t="shared" si="1"/>
        <v>common</v>
      </c>
      <c r="AC31" s="237" t="str">
        <f t="shared" si="2"/>
        <v>common</v>
      </c>
      <c r="AD31" s="237" t="str">
        <f t="shared" si="3"/>
        <v>common</v>
      </c>
      <c r="AE31" s="237" t="str">
        <f t="shared" si="4"/>
        <v>common</v>
      </c>
      <c r="AF31" s="237" t="str">
        <f t="shared" si="5"/>
        <v>common</v>
      </c>
      <c r="AG31" s="237" t="str">
        <f t="shared" si="6"/>
        <v>common</v>
      </c>
      <c r="AH31" s="237" t="str">
        <f t="shared" si="7"/>
        <v>common</v>
      </c>
      <c r="AI31" s="237" t="str">
        <f t="shared" si="8"/>
        <v>common</v>
      </c>
      <c r="AJ31" s="237" t="str">
        <f t="shared" si="9"/>
        <v>common</v>
      </c>
      <c r="AK31" s="237" t="str">
        <f t="shared" si="10"/>
        <v>unique</v>
      </c>
      <c r="AL31" s="237" t="str">
        <f t="shared" si="11"/>
        <v>common</v>
      </c>
      <c r="AM31" s="237" t="str">
        <f t="shared" si="12"/>
        <v>common</v>
      </c>
      <c r="AN31" s="269"/>
      <c r="AO31" s="269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5"/>
      <c r="BM31" s="235"/>
      <c r="BN31" s="235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</row>
    <row r="32" spans="1:96" s="239" customFormat="1" x14ac:dyDescent="0.15">
      <c r="A32" s="269" t="s">
        <v>779</v>
      </c>
      <c r="B32" s="228" t="str">
        <f>VLOOKUP(A32,RecNamesAll!A:E,5,FALSE)</f>
        <v>A</v>
      </c>
      <c r="C32" s="229" t="b">
        <f>VLOOKUP(A32,Ligands!A:B,2,FALSE)</f>
        <v>1</v>
      </c>
      <c r="D32" s="230" t="str">
        <f>VLOOKUP($A32,'B-EmEC'!$A:$DC,MATCH(D$1,'B-EmEC'!$A$1:$DC$1,0),FALSE)</f>
        <v/>
      </c>
      <c r="E32" s="231">
        <f>VLOOKUP($A32,'B-EmEC'!$A:$DC,MATCH(E$1,'B-EmEC'!$A$1:$DC$1,0),FALSE)</f>
        <v>696.6</v>
      </c>
      <c r="F32" s="231">
        <f>VLOOKUP($A32,'B-EmEC'!$A:$DC,MATCH(F$1,'B-EmEC'!$A$1:$DC$1,0),FALSE)</f>
        <v>299.5</v>
      </c>
      <c r="G32" s="231">
        <f>VLOOKUP($A32,'B-EmEC'!$A:$DC,MATCH(G$1,'B-EmEC'!$A$1:$DC$1,0),FALSE)</f>
        <v>223.9</v>
      </c>
      <c r="H32" s="231">
        <f>VLOOKUP($A32,'B-EmEC'!$A:$DC,MATCH(H$1,'B-EmEC'!$A$1:$DC$1,0),FALSE)</f>
        <v>297</v>
      </c>
      <c r="I32" s="231">
        <f>VLOOKUP($A32,'B-EmEC'!$A:$DC,MATCH(I$1,'B-EmEC'!$A$1:$DC$1,0),FALSE)</f>
        <v>32.72</v>
      </c>
      <c r="J32" s="231" t="str">
        <f>VLOOKUP($A32,'B-EmEC'!$A:$DC,MATCH(J$1,'B-EmEC'!$A$1:$DC$1,0),FALSE)</f>
        <v/>
      </c>
      <c r="K32" s="231" t="str">
        <f>VLOOKUP($A32,'B-EmEC'!$A:$DC,MATCH(K$1,'B-EmEC'!$A$1:$DC$1,0),FALSE)</f>
        <v/>
      </c>
      <c r="L32" s="231" t="str">
        <f>VLOOKUP($A32,'B-EmEC'!$A:$DC,MATCH(L$1,'B-EmEC'!$A$1:$DC$1,0),FALSE)</f>
        <v/>
      </c>
      <c r="M32" s="231">
        <f>VLOOKUP($A32,'B-EmEC'!$A:$DC,MATCH(M$1,'B-EmEC'!$A$1:$DC$1,0),FALSE)</f>
        <v>175.6</v>
      </c>
      <c r="N32" s="231" t="str">
        <f>VLOOKUP($A32,'B-EmEC'!$A:$DC,MATCH(N$1,'B-EmEC'!$A$1:$DC$1,0),FALSE)</f>
        <v/>
      </c>
      <c r="O32" s="231" t="str">
        <f>VLOOKUP($A32,'B-EmEC'!$A:$DC,MATCH(O$1,'B-EmEC'!$A$1:$DC$1,0),FALSE)</f>
        <v/>
      </c>
      <c r="P32" s="232" t="str">
        <f>VLOOKUP($A32,'I-EmEC'!$A:$DD,MATCH(P$1,'I-EmEC'!$A$1:$DD$1,0),FALSE)</f>
        <v/>
      </c>
      <c r="Q32" s="233">
        <f>VLOOKUP($A32,'I-EmEC'!$A:$DD,MATCH(Q$1,'I-EmEC'!$A$1:$DD$1,0),FALSE)</f>
        <v>38.1</v>
      </c>
      <c r="R32" s="233">
        <f>VLOOKUP($A32,'I-EmEC'!$A:$DD,MATCH(R$1,'I-EmEC'!$A$1:$DD$1,0),FALSE)</f>
        <v>38.1</v>
      </c>
      <c r="S32" s="233">
        <f>VLOOKUP($A32,'I-EmEC'!$A:$DD,MATCH(S$1,'I-EmEC'!$A$1:$DD$1,0),FALSE)</f>
        <v>22.9</v>
      </c>
      <c r="T32" s="233">
        <f>VLOOKUP($A32,'I-EmEC'!$A:$DD,MATCH(T$1,'I-EmEC'!$A$1:$DD$1,0),FALSE)</f>
        <v>22.9</v>
      </c>
      <c r="U32" s="233">
        <f>VLOOKUP($A32,'I-EmEC'!$A:$DD,MATCH(U$1,'I-EmEC'!$A$1:$DD$1,0),FALSE)</f>
        <v>20.7</v>
      </c>
      <c r="V32" s="233" t="str">
        <f>VLOOKUP($A32,'I-EmEC'!$A:$DD,MATCH(V$1,'I-EmEC'!$A$1:$DD$1,0),FALSE)</f>
        <v/>
      </c>
      <c r="W32" s="233" t="str">
        <f>VLOOKUP($A32,'I-EmEC'!$A:$DD,MATCH(W$1,'I-EmEC'!$A$1:$DD$1,0),FALSE)</f>
        <v/>
      </c>
      <c r="X32" s="233">
        <f>VLOOKUP($A32,'I-EmEC'!$A:$DD,MATCH(X$1,'I-EmEC'!$A$1:$DD$1,0),FALSE)</f>
        <v>14.3</v>
      </c>
      <c r="Y32" s="233" t="str">
        <f>VLOOKUP($A32,'I-EmEC'!$A:$DD,MATCH(Y$1,'I-EmEC'!$A$1:$DD$1,0),FALSE)</f>
        <v/>
      </c>
      <c r="Z32" s="233">
        <f>VLOOKUP($A32,'I-EmEC'!$A:$DD,MATCH(Z$1,'I-EmEC'!$A$1:$DD$1,0),FALSE)</f>
        <v>6.6</v>
      </c>
      <c r="AA32" s="233" t="str">
        <f>VLOOKUP($A32,'I-EmEC'!$A:$DD,MATCH(AA$1,'I-EmEC'!$A$1:$DD$1,0),FALSE)</f>
        <v/>
      </c>
      <c r="AB32" s="236" t="str">
        <f t="shared" si="1"/>
        <v>common</v>
      </c>
      <c r="AC32" s="237" t="str">
        <f t="shared" si="2"/>
        <v>common</v>
      </c>
      <c r="AD32" s="237" t="str">
        <f t="shared" si="3"/>
        <v>common</v>
      </c>
      <c r="AE32" s="237" t="str">
        <f t="shared" si="4"/>
        <v>common</v>
      </c>
      <c r="AF32" s="237" t="str">
        <f t="shared" si="5"/>
        <v>common</v>
      </c>
      <c r="AG32" s="237" t="str">
        <f t="shared" si="6"/>
        <v>common</v>
      </c>
      <c r="AH32" s="237" t="str">
        <f t="shared" si="7"/>
        <v>common</v>
      </c>
      <c r="AI32" s="237" t="str">
        <f t="shared" si="8"/>
        <v>common</v>
      </c>
      <c r="AJ32" s="237" t="str">
        <f t="shared" si="9"/>
        <v>unique</v>
      </c>
      <c r="AK32" s="237" t="str">
        <f t="shared" si="10"/>
        <v>unique</v>
      </c>
      <c r="AL32" s="237" t="str">
        <f t="shared" si="11"/>
        <v>unique</v>
      </c>
      <c r="AM32" s="237" t="str">
        <f t="shared" si="12"/>
        <v>common</v>
      </c>
      <c r="AN32" s="269"/>
      <c r="AO32" s="269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5"/>
      <c r="BM32" s="235"/>
      <c r="BN32" s="235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</row>
    <row r="33" spans="1:96" s="239" customFormat="1" x14ac:dyDescent="0.15">
      <c r="A33" s="269" t="s">
        <v>785</v>
      </c>
      <c r="B33" s="228" t="str">
        <f>VLOOKUP(A33,RecNamesAll!A:E,5,FALSE)</f>
        <v>A</v>
      </c>
      <c r="C33" s="229" t="b">
        <f>VLOOKUP(A33,Ligands!A:B,2,FALSE)</f>
        <v>1</v>
      </c>
      <c r="D33" s="230" t="str">
        <f>VLOOKUP($A33,'B-EmEC'!$A:$DC,MATCH(D$1,'B-EmEC'!$A$1:$DC$1,0),FALSE)</f>
        <v/>
      </c>
      <c r="E33" s="231">
        <f>VLOOKUP($A33,'B-EmEC'!$A:$DC,MATCH(E$1,'B-EmEC'!$A$1:$DC$1,0),FALSE)</f>
        <v>639.6</v>
      </c>
      <c r="F33" s="231">
        <f>VLOOKUP($A33,'B-EmEC'!$A:$DC,MATCH(F$1,'B-EmEC'!$A$1:$DC$1,0),FALSE)</f>
        <v>267.7</v>
      </c>
      <c r="G33" s="231">
        <f>VLOOKUP($A33,'B-EmEC'!$A:$DC,MATCH(G$1,'B-EmEC'!$A$1:$DC$1,0),FALSE)</f>
        <v>213.3</v>
      </c>
      <c r="H33" s="231">
        <f>VLOOKUP($A33,'B-EmEC'!$A:$DC,MATCH(H$1,'B-EmEC'!$A$1:$DC$1,0),FALSE)</f>
        <v>310.39999999999998</v>
      </c>
      <c r="I33" s="231">
        <f>VLOOKUP($A33,'B-EmEC'!$A:$DC,MATCH(I$1,'B-EmEC'!$A$1:$DC$1,0),FALSE)</f>
        <v>240</v>
      </c>
      <c r="J33" s="231" t="str">
        <f>VLOOKUP($A33,'B-EmEC'!$A:$DC,MATCH(J$1,'B-EmEC'!$A$1:$DC$1,0),FALSE)</f>
        <v/>
      </c>
      <c r="K33" s="231" t="str">
        <f>VLOOKUP($A33,'B-EmEC'!$A:$DC,MATCH(K$1,'B-EmEC'!$A$1:$DC$1,0),FALSE)</f>
        <v/>
      </c>
      <c r="L33" s="231">
        <f>VLOOKUP($A33,'B-EmEC'!$A:$DC,MATCH(L$1,'B-EmEC'!$A$1:$DC$1,0),FALSE)</f>
        <v>161.69999999999999</v>
      </c>
      <c r="M33" s="231">
        <f>VLOOKUP($A33,'B-EmEC'!$A:$DC,MATCH(M$1,'B-EmEC'!$A$1:$DC$1,0),FALSE)</f>
        <v>733.9</v>
      </c>
      <c r="N33" s="231" t="str">
        <f>VLOOKUP($A33,'B-EmEC'!$A:$DC,MATCH(N$1,'B-EmEC'!$A$1:$DC$1,0),FALSE)</f>
        <v/>
      </c>
      <c r="O33" s="231" t="str">
        <f>VLOOKUP($A33,'B-EmEC'!$A:$DC,MATCH(O$1,'B-EmEC'!$A$1:$DC$1,0),FALSE)</f>
        <v/>
      </c>
      <c r="P33" s="232" t="str">
        <f>VLOOKUP($A33,'I-EmEC'!$A:$DD,MATCH(P$1,'I-EmEC'!$A$1:$DD$1,0),FALSE)</f>
        <v/>
      </c>
      <c r="Q33" s="233">
        <f>VLOOKUP($A33,'I-EmEC'!$A:$DD,MATCH(Q$1,'I-EmEC'!$A$1:$DD$1,0),FALSE)</f>
        <v>49.1</v>
      </c>
      <c r="R33" s="233">
        <f>VLOOKUP($A33,'I-EmEC'!$A:$DD,MATCH(R$1,'I-EmEC'!$A$1:$DD$1,0),FALSE)</f>
        <v>49.1</v>
      </c>
      <c r="S33" s="233">
        <f>VLOOKUP($A33,'I-EmEC'!$A:$DD,MATCH(S$1,'I-EmEC'!$A$1:$DD$1,0),FALSE)</f>
        <v>44.9</v>
      </c>
      <c r="T33" s="233">
        <f>VLOOKUP($A33,'I-EmEC'!$A:$DD,MATCH(T$1,'I-EmEC'!$A$1:$DD$1,0),FALSE)</f>
        <v>44.9</v>
      </c>
      <c r="U33" s="233">
        <f>VLOOKUP($A33,'I-EmEC'!$A:$DD,MATCH(U$1,'I-EmEC'!$A$1:$DD$1,0),FALSE)</f>
        <v>33.9</v>
      </c>
      <c r="V33" s="233">
        <f>VLOOKUP($A33,'I-EmEC'!$A:$DD,MATCH(V$1,'I-EmEC'!$A$1:$DD$1,0),FALSE)</f>
        <v>16.100000000000001</v>
      </c>
      <c r="W33" s="233">
        <f>VLOOKUP($A33,'I-EmEC'!$A:$DD,MATCH(W$1,'I-EmEC'!$A$1:$DD$1,0),FALSE)</f>
        <v>16.100000000000001</v>
      </c>
      <c r="X33" s="233">
        <f>VLOOKUP($A33,'I-EmEC'!$A:$DD,MATCH(X$1,'I-EmEC'!$A$1:$DD$1,0),FALSE)</f>
        <v>38.299999999999997</v>
      </c>
      <c r="Y33" s="233">
        <f>VLOOKUP($A33,'I-EmEC'!$A:$DD,MATCH(Y$1,'I-EmEC'!$A$1:$DD$1,0),FALSE)</f>
        <v>17</v>
      </c>
      <c r="Z33" s="233">
        <f>VLOOKUP($A33,'I-EmEC'!$A:$DD,MATCH(Z$1,'I-EmEC'!$A$1:$DD$1,0),FALSE)</f>
        <v>31.5</v>
      </c>
      <c r="AA33" s="233">
        <f>VLOOKUP($A33,'I-EmEC'!$A:$DD,MATCH(AA$1,'I-EmEC'!$A$1:$DD$1,0),FALSE)</f>
        <v>17.7</v>
      </c>
      <c r="AB33" s="236" t="str">
        <f t="shared" si="1"/>
        <v>common</v>
      </c>
      <c r="AC33" s="237" t="str">
        <f t="shared" si="2"/>
        <v>common</v>
      </c>
      <c r="AD33" s="237" t="str">
        <f t="shared" si="3"/>
        <v>common</v>
      </c>
      <c r="AE33" s="237" t="str">
        <f t="shared" si="4"/>
        <v>common</v>
      </c>
      <c r="AF33" s="237" t="str">
        <f t="shared" si="5"/>
        <v>common</v>
      </c>
      <c r="AG33" s="237" t="str">
        <f t="shared" si="6"/>
        <v>common</v>
      </c>
      <c r="AH33" s="237" t="str">
        <f t="shared" si="7"/>
        <v>unique</v>
      </c>
      <c r="AI33" s="237" t="str">
        <f t="shared" si="8"/>
        <v>unique</v>
      </c>
      <c r="AJ33" s="237" t="str">
        <f t="shared" si="9"/>
        <v>common</v>
      </c>
      <c r="AK33" s="237" t="str">
        <f t="shared" si="10"/>
        <v>common</v>
      </c>
      <c r="AL33" s="237" t="str">
        <f t="shared" si="11"/>
        <v>unique</v>
      </c>
      <c r="AM33" s="237" t="str">
        <f t="shared" si="12"/>
        <v>unique</v>
      </c>
      <c r="AN33" s="269"/>
      <c r="AO33" s="269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5"/>
      <c r="BM33" s="235"/>
      <c r="BN33" s="235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</row>
    <row r="34" spans="1:96" s="239" customFormat="1" x14ac:dyDescent="0.15">
      <c r="A34" s="269" t="s">
        <v>630</v>
      </c>
      <c r="B34" s="228" t="str">
        <f>VLOOKUP(A34,RecNamesAll!A:E,5,FALSE)</f>
        <v>A</v>
      </c>
      <c r="C34" s="229" t="b">
        <f>VLOOKUP(A34,Ligands!A:B,2,FALSE)</f>
        <v>0</v>
      </c>
      <c r="D34" s="230" t="str">
        <f>VLOOKUP($A34,'B-EmEC'!$A:$DC,MATCH(D$1,'B-EmEC'!$A$1:$DC$1,0),FALSE)</f>
        <v/>
      </c>
      <c r="E34" s="231">
        <f>VLOOKUP($A34,'B-EmEC'!$A:$DC,MATCH(E$1,'B-EmEC'!$A$1:$DC$1,0),FALSE)</f>
        <v>34.97</v>
      </c>
      <c r="F34" s="231">
        <f>VLOOKUP($A34,'B-EmEC'!$A:$DC,MATCH(F$1,'B-EmEC'!$A$1:$DC$1,0),FALSE)</f>
        <v>23.31</v>
      </c>
      <c r="G34" s="231">
        <f>VLOOKUP($A34,'B-EmEC'!$A:$DC,MATCH(G$1,'B-EmEC'!$A$1:$DC$1,0),FALSE)</f>
        <v>64.02</v>
      </c>
      <c r="H34" s="231">
        <f>VLOOKUP($A34,'B-EmEC'!$A:$DC,MATCH(H$1,'B-EmEC'!$A$1:$DC$1,0),FALSE)</f>
        <v>30.25</v>
      </c>
      <c r="I34" s="231" t="str">
        <f>VLOOKUP($A34,'B-EmEC'!$A:$DC,MATCH(I$1,'B-EmEC'!$A$1:$DC$1,0),FALSE)</f>
        <v/>
      </c>
      <c r="J34" s="231">
        <f>VLOOKUP($A34,'B-EmEC'!$A:$DC,MATCH(J$1,'B-EmEC'!$A$1:$DC$1,0),FALSE)</f>
        <v>197.9</v>
      </c>
      <c r="K34" s="231">
        <f>VLOOKUP($A34,'B-EmEC'!$A:$DC,MATCH(K$1,'B-EmEC'!$A$1:$DC$1,0),FALSE)</f>
        <v>287.8</v>
      </c>
      <c r="L34" s="231">
        <f>VLOOKUP($A34,'B-EmEC'!$A:$DC,MATCH(L$1,'B-EmEC'!$A$1:$DC$1,0),FALSE)</f>
        <v>297.2</v>
      </c>
      <c r="M34" s="231">
        <f>VLOOKUP($A34,'B-EmEC'!$A:$DC,MATCH(M$1,'B-EmEC'!$A$1:$DC$1,0),FALSE)</f>
        <v>475.5</v>
      </c>
      <c r="N34" s="231" t="str">
        <f>VLOOKUP($A34,'B-EmEC'!$A:$DC,MATCH(N$1,'B-EmEC'!$A$1:$DC$1,0),FALSE)</f>
        <v/>
      </c>
      <c r="O34" s="231">
        <f>VLOOKUP($A34,'B-EmEC'!$A:$DC,MATCH(O$1,'B-EmEC'!$A$1:$DC$1,0),FALSE)</f>
        <v>119.9</v>
      </c>
      <c r="P34" s="232">
        <f>VLOOKUP($A34,'I-EmEC'!$A:$DD,MATCH(P$1,'I-EmEC'!$A$1:$DD$1,0),FALSE)</f>
        <v>20.8</v>
      </c>
      <c r="Q34" s="233">
        <f>VLOOKUP($A34,'I-EmEC'!$A:$DD,MATCH(Q$1,'I-EmEC'!$A$1:$DD$1,0),FALSE)</f>
        <v>15.2</v>
      </c>
      <c r="R34" s="233">
        <f>VLOOKUP($A34,'I-EmEC'!$A:$DD,MATCH(R$1,'I-EmEC'!$A$1:$DD$1,0),FALSE)</f>
        <v>15.2</v>
      </c>
      <c r="S34" s="233">
        <f>VLOOKUP($A34,'I-EmEC'!$A:$DD,MATCH(S$1,'I-EmEC'!$A$1:$DD$1,0),FALSE)</f>
        <v>21.8</v>
      </c>
      <c r="T34" s="233">
        <f>VLOOKUP($A34,'I-EmEC'!$A:$DD,MATCH(T$1,'I-EmEC'!$A$1:$DD$1,0),FALSE)</f>
        <v>21.8</v>
      </c>
      <c r="U34" s="233">
        <f>VLOOKUP($A34,'I-EmEC'!$A:$DD,MATCH(U$1,'I-EmEC'!$A$1:$DD$1,0),FALSE)</f>
        <v>10.7</v>
      </c>
      <c r="V34" s="233">
        <f>VLOOKUP($A34,'I-EmEC'!$A:$DD,MATCH(V$1,'I-EmEC'!$A$1:$DD$1,0),FALSE)</f>
        <v>20.6</v>
      </c>
      <c r="W34" s="233">
        <f>VLOOKUP($A34,'I-EmEC'!$A:$DD,MATCH(W$1,'I-EmEC'!$A$1:$DD$1,0),FALSE)</f>
        <v>20.6</v>
      </c>
      <c r="X34" s="233">
        <f>VLOOKUP($A34,'I-EmEC'!$A:$DD,MATCH(X$1,'I-EmEC'!$A$1:$DD$1,0),FALSE)</f>
        <v>10.8</v>
      </c>
      <c r="Y34" s="233">
        <f>VLOOKUP($A34,'I-EmEC'!$A:$DD,MATCH(Y$1,'I-EmEC'!$A$1:$DD$1,0),FALSE)</f>
        <v>19.5</v>
      </c>
      <c r="Z34" s="233">
        <f>VLOOKUP($A34,'I-EmEC'!$A:$DD,MATCH(Z$1,'I-EmEC'!$A$1:$DD$1,0),FALSE)</f>
        <v>24.2</v>
      </c>
      <c r="AA34" s="233">
        <f>VLOOKUP($A34,'I-EmEC'!$A:$DD,MATCH(AA$1,'I-EmEC'!$A$1:$DD$1,0),FALSE)</f>
        <v>23</v>
      </c>
      <c r="AB34" s="236" t="str">
        <f t="shared" si="1"/>
        <v>unique</v>
      </c>
      <c r="AC34" s="237" t="str">
        <f t="shared" si="2"/>
        <v>common</v>
      </c>
      <c r="AD34" s="237" t="str">
        <f t="shared" si="3"/>
        <v>common</v>
      </c>
      <c r="AE34" s="237" t="str">
        <f t="shared" si="4"/>
        <v>common</v>
      </c>
      <c r="AF34" s="237" t="str">
        <f t="shared" si="5"/>
        <v>common</v>
      </c>
      <c r="AG34" s="237" t="str">
        <f t="shared" si="6"/>
        <v>unique</v>
      </c>
      <c r="AH34" s="237" t="str">
        <f t="shared" si="7"/>
        <v>common</v>
      </c>
      <c r="AI34" s="237" t="str">
        <f t="shared" si="8"/>
        <v>common</v>
      </c>
      <c r="AJ34" s="237" t="str">
        <f t="shared" si="9"/>
        <v>common</v>
      </c>
      <c r="AK34" s="237" t="str">
        <f t="shared" si="10"/>
        <v>common</v>
      </c>
      <c r="AL34" s="237" t="str">
        <f t="shared" si="11"/>
        <v>unique</v>
      </c>
      <c r="AM34" s="237" t="str">
        <f t="shared" si="12"/>
        <v>common</v>
      </c>
      <c r="AN34" s="269"/>
      <c r="AO34" s="269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5"/>
      <c r="BM34" s="235"/>
      <c r="BN34" s="235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</row>
    <row r="35" spans="1:96" s="239" customFormat="1" x14ac:dyDescent="0.15">
      <c r="A35" s="269" t="s">
        <v>854</v>
      </c>
      <c r="B35" s="228" t="str">
        <f>VLOOKUP(A35,RecNamesAll!A:E,5,FALSE)</f>
        <v>A</v>
      </c>
      <c r="C35" s="229" t="b">
        <f>VLOOKUP(A35,Ligands!A:B,2,FALSE)</f>
        <v>1</v>
      </c>
      <c r="D35" s="230" t="str">
        <f>VLOOKUP($A35,'B-EmEC'!$A:$DC,MATCH(D$1,'B-EmEC'!$A$1:$DC$1,0),FALSE)</f>
        <v/>
      </c>
      <c r="E35" s="231" t="str">
        <f>VLOOKUP($A35,'B-EmEC'!$A:$DC,MATCH(E$1,'B-EmEC'!$A$1:$DC$1,0),FALSE)</f>
        <v/>
      </c>
      <c r="F35" s="231" t="str">
        <f>VLOOKUP($A35,'B-EmEC'!$A:$DC,MATCH(F$1,'B-EmEC'!$A$1:$DC$1,0),FALSE)</f>
        <v/>
      </c>
      <c r="G35" s="231">
        <f>VLOOKUP($A35,'B-EmEC'!$A:$DC,MATCH(G$1,'B-EmEC'!$A$1:$DC$1,0),FALSE)</f>
        <v>84.82</v>
      </c>
      <c r="H35" s="231">
        <f>VLOOKUP($A35,'B-EmEC'!$A:$DC,MATCH(H$1,'B-EmEC'!$A$1:$DC$1,0),FALSE)</f>
        <v>114.5</v>
      </c>
      <c r="I35" s="231">
        <f>VLOOKUP($A35,'B-EmEC'!$A:$DC,MATCH(I$1,'B-EmEC'!$A$1:$DC$1,0),FALSE)</f>
        <v>122.5</v>
      </c>
      <c r="J35" s="231">
        <f>VLOOKUP($A35,'B-EmEC'!$A:$DC,MATCH(J$1,'B-EmEC'!$A$1:$DC$1,0),FALSE)</f>
        <v>306.10000000000002</v>
      </c>
      <c r="K35" s="231">
        <f>VLOOKUP($A35,'B-EmEC'!$A:$DC,MATCH(K$1,'B-EmEC'!$A$1:$DC$1,0),FALSE)</f>
        <v>459.1</v>
      </c>
      <c r="L35" s="231">
        <f>VLOOKUP($A35,'B-EmEC'!$A:$DC,MATCH(L$1,'B-EmEC'!$A$1:$DC$1,0),FALSE)</f>
        <v>577.5</v>
      </c>
      <c r="M35" s="231">
        <f>VLOOKUP($A35,'B-EmEC'!$A:$DC,MATCH(M$1,'B-EmEC'!$A$1:$DC$1,0),FALSE)</f>
        <v>437</v>
      </c>
      <c r="N35" s="231">
        <f>VLOOKUP($A35,'B-EmEC'!$A:$DC,MATCH(N$1,'B-EmEC'!$A$1:$DC$1,0),FALSE)</f>
        <v>103.9</v>
      </c>
      <c r="O35" s="231">
        <f>VLOOKUP($A35,'B-EmEC'!$A:$DC,MATCH(O$1,'B-EmEC'!$A$1:$DC$1,0),FALSE)</f>
        <v>183.3</v>
      </c>
      <c r="P35" s="232">
        <f>VLOOKUP($A35,'I-EmEC'!$A:$DD,MATCH(P$1,'I-EmEC'!$A$1:$DD$1,0),FALSE)</f>
        <v>31</v>
      </c>
      <c r="Q35" s="233">
        <f>VLOOKUP($A35,'I-EmEC'!$A:$DD,MATCH(Q$1,'I-EmEC'!$A$1:$DD$1,0),FALSE)</f>
        <v>11.8</v>
      </c>
      <c r="R35" s="233">
        <f>VLOOKUP($A35,'I-EmEC'!$A:$DD,MATCH(R$1,'I-EmEC'!$A$1:$DD$1,0),FALSE)</f>
        <v>11.8</v>
      </c>
      <c r="S35" s="233">
        <f>VLOOKUP($A35,'I-EmEC'!$A:$DD,MATCH(S$1,'I-EmEC'!$A$1:$DD$1,0),FALSE)</f>
        <v>9.1999999999999993</v>
      </c>
      <c r="T35" s="233">
        <f>VLOOKUP($A35,'I-EmEC'!$A:$DD,MATCH(T$1,'I-EmEC'!$A$1:$DD$1,0),FALSE)</f>
        <v>9.1999999999999993</v>
      </c>
      <c r="U35" s="233">
        <f>VLOOKUP($A35,'I-EmEC'!$A:$DD,MATCH(U$1,'I-EmEC'!$A$1:$DD$1,0),FALSE)</f>
        <v>8.6</v>
      </c>
      <c r="V35" s="233">
        <f>VLOOKUP($A35,'I-EmEC'!$A:$DD,MATCH(V$1,'I-EmEC'!$A$1:$DD$1,0),FALSE)</f>
        <v>30.1</v>
      </c>
      <c r="W35" s="233">
        <f>VLOOKUP($A35,'I-EmEC'!$A:$DD,MATCH(W$1,'I-EmEC'!$A$1:$DD$1,0),FALSE)</f>
        <v>30.1</v>
      </c>
      <c r="X35" s="233">
        <f>VLOOKUP($A35,'I-EmEC'!$A:$DD,MATCH(X$1,'I-EmEC'!$A$1:$DD$1,0),FALSE)</f>
        <v>25.8</v>
      </c>
      <c r="Y35" s="233">
        <f>VLOOKUP($A35,'I-EmEC'!$A:$DD,MATCH(Y$1,'I-EmEC'!$A$1:$DD$1,0),FALSE)</f>
        <v>17.899999999999999</v>
      </c>
      <c r="Z35" s="233">
        <f>VLOOKUP($A35,'I-EmEC'!$A:$DD,MATCH(Z$1,'I-EmEC'!$A$1:$DD$1,0),FALSE)</f>
        <v>15.1</v>
      </c>
      <c r="AA35" s="233">
        <f>VLOOKUP($A35,'I-EmEC'!$A:$DD,MATCH(AA$1,'I-EmEC'!$A$1:$DD$1,0),FALSE)</f>
        <v>22.7</v>
      </c>
      <c r="AB35" s="236" t="str">
        <f t="shared" si="1"/>
        <v>unique</v>
      </c>
      <c r="AC35" s="237" t="str">
        <f t="shared" si="2"/>
        <v>unique</v>
      </c>
      <c r="AD35" s="237" t="str">
        <f t="shared" si="3"/>
        <v>unique</v>
      </c>
      <c r="AE35" s="237" t="str">
        <f t="shared" si="4"/>
        <v>common</v>
      </c>
      <c r="AF35" s="237" t="str">
        <f t="shared" si="5"/>
        <v>common</v>
      </c>
      <c r="AG35" s="237" t="str">
        <f t="shared" si="6"/>
        <v>common</v>
      </c>
      <c r="AH35" s="237" t="str">
        <f t="shared" si="7"/>
        <v>common</v>
      </c>
      <c r="AI35" s="237" t="str">
        <f t="shared" si="8"/>
        <v>common</v>
      </c>
      <c r="AJ35" s="237" t="str">
        <f t="shared" si="9"/>
        <v>common</v>
      </c>
      <c r="AK35" s="237" t="str">
        <f t="shared" si="10"/>
        <v>common</v>
      </c>
      <c r="AL35" s="237" t="str">
        <f t="shared" si="11"/>
        <v>common</v>
      </c>
      <c r="AM35" s="237" t="str">
        <f t="shared" si="12"/>
        <v>common</v>
      </c>
      <c r="AN35" s="269"/>
      <c r="AO35" s="269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5"/>
      <c r="BM35" s="235"/>
      <c r="BN35" s="235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</row>
    <row r="36" spans="1:96" s="239" customFormat="1" x14ac:dyDescent="0.15">
      <c r="A36" s="269" t="s">
        <v>380</v>
      </c>
      <c r="B36" s="228" t="str">
        <f>VLOOKUP(A36,RecNamesAll!A:E,5,FALSE)</f>
        <v>A</v>
      </c>
      <c r="C36" s="229" t="b">
        <f>VLOOKUP(A36,Ligands!A:B,2,FALSE)</f>
        <v>1</v>
      </c>
      <c r="D36" s="230">
        <f>VLOOKUP($A36,'B-EmEC'!$A:$DC,MATCH(D$1,'B-EmEC'!$A$1:$DC$1,0),FALSE)</f>
        <v>22.33</v>
      </c>
      <c r="E36" s="231">
        <f>VLOOKUP($A36,'B-EmEC'!$A:$DC,MATCH(E$1,'B-EmEC'!$A$1:$DC$1,0),FALSE)</f>
        <v>666.8</v>
      </c>
      <c r="F36" s="231">
        <f>VLOOKUP($A36,'B-EmEC'!$A:$DC,MATCH(F$1,'B-EmEC'!$A$1:$DC$1,0),FALSE)</f>
        <v>390.4</v>
      </c>
      <c r="G36" s="231">
        <f>VLOOKUP($A36,'B-EmEC'!$A:$DC,MATCH(G$1,'B-EmEC'!$A$1:$DC$1,0),FALSE)</f>
        <v>244</v>
      </c>
      <c r="H36" s="231">
        <f>VLOOKUP($A36,'B-EmEC'!$A:$DC,MATCH(H$1,'B-EmEC'!$A$1:$DC$1,0),FALSE)</f>
        <v>335.3</v>
      </c>
      <c r="I36" s="231">
        <f>VLOOKUP($A36,'B-EmEC'!$A:$DC,MATCH(I$1,'B-EmEC'!$A$1:$DC$1,0),FALSE)</f>
        <v>260.8</v>
      </c>
      <c r="J36" s="231" t="str">
        <f>VLOOKUP($A36,'B-EmEC'!$A:$DC,MATCH(J$1,'B-EmEC'!$A$1:$DC$1,0),FALSE)</f>
        <v/>
      </c>
      <c r="K36" s="231" t="str">
        <f>VLOOKUP($A36,'B-EmEC'!$A:$DC,MATCH(K$1,'B-EmEC'!$A$1:$DC$1,0),FALSE)</f>
        <v/>
      </c>
      <c r="L36" s="231">
        <f>VLOOKUP($A36,'B-EmEC'!$A:$DC,MATCH(L$1,'B-EmEC'!$A$1:$DC$1,0),FALSE)</f>
        <v>120</v>
      </c>
      <c r="M36" s="231">
        <f>VLOOKUP($A36,'B-EmEC'!$A:$DC,MATCH(M$1,'B-EmEC'!$A$1:$DC$1,0),FALSE)</f>
        <v>957.3</v>
      </c>
      <c r="N36" s="231" t="str">
        <f>VLOOKUP($A36,'B-EmEC'!$A:$DC,MATCH(N$1,'B-EmEC'!$A$1:$DC$1,0),FALSE)</f>
        <v/>
      </c>
      <c r="O36" s="231" t="str">
        <f>VLOOKUP($A36,'B-EmEC'!$A:$DC,MATCH(O$1,'B-EmEC'!$A$1:$DC$1,0),FALSE)</f>
        <v/>
      </c>
      <c r="P36" s="232">
        <f>VLOOKUP($A36,'I-EmEC'!$A:$DD,MATCH(P$1,'I-EmEC'!$A$1:$DD$1,0),FALSE)</f>
        <v>25.2</v>
      </c>
      <c r="Q36" s="233">
        <f>VLOOKUP($A36,'I-EmEC'!$A:$DD,MATCH(Q$1,'I-EmEC'!$A$1:$DD$1,0),FALSE)</f>
        <v>43.8</v>
      </c>
      <c r="R36" s="233">
        <f>VLOOKUP($A36,'I-EmEC'!$A:$DD,MATCH(R$1,'I-EmEC'!$A$1:$DD$1,0),FALSE)</f>
        <v>43.8</v>
      </c>
      <c r="S36" s="233">
        <f>VLOOKUP($A36,'I-EmEC'!$A:$DD,MATCH(S$1,'I-EmEC'!$A$1:$DD$1,0),FALSE)</f>
        <v>39.299999999999997</v>
      </c>
      <c r="T36" s="233">
        <f>VLOOKUP($A36,'I-EmEC'!$A:$DD,MATCH(T$1,'I-EmEC'!$A$1:$DD$1,0),FALSE)</f>
        <v>39.299999999999997</v>
      </c>
      <c r="U36" s="233">
        <f>VLOOKUP($A36,'I-EmEC'!$A:$DD,MATCH(U$1,'I-EmEC'!$A$1:$DD$1,0),FALSE)</f>
        <v>26.3</v>
      </c>
      <c r="V36" s="233">
        <f>VLOOKUP($A36,'I-EmEC'!$A:$DD,MATCH(V$1,'I-EmEC'!$A$1:$DD$1,0),FALSE)</f>
        <v>36.9</v>
      </c>
      <c r="W36" s="233">
        <f>VLOOKUP($A36,'I-EmEC'!$A:$DD,MATCH(W$1,'I-EmEC'!$A$1:$DD$1,0),FALSE)</f>
        <v>36.9</v>
      </c>
      <c r="X36" s="233">
        <f>VLOOKUP($A36,'I-EmEC'!$A:$DD,MATCH(X$1,'I-EmEC'!$A$1:$DD$1,0),FALSE)</f>
        <v>33.4</v>
      </c>
      <c r="Y36" s="233">
        <f>VLOOKUP($A36,'I-EmEC'!$A:$DD,MATCH(Y$1,'I-EmEC'!$A$1:$DD$1,0),FALSE)</f>
        <v>26.4</v>
      </c>
      <c r="Z36" s="233">
        <f>VLOOKUP($A36,'I-EmEC'!$A:$DD,MATCH(Z$1,'I-EmEC'!$A$1:$DD$1,0),FALSE)</f>
        <v>21.9</v>
      </c>
      <c r="AA36" s="233">
        <f>VLOOKUP($A36,'I-EmEC'!$A:$DD,MATCH(AA$1,'I-EmEC'!$A$1:$DD$1,0),FALSE)</f>
        <v>15.8</v>
      </c>
      <c r="AB36" s="236" t="str">
        <f t="shared" si="1"/>
        <v>common</v>
      </c>
      <c r="AC36" s="237" t="str">
        <f t="shared" si="2"/>
        <v>common</v>
      </c>
      <c r="AD36" s="237" t="str">
        <f t="shared" si="3"/>
        <v>common</v>
      </c>
      <c r="AE36" s="237" t="str">
        <f t="shared" si="4"/>
        <v>common</v>
      </c>
      <c r="AF36" s="237" t="str">
        <f t="shared" si="5"/>
        <v>common</v>
      </c>
      <c r="AG36" s="237" t="str">
        <f t="shared" si="6"/>
        <v>common</v>
      </c>
      <c r="AH36" s="237" t="str">
        <f t="shared" si="7"/>
        <v>unique</v>
      </c>
      <c r="AI36" s="237" t="str">
        <f t="shared" si="8"/>
        <v>unique</v>
      </c>
      <c r="AJ36" s="237" t="str">
        <f t="shared" si="9"/>
        <v>common</v>
      </c>
      <c r="AK36" s="237" t="str">
        <f t="shared" si="10"/>
        <v>common</v>
      </c>
      <c r="AL36" s="237" t="str">
        <f t="shared" si="11"/>
        <v>unique</v>
      </c>
      <c r="AM36" s="237" t="str">
        <f t="shared" si="12"/>
        <v>unique</v>
      </c>
      <c r="AN36" s="269"/>
      <c r="AO36" s="269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5"/>
      <c r="BM36" s="235"/>
      <c r="BN36" s="235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</row>
    <row r="37" spans="1:96" s="239" customFormat="1" x14ac:dyDescent="0.15">
      <c r="A37" s="269" t="s">
        <v>386</v>
      </c>
      <c r="B37" s="228" t="str">
        <f>VLOOKUP(A37,RecNamesAll!A:E,5,FALSE)</f>
        <v>A</v>
      </c>
      <c r="C37" s="229" t="b">
        <f>VLOOKUP(A37,Ligands!A:B,2,FALSE)</f>
        <v>1</v>
      </c>
      <c r="D37" s="230" t="str">
        <f>VLOOKUP($A37,'B-EmEC'!$A:$DC,MATCH(D$1,'B-EmEC'!$A$1:$DC$1,0),FALSE)</f>
        <v/>
      </c>
      <c r="E37" s="231">
        <f>VLOOKUP($A37,'B-EmEC'!$A:$DC,MATCH(E$1,'B-EmEC'!$A$1:$DC$1,0),FALSE)</f>
        <v>698</v>
      </c>
      <c r="F37" s="231">
        <f>VLOOKUP($A37,'B-EmEC'!$A:$DC,MATCH(F$1,'B-EmEC'!$A$1:$DC$1,0),FALSE)</f>
        <v>604.29999999999995</v>
      </c>
      <c r="G37" s="231">
        <f>VLOOKUP($A37,'B-EmEC'!$A:$DC,MATCH(G$1,'B-EmEC'!$A$1:$DC$1,0),FALSE)</f>
        <v>276.60000000000002</v>
      </c>
      <c r="H37" s="231">
        <f>VLOOKUP($A37,'B-EmEC'!$A:$DC,MATCH(H$1,'B-EmEC'!$A$1:$DC$1,0),FALSE)</f>
        <v>342.5</v>
      </c>
      <c r="I37" s="231">
        <f>VLOOKUP($A37,'B-EmEC'!$A:$DC,MATCH(I$1,'B-EmEC'!$A$1:$DC$1,0),FALSE)</f>
        <v>153.19999999999999</v>
      </c>
      <c r="J37" s="231">
        <f>VLOOKUP($A37,'B-EmEC'!$A:$DC,MATCH(J$1,'B-EmEC'!$A$1:$DC$1,0),FALSE)</f>
        <v>73.22</v>
      </c>
      <c r="K37" s="231" t="str">
        <f>VLOOKUP($A37,'B-EmEC'!$A:$DC,MATCH(K$1,'B-EmEC'!$A$1:$DC$1,0),FALSE)</f>
        <v/>
      </c>
      <c r="L37" s="231">
        <f>VLOOKUP($A37,'B-EmEC'!$A:$DC,MATCH(L$1,'B-EmEC'!$A$1:$DC$1,0),FALSE)</f>
        <v>144.6</v>
      </c>
      <c r="M37" s="231">
        <f>VLOOKUP($A37,'B-EmEC'!$A:$DC,MATCH(M$1,'B-EmEC'!$A$1:$DC$1,0),FALSE)</f>
        <v>869.3</v>
      </c>
      <c r="N37" s="231" t="str">
        <f>VLOOKUP($A37,'B-EmEC'!$A:$DC,MATCH(N$1,'B-EmEC'!$A$1:$DC$1,0),FALSE)</f>
        <v/>
      </c>
      <c r="O37" s="231" t="str">
        <f>VLOOKUP($A37,'B-EmEC'!$A:$DC,MATCH(O$1,'B-EmEC'!$A$1:$DC$1,0),FALSE)</f>
        <v/>
      </c>
      <c r="P37" s="232">
        <f>VLOOKUP($A37,'I-EmEC'!$A:$DD,MATCH(P$1,'I-EmEC'!$A$1:$DD$1,0),FALSE)</f>
        <v>22.4</v>
      </c>
      <c r="Q37" s="233">
        <f>VLOOKUP($A37,'I-EmEC'!$A:$DD,MATCH(Q$1,'I-EmEC'!$A$1:$DD$1,0),FALSE)</f>
        <v>35.299999999999997</v>
      </c>
      <c r="R37" s="233">
        <f>VLOOKUP($A37,'I-EmEC'!$A:$DD,MATCH(R$1,'I-EmEC'!$A$1:$DD$1,0),FALSE)</f>
        <v>35.299999999999997</v>
      </c>
      <c r="S37" s="233">
        <f>VLOOKUP($A37,'I-EmEC'!$A:$DD,MATCH(S$1,'I-EmEC'!$A$1:$DD$1,0),FALSE)</f>
        <v>37.6</v>
      </c>
      <c r="T37" s="233">
        <f>VLOOKUP($A37,'I-EmEC'!$A:$DD,MATCH(T$1,'I-EmEC'!$A$1:$DD$1,0),FALSE)</f>
        <v>37.6</v>
      </c>
      <c r="U37" s="233">
        <f>VLOOKUP($A37,'I-EmEC'!$A:$DD,MATCH(U$1,'I-EmEC'!$A$1:$DD$1,0),FALSE)</f>
        <v>22.2</v>
      </c>
      <c r="V37" s="233">
        <f>VLOOKUP($A37,'I-EmEC'!$A:$DD,MATCH(V$1,'I-EmEC'!$A$1:$DD$1,0),FALSE)</f>
        <v>29.1</v>
      </c>
      <c r="W37" s="233">
        <f>VLOOKUP($A37,'I-EmEC'!$A:$DD,MATCH(W$1,'I-EmEC'!$A$1:$DD$1,0),FALSE)</f>
        <v>29.1</v>
      </c>
      <c r="X37" s="233">
        <f>VLOOKUP($A37,'I-EmEC'!$A:$DD,MATCH(X$1,'I-EmEC'!$A$1:$DD$1,0),FALSE)</f>
        <v>27.4</v>
      </c>
      <c r="Y37" s="233">
        <f>VLOOKUP($A37,'I-EmEC'!$A:$DD,MATCH(Y$1,'I-EmEC'!$A$1:$DD$1,0),FALSE)</f>
        <v>25.4</v>
      </c>
      <c r="Z37" s="233">
        <f>VLOOKUP($A37,'I-EmEC'!$A:$DD,MATCH(Z$1,'I-EmEC'!$A$1:$DD$1,0),FALSE)</f>
        <v>16.899999999999999</v>
      </c>
      <c r="AA37" s="233">
        <f>VLOOKUP($A37,'I-EmEC'!$A:$DD,MATCH(AA$1,'I-EmEC'!$A$1:$DD$1,0),FALSE)</f>
        <v>12.1</v>
      </c>
      <c r="AB37" s="236" t="str">
        <f t="shared" si="1"/>
        <v>unique</v>
      </c>
      <c r="AC37" s="237" t="str">
        <f t="shared" si="2"/>
        <v>common</v>
      </c>
      <c r="AD37" s="237" t="str">
        <f t="shared" si="3"/>
        <v>common</v>
      </c>
      <c r="AE37" s="237" t="str">
        <f t="shared" si="4"/>
        <v>common</v>
      </c>
      <c r="AF37" s="237" t="str">
        <f t="shared" si="5"/>
        <v>common</v>
      </c>
      <c r="AG37" s="237" t="str">
        <f t="shared" si="6"/>
        <v>common</v>
      </c>
      <c r="AH37" s="237" t="str">
        <f t="shared" si="7"/>
        <v>common</v>
      </c>
      <c r="AI37" s="237" t="str">
        <f t="shared" si="8"/>
        <v>unique</v>
      </c>
      <c r="AJ37" s="237" t="str">
        <f t="shared" si="9"/>
        <v>common</v>
      </c>
      <c r="AK37" s="237" t="str">
        <f t="shared" si="10"/>
        <v>common</v>
      </c>
      <c r="AL37" s="237" t="str">
        <f t="shared" si="11"/>
        <v>unique</v>
      </c>
      <c r="AM37" s="237" t="str">
        <f t="shared" si="12"/>
        <v>unique</v>
      </c>
      <c r="AN37" s="269"/>
      <c r="AO37" s="269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7"/>
      <c r="BA37" s="237"/>
      <c r="BB37" s="237"/>
      <c r="BC37" s="237"/>
      <c r="BD37" s="237"/>
      <c r="BE37" s="237"/>
      <c r="BF37" s="237"/>
      <c r="BG37" s="237"/>
      <c r="BH37" s="237"/>
      <c r="BI37" s="237"/>
      <c r="BJ37" s="237"/>
      <c r="BK37" s="237"/>
      <c r="BL37" s="235"/>
      <c r="BM37" s="235"/>
      <c r="BN37" s="235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</row>
    <row r="38" spans="1:96" s="239" customFormat="1" x14ac:dyDescent="0.15">
      <c r="A38" s="269" t="s">
        <v>366</v>
      </c>
      <c r="B38" s="228" t="str">
        <f>VLOOKUP(A38,RecNamesAll!A:E,5,FALSE)</f>
        <v>A</v>
      </c>
      <c r="C38" s="229" t="b">
        <f>VLOOKUP(A38,Ligands!A:B,2,FALSE)</f>
        <v>1</v>
      </c>
      <c r="D38" s="230" t="str">
        <f>VLOOKUP($A38,'B-EmEC'!$A:$DC,MATCH(D$1,'B-EmEC'!$A$1:$DC$1,0),FALSE)</f>
        <v/>
      </c>
      <c r="E38" s="231">
        <f>VLOOKUP($A38,'B-EmEC'!$A:$DC,MATCH(E$1,'B-EmEC'!$A$1:$DC$1,0),FALSE)</f>
        <v>402</v>
      </c>
      <c r="F38" s="231">
        <f>VLOOKUP($A38,'B-EmEC'!$A:$DC,MATCH(F$1,'B-EmEC'!$A$1:$DC$1,0),FALSE)</f>
        <v>259.5</v>
      </c>
      <c r="G38" s="231">
        <f>VLOOKUP($A38,'B-EmEC'!$A:$DC,MATCH(G$1,'B-EmEC'!$A$1:$DC$1,0),FALSE)</f>
        <v>226.4</v>
      </c>
      <c r="H38" s="231">
        <f>VLOOKUP($A38,'B-EmEC'!$A:$DC,MATCH(H$1,'B-EmEC'!$A$1:$DC$1,0),FALSE)</f>
        <v>487.9</v>
      </c>
      <c r="I38" s="231">
        <f>VLOOKUP($A38,'B-EmEC'!$A:$DC,MATCH(I$1,'B-EmEC'!$A$1:$DC$1,0),FALSE)</f>
        <v>237.3</v>
      </c>
      <c r="J38" s="231" t="str">
        <f>VLOOKUP($A38,'B-EmEC'!$A:$DC,MATCH(J$1,'B-EmEC'!$A$1:$DC$1,0),FALSE)</f>
        <v/>
      </c>
      <c r="K38" s="231" t="str">
        <f>VLOOKUP($A38,'B-EmEC'!$A:$DC,MATCH(K$1,'B-EmEC'!$A$1:$DC$1,0),FALSE)</f>
        <v/>
      </c>
      <c r="L38" s="231" t="str">
        <f>VLOOKUP($A38,'B-EmEC'!$A:$DC,MATCH(L$1,'B-EmEC'!$A$1:$DC$1,0),FALSE)</f>
        <v/>
      </c>
      <c r="M38" s="231">
        <f>VLOOKUP($A38,'B-EmEC'!$A:$DC,MATCH(M$1,'B-EmEC'!$A$1:$DC$1,0),FALSE)</f>
        <v>662.8</v>
      </c>
      <c r="N38" s="231">
        <f>VLOOKUP($A38,'B-EmEC'!$A:$DC,MATCH(N$1,'B-EmEC'!$A$1:$DC$1,0),FALSE)</f>
        <v>101.8</v>
      </c>
      <c r="O38" s="231">
        <f>VLOOKUP($A38,'B-EmEC'!$A:$DC,MATCH(O$1,'B-EmEC'!$A$1:$DC$1,0),FALSE)</f>
        <v>316.89999999999998</v>
      </c>
      <c r="P38" s="232">
        <f>VLOOKUP($A38,'I-EmEC'!$A:$DD,MATCH(P$1,'I-EmEC'!$A$1:$DD$1,0),FALSE)</f>
        <v>17.7</v>
      </c>
      <c r="Q38" s="233">
        <f>VLOOKUP($A38,'I-EmEC'!$A:$DD,MATCH(Q$1,'I-EmEC'!$A$1:$DD$1,0),FALSE)</f>
        <v>7.3</v>
      </c>
      <c r="R38" s="233">
        <f>VLOOKUP($A38,'I-EmEC'!$A:$DD,MATCH(R$1,'I-EmEC'!$A$1:$DD$1,0),FALSE)</f>
        <v>7.3</v>
      </c>
      <c r="S38" s="233">
        <f>VLOOKUP($A38,'I-EmEC'!$A:$DD,MATCH(S$1,'I-EmEC'!$A$1:$DD$1,0),FALSE)</f>
        <v>11.5</v>
      </c>
      <c r="T38" s="233">
        <f>VLOOKUP($A38,'I-EmEC'!$A:$DD,MATCH(T$1,'I-EmEC'!$A$1:$DD$1,0),FALSE)</f>
        <v>11.5</v>
      </c>
      <c r="U38" s="233">
        <f>VLOOKUP($A38,'I-EmEC'!$A:$DD,MATCH(U$1,'I-EmEC'!$A$1:$DD$1,0),FALSE)</f>
        <v>5.5</v>
      </c>
      <c r="V38" s="233">
        <f>VLOOKUP($A38,'I-EmEC'!$A:$DD,MATCH(V$1,'I-EmEC'!$A$1:$DD$1,0),FALSE)</f>
        <v>5.3</v>
      </c>
      <c r="W38" s="233">
        <f>VLOOKUP($A38,'I-EmEC'!$A:$DD,MATCH(W$1,'I-EmEC'!$A$1:$DD$1,0),FALSE)</f>
        <v>5.3</v>
      </c>
      <c r="X38" s="233">
        <f>VLOOKUP($A38,'I-EmEC'!$A:$DD,MATCH(X$1,'I-EmEC'!$A$1:$DD$1,0),FALSE)</f>
        <v>4.5</v>
      </c>
      <c r="Y38" s="233">
        <f>VLOOKUP($A38,'I-EmEC'!$A:$DD,MATCH(Y$1,'I-EmEC'!$A$1:$DD$1,0),FALSE)</f>
        <v>18.600000000000001</v>
      </c>
      <c r="Z38" s="233">
        <f>VLOOKUP($A38,'I-EmEC'!$A:$DD,MATCH(Z$1,'I-EmEC'!$A$1:$DD$1,0),FALSE)</f>
        <v>18.2</v>
      </c>
      <c r="AA38" s="233">
        <f>VLOOKUP($A38,'I-EmEC'!$A:$DD,MATCH(AA$1,'I-EmEC'!$A$1:$DD$1,0),FALSE)</f>
        <v>19</v>
      </c>
      <c r="AB38" s="236" t="str">
        <f t="shared" si="1"/>
        <v>unique</v>
      </c>
      <c r="AC38" s="237" t="str">
        <f t="shared" si="2"/>
        <v>common</v>
      </c>
      <c r="AD38" s="237" t="str">
        <f t="shared" si="3"/>
        <v>common</v>
      </c>
      <c r="AE38" s="237" t="str">
        <f t="shared" si="4"/>
        <v>common</v>
      </c>
      <c r="AF38" s="237" t="str">
        <f t="shared" si="5"/>
        <v>common</v>
      </c>
      <c r="AG38" s="237" t="str">
        <f t="shared" si="6"/>
        <v>common</v>
      </c>
      <c r="AH38" s="237" t="str">
        <f t="shared" si="7"/>
        <v>unique</v>
      </c>
      <c r="AI38" s="237" t="str">
        <f t="shared" si="8"/>
        <v>unique</v>
      </c>
      <c r="AJ38" s="237" t="str">
        <f t="shared" si="9"/>
        <v>unique</v>
      </c>
      <c r="AK38" s="237" t="str">
        <f t="shared" si="10"/>
        <v>common</v>
      </c>
      <c r="AL38" s="237" t="str">
        <f t="shared" si="11"/>
        <v>common</v>
      </c>
      <c r="AM38" s="237" t="str">
        <f t="shared" si="12"/>
        <v>common</v>
      </c>
      <c r="AN38" s="269"/>
      <c r="AO38" s="269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5"/>
      <c r="BM38" s="235"/>
      <c r="BN38" s="235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</row>
    <row r="39" spans="1:96" s="239" customFormat="1" x14ac:dyDescent="0.15">
      <c r="A39" s="269" t="s">
        <v>49</v>
      </c>
      <c r="B39" s="228" t="str">
        <f>VLOOKUP(A39,RecNamesAll!A:E,5,FALSE)</f>
        <v>A</v>
      </c>
      <c r="C39" s="229" t="b">
        <f>VLOOKUP(A39,Ligands!A:B,2,FALSE)</f>
        <v>0</v>
      </c>
      <c r="D39" s="230" t="str">
        <f>VLOOKUP($A39,'B-EmEC'!$A:$DC,MATCH(D$1,'B-EmEC'!$A$1:$DC$1,0),FALSE)</f>
        <v/>
      </c>
      <c r="E39" s="231">
        <f>VLOOKUP($A39,'B-EmEC'!$A:$DC,MATCH(E$1,'B-EmEC'!$A$1:$DC$1,0),FALSE)</f>
        <v>148.69999999999999</v>
      </c>
      <c r="F39" s="231">
        <f>VLOOKUP($A39,'B-EmEC'!$A:$DC,MATCH(F$1,'B-EmEC'!$A$1:$DC$1,0),FALSE)</f>
        <v>105.9</v>
      </c>
      <c r="G39" s="231">
        <f>VLOOKUP($A39,'B-EmEC'!$A:$DC,MATCH(G$1,'B-EmEC'!$A$1:$DC$1,0),FALSE)</f>
        <v>86.85</v>
      </c>
      <c r="H39" s="231" t="str">
        <f>VLOOKUP($A39,'B-EmEC'!$A:$DC,MATCH(H$1,'B-EmEC'!$A$1:$DC$1,0),FALSE)</f>
        <v/>
      </c>
      <c r="I39" s="231">
        <f>VLOOKUP($A39,'B-EmEC'!$A:$DC,MATCH(I$1,'B-EmEC'!$A$1:$DC$1,0),FALSE)</f>
        <v>38.99</v>
      </c>
      <c r="J39" s="231" t="str">
        <f>VLOOKUP($A39,'B-EmEC'!$A:$DC,MATCH(J$1,'B-EmEC'!$A$1:$DC$1,0),FALSE)</f>
        <v/>
      </c>
      <c r="K39" s="231" t="str">
        <f>VLOOKUP($A39,'B-EmEC'!$A:$DC,MATCH(K$1,'B-EmEC'!$A$1:$DC$1,0),FALSE)</f>
        <v/>
      </c>
      <c r="L39" s="231" t="str">
        <f>VLOOKUP($A39,'B-EmEC'!$A:$DC,MATCH(L$1,'B-EmEC'!$A$1:$DC$1,0),FALSE)</f>
        <v/>
      </c>
      <c r="M39" s="231" t="str">
        <f>VLOOKUP($A39,'B-EmEC'!$A:$DC,MATCH(M$1,'B-EmEC'!$A$1:$DC$1,0),FALSE)</f>
        <v/>
      </c>
      <c r="N39" s="231" t="str">
        <f>VLOOKUP($A39,'B-EmEC'!$A:$DC,MATCH(N$1,'B-EmEC'!$A$1:$DC$1,0),FALSE)</f>
        <v/>
      </c>
      <c r="O39" s="231" t="str">
        <f>VLOOKUP($A39,'B-EmEC'!$A:$DC,MATCH(O$1,'B-EmEC'!$A$1:$DC$1,0),FALSE)</f>
        <v/>
      </c>
      <c r="P39" s="232" t="str">
        <f>VLOOKUP($A39,'I-EmEC'!$A:$DD,MATCH(P$1,'I-EmEC'!$A$1:$DD$1,0),FALSE)</f>
        <v/>
      </c>
      <c r="Q39" s="233">
        <f>VLOOKUP($A39,'I-EmEC'!$A:$DD,MATCH(Q$1,'I-EmEC'!$A$1:$DD$1,0),FALSE)</f>
        <v>25.2</v>
      </c>
      <c r="R39" s="233">
        <f>VLOOKUP($A39,'I-EmEC'!$A:$DD,MATCH(R$1,'I-EmEC'!$A$1:$DD$1,0),FALSE)</f>
        <v>25.2</v>
      </c>
      <c r="S39" s="233">
        <f>VLOOKUP($A39,'I-EmEC'!$A:$DD,MATCH(S$1,'I-EmEC'!$A$1:$DD$1,0),FALSE)</f>
        <v>26.9</v>
      </c>
      <c r="T39" s="233">
        <f>VLOOKUP($A39,'I-EmEC'!$A:$DD,MATCH(T$1,'I-EmEC'!$A$1:$DD$1,0),FALSE)</f>
        <v>26.9</v>
      </c>
      <c r="U39" s="233">
        <f>VLOOKUP($A39,'I-EmEC'!$A:$DD,MATCH(U$1,'I-EmEC'!$A$1:$DD$1,0),FALSE)</f>
        <v>17.5</v>
      </c>
      <c r="V39" s="233" t="str">
        <f>VLOOKUP($A39,'I-EmEC'!$A:$DD,MATCH(V$1,'I-EmEC'!$A$1:$DD$1,0),FALSE)</f>
        <v/>
      </c>
      <c r="W39" s="233" t="str">
        <f>VLOOKUP($A39,'I-EmEC'!$A:$DD,MATCH(W$1,'I-EmEC'!$A$1:$DD$1,0),FALSE)</f>
        <v/>
      </c>
      <c r="X39" s="233" t="str">
        <f>VLOOKUP($A39,'I-EmEC'!$A:$DD,MATCH(X$1,'I-EmEC'!$A$1:$DD$1,0),FALSE)</f>
        <v/>
      </c>
      <c r="Y39" s="233" t="str">
        <f>VLOOKUP($A39,'I-EmEC'!$A:$DD,MATCH(Y$1,'I-EmEC'!$A$1:$DD$1,0),FALSE)</f>
        <v/>
      </c>
      <c r="Z39" s="233" t="str">
        <f>VLOOKUP($A39,'I-EmEC'!$A:$DD,MATCH(Z$1,'I-EmEC'!$A$1:$DD$1,0),FALSE)</f>
        <v/>
      </c>
      <c r="AA39" s="233" t="str">
        <f>VLOOKUP($A39,'I-EmEC'!$A:$DD,MATCH(AA$1,'I-EmEC'!$A$1:$DD$1,0),FALSE)</f>
        <v/>
      </c>
      <c r="AB39" s="236" t="str">
        <f t="shared" si="1"/>
        <v>common</v>
      </c>
      <c r="AC39" s="237" t="str">
        <f t="shared" si="2"/>
        <v>common</v>
      </c>
      <c r="AD39" s="237" t="str">
        <f t="shared" si="3"/>
        <v>common</v>
      </c>
      <c r="AE39" s="237" t="str">
        <f t="shared" si="4"/>
        <v>common</v>
      </c>
      <c r="AF39" s="237" t="str">
        <f t="shared" si="5"/>
        <v>unique</v>
      </c>
      <c r="AG39" s="237" t="str">
        <f t="shared" si="6"/>
        <v>common</v>
      </c>
      <c r="AH39" s="237" t="str">
        <f t="shared" si="7"/>
        <v>common</v>
      </c>
      <c r="AI39" s="237" t="str">
        <f t="shared" si="8"/>
        <v>common</v>
      </c>
      <c r="AJ39" s="237" t="str">
        <f t="shared" si="9"/>
        <v>common</v>
      </c>
      <c r="AK39" s="237" t="str">
        <f t="shared" si="10"/>
        <v>common</v>
      </c>
      <c r="AL39" s="237" t="str">
        <f t="shared" si="11"/>
        <v>common</v>
      </c>
      <c r="AM39" s="237" t="str">
        <f t="shared" si="12"/>
        <v>common</v>
      </c>
      <c r="AN39" s="269"/>
      <c r="AO39" s="269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5"/>
      <c r="BM39" s="235"/>
      <c r="BN39" s="235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</row>
    <row r="40" spans="1:96" s="239" customFormat="1" x14ac:dyDescent="0.15">
      <c r="A40" s="269" t="s">
        <v>75</v>
      </c>
      <c r="B40" s="228" t="str">
        <f>VLOOKUP(A40,RecNamesAll!A:E,5,FALSE)</f>
        <v>A</v>
      </c>
      <c r="C40" s="229" t="b">
        <f>VLOOKUP(A40,Ligands!A:B,2,FALSE)</f>
        <v>1</v>
      </c>
      <c r="D40" s="230" t="str">
        <f>VLOOKUP($A40,'B-EmEC'!$A:$DC,MATCH(D$1,'B-EmEC'!$A$1:$DC$1,0),FALSE)</f>
        <v/>
      </c>
      <c r="E40" s="231">
        <f>VLOOKUP($A40,'B-EmEC'!$A:$DC,MATCH(E$1,'B-EmEC'!$A$1:$DC$1,0),FALSE)</f>
        <v>131.69999999999999</v>
      </c>
      <c r="F40" s="231">
        <f>VLOOKUP($A40,'B-EmEC'!$A:$DC,MATCH(F$1,'B-EmEC'!$A$1:$DC$1,0),FALSE)</f>
        <v>99.81</v>
      </c>
      <c r="G40" s="231">
        <f>VLOOKUP($A40,'B-EmEC'!$A:$DC,MATCH(G$1,'B-EmEC'!$A$1:$DC$1,0),FALSE)</f>
        <v>68.45</v>
      </c>
      <c r="H40" s="231">
        <f>VLOOKUP($A40,'B-EmEC'!$A:$DC,MATCH(H$1,'B-EmEC'!$A$1:$DC$1,0),FALSE)</f>
        <v>59.24</v>
      </c>
      <c r="I40" s="231" t="str">
        <f>VLOOKUP($A40,'B-EmEC'!$A:$DC,MATCH(I$1,'B-EmEC'!$A$1:$DC$1,0),FALSE)</f>
        <v/>
      </c>
      <c r="J40" s="231" t="str">
        <f>VLOOKUP($A40,'B-EmEC'!$A:$DC,MATCH(J$1,'B-EmEC'!$A$1:$DC$1,0),FALSE)</f>
        <v/>
      </c>
      <c r="K40" s="231" t="str">
        <f>VLOOKUP($A40,'B-EmEC'!$A:$DC,MATCH(K$1,'B-EmEC'!$A$1:$DC$1,0),FALSE)</f>
        <v/>
      </c>
      <c r="L40" s="231" t="str">
        <f>VLOOKUP($A40,'B-EmEC'!$A:$DC,MATCH(L$1,'B-EmEC'!$A$1:$DC$1,0),FALSE)</f>
        <v/>
      </c>
      <c r="M40" s="231">
        <f>VLOOKUP($A40,'B-EmEC'!$A:$DC,MATCH(M$1,'B-EmEC'!$A$1:$DC$1,0),FALSE)</f>
        <v>375.1</v>
      </c>
      <c r="N40" s="231">
        <f>VLOOKUP($A40,'B-EmEC'!$A:$DC,MATCH(N$1,'B-EmEC'!$A$1:$DC$1,0),FALSE)</f>
        <v>91.98</v>
      </c>
      <c r="O40" s="231">
        <f>VLOOKUP($A40,'B-EmEC'!$A:$DC,MATCH(O$1,'B-EmEC'!$A$1:$DC$1,0),FALSE)</f>
        <v>175.2</v>
      </c>
      <c r="P40" s="232" t="str">
        <f>VLOOKUP($A40,'I-EmEC'!$A:$DD,MATCH(P$1,'I-EmEC'!$A$1:$DD$1,0),FALSE)</f>
        <v/>
      </c>
      <c r="Q40" s="233">
        <f>VLOOKUP($A40,'I-EmEC'!$A:$DD,MATCH(Q$1,'I-EmEC'!$A$1:$DD$1,0),FALSE)</f>
        <v>25.8</v>
      </c>
      <c r="R40" s="233">
        <f>VLOOKUP($A40,'I-EmEC'!$A:$DD,MATCH(R$1,'I-EmEC'!$A$1:$DD$1,0),FALSE)</f>
        <v>25.8</v>
      </c>
      <c r="S40" s="233">
        <f>VLOOKUP($A40,'I-EmEC'!$A:$DD,MATCH(S$1,'I-EmEC'!$A$1:$DD$1,0),FALSE)</f>
        <v>21.8</v>
      </c>
      <c r="T40" s="233">
        <f>VLOOKUP($A40,'I-EmEC'!$A:$DD,MATCH(T$1,'I-EmEC'!$A$1:$DD$1,0),FALSE)</f>
        <v>21.8</v>
      </c>
      <c r="U40" s="233">
        <f>VLOOKUP($A40,'I-EmEC'!$A:$DD,MATCH(U$1,'I-EmEC'!$A$1:$DD$1,0),FALSE)</f>
        <v>16.8</v>
      </c>
      <c r="V40" s="233" t="str">
        <f>VLOOKUP($A40,'I-EmEC'!$A:$DD,MATCH(V$1,'I-EmEC'!$A$1:$DD$1,0),FALSE)</f>
        <v/>
      </c>
      <c r="W40" s="233" t="str">
        <f>VLOOKUP($A40,'I-EmEC'!$A:$DD,MATCH(W$1,'I-EmEC'!$A$1:$DD$1,0),FALSE)</f>
        <v/>
      </c>
      <c r="X40" s="233" t="str">
        <f>VLOOKUP($A40,'I-EmEC'!$A:$DD,MATCH(X$1,'I-EmEC'!$A$1:$DD$1,0),FALSE)</f>
        <v/>
      </c>
      <c r="Y40" s="233" t="str">
        <f>VLOOKUP($A40,'I-EmEC'!$A:$DD,MATCH(Y$1,'I-EmEC'!$A$1:$DD$1,0),FALSE)</f>
        <v/>
      </c>
      <c r="Z40" s="233">
        <f>VLOOKUP($A40,'I-EmEC'!$A:$DD,MATCH(Z$1,'I-EmEC'!$A$1:$DD$1,0),FALSE)</f>
        <v>21.1</v>
      </c>
      <c r="AA40" s="233">
        <f>VLOOKUP($A40,'I-EmEC'!$A:$DD,MATCH(AA$1,'I-EmEC'!$A$1:$DD$1,0),FALSE)</f>
        <v>24.5</v>
      </c>
      <c r="AB40" s="236" t="str">
        <f t="shared" si="1"/>
        <v>common</v>
      </c>
      <c r="AC40" s="237" t="str">
        <f t="shared" si="2"/>
        <v>common</v>
      </c>
      <c r="AD40" s="237" t="str">
        <f t="shared" si="3"/>
        <v>common</v>
      </c>
      <c r="AE40" s="237" t="str">
        <f t="shared" si="4"/>
        <v>common</v>
      </c>
      <c r="AF40" s="237" t="str">
        <f t="shared" si="5"/>
        <v>common</v>
      </c>
      <c r="AG40" s="237" t="str">
        <f t="shared" si="6"/>
        <v>unique</v>
      </c>
      <c r="AH40" s="237" t="str">
        <f t="shared" si="7"/>
        <v>common</v>
      </c>
      <c r="AI40" s="237" t="str">
        <f t="shared" si="8"/>
        <v>common</v>
      </c>
      <c r="AJ40" s="237" t="str">
        <f t="shared" si="9"/>
        <v>common</v>
      </c>
      <c r="AK40" s="237" t="str">
        <f t="shared" si="10"/>
        <v>unique</v>
      </c>
      <c r="AL40" s="237" t="str">
        <f t="shared" si="11"/>
        <v>common</v>
      </c>
      <c r="AM40" s="237" t="str">
        <f t="shared" si="12"/>
        <v>common</v>
      </c>
      <c r="AN40" s="269"/>
      <c r="AO40" s="269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5"/>
      <c r="BM40" s="235"/>
      <c r="BN40" s="235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</row>
    <row r="41" spans="1:96" s="239" customFormat="1" x14ac:dyDescent="0.15">
      <c r="A41" s="269" t="s">
        <v>61</v>
      </c>
      <c r="B41" s="228" t="str">
        <f>VLOOKUP(A41,RecNamesAll!A:E,5,FALSE)</f>
        <v>A</v>
      </c>
      <c r="C41" s="229" t="b">
        <f>VLOOKUP(A41,Ligands!A:B,2,FALSE)</f>
        <v>1</v>
      </c>
      <c r="D41" s="230" t="str">
        <f>VLOOKUP($A41,'B-EmEC'!$A:$DC,MATCH(D$1,'B-EmEC'!$A$1:$DC$1,0),FALSE)</f>
        <v/>
      </c>
      <c r="E41" s="231">
        <f>VLOOKUP($A41,'B-EmEC'!$A:$DC,MATCH(E$1,'B-EmEC'!$A$1:$DC$1,0),FALSE)</f>
        <v>130</v>
      </c>
      <c r="F41" s="231" t="str">
        <f>VLOOKUP($A41,'B-EmEC'!$A:$DC,MATCH(F$1,'B-EmEC'!$A$1:$DC$1,0),FALSE)</f>
        <v/>
      </c>
      <c r="G41" s="231">
        <f>VLOOKUP($A41,'B-EmEC'!$A:$DC,MATCH(G$1,'B-EmEC'!$A$1:$DC$1,0),FALSE)</f>
        <v>105.9</v>
      </c>
      <c r="H41" s="231" t="str">
        <f>VLOOKUP($A41,'B-EmEC'!$A:$DC,MATCH(H$1,'B-EmEC'!$A$1:$DC$1,0),FALSE)</f>
        <v/>
      </c>
      <c r="I41" s="231" t="str">
        <f>VLOOKUP($A41,'B-EmEC'!$A:$DC,MATCH(I$1,'B-EmEC'!$A$1:$DC$1,0),FALSE)</f>
        <v/>
      </c>
      <c r="J41" s="231">
        <f>VLOOKUP($A41,'B-EmEC'!$A:$DC,MATCH(J$1,'B-EmEC'!$A$1:$DC$1,0),FALSE)</f>
        <v>39.72</v>
      </c>
      <c r="K41" s="231">
        <f>VLOOKUP($A41,'B-EmEC'!$A:$DC,MATCH(K$1,'B-EmEC'!$A$1:$DC$1,0),FALSE)</f>
        <v>44.05</v>
      </c>
      <c r="L41" s="231">
        <f>VLOOKUP($A41,'B-EmEC'!$A:$DC,MATCH(L$1,'B-EmEC'!$A$1:$DC$1,0),FALSE)</f>
        <v>102</v>
      </c>
      <c r="M41" s="231">
        <f>VLOOKUP($A41,'B-EmEC'!$A:$DC,MATCH(M$1,'B-EmEC'!$A$1:$DC$1,0),FALSE)</f>
        <v>308.7</v>
      </c>
      <c r="N41" s="231" t="str">
        <f>VLOOKUP($A41,'B-EmEC'!$A:$DC,MATCH(N$1,'B-EmEC'!$A$1:$DC$1,0),FALSE)</f>
        <v/>
      </c>
      <c r="O41" s="231">
        <f>VLOOKUP($A41,'B-EmEC'!$A:$DC,MATCH(O$1,'B-EmEC'!$A$1:$DC$1,0),FALSE)</f>
        <v>189.2</v>
      </c>
      <c r="P41" s="232" t="str">
        <f>VLOOKUP($A41,'I-EmEC'!$A:$DD,MATCH(P$1,'I-EmEC'!$A$1:$DD$1,0),FALSE)</f>
        <v/>
      </c>
      <c r="Q41" s="233">
        <f>VLOOKUP($A41,'I-EmEC'!$A:$DD,MATCH(Q$1,'I-EmEC'!$A$1:$DD$1,0),FALSE)</f>
        <v>20.8</v>
      </c>
      <c r="R41" s="233">
        <f>VLOOKUP($A41,'I-EmEC'!$A:$DD,MATCH(R$1,'I-EmEC'!$A$1:$DD$1,0),FALSE)</f>
        <v>20.8</v>
      </c>
      <c r="S41" s="233">
        <f>VLOOKUP($A41,'I-EmEC'!$A:$DD,MATCH(S$1,'I-EmEC'!$A$1:$DD$1,0),FALSE)</f>
        <v>7.3</v>
      </c>
      <c r="T41" s="233">
        <f>VLOOKUP($A41,'I-EmEC'!$A:$DD,MATCH(T$1,'I-EmEC'!$A$1:$DD$1,0),FALSE)</f>
        <v>7.3</v>
      </c>
      <c r="U41" s="233" t="str">
        <f>VLOOKUP($A41,'I-EmEC'!$A:$DD,MATCH(U$1,'I-EmEC'!$A$1:$DD$1,0),FALSE)</f>
        <v/>
      </c>
      <c r="V41" s="233">
        <f>VLOOKUP($A41,'I-EmEC'!$A:$DD,MATCH(V$1,'I-EmEC'!$A$1:$DD$1,0),FALSE)</f>
        <v>23.5</v>
      </c>
      <c r="W41" s="233">
        <f>VLOOKUP($A41,'I-EmEC'!$A:$DD,MATCH(W$1,'I-EmEC'!$A$1:$DD$1,0),FALSE)</f>
        <v>23.5</v>
      </c>
      <c r="X41" s="233">
        <f>VLOOKUP($A41,'I-EmEC'!$A:$DD,MATCH(X$1,'I-EmEC'!$A$1:$DD$1,0),FALSE)</f>
        <v>18</v>
      </c>
      <c r="Y41" s="233">
        <f>VLOOKUP($A41,'I-EmEC'!$A:$DD,MATCH(Y$1,'I-EmEC'!$A$1:$DD$1,0),FALSE)</f>
        <v>21.3</v>
      </c>
      <c r="Z41" s="233">
        <f>VLOOKUP($A41,'I-EmEC'!$A:$DD,MATCH(Z$1,'I-EmEC'!$A$1:$DD$1,0),FALSE)</f>
        <v>25</v>
      </c>
      <c r="AA41" s="233">
        <f>VLOOKUP($A41,'I-EmEC'!$A:$DD,MATCH(AA$1,'I-EmEC'!$A$1:$DD$1,0),FALSE)</f>
        <v>11.9</v>
      </c>
      <c r="AB41" s="236" t="str">
        <f t="shared" si="1"/>
        <v>common</v>
      </c>
      <c r="AC41" s="237" t="str">
        <f t="shared" si="2"/>
        <v>common</v>
      </c>
      <c r="AD41" s="237" t="str">
        <f t="shared" si="3"/>
        <v>unique</v>
      </c>
      <c r="AE41" s="237" t="str">
        <f t="shared" si="4"/>
        <v>common</v>
      </c>
      <c r="AF41" s="237" t="str">
        <f t="shared" si="5"/>
        <v>unique</v>
      </c>
      <c r="AG41" s="237" t="str">
        <f t="shared" si="6"/>
        <v>common</v>
      </c>
      <c r="AH41" s="237" t="str">
        <f t="shared" si="7"/>
        <v>common</v>
      </c>
      <c r="AI41" s="237" t="str">
        <f t="shared" si="8"/>
        <v>common</v>
      </c>
      <c r="AJ41" s="237" t="str">
        <f t="shared" si="9"/>
        <v>common</v>
      </c>
      <c r="AK41" s="237" t="str">
        <f t="shared" si="10"/>
        <v>common</v>
      </c>
      <c r="AL41" s="237" t="str">
        <f t="shared" si="11"/>
        <v>unique</v>
      </c>
      <c r="AM41" s="237" t="str">
        <f t="shared" si="12"/>
        <v>common</v>
      </c>
      <c r="AN41" s="269"/>
      <c r="AO41" s="269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5"/>
      <c r="BM41" s="235"/>
      <c r="BN41" s="235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</row>
    <row r="42" spans="1:96" s="239" customFormat="1" x14ac:dyDescent="0.15">
      <c r="A42" s="269" t="s">
        <v>62</v>
      </c>
      <c r="B42" s="228" t="str">
        <f>VLOOKUP(A42,RecNamesAll!A:E,5,FALSE)</f>
        <v>A</v>
      </c>
      <c r="C42" s="229" t="b">
        <f>VLOOKUP(A42,Ligands!A:B,2,FALSE)</f>
        <v>1</v>
      </c>
      <c r="D42" s="230" t="str">
        <f>VLOOKUP($A42,'B-EmEC'!$A:$DC,MATCH(D$1,'B-EmEC'!$A$1:$DC$1,0),FALSE)</f>
        <v/>
      </c>
      <c r="E42" s="231">
        <f>VLOOKUP($A42,'B-EmEC'!$A:$DC,MATCH(E$1,'B-EmEC'!$A$1:$DC$1,0),FALSE)</f>
        <v>313.10000000000002</v>
      </c>
      <c r="F42" s="231">
        <f>VLOOKUP($A42,'B-EmEC'!$A:$DC,MATCH(F$1,'B-EmEC'!$A$1:$DC$1,0),FALSE)</f>
        <v>344.6</v>
      </c>
      <c r="G42" s="231">
        <f>VLOOKUP($A42,'B-EmEC'!$A:$DC,MATCH(G$1,'B-EmEC'!$A$1:$DC$1,0),FALSE)</f>
        <v>203.6</v>
      </c>
      <c r="H42" s="231">
        <f>VLOOKUP($A42,'B-EmEC'!$A:$DC,MATCH(H$1,'B-EmEC'!$A$1:$DC$1,0),FALSE)</f>
        <v>246</v>
      </c>
      <c r="I42" s="231">
        <f>VLOOKUP($A42,'B-EmEC'!$A:$DC,MATCH(I$1,'B-EmEC'!$A$1:$DC$1,0),FALSE)</f>
        <v>45.48</v>
      </c>
      <c r="J42" s="231">
        <f>VLOOKUP($A42,'B-EmEC'!$A:$DC,MATCH(J$1,'B-EmEC'!$A$1:$DC$1,0),FALSE)</f>
        <v>299.7</v>
      </c>
      <c r="K42" s="231">
        <f>VLOOKUP($A42,'B-EmEC'!$A:$DC,MATCH(K$1,'B-EmEC'!$A$1:$DC$1,0),FALSE)</f>
        <v>405</v>
      </c>
      <c r="L42" s="231">
        <f>VLOOKUP($A42,'B-EmEC'!$A:$DC,MATCH(L$1,'B-EmEC'!$A$1:$DC$1,0),FALSE)</f>
        <v>334.7</v>
      </c>
      <c r="M42" s="231">
        <f>VLOOKUP($A42,'B-EmEC'!$A:$DC,MATCH(M$1,'B-EmEC'!$A$1:$DC$1,0),FALSE)</f>
        <v>490.7</v>
      </c>
      <c r="N42" s="231" t="str">
        <f>VLOOKUP($A42,'B-EmEC'!$A:$DC,MATCH(N$1,'B-EmEC'!$A$1:$DC$1,0),FALSE)</f>
        <v/>
      </c>
      <c r="O42" s="231">
        <f>VLOOKUP($A42,'B-EmEC'!$A:$DC,MATCH(O$1,'B-EmEC'!$A$1:$DC$1,0),FALSE)</f>
        <v>76.77</v>
      </c>
      <c r="P42" s="232">
        <f>VLOOKUP($A42,'I-EmEC'!$A:$DD,MATCH(P$1,'I-EmEC'!$A$1:$DD$1,0),FALSE)</f>
        <v>28</v>
      </c>
      <c r="Q42" s="233">
        <f>VLOOKUP($A42,'I-EmEC'!$A:$DD,MATCH(Q$1,'I-EmEC'!$A$1:$DD$1,0),FALSE)</f>
        <v>8</v>
      </c>
      <c r="R42" s="233">
        <f>VLOOKUP($A42,'I-EmEC'!$A:$DD,MATCH(R$1,'I-EmEC'!$A$1:$DD$1,0),FALSE)</f>
        <v>8</v>
      </c>
      <c r="S42" s="233">
        <f>VLOOKUP($A42,'I-EmEC'!$A:$DD,MATCH(S$1,'I-EmEC'!$A$1:$DD$1,0),FALSE)</f>
        <v>5.9</v>
      </c>
      <c r="T42" s="233">
        <f>VLOOKUP($A42,'I-EmEC'!$A:$DD,MATCH(T$1,'I-EmEC'!$A$1:$DD$1,0),FALSE)</f>
        <v>5.9</v>
      </c>
      <c r="U42" s="233" t="str">
        <f>VLOOKUP($A42,'I-EmEC'!$A:$DD,MATCH(U$1,'I-EmEC'!$A$1:$DD$1,0),FALSE)</f>
        <v/>
      </c>
      <c r="V42" s="233">
        <f>VLOOKUP($A42,'I-EmEC'!$A:$DD,MATCH(V$1,'I-EmEC'!$A$1:$DD$1,0),FALSE)</f>
        <v>13.7</v>
      </c>
      <c r="W42" s="233">
        <f>VLOOKUP($A42,'I-EmEC'!$A:$DD,MATCH(W$1,'I-EmEC'!$A$1:$DD$1,0),FALSE)</f>
        <v>13.7</v>
      </c>
      <c r="X42" s="233">
        <f>VLOOKUP($A42,'I-EmEC'!$A:$DD,MATCH(X$1,'I-EmEC'!$A$1:$DD$1,0),FALSE)</f>
        <v>7.1</v>
      </c>
      <c r="Y42" s="233">
        <f>VLOOKUP($A42,'I-EmEC'!$A:$DD,MATCH(Y$1,'I-EmEC'!$A$1:$DD$1,0),FALSE)</f>
        <v>13</v>
      </c>
      <c r="Z42" s="233">
        <f>VLOOKUP($A42,'I-EmEC'!$A:$DD,MATCH(Z$1,'I-EmEC'!$A$1:$DD$1,0),FALSE)</f>
        <v>12.1</v>
      </c>
      <c r="AA42" s="233">
        <f>VLOOKUP($A42,'I-EmEC'!$A:$DD,MATCH(AA$1,'I-EmEC'!$A$1:$DD$1,0),FALSE)</f>
        <v>8.4</v>
      </c>
      <c r="AB42" s="236" t="str">
        <f t="shared" si="1"/>
        <v>unique</v>
      </c>
      <c r="AC42" s="237" t="str">
        <f t="shared" si="2"/>
        <v>common</v>
      </c>
      <c r="AD42" s="237" t="str">
        <f t="shared" si="3"/>
        <v>common</v>
      </c>
      <c r="AE42" s="237" t="str">
        <f t="shared" si="4"/>
        <v>common</v>
      </c>
      <c r="AF42" s="237" t="str">
        <f t="shared" si="5"/>
        <v>common</v>
      </c>
      <c r="AG42" s="237" t="str">
        <f t="shared" si="6"/>
        <v>unique</v>
      </c>
      <c r="AH42" s="237" t="str">
        <f t="shared" si="7"/>
        <v>common</v>
      </c>
      <c r="AI42" s="237" t="str">
        <f t="shared" si="8"/>
        <v>common</v>
      </c>
      <c r="AJ42" s="237" t="str">
        <f t="shared" si="9"/>
        <v>common</v>
      </c>
      <c r="AK42" s="237" t="str">
        <f t="shared" si="10"/>
        <v>common</v>
      </c>
      <c r="AL42" s="237" t="str">
        <f t="shared" si="11"/>
        <v>unique</v>
      </c>
      <c r="AM42" s="237" t="str">
        <f t="shared" si="12"/>
        <v>common</v>
      </c>
      <c r="AN42" s="269"/>
      <c r="AO42" s="269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5"/>
      <c r="BM42" s="235"/>
      <c r="BN42" s="235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</row>
    <row r="43" spans="1:96" s="239" customFormat="1" x14ac:dyDescent="0.15">
      <c r="A43" s="269" t="s">
        <v>842</v>
      </c>
      <c r="B43" s="228" t="str">
        <f>VLOOKUP(A43,RecNamesAll!A:E,5,FALSE)</f>
        <v>A</v>
      </c>
      <c r="C43" s="229" t="b">
        <f>VLOOKUP(A43,Ligands!A:B,2,FALSE)</f>
        <v>1</v>
      </c>
      <c r="D43" s="230" t="str">
        <f>VLOOKUP($A43,'B-EmEC'!$A:$DC,MATCH(D$1,'B-EmEC'!$A$1:$DC$1,0),FALSE)</f>
        <v/>
      </c>
      <c r="E43" s="231">
        <f>VLOOKUP($A43,'B-EmEC'!$A:$DC,MATCH(E$1,'B-EmEC'!$A$1:$DC$1,0),FALSE)</f>
        <v>55.86</v>
      </c>
      <c r="F43" s="231">
        <f>VLOOKUP($A43,'B-EmEC'!$A:$DC,MATCH(F$1,'B-EmEC'!$A$1:$DC$1,0),FALSE)</f>
        <v>30.29</v>
      </c>
      <c r="G43" s="231">
        <f>VLOOKUP($A43,'B-EmEC'!$A:$DC,MATCH(G$1,'B-EmEC'!$A$1:$DC$1,0),FALSE)</f>
        <v>43.18</v>
      </c>
      <c r="H43" s="231">
        <f>VLOOKUP($A43,'B-EmEC'!$A:$DC,MATCH(H$1,'B-EmEC'!$A$1:$DC$1,0),FALSE)</f>
        <v>49.13</v>
      </c>
      <c r="I43" s="231" t="str">
        <f>VLOOKUP($A43,'B-EmEC'!$A:$DC,MATCH(I$1,'B-EmEC'!$A$1:$DC$1,0),FALSE)</f>
        <v/>
      </c>
      <c r="J43" s="231">
        <f>VLOOKUP($A43,'B-EmEC'!$A:$DC,MATCH(J$1,'B-EmEC'!$A$1:$DC$1,0),FALSE)</f>
        <v>239.7</v>
      </c>
      <c r="K43" s="231">
        <f>VLOOKUP($A43,'B-EmEC'!$A:$DC,MATCH(K$1,'B-EmEC'!$A$1:$DC$1,0),FALSE)</f>
        <v>324.2</v>
      </c>
      <c r="L43" s="231">
        <f>VLOOKUP($A43,'B-EmEC'!$A:$DC,MATCH(L$1,'B-EmEC'!$A$1:$DC$1,0),FALSE)</f>
        <v>157.4</v>
      </c>
      <c r="M43" s="231">
        <f>VLOOKUP($A43,'B-EmEC'!$A:$DC,MATCH(M$1,'B-EmEC'!$A$1:$DC$1,0),FALSE)</f>
        <v>805.3</v>
      </c>
      <c r="N43" s="231">
        <f>VLOOKUP($A43,'B-EmEC'!$A:$DC,MATCH(N$1,'B-EmEC'!$A$1:$DC$1,0),FALSE)</f>
        <v>81.19</v>
      </c>
      <c r="O43" s="231">
        <f>VLOOKUP($A43,'B-EmEC'!$A:$DC,MATCH(O$1,'B-EmEC'!$A$1:$DC$1,0),FALSE)</f>
        <v>61.79</v>
      </c>
      <c r="P43" s="232">
        <f>VLOOKUP($A43,'I-EmEC'!$A:$DD,MATCH(P$1,'I-EmEC'!$A$1:$DD$1,0),FALSE)</f>
        <v>34.799999999999997</v>
      </c>
      <c r="Q43" s="233">
        <f>VLOOKUP($A43,'I-EmEC'!$A:$DD,MATCH(Q$1,'I-EmEC'!$A$1:$DD$1,0),FALSE)</f>
        <v>24.2</v>
      </c>
      <c r="R43" s="233">
        <f>VLOOKUP($A43,'I-EmEC'!$A:$DD,MATCH(R$1,'I-EmEC'!$A$1:$DD$1,0),FALSE)</f>
        <v>24.2</v>
      </c>
      <c r="S43" s="233">
        <f>VLOOKUP($A43,'I-EmEC'!$A:$DD,MATCH(S$1,'I-EmEC'!$A$1:$DD$1,0),FALSE)</f>
        <v>11.5</v>
      </c>
      <c r="T43" s="233">
        <f>VLOOKUP($A43,'I-EmEC'!$A:$DD,MATCH(T$1,'I-EmEC'!$A$1:$DD$1,0),FALSE)</f>
        <v>11.5</v>
      </c>
      <c r="U43" s="233" t="str">
        <f>VLOOKUP($A43,'I-EmEC'!$A:$DD,MATCH(U$1,'I-EmEC'!$A$1:$DD$1,0),FALSE)</f>
        <v/>
      </c>
      <c r="V43" s="233">
        <f>VLOOKUP($A43,'I-EmEC'!$A:$DD,MATCH(V$1,'I-EmEC'!$A$1:$DD$1,0),FALSE)</f>
        <v>39</v>
      </c>
      <c r="W43" s="233">
        <f>VLOOKUP($A43,'I-EmEC'!$A:$DD,MATCH(W$1,'I-EmEC'!$A$1:$DD$1,0),FALSE)</f>
        <v>39</v>
      </c>
      <c r="X43" s="233">
        <f>VLOOKUP($A43,'I-EmEC'!$A:$DD,MATCH(X$1,'I-EmEC'!$A$1:$DD$1,0),FALSE)</f>
        <v>33.6</v>
      </c>
      <c r="Y43" s="233">
        <f>VLOOKUP($A43,'I-EmEC'!$A:$DD,MATCH(Y$1,'I-EmEC'!$A$1:$DD$1,0),FALSE)</f>
        <v>10.199999999999999</v>
      </c>
      <c r="Z43" s="233">
        <f>VLOOKUP($A43,'I-EmEC'!$A:$DD,MATCH(Z$1,'I-EmEC'!$A$1:$DD$1,0),FALSE)</f>
        <v>36.299999999999997</v>
      </c>
      <c r="AA43" s="233">
        <f>VLOOKUP($A43,'I-EmEC'!$A:$DD,MATCH(AA$1,'I-EmEC'!$A$1:$DD$1,0),FALSE)</f>
        <v>27.4</v>
      </c>
      <c r="AB43" s="236" t="str">
        <f t="shared" si="1"/>
        <v>unique</v>
      </c>
      <c r="AC43" s="237" t="str">
        <f t="shared" si="2"/>
        <v>common</v>
      </c>
      <c r="AD43" s="237" t="str">
        <f t="shared" si="3"/>
        <v>common</v>
      </c>
      <c r="AE43" s="237" t="str">
        <f t="shared" si="4"/>
        <v>common</v>
      </c>
      <c r="AF43" s="237" t="str">
        <f t="shared" si="5"/>
        <v>common</v>
      </c>
      <c r="AG43" s="237" t="str">
        <f t="shared" si="6"/>
        <v>common</v>
      </c>
      <c r="AH43" s="237" t="str">
        <f t="shared" si="7"/>
        <v>common</v>
      </c>
      <c r="AI43" s="237" t="str">
        <f t="shared" si="8"/>
        <v>common</v>
      </c>
      <c r="AJ43" s="237" t="str">
        <f t="shared" si="9"/>
        <v>common</v>
      </c>
      <c r="AK43" s="237" t="str">
        <f t="shared" si="10"/>
        <v>common</v>
      </c>
      <c r="AL43" s="237" t="str">
        <f t="shared" si="11"/>
        <v>common</v>
      </c>
      <c r="AM43" s="237" t="str">
        <f t="shared" si="12"/>
        <v>common</v>
      </c>
      <c r="AN43" s="269"/>
      <c r="AO43" s="269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5"/>
      <c r="BM43" s="235"/>
      <c r="BN43" s="235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</row>
    <row r="44" spans="1:96" s="239" customFormat="1" x14ac:dyDescent="0.15">
      <c r="A44" s="269" t="s">
        <v>383</v>
      </c>
      <c r="B44" s="228" t="str">
        <f>VLOOKUP(A44,RecNamesAll!A:E,5,FALSE)</f>
        <v>A</v>
      </c>
      <c r="C44" s="229" t="b">
        <f>VLOOKUP(A44,Ligands!A:B,2,FALSE)</f>
        <v>1</v>
      </c>
      <c r="D44" s="230" t="str">
        <f>VLOOKUP($A44,'B-EmEC'!$A:$DC,MATCH(D$1,'B-EmEC'!$A$1:$DC$1,0),FALSE)</f>
        <v/>
      </c>
      <c r="E44" s="231">
        <f>VLOOKUP($A44,'B-EmEC'!$A:$DC,MATCH(E$1,'B-EmEC'!$A$1:$DC$1,0),FALSE)</f>
        <v>335</v>
      </c>
      <c r="F44" s="231">
        <f>VLOOKUP($A44,'B-EmEC'!$A:$DC,MATCH(F$1,'B-EmEC'!$A$1:$DC$1,0),FALSE)</f>
        <v>116.8</v>
      </c>
      <c r="G44" s="231">
        <f>VLOOKUP($A44,'B-EmEC'!$A:$DC,MATCH(G$1,'B-EmEC'!$A$1:$DC$1,0),FALSE)</f>
        <v>110.8</v>
      </c>
      <c r="H44" s="231">
        <f>VLOOKUP($A44,'B-EmEC'!$A:$DC,MATCH(H$1,'B-EmEC'!$A$1:$DC$1,0),FALSE)</f>
        <v>165.8</v>
      </c>
      <c r="I44" s="231">
        <f>VLOOKUP($A44,'B-EmEC'!$A:$DC,MATCH(I$1,'B-EmEC'!$A$1:$DC$1,0),FALSE)</f>
        <v>118.7</v>
      </c>
      <c r="J44" s="231">
        <f>VLOOKUP($A44,'B-EmEC'!$A:$DC,MATCH(J$1,'B-EmEC'!$A$1:$DC$1,0),FALSE)</f>
        <v>616.6</v>
      </c>
      <c r="K44" s="231">
        <f>VLOOKUP($A44,'B-EmEC'!$A:$DC,MATCH(K$1,'B-EmEC'!$A$1:$DC$1,0),FALSE)</f>
        <v>769.2</v>
      </c>
      <c r="L44" s="231">
        <f>VLOOKUP($A44,'B-EmEC'!$A:$DC,MATCH(L$1,'B-EmEC'!$A$1:$DC$1,0),FALSE)</f>
        <v>924.1</v>
      </c>
      <c r="M44" s="231">
        <f>VLOOKUP($A44,'B-EmEC'!$A:$DC,MATCH(M$1,'B-EmEC'!$A$1:$DC$1,0),FALSE)</f>
        <v>1067</v>
      </c>
      <c r="N44" s="231" t="str">
        <f>VLOOKUP($A44,'B-EmEC'!$A:$DC,MATCH(N$1,'B-EmEC'!$A$1:$DC$1,0),FALSE)</f>
        <v/>
      </c>
      <c r="O44" s="231" t="str">
        <f>VLOOKUP($A44,'B-EmEC'!$A:$DC,MATCH(O$1,'B-EmEC'!$A$1:$DC$1,0),FALSE)</f>
        <v/>
      </c>
      <c r="P44" s="232">
        <f>VLOOKUP($A44,'I-EmEC'!$A:$DD,MATCH(P$1,'I-EmEC'!$A$1:$DD$1,0),FALSE)</f>
        <v>47.6</v>
      </c>
      <c r="Q44" s="233">
        <f>VLOOKUP($A44,'I-EmEC'!$A:$DD,MATCH(Q$1,'I-EmEC'!$A$1:$DD$1,0),FALSE)</f>
        <v>43.2</v>
      </c>
      <c r="R44" s="233">
        <f>VLOOKUP($A44,'I-EmEC'!$A:$DD,MATCH(R$1,'I-EmEC'!$A$1:$DD$1,0),FALSE)</f>
        <v>43.2</v>
      </c>
      <c r="S44" s="233">
        <f>VLOOKUP($A44,'I-EmEC'!$A:$DD,MATCH(S$1,'I-EmEC'!$A$1:$DD$1,0),FALSE)</f>
        <v>42.3</v>
      </c>
      <c r="T44" s="233">
        <f>VLOOKUP($A44,'I-EmEC'!$A:$DD,MATCH(T$1,'I-EmEC'!$A$1:$DD$1,0),FALSE)</f>
        <v>42.3</v>
      </c>
      <c r="U44" s="233">
        <f>VLOOKUP($A44,'I-EmEC'!$A:$DD,MATCH(U$1,'I-EmEC'!$A$1:$DD$1,0),FALSE)</f>
        <v>29.9</v>
      </c>
      <c r="V44" s="233">
        <f>VLOOKUP($A44,'I-EmEC'!$A:$DD,MATCH(V$1,'I-EmEC'!$A$1:$DD$1,0),FALSE)</f>
        <v>28.5</v>
      </c>
      <c r="W44" s="233">
        <f>VLOOKUP($A44,'I-EmEC'!$A:$DD,MATCH(W$1,'I-EmEC'!$A$1:$DD$1,0),FALSE)</f>
        <v>28.5</v>
      </c>
      <c r="X44" s="233">
        <f>VLOOKUP($A44,'I-EmEC'!$A:$DD,MATCH(X$1,'I-EmEC'!$A$1:$DD$1,0),FALSE)</f>
        <v>29.1</v>
      </c>
      <c r="Y44" s="233">
        <f>VLOOKUP($A44,'I-EmEC'!$A:$DD,MATCH(Y$1,'I-EmEC'!$A$1:$DD$1,0),FALSE)</f>
        <v>44.3</v>
      </c>
      <c r="Z44" s="233">
        <f>VLOOKUP($A44,'I-EmEC'!$A:$DD,MATCH(Z$1,'I-EmEC'!$A$1:$DD$1,0),FALSE)</f>
        <v>44.7</v>
      </c>
      <c r="AA44" s="233">
        <f>VLOOKUP($A44,'I-EmEC'!$A:$DD,MATCH(AA$1,'I-EmEC'!$A$1:$DD$1,0),FALSE)</f>
        <v>40.200000000000003</v>
      </c>
      <c r="AB44" s="236" t="str">
        <f t="shared" si="1"/>
        <v>unique</v>
      </c>
      <c r="AC44" s="237" t="str">
        <f t="shared" si="2"/>
        <v>common</v>
      </c>
      <c r="AD44" s="237" t="str">
        <f t="shared" si="3"/>
        <v>common</v>
      </c>
      <c r="AE44" s="237" t="str">
        <f t="shared" si="4"/>
        <v>common</v>
      </c>
      <c r="AF44" s="237" t="str">
        <f t="shared" si="5"/>
        <v>common</v>
      </c>
      <c r="AG44" s="237" t="str">
        <f t="shared" si="6"/>
        <v>common</v>
      </c>
      <c r="AH44" s="237" t="str">
        <f t="shared" si="7"/>
        <v>common</v>
      </c>
      <c r="AI44" s="237" t="str">
        <f t="shared" si="8"/>
        <v>common</v>
      </c>
      <c r="AJ44" s="237" t="str">
        <f t="shared" si="9"/>
        <v>common</v>
      </c>
      <c r="AK44" s="237" t="str">
        <f t="shared" si="10"/>
        <v>common</v>
      </c>
      <c r="AL44" s="237" t="str">
        <f t="shared" si="11"/>
        <v>unique</v>
      </c>
      <c r="AM44" s="237" t="str">
        <f t="shared" si="12"/>
        <v>unique</v>
      </c>
      <c r="AN44" s="269"/>
      <c r="AO44" s="269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5"/>
      <c r="BM44" s="235"/>
      <c r="BN44" s="235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</row>
    <row r="45" spans="1:96" s="239" customFormat="1" x14ac:dyDescent="0.15">
      <c r="A45" s="269" t="s">
        <v>450</v>
      </c>
      <c r="B45" s="228" t="str">
        <f>VLOOKUP(A45,RecNamesAll!A:E,5,FALSE)</f>
        <v>A</v>
      </c>
      <c r="C45" s="229" t="b">
        <f>VLOOKUP(A45,Ligands!A:B,2,FALSE)</f>
        <v>0</v>
      </c>
      <c r="D45" s="230" t="str">
        <f>VLOOKUP($A45,'B-EmEC'!$A:$DC,MATCH(D$1,'B-EmEC'!$A$1:$DC$1,0),FALSE)</f>
        <v/>
      </c>
      <c r="E45" s="231">
        <f>VLOOKUP($A45,'B-EmEC'!$A:$DC,MATCH(E$1,'B-EmEC'!$A$1:$DC$1,0),FALSE)</f>
        <v>94.76</v>
      </c>
      <c r="F45" s="231">
        <f>VLOOKUP($A45,'B-EmEC'!$A:$DC,MATCH(F$1,'B-EmEC'!$A$1:$DC$1,0),FALSE)</f>
        <v>65.7</v>
      </c>
      <c r="G45" s="231">
        <f>VLOOKUP($A45,'B-EmEC'!$A:$DC,MATCH(G$1,'B-EmEC'!$A$1:$DC$1,0),FALSE)</f>
        <v>81.3</v>
      </c>
      <c r="H45" s="231">
        <f>VLOOKUP($A45,'B-EmEC'!$A:$DC,MATCH(H$1,'B-EmEC'!$A$1:$DC$1,0),FALSE)</f>
        <v>161</v>
      </c>
      <c r="I45" s="231">
        <f>VLOOKUP($A45,'B-EmEC'!$A:$DC,MATCH(I$1,'B-EmEC'!$A$1:$DC$1,0),FALSE)</f>
        <v>32.32</v>
      </c>
      <c r="J45" s="231">
        <f>VLOOKUP($A45,'B-EmEC'!$A:$DC,MATCH(J$1,'B-EmEC'!$A$1:$DC$1,0),FALSE)</f>
        <v>171</v>
      </c>
      <c r="K45" s="231">
        <f>VLOOKUP($A45,'B-EmEC'!$A:$DC,MATCH(K$1,'B-EmEC'!$A$1:$DC$1,0),FALSE)</f>
        <v>201.4</v>
      </c>
      <c r="L45" s="231">
        <f>VLOOKUP($A45,'B-EmEC'!$A:$DC,MATCH(L$1,'B-EmEC'!$A$1:$DC$1,0),FALSE)</f>
        <v>161.80000000000001</v>
      </c>
      <c r="M45" s="231">
        <f>VLOOKUP($A45,'B-EmEC'!$A:$DC,MATCH(M$1,'B-EmEC'!$A$1:$DC$1,0),FALSE)</f>
        <v>78.92</v>
      </c>
      <c r="N45" s="231" t="str">
        <f>VLOOKUP($A45,'B-EmEC'!$A:$DC,MATCH(N$1,'B-EmEC'!$A$1:$DC$1,0),FALSE)</f>
        <v/>
      </c>
      <c r="O45" s="231" t="str">
        <f>VLOOKUP($A45,'B-EmEC'!$A:$DC,MATCH(O$1,'B-EmEC'!$A$1:$DC$1,0),FALSE)</f>
        <v/>
      </c>
      <c r="P45" s="232">
        <f>VLOOKUP($A45,'I-EmEC'!$A:$DD,MATCH(P$1,'I-EmEC'!$A$1:$DD$1,0),FALSE)</f>
        <v>20.399999999999999</v>
      </c>
      <c r="Q45" s="233">
        <f>VLOOKUP($A45,'I-EmEC'!$A:$DD,MATCH(Q$1,'I-EmEC'!$A$1:$DD$1,0),FALSE)</f>
        <v>19.899999999999999</v>
      </c>
      <c r="R45" s="233">
        <f>VLOOKUP($A45,'I-EmEC'!$A:$DD,MATCH(R$1,'I-EmEC'!$A$1:$DD$1,0),FALSE)</f>
        <v>19.899999999999999</v>
      </c>
      <c r="S45" s="233">
        <f>VLOOKUP($A45,'I-EmEC'!$A:$DD,MATCH(S$1,'I-EmEC'!$A$1:$DD$1,0),FALSE)</f>
        <v>23.2</v>
      </c>
      <c r="T45" s="233">
        <f>VLOOKUP($A45,'I-EmEC'!$A:$DD,MATCH(T$1,'I-EmEC'!$A$1:$DD$1,0),FALSE)</f>
        <v>23.2</v>
      </c>
      <c r="U45" s="233">
        <f>VLOOKUP($A45,'I-EmEC'!$A:$DD,MATCH(U$1,'I-EmEC'!$A$1:$DD$1,0),FALSE)</f>
        <v>10.8</v>
      </c>
      <c r="V45" s="233" t="str">
        <f>VLOOKUP($A45,'I-EmEC'!$A:$DD,MATCH(V$1,'I-EmEC'!$A$1:$DD$1,0),FALSE)</f>
        <v/>
      </c>
      <c r="W45" s="233" t="str">
        <f>VLOOKUP($A45,'I-EmEC'!$A:$DD,MATCH(W$1,'I-EmEC'!$A$1:$DD$1,0),FALSE)</f>
        <v/>
      </c>
      <c r="X45" s="233">
        <f>VLOOKUP($A45,'I-EmEC'!$A:$DD,MATCH(X$1,'I-EmEC'!$A$1:$DD$1,0),FALSE)</f>
        <v>8</v>
      </c>
      <c r="Y45" s="233">
        <f>VLOOKUP($A45,'I-EmEC'!$A:$DD,MATCH(Y$1,'I-EmEC'!$A$1:$DD$1,0),FALSE)</f>
        <v>19.8</v>
      </c>
      <c r="Z45" s="233">
        <f>VLOOKUP($A45,'I-EmEC'!$A:$DD,MATCH(Z$1,'I-EmEC'!$A$1:$DD$1,0),FALSE)</f>
        <v>19.7</v>
      </c>
      <c r="AA45" s="233">
        <f>VLOOKUP($A45,'I-EmEC'!$A:$DD,MATCH(AA$1,'I-EmEC'!$A$1:$DD$1,0),FALSE)</f>
        <v>21.7</v>
      </c>
      <c r="AB45" s="236" t="str">
        <f t="shared" si="1"/>
        <v>unique</v>
      </c>
      <c r="AC45" s="237" t="str">
        <f t="shared" si="2"/>
        <v>common</v>
      </c>
      <c r="AD45" s="237" t="str">
        <f t="shared" si="3"/>
        <v>common</v>
      </c>
      <c r="AE45" s="237" t="str">
        <f t="shared" si="4"/>
        <v>common</v>
      </c>
      <c r="AF45" s="237" t="str">
        <f t="shared" si="5"/>
        <v>common</v>
      </c>
      <c r="AG45" s="237" t="str">
        <f t="shared" si="6"/>
        <v>common</v>
      </c>
      <c r="AH45" s="237" t="str">
        <f t="shared" si="7"/>
        <v>unique</v>
      </c>
      <c r="AI45" s="237" t="str">
        <f t="shared" si="8"/>
        <v>unique</v>
      </c>
      <c r="AJ45" s="237" t="str">
        <f t="shared" si="9"/>
        <v>common</v>
      </c>
      <c r="AK45" s="237" t="str">
        <f t="shared" si="10"/>
        <v>common</v>
      </c>
      <c r="AL45" s="237" t="str">
        <f t="shared" si="11"/>
        <v>unique</v>
      </c>
      <c r="AM45" s="237" t="str">
        <f t="shared" si="12"/>
        <v>unique</v>
      </c>
      <c r="AN45" s="269"/>
      <c r="AO45" s="269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5"/>
      <c r="BM45" s="235"/>
      <c r="BN45" s="235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</row>
    <row r="46" spans="1:96" s="239" customFormat="1" x14ac:dyDescent="0.15">
      <c r="A46" s="269" t="s">
        <v>692</v>
      </c>
      <c r="B46" s="228" t="str">
        <f>VLOOKUP(A46,RecNamesAll!A:E,5,FALSE)</f>
        <v>A</v>
      </c>
      <c r="C46" s="229" t="b">
        <f>VLOOKUP(A46,Ligands!A:B,2,FALSE)</f>
        <v>1</v>
      </c>
      <c r="D46" s="230" t="str">
        <f>VLOOKUP($A46,'B-EmEC'!$A:$DC,MATCH(D$1,'B-EmEC'!$A$1:$DC$1,0),FALSE)</f>
        <v/>
      </c>
      <c r="E46" s="231">
        <f>VLOOKUP($A46,'B-EmEC'!$A:$DC,MATCH(E$1,'B-EmEC'!$A$1:$DC$1,0),FALSE)</f>
        <v>917</v>
      </c>
      <c r="F46" s="231">
        <f>VLOOKUP($A46,'B-EmEC'!$A:$DC,MATCH(F$1,'B-EmEC'!$A$1:$DC$1,0),FALSE)</f>
        <v>323.7</v>
      </c>
      <c r="G46" s="231">
        <f>VLOOKUP($A46,'B-EmEC'!$A:$DC,MATCH(G$1,'B-EmEC'!$A$1:$DC$1,0),FALSE)</f>
        <v>315.3</v>
      </c>
      <c r="H46" s="231">
        <f>VLOOKUP($A46,'B-EmEC'!$A:$DC,MATCH(H$1,'B-EmEC'!$A$1:$DC$1,0),FALSE)</f>
        <v>437</v>
      </c>
      <c r="I46" s="231">
        <f>VLOOKUP($A46,'B-EmEC'!$A:$DC,MATCH(I$1,'B-EmEC'!$A$1:$DC$1,0),FALSE)</f>
        <v>195.1</v>
      </c>
      <c r="J46" s="231">
        <f>VLOOKUP($A46,'B-EmEC'!$A:$DC,MATCH(J$1,'B-EmEC'!$A$1:$DC$1,0),FALSE)</f>
        <v>656.1</v>
      </c>
      <c r="K46" s="231">
        <f>VLOOKUP($A46,'B-EmEC'!$A:$DC,MATCH(K$1,'B-EmEC'!$A$1:$DC$1,0),FALSE)</f>
        <v>784.6</v>
      </c>
      <c r="L46" s="231">
        <f>VLOOKUP($A46,'B-EmEC'!$A:$DC,MATCH(L$1,'B-EmEC'!$A$1:$DC$1,0),FALSE)</f>
        <v>462.6</v>
      </c>
      <c r="M46" s="231">
        <f>VLOOKUP($A46,'B-EmEC'!$A:$DC,MATCH(M$1,'B-EmEC'!$A$1:$DC$1,0),FALSE)</f>
        <v>770.7</v>
      </c>
      <c r="N46" s="231" t="str">
        <f>VLOOKUP($A46,'B-EmEC'!$A:$DC,MATCH(N$1,'B-EmEC'!$A$1:$DC$1,0),FALSE)</f>
        <v/>
      </c>
      <c r="O46" s="231" t="str">
        <f>VLOOKUP($A46,'B-EmEC'!$A:$DC,MATCH(O$1,'B-EmEC'!$A$1:$DC$1,0),FALSE)</f>
        <v/>
      </c>
      <c r="P46" s="232">
        <f>VLOOKUP($A46,'I-EmEC'!$A:$DD,MATCH(P$1,'I-EmEC'!$A$1:$DD$1,0),FALSE)</f>
        <v>21.2</v>
      </c>
      <c r="Q46" s="233">
        <f>VLOOKUP($A46,'I-EmEC'!$A:$DD,MATCH(Q$1,'I-EmEC'!$A$1:$DD$1,0),FALSE)</f>
        <v>27.8</v>
      </c>
      <c r="R46" s="233">
        <f>VLOOKUP($A46,'I-EmEC'!$A:$DD,MATCH(R$1,'I-EmEC'!$A$1:$DD$1,0),FALSE)</f>
        <v>27.8</v>
      </c>
      <c r="S46" s="233">
        <f>VLOOKUP($A46,'I-EmEC'!$A:$DD,MATCH(S$1,'I-EmEC'!$A$1:$DD$1,0),FALSE)</f>
        <v>15.8</v>
      </c>
      <c r="T46" s="233">
        <f>VLOOKUP($A46,'I-EmEC'!$A:$DD,MATCH(T$1,'I-EmEC'!$A$1:$DD$1,0),FALSE)</f>
        <v>15.8</v>
      </c>
      <c r="U46" s="233">
        <f>VLOOKUP($A46,'I-EmEC'!$A:$DD,MATCH(U$1,'I-EmEC'!$A$1:$DD$1,0),FALSE)</f>
        <v>7</v>
      </c>
      <c r="V46" s="233">
        <f>VLOOKUP($A46,'I-EmEC'!$A:$DD,MATCH(V$1,'I-EmEC'!$A$1:$DD$1,0),FALSE)</f>
        <v>35.5</v>
      </c>
      <c r="W46" s="233">
        <f>VLOOKUP($A46,'I-EmEC'!$A:$DD,MATCH(W$1,'I-EmEC'!$A$1:$DD$1,0),FALSE)</f>
        <v>35.5</v>
      </c>
      <c r="X46" s="233">
        <f>VLOOKUP($A46,'I-EmEC'!$A:$DD,MATCH(X$1,'I-EmEC'!$A$1:$DD$1,0),FALSE)</f>
        <v>27.9</v>
      </c>
      <c r="Y46" s="233">
        <f>VLOOKUP($A46,'I-EmEC'!$A:$DD,MATCH(Y$1,'I-EmEC'!$A$1:$DD$1,0),FALSE)</f>
        <v>28.2</v>
      </c>
      <c r="Z46" s="233">
        <f>VLOOKUP($A46,'I-EmEC'!$A:$DD,MATCH(Z$1,'I-EmEC'!$A$1:$DD$1,0),FALSE)</f>
        <v>5</v>
      </c>
      <c r="AA46" s="233" t="str">
        <f>VLOOKUP($A46,'I-EmEC'!$A:$DD,MATCH(AA$1,'I-EmEC'!$A$1:$DD$1,0),FALSE)</f>
        <v/>
      </c>
      <c r="AB46" s="236" t="str">
        <f t="shared" si="1"/>
        <v>unique</v>
      </c>
      <c r="AC46" s="237" t="str">
        <f t="shared" si="2"/>
        <v>common</v>
      </c>
      <c r="AD46" s="237" t="str">
        <f t="shared" si="3"/>
        <v>common</v>
      </c>
      <c r="AE46" s="237" t="str">
        <f t="shared" si="4"/>
        <v>common</v>
      </c>
      <c r="AF46" s="237" t="str">
        <f t="shared" si="5"/>
        <v>common</v>
      </c>
      <c r="AG46" s="237" t="str">
        <f t="shared" si="6"/>
        <v>common</v>
      </c>
      <c r="AH46" s="237" t="str">
        <f t="shared" si="7"/>
        <v>common</v>
      </c>
      <c r="AI46" s="237" t="str">
        <f t="shared" si="8"/>
        <v>common</v>
      </c>
      <c r="AJ46" s="237" t="str">
        <f t="shared" si="9"/>
        <v>common</v>
      </c>
      <c r="AK46" s="237" t="str">
        <f t="shared" si="10"/>
        <v>common</v>
      </c>
      <c r="AL46" s="237" t="str">
        <f t="shared" si="11"/>
        <v>unique</v>
      </c>
      <c r="AM46" s="237" t="str">
        <f t="shared" si="12"/>
        <v>common</v>
      </c>
      <c r="AN46" s="269"/>
      <c r="AO46" s="269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5"/>
      <c r="BM46" s="235"/>
      <c r="BN46" s="235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</row>
    <row r="47" spans="1:96" s="239" customFormat="1" x14ac:dyDescent="0.15">
      <c r="A47" s="269" t="s">
        <v>87</v>
      </c>
      <c r="B47" s="228" t="str">
        <f>VLOOKUP(A47,RecNamesAll!A:E,5,FALSE)</f>
        <v>A</v>
      </c>
      <c r="C47" s="229" t="b">
        <f>VLOOKUP(A47,Ligands!A:B,2,FALSE)</f>
        <v>1</v>
      </c>
      <c r="D47" s="230">
        <f>VLOOKUP($A47,'B-EmEC'!$A:$DC,MATCH(D$1,'B-EmEC'!$A$1:$DC$1,0),FALSE)</f>
        <v>42.78</v>
      </c>
      <c r="E47" s="231">
        <f>VLOOKUP($A47,'B-EmEC'!$A:$DC,MATCH(E$1,'B-EmEC'!$A$1:$DC$1,0),FALSE)</f>
        <v>31</v>
      </c>
      <c r="F47" s="231">
        <f>VLOOKUP($A47,'B-EmEC'!$A:$DC,MATCH(F$1,'B-EmEC'!$A$1:$DC$1,0),FALSE)</f>
        <v>20</v>
      </c>
      <c r="G47" s="231" t="str">
        <f>VLOOKUP($A47,'B-EmEC'!$A:$DC,MATCH(G$1,'B-EmEC'!$A$1:$DC$1,0),FALSE)</f>
        <v/>
      </c>
      <c r="H47" s="231" t="str">
        <f>VLOOKUP($A47,'B-EmEC'!$A:$DC,MATCH(H$1,'B-EmEC'!$A$1:$DC$1,0),FALSE)</f>
        <v/>
      </c>
      <c r="I47" s="231" t="str">
        <f>VLOOKUP($A47,'B-EmEC'!$A:$DC,MATCH(I$1,'B-EmEC'!$A$1:$DC$1,0),FALSE)</f>
        <v/>
      </c>
      <c r="J47" s="231">
        <f>VLOOKUP($A47,'B-EmEC'!$A:$DC,MATCH(J$1,'B-EmEC'!$A$1:$DC$1,0),FALSE)</f>
        <v>122.3</v>
      </c>
      <c r="K47" s="231">
        <f>VLOOKUP($A47,'B-EmEC'!$A:$DC,MATCH(K$1,'B-EmEC'!$A$1:$DC$1,0),FALSE)</f>
        <v>208.6</v>
      </c>
      <c r="L47" s="231">
        <f>VLOOKUP($A47,'B-EmEC'!$A:$DC,MATCH(L$1,'B-EmEC'!$A$1:$DC$1,0),FALSE)</f>
        <v>73.540000000000006</v>
      </c>
      <c r="M47" s="231">
        <f>VLOOKUP($A47,'B-EmEC'!$A:$DC,MATCH(M$1,'B-EmEC'!$A$1:$DC$1,0),FALSE)</f>
        <v>767.6</v>
      </c>
      <c r="N47" s="231" t="str">
        <f>VLOOKUP($A47,'B-EmEC'!$A:$DC,MATCH(N$1,'B-EmEC'!$A$1:$DC$1,0),FALSE)</f>
        <v/>
      </c>
      <c r="O47" s="231">
        <f>VLOOKUP($A47,'B-EmEC'!$A:$DC,MATCH(O$1,'B-EmEC'!$A$1:$DC$1,0),FALSE)</f>
        <v>161.1</v>
      </c>
      <c r="P47" s="232">
        <f>VLOOKUP($A47,'I-EmEC'!$A:$DD,MATCH(P$1,'I-EmEC'!$A$1:$DD$1,0),FALSE)</f>
        <v>49.6</v>
      </c>
      <c r="Q47" s="233" t="str">
        <f>VLOOKUP($A47,'I-EmEC'!$A:$DD,MATCH(Q$1,'I-EmEC'!$A$1:$DD$1,0),FALSE)</f>
        <v/>
      </c>
      <c r="R47" s="233" t="str">
        <f>VLOOKUP($A47,'I-EmEC'!$A:$DD,MATCH(R$1,'I-EmEC'!$A$1:$DD$1,0),FALSE)</f>
        <v/>
      </c>
      <c r="S47" s="233" t="str">
        <f>VLOOKUP($A47,'I-EmEC'!$A:$DD,MATCH(S$1,'I-EmEC'!$A$1:$DD$1,0),FALSE)</f>
        <v/>
      </c>
      <c r="T47" s="233" t="str">
        <f>VLOOKUP($A47,'I-EmEC'!$A:$DD,MATCH(T$1,'I-EmEC'!$A$1:$DD$1,0),FALSE)</f>
        <v/>
      </c>
      <c r="U47" s="233" t="str">
        <f>VLOOKUP($A47,'I-EmEC'!$A:$DD,MATCH(U$1,'I-EmEC'!$A$1:$DD$1,0),FALSE)</f>
        <v/>
      </c>
      <c r="V47" s="233">
        <f>VLOOKUP($A47,'I-EmEC'!$A:$DD,MATCH(V$1,'I-EmEC'!$A$1:$DD$1,0),FALSE)</f>
        <v>25.4</v>
      </c>
      <c r="W47" s="233">
        <f>VLOOKUP($A47,'I-EmEC'!$A:$DD,MATCH(W$1,'I-EmEC'!$A$1:$DD$1,0),FALSE)</f>
        <v>25.4</v>
      </c>
      <c r="X47" s="233" t="str">
        <f>VLOOKUP($A47,'I-EmEC'!$A:$DD,MATCH(X$1,'I-EmEC'!$A$1:$DD$1,0),FALSE)</f>
        <v/>
      </c>
      <c r="Y47" s="233" t="str">
        <f>VLOOKUP($A47,'I-EmEC'!$A:$DD,MATCH(Y$1,'I-EmEC'!$A$1:$DD$1,0),FALSE)</f>
        <v/>
      </c>
      <c r="Z47" s="233" t="str">
        <f>VLOOKUP($A47,'I-EmEC'!$A:$DD,MATCH(Z$1,'I-EmEC'!$A$1:$DD$1,0),FALSE)</f>
        <v/>
      </c>
      <c r="AA47" s="233" t="str">
        <f>VLOOKUP($A47,'I-EmEC'!$A:$DD,MATCH(AA$1,'I-EmEC'!$A$1:$DD$1,0),FALSE)</f>
        <v/>
      </c>
      <c r="AB47" s="236" t="str">
        <f t="shared" si="1"/>
        <v>common</v>
      </c>
      <c r="AC47" s="237" t="str">
        <f t="shared" si="2"/>
        <v>unique</v>
      </c>
      <c r="AD47" s="237" t="str">
        <f t="shared" si="3"/>
        <v>unique</v>
      </c>
      <c r="AE47" s="237" t="str">
        <f t="shared" si="4"/>
        <v>common</v>
      </c>
      <c r="AF47" s="237" t="str">
        <f t="shared" si="5"/>
        <v>common</v>
      </c>
      <c r="AG47" s="237" t="str">
        <f t="shared" si="6"/>
        <v>common</v>
      </c>
      <c r="AH47" s="237" t="str">
        <f t="shared" si="7"/>
        <v>common</v>
      </c>
      <c r="AI47" s="237" t="str">
        <f t="shared" si="8"/>
        <v>common</v>
      </c>
      <c r="AJ47" s="237" t="str">
        <f t="shared" si="9"/>
        <v>unique</v>
      </c>
      <c r="AK47" s="237" t="str">
        <f t="shared" si="10"/>
        <v>unique</v>
      </c>
      <c r="AL47" s="237" t="str">
        <f t="shared" si="11"/>
        <v>common</v>
      </c>
      <c r="AM47" s="237" t="str">
        <f t="shared" si="12"/>
        <v>unique</v>
      </c>
      <c r="AN47" s="269"/>
      <c r="AO47" s="269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5"/>
      <c r="BM47" s="235"/>
      <c r="BN47" s="235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</row>
    <row r="48" spans="1:96" s="239" customFormat="1" x14ac:dyDescent="0.15">
      <c r="A48" s="269" t="s">
        <v>755</v>
      </c>
      <c r="B48" s="228" t="str">
        <f>VLOOKUP(A48,RecNamesAll!A:E,5,FALSE)</f>
        <v>A</v>
      </c>
      <c r="C48" s="229" t="b">
        <f>VLOOKUP(A48,Ligands!A:B,2,FALSE)</f>
        <v>0</v>
      </c>
      <c r="D48" s="230" t="str">
        <f>VLOOKUP($A48,'B-EmEC'!$A:$DC,MATCH(D$1,'B-EmEC'!$A$1:$DC$1,0),FALSE)</f>
        <v/>
      </c>
      <c r="E48" s="231">
        <f>VLOOKUP($A48,'B-EmEC'!$A:$DC,MATCH(E$1,'B-EmEC'!$A$1:$DC$1,0),FALSE)</f>
        <v>696</v>
      </c>
      <c r="F48" s="231">
        <f>VLOOKUP($A48,'B-EmEC'!$A:$DC,MATCH(F$1,'B-EmEC'!$A$1:$DC$1,0),FALSE)</f>
        <v>420.4</v>
      </c>
      <c r="G48" s="231">
        <f>VLOOKUP($A48,'B-EmEC'!$A:$DC,MATCH(G$1,'B-EmEC'!$A$1:$DC$1,0),FALSE)</f>
        <v>256.5</v>
      </c>
      <c r="H48" s="231">
        <f>VLOOKUP($A48,'B-EmEC'!$A:$DC,MATCH(H$1,'B-EmEC'!$A$1:$DC$1,0),FALSE)</f>
        <v>461.8</v>
      </c>
      <c r="I48" s="231">
        <f>VLOOKUP($A48,'B-EmEC'!$A:$DC,MATCH(I$1,'B-EmEC'!$A$1:$DC$1,0),FALSE)</f>
        <v>148.9</v>
      </c>
      <c r="J48" s="231" t="str">
        <f>VLOOKUP($A48,'B-EmEC'!$A:$DC,MATCH(J$1,'B-EmEC'!$A$1:$DC$1,0),FALSE)</f>
        <v/>
      </c>
      <c r="K48" s="231" t="str">
        <f>VLOOKUP($A48,'B-EmEC'!$A:$DC,MATCH(K$1,'B-EmEC'!$A$1:$DC$1,0),FALSE)</f>
        <v/>
      </c>
      <c r="L48" s="231" t="str">
        <f>VLOOKUP($A48,'B-EmEC'!$A:$DC,MATCH(L$1,'B-EmEC'!$A$1:$DC$1,0),FALSE)</f>
        <v/>
      </c>
      <c r="M48" s="231">
        <f>VLOOKUP($A48,'B-EmEC'!$A:$DC,MATCH(M$1,'B-EmEC'!$A$1:$DC$1,0),FALSE)</f>
        <v>530</v>
      </c>
      <c r="N48" s="231">
        <f>VLOOKUP($A48,'B-EmEC'!$A:$DC,MATCH(N$1,'B-EmEC'!$A$1:$DC$1,0),FALSE)</f>
        <v>98.54</v>
      </c>
      <c r="O48" s="231">
        <f>VLOOKUP($A48,'B-EmEC'!$A:$DC,MATCH(O$1,'B-EmEC'!$A$1:$DC$1,0),FALSE)</f>
        <v>410.3</v>
      </c>
      <c r="P48" s="232" t="str">
        <f>VLOOKUP($A48,'I-EmEC'!$A:$DD,MATCH(P$1,'I-EmEC'!$A$1:$DD$1,0),FALSE)</f>
        <v/>
      </c>
      <c r="Q48" s="233">
        <f>VLOOKUP($A48,'I-EmEC'!$A:$DD,MATCH(Q$1,'I-EmEC'!$A$1:$DD$1,0),FALSE)</f>
        <v>39.700000000000003</v>
      </c>
      <c r="R48" s="233">
        <f>VLOOKUP($A48,'I-EmEC'!$A:$DD,MATCH(R$1,'I-EmEC'!$A$1:$DD$1,0),FALSE)</f>
        <v>39.700000000000003</v>
      </c>
      <c r="S48" s="233">
        <f>VLOOKUP($A48,'I-EmEC'!$A:$DD,MATCH(S$1,'I-EmEC'!$A$1:$DD$1,0),FALSE)</f>
        <v>33.700000000000003</v>
      </c>
      <c r="T48" s="233">
        <f>VLOOKUP($A48,'I-EmEC'!$A:$DD,MATCH(T$1,'I-EmEC'!$A$1:$DD$1,0),FALSE)</f>
        <v>33.700000000000003</v>
      </c>
      <c r="U48" s="233">
        <f>VLOOKUP($A48,'I-EmEC'!$A:$DD,MATCH(U$1,'I-EmEC'!$A$1:$DD$1,0),FALSE)</f>
        <v>23.5</v>
      </c>
      <c r="V48" s="233" t="str">
        <f>VLOOKUP($A48,'I-EmEC'!$A:$DD,MATCH(V$1,'I-EmEC'!$A$1:$DD$1,0),FALSE)</f>
        <v/>
      </c>
      <c r="W48" s="233" t="str">
        <f>VLOOKUP($A48,'I-EmEC'!$A:$DD,MATCH(W$1,'I-EmEC'!$A$1:$DD$1,0),FALSE)</f>
        <v/>
      </c>
      <c r="X48" s="233" t="str">
        <f>VLOOKUP($A48,'I-EmEC'!$A:$DD,MATCH(X$1,'I-EmEC'!$A$1:$DD$1,0),FALSE)</f>
        <v/>
      </c>
      <c r="Y48" s="233" t="str">
        <f>VLOOKUP($A48,'I-EmEC'!$A:$DD,MATCH(Y$1,'I-EmEC'!$A$1:$DD$1,0),FALSE)</f>
        <v/>
      </c>
      <c r="Z48" s="233" t="str">
        <f>VLOOKUP($A48,'I-EmEC'!$A:$DD,MATCH(Z$1,'I-EmEC'!$A$1:$DD$1,0),FALSE)</f>
        <v/>
      </c>
      <c r="AA48" s="233" t="str">
        <f>VLOOKUP($A48,'I-EmEC'!$A:$DD,MATCH(AA$1,'I-EmEC'!$A$1:$DD$1,0),FALSE)</f>
        <v/>
      </c>
      <c r="AB48" s="236" t="str">
        <f t="shared" si="1"/>
        <v>common</v>
      </c>
      <c r="AC48" s="237" t="str">
        <f t="shared" si="2"/>
        <v>common</v>
      </c>
      <c r="AD48" s="237" t="str">
        <f t="shared" si="3"/>
        <v>common</v>
      </c>
      <c r="AE48" s="237" t="str">
        <f t="shared" si="4"/>
        <v>common</v>
      </c>
      <c r="AF48" s="237" t="str">
        <f t="shared" si="5"/>
        <v>common</v>
      </c>
      <c r="AG48" s="237" t="str">
        <f t="shared" si="6"/>
        <v>common</v>
      </c>
      <c r="AH48" s="237" t="str">
        <f t="shared" si="7"/>
        <v>common</v>
      </c>
      <c r="AI48" s="237" t="str">
        <f t="shared" si="8"/>
        <v>common</v>
      </c>
      <c r="AJ48" s="237" t="str">
        <f t="shared" si="9"/>
        <v>common</v>
      </c>
      <c r="AK48" s="237" t="str">
        <f t="shared" si="10"/>
        <v>unique</v>
      </c>
      <c r="AL48" s="237" t="str">
        <f t="shared" si="11"/>
        <v>unique</v>
      </c>
      <c r="AM48" s="237" t="str">
        <f t="shared" si="12"/>
        <v>unique</v>
      </c>
      <c r="AN48" s="269"/>
      <c r="AO48" s="269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5"/>
      <c r="BM48" s="235"/>
      <c r="BN48" s="235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</row>
    <row r="49" spans="1:96" s="239" customFormat="1" x14ac:dyDescent="0.15">
      <c r="A49" s="269" t="s">
        <v>401</v>
      </c>
      <c r="B49" s="228" t="str">
        <f>VLOOKUP(A49,RecNamesAll!A:E,5,FALSE)</f>
        <v>A</v>
      </c>
      <c r="C49" s="229" t="b">
        <f>VLOOKUP(A49,Ligands!A:B,2,FALSE)</f>
        <v>1</v>
      </c>
      <c r="D49" s="230" t="str">
        <f>VLOOKUP($A49,'B-EmEC'!$A:$DC,MATCH(D$1,'B-EmEC'!$A$1:$DC$1,0),FALSE)</f>
        <v/>
      </c>
      <c r="E49" s="231">
        <f>VLOOKUP($A49,'B-EmEC'!$A:$DC,MATCH(E$1,'B-EmEC'!$A$1:$DC$1,0),FALSE)</f>
        <v>450.4</v>
      </c>
      <c r="F49" s="231">
        <f>VLOOKUP($A49,'B-EmEC'!$A:$DC,MATCH(F$1,'B-EmEC'!$A$1:$DC$1,0),FALSE)</f>
        <v>271.8</v>
      </c>
      <c r="G49" s="231">
        <f>VLOOKUP($A49,'B-EmEC'!$A:$DC,MATCH(G$1,'B-EmEC'!$A$1:$DC$1,0),FALSE)</f>
        <v>18.61</v>
      </c>
      <c r="H49" s="231">
        <f>VLOOKUP($A49,'B-EmEC'!$A:$DC,MATCH(H$1,'B-EmEC'!$A$1:$DC$1,0),FALSE)</f>
        <v>19.52</v>
      </c>
      <c r="I49" s="231" t="str">
        <f>VLOOKUP($A49,'B-EmEC'!$A:$DC,MATCH(I$1,'B-EmEC'!$A$1:$DC$1,0),FALSE)</f>
        <v/>
      </c>
      <c r="J49" s="231" t="str">
        <f>VLOOKUP($A49,'B-EmEC'!$A:$DC,MATCH(J$1,'B-EmEC'!$A$1:$DC$1,0),FALSE)</f>
        <v/>
      </c>
      <c r="K49" s="231" t="str">
        <f>VLOOKUP($A49,'B-EmEC'!$A:$DC,MATCH(K$1,'B-EmEC'!$A$1:$DC$1,0),FALSE)</f>
        <v/>
      </c>
      <c r="L49" s="231" t="str">
        <f>VLOOKUP($A49,'B-EmEC'!$A:$DC,MATCH(L$1,'B-EmEC'!$A$1:$DC$1,0),FALSE)</f>
        <v/>
      </c>
      <c r="M49" s="231">
        <f>VLOOKUP($A49,'B-EmEC'!$A:$DC,MATCH(M$1,'B-EmEC'!$A$1:$DC$1,0),FALSE)</f>
        <v>49.84</v>
      </c>
      <c r="N49" s="231" t="str">
        <f>VLOOKUP($A49,'B-EmEC'!$A:$DC,MATCH(N$1,'B-EmEC'!$A$1:$DC$1,0),FALSE)</f>
        <v/>
      </c>
      <c r="O49" s="231" t="str">
        <f>VLOOKUP($A49,'B-EmEC'!$A:$DC,MATCH(O$1,'B-EmEC'!$A$1:$DC$1,0),FALSE)</f>
        <v/>
      </c>
      <c r="P49" s="232" t="str">
        <f>VLOOKUP($A49,'I-EmEC'!$A:$DD,MATCH(P$1,'I-EmEC'!$A$1:$DD$1,0),FALSE)</f>
        <v/>
      </c>
      <c r="Q49" s="233">
        <f>VLOOKUP($A49,'I-EmEC'!$A:$DD,MATCH(Q$1,'I-EmEC'!$A$1:$DD$1,0),FALSE)</f>
        <v>31.1</v>
      </c>
      <c r="R49" s="233">
        <f>VLOOKUP($A49,'I-EmEC'!$A:$DD,MATCH(R$1,'I-EmEC'!$A$1:$DD$1,0),FALSE)</f>
        <v>31.1</v>
      </c>
      <c r="S49" s="233">
        <f>VLOOKUP($A49,'I-EmEC'!$A:$DD,MATCH(S$1,'I-EmEC'!$A$1:$DD$1,0),FALSE)</f>
        <v>16.100000000000001</v>
      </c>
      <c r="T49" s="233">
        <f>VLOOKUP($A49,'I-EmEC'!$A:$DD,MATCH(T$1,'I-EmEC'!$A$1:$DD$1,0),FALSE)</f>
        <v>16.100000000000001</v>
      </c>
      <c r="U49" s="233">
        <f>VLOOKUP($A49,'I-EmEC'!$A:$DD,MATCH(U$1,'I-EmEC'!$A$1:$DD$1,0),FALSE)</f>
        <v>5</v>
      </c>
      <c r="V49" s="233" t="str">
        <f>VLOOKUP($A49,'I-EmEC'!$A:$DD,MATCH(V$1,'I-EmEC'!$A$1:$DD$1,0),FALSE)</f>
        <v/>
      </c>
      <c r="W49" s="233" t="str">
        <f>VLOOKUP($A49,'I-EmEC'!$A:$DD,MATCH(W$1,'I-EmEC'!$A$1:$DD$1,0),FALSE)</f>
        <v/>
      </c>
      <c r="X49" s="233" t="str">
        <f>VLOOKUP($A49,'I-EmEC'!$A:$DD,MATCH(X$1,'I-EmEC'!$A$1:$DD$1,0),FALSE)</f>
        <v/>
      </c>
      <c r="Y49" s="233" t="str">
        <f>VLOOKUP($A49,'I-EmEC'!$A:$DD,MATCH(Y$1,'I-EmEC'!$A$1:$DD$1,0),FALSE)</f>
        <v/>
      </c>
      <c r="Z49" s="233" t="str">
        <f>VLOOKUP($A49,'I-EmEC'!$A:$DD,MATCH(Z$1,'I-EmEC'!$A$1:$DD$1,0),FALSE)</f>
        <v/>
      </c>
      <c r="AA49" s="233" t="str">
        <f>VLOOKUP($A49,'I-EmEC'!$A:$DD,MATCH(AA$1,'I-EmEC'!$A$1:$DD$1,0),FALSE)</f>
        <v/>
      </c>
      <c r="AB49" s="236" t="str">
        <f t="shared" si="1"/>
        <v>common</v>
      </c>
      <c r="AC49" s="237" t="str">
        <f t="shared" si="2"/>
        <v>common</v>
      </c>
      <c r="AD49" s="237" t="str">
        <f t="shared" si="3"/>
        <v>common</v>
      </c>
      <c r="AE49" s="237" t="str">
        <f t="shared" si="4"/>
        <v>common</v>
      </c>
      <c r="AF49" s="237" t="str">
        <f t="shared" si="5"/>
        <v>common</v>
      </c>
      <c r="AG49" s="237" t="str">
        <f t="shared" si="6"/>
        <v>unique</v>
      </c>
      <c r="AH49" s="237" t="str">
        <f t="shared" si="7"/>
        <v>common</v>
      </c>
      <c r="AI49" s="237" t="str">
        <f t="shared" si="8"/>
        <v>common</v>
      </c>
      <c r="AJ49" s="237" t="str">
        <f t="shared" si="9"/>
        <v>common</v>
      </c>
      <c r="AK49" s="237" t="str">
        <f t="shared" si="10"/>
        <v>unique</v>
      </c>
      <c r="AL49" s="237" t="str">
        <f t="shared" si="11"/>
        <v>common</v>
      </c>
      <c r="AM49" s="237" t="str">
        <f t="shared" si="12"/>
        <v>common</v>
      </c>
      <c r="AN49" s="269"/>
      <c r="AO49" s="269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5"/>
      <c r="BM49" s="235"/>
      <c r="BN49" s="235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</row>
    <row r="50" spans="1:96" s="239" customFormat="1" x14ac:dyDescent="0.15">
      <c r="A50" s="269" t="s">
        <v>731</v>
      </c>
      <c r="B50" s="228" t="str">
        <f>VLOOKUP(A50,RecNamesAll!A:E,5,FALSE)</f>
        <v>A</v>
      </c>
      <c r="C50" s="229" t="b">
        <f>VLOOKUP(A50,Ligands!A:B,2,FALSE)</f>
        <v>1</v>
      </c>
      <c r="D50" s="230" t="str">
        <f>VLOOKUP($A50,'B-EmEC'!$A:$DC,MATCH(D$1,'B-EmEC'!$A$1:$DC$1,0),FALSE)</f>
        <v/>
      </c>
      <c r="E50" s="231">
        <f>VLOOKUP($A50,'B-EmEC'!$A:$DC,MATCH(E$1,'B-EmEC'!$A$1:$DC$1,0),FALSE)</f>
        <v>235.4</v>
      </c>
      <c r="F50" s="231">
        <f>VLOOKUP($A50,'B-EmEC'!$A:$DC,MATCH(F$1,'B-EmEC'!$A$1:$DC$1,0),FALSE)</f>
        <v>155.9</v>
      </c>
      <c r="G50" s="231">
        <f>VLOOKUP($A50,'B-EmEC'!$A:$DC,MATCH(G$1,'B-EmEC'!$A$1:$DC$1,0),FALSE)</f>
        <v>92.72</v>
      </c>
      <c r="H50" s="231">
        <f>VLOOKUP($A50,'B-EmEC'!$A:$DC,MATCH(H$1,'B-EmEC'!$A$1:$DC$1,0),FALSE)</f>
        <v>151.80000000000001</v>
      </c>
      <c r="I50" s="231" t="str">
        <f>VLOOKUP($A50,'B-EmEC'!$A:$DC,MATCH(I$1,'B-EmEC'!$A$1:$DC$1,0),FALSE)</f>
        <v/>
      </c>
      <c r="J50" s="231" t="str">
        <f>VLOOKUP($A50,'B-EmEC'!$A:$DC,MATCH(J$1,'B-EmEC'!$A$1:$DC$1,0),FALSE)</f>
        <v/>
      </c>
      <c r="K50" s="231" t="str">
        <f>VLOOKUP($A50,'B-EmEC'!$A:$DC,MATCH(K$1,'B-EmEC'!$A$1:$DC$1,0),FALSE)</f>
        <v/>
      </c>
      <c r="L50" s="231" t="str">
        <f>VLOOKUP($A50,'B-EmEC'!$A:$DC,MATCH(L$1,'B-EmEC'!$A$1:$DC$1,0),FALSE)</f>
        <v/>
      </c>
      <c r="M50" s="231">
        <f>VLOOKUP($A50,'B-EmEC'!$A:$DC,MATCH(M$1,'B-EmEC'!$A$1:$DC$1,0),FALSE)</f>
        <v>16.850000000000001</v>
      </c>
      <c r="N50" s="231" t="str">
        <f>VLOOKUP($A50,'B-EmEC'!$A:$DC,MATCH(N$1,'B-EmEC'!$A$1:$DC$1,0),FALSE)</f>
        <v/>
      </c>
      <c r="O50" s="231" t="str">
        <f>VLOOKUP($A50,'B-EmEC'!$A:$DC,MATCH(O$1,'B-EmEC'!$A$1:$DC$1,0),FALSE)</f>
        <v/>
      </c>
      <c r="P50" s="232" t="str">
        <f>VLOOKUP($A50,'I-EmEC'!$A:$DD,MATCH(P$1,'I-EmEC'!$A$1:$DD$1,0),FALSE)</f>
        <v/>
      </c>
      <c r="Q50" s="233">
        <f>VLOOKUP($A50,'I-EmEC'!$A:$DD,MATCH(Q$1,'I-EmEC'!$A$1:$DD$1,0),FALSE)</f>
        <v>31.7</v>
      </c>
      <c r="R50" s="233">
        <f>VLOOKUP($A50,'I-EmEC'!$A:$DD,MATCH(R$1,'I-EmEC'!$A$1:$DD$1,0),FALSE)</f>
        <v>31.7</v>
      </c>
      <c r="S50" s="233">
        <f>VLOOKUP($A50,'I-EmEC'!$A:$DD,MATCH(S$1,'I-EmEC'!$A$1:$DD$1,0),FALSE)</f>
        <v>13</v>
      </c>
      <c r="T50" s="233">
        <f>VLOOKUP($A50,'I-EmEC'!$A:$DD,MATCH(T$1,'I-EmEC'!$A$1:$DD$1,0),FALSE)</f>
        <v>13</v>
      </c>
      <c r="U50" s="233">
        <f>VLOOKUP($A50,'I-EmEC'!$A:$DD,MATCH(U$1,'I-EmEC'!$A$1:$DD$1,0),FALSE)</f>
        <v>18.100000000000001</v>
      </c>
      <c r="V50" s="233" t="str">
        <f>VLOOKUP($A50,'I-EmEC'!$A:$DD,MATCH(V$1,'I-EmEC'!$A$1:$DD$1,0),FALSE)</f>
        <v/>
      </c>
      <c r="W50" s="233" t="str">
        <f>VLOOKUP($A50,'I-EmEC'!$A:$DD,MATCH(W$1,'I-EmEC'!$A$1:$DD$1,0),FALSE)</f>
        <v/>
      </c>
      <c r="X50" s="233" t="str">
        <f>VLOOKUP($A50,'I-EmEC'!$A:$DD,MATCH(X$1,'I-EmEC'!$A$1:$DD$1,0),FALSE)</f>
        <v/>
      </c>
      <c r="Y50" s="233" t="str">
        <f>VLOOKUP($A50,'I-EmEC'!$A:$DD,MATCH(Y$1,'I-EmEC'!$A$1:$DD$1,0),FALSE)</f>
        <v/>
      </c>
      <c r="Z50" s="233" t="str">
        <f>VLOOKUP($A50,'I-EmEC'!$A:$DD,MATCH(Z$1,'I-EmEC'!$A$1:$DD$1,0),FALSE)</f>
        <v/>
      </c>
      <c r="AA50" s="233" t="str">
        <f>VLOOKUP($A50,'I-EmEC'!$A:$DD,MATCH(AA$1,'I-EmEC'!$A$1:$DD$1,0),FALSE)</f>
        <v/>
      </c>
      <c r="AB50" s="236" t="str">
        <f t="shared" si="1"/>
        <v>common</v>
      </c>
      <c r="AC50" s="237" t="str">
        <f t="shared" si="2"/>
        <v>common</v>
      </c>
      <c r="AD50" s="237" t="str">
        <f t="shared" si="3"/>
        <v>common</v>
      </c>
      <c r="AE50" s="237" t="str">
        <f t="shared" si="4"/>
        <v>common</v>
      </c>
      <c r="AF50" s="237" t="str">
        <f t="shared" si="5"/>
        <v>common</v>
      </c>
      <c r="AG50" s="237" t="str">
        <f t="shared" si="6"/>
        <v>unique</v>
      </c>
      <c r="AH50" s="237" t="str">
        <f t="shared" si="7"/>
        <v>common</v>
      </c>
      <c r="AI50" s="237" t="str">
        <f t="shared" si="8"/>
        <v>common</v>
      </c>
      <c r="AJ50" s="237" t="str">
        <f t="shared" si="9"/>
        <v>common</v>
      </c>
      <c r="AK50" s="237" t="str">
        <f t="shared" si="10"/>
        <v>unique</v>
      </c>
      <c r="AL50" s="237" t="str">
        <f t="shared" si="11"/>
        <v>common</v>
      </c>
      <c r="AM50" s="237" t="str">
        <f t="shared" si="12"/>
        <v>common</v>
      </c>
      <c r="AN50" s="269"/>
      <c r="AO50" s="269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5"/>
      <c r="BM50" s="235"/>
      <c r="BN50" s="235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</row>
    <row r="51" spans="1:96" s="239" customFormat="1" x14ac:dyDescent="0.15">
      <c r="A51" s="269" t="s">
        <v>728</v>
      </c>
      <c r="B51" s="228" t="str">
        <f>VLOOKUP(A51,RecNamesAll!A:E,5,FALSE)</f>
        <v>A</v>
      </c>
      <c r="C51" s="229" t="b">
        <f>VLOOKUP(A51,Ligands!A:B,2,FALSE)</f>
        <v>1</v>
      </c>
      <c r="D51" s="230" t="str">
        <f>VLOOKUP($A51,'B-EmEC'!$A:$DC,MATCH(D$1,'B-EmEC'!$A$1:$DC$1,0),FALSE)</f>
        <v/>
      </c>
      <c r="E51" s="231">
        <f>VLOOKUP($A51,'B-EmEC'!$A:$DC,MATCH(E$1,'B-EmEC'!$A$1:$DC$1,0),FALSE)</f>
        <v>226</v>
      </c>
      <c r="F51" s="231">
        <f>VLOOKUP($A51,'B-EmEC'!$A:$DC,MATCH(F$1,'B-EmEC'!$A$1:$DC$1,0),FALSE)</f>
        <v>119.9</v>
      </c>
      <c r="G51" s="231">
        <f>VLOOKUP($A51,'B-EmEC'!$A:$DC,MATCH(G$1,'B-EmEC'!$A$1:$DC$1,0),FALSE)</f>
        <v>91.94</v>
      </c>
      <c r="H51" s="231">
        <f>VLOOKUP($A51,'B-EmEC'!$A:$DC,MATCH(H$1,'B-EmEC'!$A$1:$DC$1,0),FALSE)</f>
        <v>103.4</v>
      </c>
      <c r="I51" s="231" t="str">
        <f>VLOOKUP($A51,'B-EmEC'!$A:$DC,MATCH(I$1,'B-EmEC'!$A$1:$DC$1,0),FALSE)</f>
        <v/>
      </c>
      <c r="J51" s="231" t="str">
        <f>VLOOKUP($A51,'B-EmEC'!$A:$DC,MATCH(J$1,'B-EmEC'!$A$1:$DC$1,0),FALSE)</f>
        <v/>
      </c>
      <c r="K51" s="231" t="str">
        <f>VLOOKUP($A51,'B-EmEC'!$A:$DC,MATCH(K$1,'B-EmEC'!$A$1:$DC$1,0),FALSE)</f>
        <v/>
      </c>
      <c r="L51" s="231" t="str">
        <f>VLOOKUP($A51,'B-EmEC'!$A:$DC,MATCH(L$1,'B-EmEC'!$A$1:$DC$1,0),FALSE)</f>
        <v/>
      </c>
      <c r="M51" s="231">
        <f>VLOOKUP($A51,'B-EmEC'!$A:$DC,MATCH(M$1,'B-EmEC'!$A$1:$DC$1,0),FALSE)</f>
        <v>705.9</v>
      </c>
      <c r="N51" s="231" t="str">
        <f>VLOOKUP($A51,'B-EmEC'!$A:$DC,MATCH(N$1,'B-EmEC'!$A$1:$DC$1,0),FALSE)</f>
        <v/>
      </c>
      <c r="O51" s="231" t="str">
        <f>VLOOKUP($A51,'B-EmEC'!$A:$DC,MATCH(O$1,'B-EmEC'!$A$1:$DC$1,0),FALSE)</f>
        <v/>
      </c>
      <c r="P51" s="232" t="str">
        <f>VLOOKUP($A51,'I-EmEC'!$A:$DD,MATCH(P$1,'I-EmEC'!$A$1:$DD$1,0),FALSE)</f>
        <v/>
      </c>
      <c r="Q51" s="233">
        <f>VLOOKUP($A51,'I-EmEC'!$A:$DD,MATCH(Q$1,'I-EmEC'!$A$1:$DD$1,0),FALSE)</f>
        <v>29.1</v>
      </c>
      <c r="R51" s="233">
        <f>VLOOKUP($A51,'I-EmEC'!$A:$DD,MATCH(R$1,'I-EmEC'!$A$1:$DD$1,0),FALSE)</f>
        <v>29.1</v>
      </c>
      <c r="S51" s="233">
        <f>VLOOKUP($A51,'I-EmEC'!$A:$DD,MATCH(S$1,'I-EmEC'!$A$1:$DD$1,0),FALSE)</f>
        <v>26.1</v>
      </c>
      <c r="T51" s="233">
        <f>VLOOKUP($A51,'I-EmEC'!$A:$DD,MATCH(T$1,'I-EmEC'!$A$1:$DD$1,0),FALSE)</f>
        <v>26.1</v>
      </c>
      <c r="U51" s="233">
        <f>VLOOKUP($A51,'I-EmEC'!$A:$DD,MATCH(U$1,'I-EmEC'!$A$1:$DD$1,0),FALSE)</f>
        <v>19.600000000000001</v>
      </c>
      <c r="V51" s="233" t="str">
        <f>VLOOKUP($A51,'I-EmEC'!$A:$DD,MATCH(V$1,'I-EmEC'!$A$1:$DD$1,0),FALSE)</f>
        <v/>
      </c>
      <c r="W51" s="233" t="str">
        <f>VLOOKUP($A51,'I-EmEC'!$A:$DD,MATCH(W$1,'I-EmEC'!$A$1:$DD$1,0),FALSE)</f>
        <v/>
      </c>
      <c r="X51" s="233" t="str">
        <f>VLOOKUP($A51,'I-EmEC'!$A:$DD,MATCH(X$1,'I-EmEC'!$A$1:$DD$1,0),FALSE)</f>
        <v/>
      </c>
      <c r="Y51" s="233" t="str">
        <f>VLOOKUP($A51,'I-EmEC'!$A:$DD,MATCH(Y$1,'I-EmEC'!$A$1:$DD$1,0),FALSE)</f>
        <v/>
      </c>
      <c r="Z51" s="233" t="str">
        <f>VLOOKUP($A51,'I-EmEC'!$A:$DD,MATCH(Z$1,'I-EmEC'!$A$1:$DD$1,0),FALSE)</f>
        <v/>
      </c>
      <c r="AA51" s="233" t="str">
        <f>VLOOKUP($A51,'I-EmEC'!$A:$DD,MATCH(AA$1,'I-EmEC'!$A$1:$DD$1,0),FALSE)</f>
        <v/>
      </c>
      <c r="AB51" s="236" t="str">
        <f t="shared" si="1"/>
        <v>common</v>
      </c>
      <c r="AC51" s="237" t="str">
        <f t="shared" si="2"/>
        <v>common</v>
      </c>
      <c r="AD51" s="237" t="str">
        <f t="shared" si="3"/>
        <v>common</v>
      </c>
      <c r="AE51" s="237" t="str">
        <f t="shared" si="4"/>
        <v>common</v>
      </c>
      <c r="AF51" s="237" t="str">
        <f t="shared" si="5"/>
        <v>common</v>
      </c>
      <c r="AG51" s="237" t="str">
        <f t="shared" si="6"/>
        <v>unique</v>
      </c>
      <c r="AH51" s="237" t="str">
        <f t="shared" si="7"/>
        <v>common</v>
      </c>
      <c r="AI51" s="237" t="str">
        <f t="shared" si="8"/>
        <v>common</v>
      </c>
      <c r="AJ51" s="237" t="str">
        <f t="shared" si="9"/>
        <v>common</v>
      </c>
      <c r="AK51" s="237" t="str">
        <f t="shared" si="10"/>
        <v>unique</v>
      </c>
      <c r="AL51" s="237" t="str">
        <f t="shared" si="11"/>
        <v>common</v>
      </c>
      <c r="AM51" s="237" t="str">
        <f t="shared" si="12"/>
        <v>common</v>
      </c>
      <c r="AN51" s="269"/>
      <c r="AO51" s="269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5"/>
      <c r="BM51" s="235"/>
      <c r="BN51" s="235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</row>
    <row r="52" spans="1:96" s="239" customFormat="1" x14ac:dyDescent="0.15">
      <c r="A52" s="269" t="s">
        <v>782</v>
      </c>
      <c r="B52" s="228" t="str">
        <f>VLOOKUP(A52,RecNamesAll!A:E,5,FALSE)</f>
        <v>A</v>
      </c>
      <c r="C52" s="229" t="b">
        <f>VLOOKUP(A52,Ligands!A:B,2,FALSE)</f>
        <v>0</v>
      </c>
      <c r="D52" s="230" t="str">
        <f>VLOOKUP($A52,'B-EmEC'!$A:$DC,MATCH(D$1,'B-EmEC'!$A$1:$DC$1,0),FALSE)</f>
        <v/>
      </c>
      <c r="E52" s="231">
        <f>VLOOKUP($A52,'B-EmEC'!$A:$DC,MATCH(E$1,'B-EmEC'!$A$1:$DC$1,0),FALSE)</f>
        <v>672.4</v>
      </c>
      <c r="F52" s="231">
        <f>VLOOKUP($A52,'B-EmEC'!$A:$DC,MATCH(F$1,'B-EmEC'!$A$1:$DC$1,0),FALSE)</f>
        <v>378.9</v>
      </c>
      <c r="G52" s="231">
        <f>VLOOKUP($A52,'B-EmEC'!$A:$DC,MATCH(G$1,'B-EmEC'!$A$1:$DC$1,0),FALSE)</f>
        <v>225.8</v>
      </c>
      <c r="H52" s="231">
        <f>VLOOKUP($A52,'B-EmEC'!$A:$DC,MATCH(H$1,'B-EmEC'!$A$1:$DC$1,0),FALSE)</f>
        <v>332.3</v>
      </c>
      <c r="I52" s="231">
        <f>VLOOKUP($A52,'B-EmEC'!$A:$DC,MATCH(I$1,'B-EmEC'!$A$1:$DC$1,0),FALSE)</f>
        <v>76.77</v>
      </c>
      <c r="J52" s="231" t="str">
        <f>VLOOKUP($A52,'B-EmEC'!$A:$DC,MATCH(J$1,'B-EmEC'!$A$1:$DC$1,0),FALSE)</f>
        <v/>
      </c>
      <c r="K52" s="231" t="str">
        <f>VLOOKUP($A52,'B-EmEC'!$A:$DC,MATCH(K$1,'B-EmEC'!$A$1:$DC$1,0),FALSE)</f>
        <v/>
      </c>
      <c r="L52" s="231" t="str">
        <f>VLOOKUP($A52,'B-EmEC'!$A:$DC,MATCH(L$1,'B-EmEC'!$A$1:$DC$1,0),FALSE)</f>
        <v/>
      </c>
      <c r="M52" s="231">
        <f>VLOOKUP($A52,'B-EmEC'!$A:$DC,MATCH(M$1,'B-EmEC'!$A$1:$DC$1,0),FALSE)</f>
        <v>235.1</v>
      </c>
      <c r="N52" s="231" t="str">
        <f>VLOOKUP($A52,'B-EmEC'!$A:$DC,MATCH(N$1,'B-EmEC'!$A$1:$DC$1,0),FALSE)</f>
        <v/>
      </c>
      <c r="O52" s="231" t="str">
        <f>VLOOKUP($A52,'B-EmEC'!$A:$DC,MATCH(O$1,'B-EmEC'!$A$1:$DC$1,0),FALSE)</f>
        <v/>
      </c>
      <c r="P52" s="232" t="str">
        <f>VLOOKUP($A52,'I-EmEC'!$A:$DD,MATCH(P$1,'I-EmEC'!$A$1:$DD$1,0),FALSE)</f>
        <v/>
      </c>
      <c r="Q52" s="233">
        <f>VLOOKUP($A52,'I-EmEC'!$A:$DD,MATCH(Q$1,'I-EmEC'!$A$1:$DD$1,0),FALSE)</f>
        <v>26.8</v>
      </c>
      <c r="R52" s="233">
        <f>VLOOKUP($A52,'I-EmEC'!$A:$DD,MATCH(R$1,'I-EmEC'!$A$1:$DD$1,0),FALSE)</f>
        <v>26.8</v>
      </c>
      <c r="S52" s="233">
        <f>VLOOKUP($A52,'I-EmEC'!$A:$DD,MATCH(S$1,'I-EmEC'!$A$1:$DD$1,0),FALSE)</f>
        <v>15.5</v>
      </c>
      <c r="T52" s="233">
        <f>VLOOKUP($A52,'I-EmEC'!$A:$DD,MATCH(T$1,'I-EmEC'!$A$1:$DD$1,0),FALSE)</f>
        <v>15.5</v>
      </c>
      <c r="U52" s="233">
        <f>VLOOKUP($A52,'I-EmEC'!$A:$DD,MATCH(U$1,'I-EmEC'!$A$1:$DD$1,0),FALSE)</f>
        <v>11.9</v>
      </c>
      <c r="V52" s="233" t="str">
        <f>VLOOKUP($A52,'I-EmEC'!$A:$DD,MATCH(V$1,'I-EmEC'!$A$1:$DD$1,0),FALSE)</f>
        <v/>
      </c>
      <c r="W52" s="233" t="str">
        <f>VLOOKUP($A52,'I-EmEC'!$A:$DD,MATCH(W$1,'I-EmEC'!$A$1:$DD$1,0),FALSE)</f>
        <v/>
      </c>
      <c r="X52" s="233" t="str">
        <f>VLOOKUP($A52,'I-EmEC'!$A:$DD,MATCH(X$1,'I-EmEC'!$A$1:$DD$1,0),FALSE)</f>
        <v/>
      </c>
      <c r="Y52" s="233" t="str">
        <f>VLOOKUP($A52,'I-EmEC'!$A:$DD,MATCH(Y$1,'I-EmEC'!$A$1:$DD$1,0),FALSE)</f>
        <v/>
      </c>
      <c r="Z52" s="233" t="str">
        <f>VLOOKUP($A52,'I-EmEC'!$A:$DD,MATCH(Z$1,'I-EmEC'!$A$1:$DD$1,0),FALSE)</f>
        <v/>
      </c>
      <c r="AA52" s="233" t="str">
        <f>VLOOKUP($A52,'I-EmEC'!$A:$DD,MATCH(AA$1,'I-EmEC'!$A$1:$DD$1,0),FALSE)</f>
        <v/>
      </c>
      <c r="AB52" s="236" t="str">
        <f t="shared" si="1"/>
        <v>common</v>
      </c>
      <c r="AC52" s="237" t="str">
        <f t="shared" si="2"/>
        <v>common</v>
      </c>
      <c r="AD52" s="237" t="str">
        <f t="shared" si="3"/>
        <v>common</v>
      </c>
      <c r="AE52" s="237" t="str">
        <f t="shared" si="4"/>
        <v>common</v>
      </c>
      <c r="AF52" s="237" t="str">
        <f t="shared" si="5"/>
        <v>common</v>
      </c>
      <c r="AG52" s="237" t="str">
        <f t="shared" si="6"/>
        <v>common</v>
      </c>
      <c r="AH52" s="237" t="str">
        <f t="shared" si="7"/>
        <v>common</v>
      </c>
      <c r="AI52" s="237" t="str">
        <f t="shared" si="8"/>
        <v>common</v>
      </c>
      <c r="AJ52" s="237" t="str">
        <f t="shared" si="9"/>
        <v>common</v>
      </c>
      <c r="AK52" s="237" t="str">
        <f t="shared" si="10"/>
        <v>unique</v>
      </c>
      <c r="AL52" s="237" t="str">
        <f t="shared" si="11"/>
        <v>common</v>
      </c>
      <c r="AM52" s="237" t="str">
        <f t="shared" si="12"/>
        <v>common</v>
      </c>
      <c r="AN52" s="269"/>
      <c r="AO52" s="269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5"/>
      <c r="BM52" s="235"/>
      <c r="BN52" s="235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</row>
    <row r="53" spans="1:96" s="239" customFormat="1" x14ac:dyDescent="0.15">
      <c r="A53" s="269" t="s">
        <v>464</v>
      </c>
      <c r="B53" s="228" t="str">
        <f>VLOOKUP(A53,RecNamesAll!A:E,5,FALSE)</f>
        <v>A</v>
      </c>
      <c r="C53" s="229" t="b">
        <f>VLOOKUP(A53,Ligands!A:B,2,FALSE)</f>
        <v>0</v>
      </c>
      <c r="D53" s="230" t="str">
        <f>VLOOKUP($A53,'B-EmEC'!$A:$DC,MATCH(D$1,'B-EmEC'!$A$1:$DC$1,0),FALSE)</f>
        <v/>
      </c>
      <c r="E53" s="231">
        <f>VLOOKUP($A53,'B-EmEC'!$A:$DC,MATCH(E$1,'B-EmEC'!$A$1:$DC$1,0),FALSE)</f>
        <v>560</v>
      </c>
      <c r="F53" s="231">
        <f>VLOOKUP($A53,'B-EmEC'!$A:$DC,MATCH(F$1,'B-EmEC'!$A$1:$DC$1,0),FALSE)</f>
        <v>313.60000000000002</v>
      </c>
      <c r="G53" s="231">
        <f>VLOOKUP($A53,'B-EmEC'!$A:$DC,MATCH(G$1,'B-EmEC'!$A$1:$DC$1,0),FALSE)</f>
        <v>214.7</v>
      </c>
      <c r="H53" s="231">
        <f>VLOOKUP($A53,'B-EmEC'!$A:$DC,MATCH(H$1,'B-EmEC'!$A$1:$DC$1,0),FALSE)</f>
        <v>303</v>
      </c>
      <c r="I53" s="231">
        <f>VLOOKUP($A53,'B-EmEC'!$A:$DC,MATCH(I$1,'B-EmEC'!$A$1:$DC$1,0),FALSE)</f>
        <v>67.44</v>
      </c>
      <c r="J53" s="231" t="str">
        <f>VLOOKUP($A53,'B-EmEC'!$A:$DC,MATCH(J$1,'B-EmEC'!$A$1:$DC$1,0),FALSE)</f>
        <v/>
      </c>
      <c r="K53" s="231" t="str">
        <f>VLOOKUP($A53,'B-EmEC'!$A:$DC,MATCH(K$1,'B-EmEC'!$A$1:$DC$1,0),FALSE)</f>
        <v/>
      </c>
      <c r="L53" s="231">
        <f>VLOOKUP($A53,'B-EmEC'!$A:$DC,MATCH(L$1,'B-EmEC'!$A$1:$DC$1,0),FALSE)</f>
        <v>26.03</v>
      </c>
      <c r="M53" s="231">
        <f>VLOOKUP($A53,'B-EmEC'!$A:$DC,MATCH(M$1,'B-EmEC'!$A$1:$DC$1,0),FALSE)</f>
        <v>424</v>
      </c>
      <c r="N53" s="231">
        <f>VLOOKUP($A53,'B-EmEC'!$A:$DC,MATCH(N$1,'B-EmEC'!$A$1:$DC$1,0),FALSE)</f>
        <v>51.84</v>
      </c>
      <c r="O53" s="231">
        <f>VLOOKUP($A53,'B-EmEC'!$A:$DC,MATCH(O$1,'B-EmEC'!$A$1:$DC$1,0),FALSE)</f>
        <v>226.7</v>
      </c>
      <c r="P53" s="232" t="str">
        <f>VLOOKUP($A53,'I-EmEC'!$A:$DD,MATCH(P$1,'I-EmEC'!$A$1:$DD$1,0),FALSE)</f>
        <v/>
      </c>
      <c r="Q53" s="233">
        <f>VLOOKUP($A53,'I-EmEC'!$A:$DD,MATCH(Q$1,'I-EmEC'!$A$1:$DD$1,0),FALSE)</f>
        <v>11.2</v>
      </c>
      <c r="R53" s="233">
        <f>VLOOKUP($A53,'I-EmEC'!$A:$DD,MATCH(R$1,'I-EmEC'!$A$1:$DD$1,0),FALSE)</f>
        <v>11.2</v>
      </c>
      <c r="S53" s="233">
        <f>VLOOKUP($A53,'I-EmEC'!$A:$DD,MATCH(S$1,'I-EmEC'!$A$1:$DD$1,0),FALSE)</f>
        <v>10.6</v>
      </c>
      <c r="T53" s="233">
        <f>VLOOKUP($A53,'I-EmEC'!$A:$DD,MATCH(T$1,'I-EmEC'!$A$1:$DD$1,0),FALSE)</f>
        <v>10.6</v>
      </c>
      <c r="U53" s="233" t="str">
        <f>VLOOKUP($A53,'I-EmEC'!$A:$DD,MATCH(U$1,'I-EmEC'!$A$1:$DD$1,0),FALSE)</f>
        <v/>
      </c>
      <c r="V53" s="233" t="str">
        <f>VLOOKUP($A53,'I-EmEC'!$A:$DD,MATCH(V$1,'I-EmEC'!$A$1:$DD$1,0),FALSE)</f>
        <v/>
      </c>
      <c r="W53" s="233" t="str">
        <f>VLOOKUP($A53,'I-EmEC'!$A:$DD,MATCH(W$1,'I-EmEC'!$A$1:$DD$1,0),FALSE)</f>
        <v/>
      </c>
      <c r="X53" s="233">
        <f>VLOOKUP($A53,'I-EmEC'!$A:$DD,MATCH(X$1,'I-EmEC'!$A$1:$DD$1,0),FALSE)</f>
        <v>8.1</v>
      </c>
      <c r="Y53" s="233" t="str">
        <f>VLOOKUP($A53,'I-EmEC'!$A:$DD,MATCH(Y$1,'I-EmEC'!$A$1:$DD$1,0),FALSE)</f>
        <v/>
      </c>
      <c r="Z53" s="233">
        <f>VLOOKUP($A53,'I-EmEC'!$A:$DD,MATCH(Z$1,'I-EmEC'!$A$1:$DD$1,0),FALSE)</f>
        <v>11.5</v>
      </c>
      <c r="AA53" s="233">
        <f>VLOOKUP($A53,'I-EmEC'!$A:$DD,MATCH(AA$1,'I-EmEC'!$A$1:$DD$1,0),FALSE)</f>
        <v>10.199999999999999</v>
      </c>
      <c r="AB53" s="236" t="str">
        <f t="shared" si="1"/>
        <v>common</v>
      </c>
      <c r="AC53" s="237" t="str">
        <f t="shared" si="2"/>
        <v>common</v>
      </c>
      <c r="AD53" s="237" t="str">
        <f t="shared" si="3"/>
        <v>common</v>
      </c>
      <c r="AE53" s="237" t="str">
        <f t="shared" si="4"/>
        <v>common</v>
      </c>
      <c r="AF53" s="237" t="str">
        <f t="shared" si="5"/>
        <v>common</v>
      </c>
      <c r="AG53" s="237" t="str">
        <f t="shared" si="6"/>
        <v>unique</v>
      </c>
      <c r="AH53" s="237" t="str">
        <f t="shared" si="7"/>
        <v>common</v>
      </c>
      <c r="AI53" s="237" t="str">
        <f t="shared" si="8"/>
        <v>common</v>
      </c>
      <c r="AJ53" s="237" t="str">
        <f t="shared" si="9"/>
        <v>common</v>
      </c>
      <c r="AK53" s="237" t="str">
        <f t="shared" si="10"/>
        <v>unique</v>
      </c>
      <c r="AL53" s="237" t="str">
        <f t="shared" si="11"/>
        <v>common</v>
      </c>
      <c r="AM53" s="237" t="str">
        <f t="shared" si="12"/>
        <v>common</v>
      </c>
      <c r="AN53" s="269"/>
      <c r="AO53" s="269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5"/>
      <c r="BM53" s="235"/>
      <c r="BN53" s="235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</row>
    <row r="54" spans="1:96" s="239" customFormat="1" x14ac:dyDescent="0.15">
      <c r="A54" s="269" t="s">
        <v>166</v>
      </c>
      <c r="B54" s="228" t="str">
        <f>VLOOKUP(A54,RecNamesAll!A:E,5,FALSE)</f>
        <v>A</v>
      </c>
      <c r="C54" s="229" t="b">
        <f>VLOOKUP(A54,Ligands!A:B,2,FALSE)</f>
        <v>1</v>
      </c>
      <c r="D54" s="230" t="str">
        <f>VLOOKUP($A54,'B-EmEC'!$A:$DC,MATCH(D$1,'B-EmEC'!$A$1:$DC$1,0),FALSE)</f>
        <v/>
      </c>
      <c r="E54" s="231">
        <f>VLOOKUP($A54,'B-EmEC'!$A:$DC,MATCH(E$1,'B-EmEC'!$A$1:$DC$1,0),FALSE)</f>
        <v>97.88</v>
      </c>
      <c r="F54" s="231">
        <f>VLOOKUP($A54,'B-EmEC'!$A:$DC,MATCH(F$1,'B-EmEC'!$A$1:$DC$1,0),FALSE)</f>
        <v>58.26</v>
      </c>
      <c r="G54" s="231">
        <f>VLOOKUP($A54,'B-EmEC'!$A:$DC,MATCH(G$1,'B-EmEC'!$A$1:$DC$1,0),FALSE)</f>
        <v>57.07</v>
      </c>
      <c r="H54" s="231">
        <f>VLOOKUP($A54,'B-EmEC'!$A:$DC,MATCH(H$1,'B-EmEC'!$A$1:$DC$1,0),FALSE)</f>
        <v>52.44</v>
      </c>
      <c r="I54" s="231">
        <f>VLOOKUP($A54,'B-EmEC'!$A:$DC,MATCH(I$1,'B-EmEC'!$A$1:$DC$1,0),FALSE)</f>
        <v>92.98</v>
      </c>
      <c r="J54" s="231">
        <f>VLOOKUP($A54,'B-EmEC'!$A:$DC,MATCH(J$1,'B-EmEC'!$A$1:$DC$1,0),FALSE)</f>
        <v>615.6</v>
      </c>
      <c r="K54" s="231">
        <f>VLOOKUP($A54,'B-EmEC'!$A:$DC,MATCH(K$1,'B-EmEC'!$A$1:$DC$1,0),FALSE)</f>
        <v>817.5</v>
      </c>
      <c r="L54" s="231">
        <f>VLOOKUP($A54,'B-EmEC'!$A:$DC,MATCH(L$1,'B-EmEC'!$A$1:$DC$1,0),FALSE)</f>
        <v>831.8</v>
      </c>
      <c r="M54" s="231">
        <f>VLOOKUP($A54,'B-EmEC'!$A:$DC,MATCH(M$1,'B-EmEC'!$A$1:$DC$1,0),FALSE)</f>
        <v>851.3</v>
      </c>
      <c r="N54" s="231" t="str">
        <f>VLOOKUP($A54,'B-EmEC'!$A:$DC,MATCH(N$1,'B-EmEC'!$A$1:$DC$1,0),FALSE)</f>
        <v/>
      </c>
      <c r="O54" s="231" t="str">
        <f>VLOOKUP($A54,'B-EmEC'!$A:$DC,MATCH(O$1,'B-EmEC'!$A$1:$DC$1,0),FALSE)</f>
        <v/>
      </c>
      <c r="P54" s="232">
        <f>VLOOKUP($A54,'I-EmEC'!$A:$DD,MATCH(P$1,'I-EmEC'!$A$1:$DD$1,0),FALSE)</f>
        <v>40.299999999999997</v>
      </c>
      <c r="Q54" s="233">
        <f>VLOOKUP($A54,'I-EmEC'!$A:$DD,MATCH(Q$1,'I-EmEC'!$A$1:$DD$1,0),FALSE)</f>
        <v>29.3</v>
      </c>
      <c r="R54" s="233">
        <f>VLOOKUP($A54,'I-EmEC'!$A:$DD,MATCH(R$1,'I-EmEC'!$A$1:$DD$1,0),FALSE)</f>
        <v>29.3</v>
      </c>
      <c r="S54" s="233">
        <f>VLOOKUP($A54,'I-EmEC'!$A:$DD,MATCH(S$1,'I-EmEC'!$A$1:$DD$1,0),FALSE)</f>
        <v>9.1999999999999993</v>
      </c>
      <c r="T54" s="233">
        <f>VLOOKUP($A54,'I-EmEC'!$A:$DD,MATCH(T$1,'I-EmEC'!$A$1:$DD$1,0),FALSE)</f>
        <v>9.1999999999999993</v>
      </c>
      <c r="U54" s="233">
        <f>VLOOKUP($A54,'I-EmEC'!$A:$DD,MATCH(U$1,'I-EmEC'!$A$1:$DD$1,0),FALSE)</f>
        <v>12.4</v>
      </c>
      <c r="V54" s="233">
        <f>VLOOKUP($A54,'I-EmEC'!$A:$DD,MATCH(V$1,'I-EmEC'!$A$1:$DD$1,0),FALSE)</f>
        <v>34.200000000000003</v>
      </c>
      <c r="W54" s="233">
        <f>VLOOKUP($A54,'I-EmEC'!$A:$DD,MATCH(W$1,'I-EmEC'!$A$1:$DD$1,0),FALSE)</f>
        <v>34.200000000000003</v>
      </c>
      <c r="X54" s="233">
        <f>VLOOKUP($A54,'I-EmEC'!$A:$DD,MATCH(X$1,'I-EmEC'!$A$1:$DD$1,0),FALSE)</f>
        <v>28.1</v>
      </c>
      <c r="Y54" s="233">
        <f>VLOOKUP($A54,'I-EmEC'!$A:$DD,MATCH(Y$1,'I-EmEC'!$A$1:$DD$1,0),FALSE)</f>
        <v>7.6</v>
      </c>
      <c r="Z54" s="233">
        <f>VLOOKUP($A54,'I-EmEC'!$A:$DD,MATCH(Z$1,'I-EmEC'!$A$1:$DD$1,0),FALSE)</f>
        <v>11.4</v>
      </c>
      <c r="AA54" s="233" t="str">
        <f>VLOOKUP($A54,'I-EmEC'!$A:$DD,MATCH(AA$1,'I-EmEC'!$A$1:$DD$1,0),FALSE)</f>
        <v/>
      </c>
      <c r="AB54" s="236" t="str">
        <f t="shared" si="1"/>
        <v>unique</v>
      </c>
      <c r="AC54" s="237" t="str">
        <f t="shared" si="2"/>
        <v>common</v>
      </c>
      <c r="AD54" s="237" t="str">
        <f t="shared" si="3"/>
        <v>common</v>
      </c>
      <c r="AE54" s="237" t="str">
        <f t="shared" si="4"/>
        <v>common</v>
      </c>
      <c r="AF54" s="237" t="str">
        <f t="shared" si="5"/>
        <v>common</v>
      </c>
      <c r="AG54" s="237" t="str">
        <f t="shared" si="6"/>
        <v>common</v>
      </c>
      <c r="AH54" s="237" t="str">
        <f t="shared" si="7"/>
        <v>common</v>
      </c>
      <c r="AI54" s="237" t="str">
        <f t="shared" si="8"/>
        <v>common</v>
      </c>
      <c r="AJ54" s="237" t="str">
        <f t="shared" si="9"/>
        <v>common</v>
      </c>
      <c r="AK54" s="237" t="str">
        <f t="shared" si="10"/>
        <v>common</v>
      </c>
      <c r="AL54" s="237" t="str">
        <f t="shared" si="11"/>
        <v>unique</v>
      </c>
      <c r="AM54" s="237" t="str">
        <f t="shared" si="12"/>
        <v>common</v>
      </c>
      <c r="AN54" s="269"/>
      <c r="AO54" s="269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5"/>
      <c r="BM54" s="235"/>
      <c r="BN54" s="235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</row>
    <row r="55" spans="1:96" s="239" customFormat="1" x14ac:dyDescent="0.15">
      <c r="A55" s="269" t="s">
        <v>376</v>
      </c>
      <c r="B55" s="228" t="str">
        <f>VLOOKUP(A55,RecNamesAll!A:E,5,FALSE)</f>
        <v>A</v>
      </c>
      <c r="C55" s="229" t="b">
        <f>VLOOKUP(A55,Ligands!A:B,2,FALSE)</f>
        <v>1</v>
      </c>
      <c r="D55" s="230">
        <f>VLOOKUP($A55,'B-EmEC'!$A:$DC,MATCH(D$1,'B-EmEC'!$A$1:$DC$1,0),FALSE)</f>
        <v>34.28</v>
      </c>
      <c r="E55" s="231">
        <f>VLOOKUP($A55,'B-EmEC'!$A:$DC,MATCH(E$1,'B-EmEC'!$A$1:$DC$1,0),FALSE)</f>
        <v>266.39999999999998</v>
      </c>
      <c r="F55" s="231">
        <f>VLOOKUP($A55,'B-EmEC'!$A:$DC,MATCH(F$1,'B-EmEC'!$A$1:$DC$1,0),FALSE)</f>
        <v>161.5</v>
      </c>
      <c r="G55" s="231">
        <f>VLOOKUP($A55,'B-EmEC'!$A:$DC,MATCH(G$1,'B-EmEC'!$A$1:$DC$1,0),FALSE)</f>
        <v>122.8</v>
      </c>
      <c r="H55" s="231">
        <f>VLOOKUP($A55,'B-EmEC'!$A:$DC,MATCH(H$1,'B-EmEC'!$A$1:$DC$1,0),FALSE)</f>
        <v>218.5</v>
      </c>
      <c r="I55" s="231">
        <f>VLOOKUP($A55,'B-EmEC'!$A:$DC,MATCH(I$1,'B-EmEC'!$A$1:$DC$1,0),FALSE)</f>
        <v>208</v>
      </c>
      <c r="J55" s="231">
        <f>VLOOKUP($A55,'B-EmEC'!$A:$DC,MATCH(J$1,'B-EmEC'!$A$1:$DC$1,0),FALSE)</f>
        <v>542.29999999999995</v>
      </c>
      <c r="K55" s="231">
        <f>VLOOKUP($A55,'B-EmEC'!$A:$DC,MATCH(K$1,'B-EmEC'!$A$1:$DC$1,0),FALSE)</f>
        <v>609.6</v>
      </c>
      <c r="L55" s="231">
        <f>VLOOKUP($A55,'B-EmEC'!$A:$DC,MATCH(L$1,'B-EmEC'!$A$1:$DC$1,0),FALSE)</f>
        <v>763.6</v>
      </c>
      <c r="M55" s="231">
        <f>VLOOKUP($A55,'B-EmEC'!$A:$DC,MATCH(M$1,'B-EmEC'!$A$1:$DC$1,0),FALSE)</f>
        <v>891.1</v>
      </c>
      <c r="N55" s="231" t="str">
        <f>VLOOKUP($A55,'B-EmEC'!$A:$DC,MATCH(N$1,'B-EmEC'!$A$1:$DC$1,0),FALSE)</f>
        <v/>
      </c>
      <c r="O55" s="231" t="str">
        <f>VLOOKUP($A55,'B-EmEC'!$A:$DC,MATCH(O$1,'B-EmEC'!$A$1:$DC$1,0),FALSE)</f>
        <v/>
      </c>
      <c r="P55" s="232">
        <f>VLOOKUP($A55,'I-EmEC'!$A:$DD,MATCH(P$1,'I-EmEC'!$A$1:$DD$1,0),FALSE)</f>
        <v>52.6</v>
      </c>
      <c r="Q55" s="233">
        <f>VLOOKUP($A55,'I-EmEC'!$A:$DD,MATCH(Q$1,'I-EmEC'!$A$1:$DD$1,0),FALSE)</f>
        <v>46.2</v>
      </c>
      <c r="R55" s="233">
        <f>VLOOKUP($A55,'I-EmEC'!$A:$DD,MATCH(R$1,'I-EmEC'!$A$1:$DD$1,0),FALSE)</f>
        <v>46.2</v>
      </c>
      <c r="S55" s="233">
        <f>VLOOKUP($A55,'I-EmEC'!$A:$DD,MATCH(S$1,'I-EmEC'!$A$1:$DD$1,0),FALSE)</f>
        <v>43.6</v>
      </c>
      <c r="T55" s="233">
        <f>VLOOKUP($A55,'I-EmEC'!$A:$DD,MATCH(T$1,'I-EmEC'!$A$1:$DD$1,0),FALSE)</f>
        <v>43.6</v>
      </c>
      <c r="U55" s="233">
        <f>VLOOKUP($A55,'I-EmEC'!$A:$DD,MATCH(U$1,'I-EmEC'!$A$1:$DD$1,0),FALSE)</f>
        <v>29.9</v>
      </c>
      <c r="V55" s="233">
        <f>VLOOKUP($A55,'I-EmEC'!$A:$DD,MATCH(V$1,'I-EmEC'!$A$1:$DD$1,0),FALSE)</f>
        <v>38.700000000000003</v>
      </c>
      <c r="W55" s="233">
        <f>VLOOKUP($A55,'I-EmEC'!$A:$DD,MATCH(W$1,'I-EmEC'!$A$1:$DD$1,0),FALSE)</f>
        <v>38.700000000000003</v>
      </c>
      <c r="X55" s="233">
        <f>VLOOKUP($A55,'I-EmEC'!$A:$DD,MATCH(X$1,'I-EmEC'!$A$1:$DD$1,0),FALSE)</f>
        <v>34.6</v>
      </c>
      <c r="Y55" s="233">
        <f>VLOOKUP($A55,'I-EmEC'!$A:$DD,MATCH(Y$1,'I-EmEC'!$A$1:$DD$1,0),FALSE)</f>
        <v>47.3</v>
      </c>
      <c r="Z55" s="233">
        <f>VLOOKUP($A55,'I-EmEC'!$A:$DD,MATCH(Z$1,'I-EmEC'!$A$1:$DD$1,0),FALSE)</f>
        <v>43.9</v>
      </c>
      <c r="AA55" s="233">
        <f>VLOOKUP($A55,'I-EmEC'!$A:$DD,MATCH(AA$1,'I-EmEC'!$A$1:$DD$1,0),FALSE)</f>
        <v>34.799999999999997</v>
      </c>
      <c r="AB55" s="236" t="str">
        <f t="shared" si="1"/>
        <v>common</v>
      </c>
      <c r="AC55" s="237" t="str">
        <f t="shared" si="2"/>
        <v>common</v>
      </c>
      <c r="AD55" s="237" t="str">
        <f t="shared" si="3"/>
        <v>common</v>
      </c>
      <c r="AE55" s="237" t="str">
        <f t="shared" si="4"/>
        <v>common</v>
      </c>
      <c r="AF55" s="237" t="str">
        <f t="shared" si="5"/>
        <v>common</v>
      </c>
      <c r="AG55" s="237" t="str">
        <f t="shared" si="6"/>
        <v>common</v>
      </c>
      <c r="AH55" s="237" t="str">
        <f t="shared" si="7"/>
        <v>common</v>
      </c>
      <c r="AI55" s="237" t="str">
        <f t="shared" si="8"/>
        <v>common</v>
      </c>
      <c r="AJ55" s="237" t="str">
        <f t="shared" si="9"/>
        <v>common</v>
      </c>
      <c r="AK55" s="237" t="str">
        <f t="shared" si="10"/>
        <v>common</v>
      </c>
      <c r="AL55" s="237" t="str">
        <f t="shared" si="11"/>
        <v>unique</v>
      </c>
      <c r="AM55" s="237" t="str">
        <f t="shared" si="12"/>
        <v>unique</v>
      </c>
      <c r="AN55" s="269"/>
      <c r="AO55" s="269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5"/>
      <c r="BM55" s="235"/>
      <c r="BN55" s="235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</row>
    <row r="56" spans="1:96" s="239" customFormat="1" x14ac:dyDescent="0.15">
      <c r="A56" s="269" t="s">
        <v>433</v>
      </c>
      <c r="B56" s="228" t="str">
        <f>VLOOKUP(A56,RecNamesAll!A:E,5,FALSE)</f>
        <v>A</v>
      </c>
      <c r="C56" s="229" t="b">
        <f>VLOOKUP(A56,Ligands!A:B,2,FALSE)</f>
        <v>1</v>
      </c>
      <c r="D56" s="230" t="str">
        <f>VLOOKUP($A56,'B-EmEC'!$A:$DC,MATCH(D$1,'B-EmEC'!$A$1:$DC$1,0),FALSE)</f>
        <v/>
      </c>
      <c r="E56" s="231">
        <f>VLOOKUP($A56,'B-EmEC'!$A:$DC,MATCH(E$1,'B-EmEC'!$A$1:$DC$1,0),FALSE)</f>
        <v>36.590000000000003</v>
      </c>
      <c r="F56" s="231">
        <f>VLOOKUP($A56,'B-EmEC'!$A:$DC,MATCH(F$1,'B-EmEC'!$A$1:$DC$1,0),FALSE)</f>
        <v>42.17</v>
      </c>
      <c r="G56" s="231">
        <f>VLOOKUP($A56,'B-EmEC'!$A:$DC,MATCH(G$1,'B-EmEC'!$A$1:$DC$1,0),FALSE)</f>
        <v>45.02</v>
      </c>
      <c r="H56" s="231">
        <f>VLOOKUP($A56,'B-EmEC'!$A:$DC,MATCH(H$1,'B-EmEC'!$A$1:$DC$1,0),FALSE)</f>
        <v>38.07</v>
      </c>
      <c r="I56" s="231">
        <f>VLOOKUP($A56,'B-EmEC'!$A:$DC,MATCH(I$1,'B-EmEC'!$A$1:$DC$1,0),FALSE)</f>
        <v>29.6</v>
      </c>
      <c r="J56" s="231">
        <f>VLOOKUP($A56,'B-EmEC'!$A:$DC,MATCH(J$1,'B-EmEC'!$A$1:$DC$1,0),FALSE)</f>
        <v>249.1</v>
      </c>
      <c r="K56" s="231">
        <f>VLOOKUP($A56,'B-EmEC'!$A:$DC,MATCH(K$1,'B-EmEC'!$A$1:$DC$1,0),FALSE)</f>
        <v>451.1</v>
      </c>
      <c r="L56" s="231">
        <f>VLOOKUP($A56,'B-EmEC'!$A:$DC,MATCH(L$1,'B-EmEC'!$A$1:$DC$1,0),FALSE)</f>
        <v>236.2</v>
      </c>
      <c r="M56" s="231">
        <f>VLOOKUP($A56,'B-EmEC'!$A:$DC,MATCH(M$1,'B-EmEC'!$A$1:$DC$1,0),FALSE)</f>
        <v>225.6</v>
      </c>
      <c r="N56" s="231">
        <f>VLOOKUP($A56,'B-EmEC'!$A:$DC,MATCH(N$1,'B-EmEC'!$A$1:$DC$1,0),FALSE)</f>
        <v>122</v>
      </c>
      <c r="O56" s="231">
        <f>VLOOKUP($A56,'B-EmEC'!$A:$DC,MATCH(O$1,'B-EmEC'!$A$1:$DC$1,0),FALSE)</f>
        <v>580</v>
      </c>
      <c r="P56" s="232">
        <f>VLOOKUP($A56,'I-EmEC'!$A:$DD,MATCH(P$1,'I-EmEC'!$A$1:$DD$1,0),FALSE)</f>
        <v>27.9</v>
      </c>
      <c r="Q56" s="233">
        <f>VLOOKUP($A56,'I-EmEC'!$A:$DD,MATCH(Q$1,'I-EmEC'!$A$1:$DD$1,0),FALSE)</f>
        <v>38.9</v>
      </c>
      <c r="R56" s="233">
        <f>VLOOKUP($A56,'I-EmEC'!$A:$DD,MATCH(R$1,'I-EmEC'!$A$1:$DD$1,0),FALSE)</f>
        <v>38.9</v>
      </c>
      <c r="S56" s="233">
        <f>VLOOKUP($A56,'I-EmEC'!$A:$DD,MATCH(S$1,'I-EmEC'!$A$1:$DD$1,0),FALSE)</f>
        <v>24.2</v>
      </c>
      <c r="T56" s="233">
        <f>VLOOKUP($A56,'I-EmEC'!$A:$DD,MATCH(T$1,'I-EmEC'!$A$1:$DD$1,0),FALSE)</f>
        <v>24.2</v>
      </c>
      <c r="U56" s="233">
        <f>VLOOKUP($A56,'I-EmEC'!$A:$DD,MATCH(U$1,'I-EmEC'!$A$1:$DD$1,0),FALSE)</f>
        <v>8.6</v>
      </c>
      <c r="V56" s="233">
        <f>VLOOKUP($A56,'I-EmEC'!$A:$DD,MATCH(V$1,'I-EmEC'!$A$1:$DD$1,0),FALSE)</f>
        <v>32.6</v>
      </c>
      <c r="W56" s="233">
        <f>VLOOKUP($A56,'I-EmEC'!$A:$DD,MATCH(W$1,'I-EmEC'!$A$1:$DD$1,0),FALSE)</f>
        <v>32.6</v>
      </c>
      <c r="X56" s="233">
        <f>VLOOKUP($A56,'I-EmEC'!$A:$DD,MATCH(X$1,'I-EmEC'!$A$1:$DD$1,0),FALSE)</f>
        <v>32.4</v>
      </c>
      <c r="Y56" s="233">
        <f>VLOOKUP($A56,'I-EmEC'!$A:$DD,MATCH(Y$1,'I-EmEC'!$A$1:$DD$1,0),FALSE)</f>
        <v>39.4</v>
      </c>
      <c r="Z56" s="233">
        <f>VLOOKUP($A56,'I-EmEC'!$A:$DD,MATCH(Z$1,'I-EmEC'!$A$1:$DD$1,0),FALSE)</f>
        <v>36.5</v>
      </c>
      <c r="AA56" s="233">
        <f>VLOOKUP($A56,'I-EmEC'!$A:$DD,MATCH(AA$1,'I-EmEC'!$A$1:$DD$1,0),FALSE)</f>
        <v>29.9</v>
      </c>
      <c r="AB56" s="236" t="str">
        <f t="shared" si="1"/>
        <v>unique</v>
      </c>
      <c r="AC56" s="237" t="str">
        <f t="shared" si="2"/>
        <v>common</v>
      </c>
      <c r="AD56" s="237" t="str">
        <f t="shared" si="3"/>
        <v>common</v>
      </c>
      <c r="AE56" s="237" t="str">
        <f t="shared" si="4"/>
        <v>common</v>
      </c>
      <c r="AF56" s="237" t="str">
        <f t="shared" si="5"/>
        <v>common</v>
      </c>
      <c r="AG56" s="237" t="str">
        <f t="shared" si="6"/>
        <v>common</v>
      </c>
      <c r="AH56" s="237" t="str">
        <f t="shared" si="7"/>
        <v>common</v>
      </c>
      <c r="AI56" s="237" t="str">
        <f t="shared" si="8"/>
        <v>common</v>
      </c>
      <c r="AJ56" s="237" t="str">
        <f t="shared" si="9"/>
        <v>common</v>
      </c>
      <c r="AK56" s="237" t="str">
        <f t="shared" si="10"/>
        <v>common</v>
      </c>
      <c r="AL56" s="237" t="str">
        <f t="shared" si="11"/>
        <v>common</v>
      </c>
      <c r="AM56" s="237" t="str">
        <f t="shared" si="12"/>
        <v>common</v>
      </c>
      <c r="AN56" s="269"/>
      <c r="AO56" s="269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5"/>
      <c r="BM56" s="235"/>
      <c r="BN56" s="235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</row>
    <row r="57" spans="1:96" s="239" customFormat="1" x14ac:dyDescent="0.15">
      <c r="A57" s="269" t="s">
        <v>878</v>
      </c>
      <c r="B57" s="228" t="str">
        <f>VLOOKUP(A57,RecNamesAll!A:E,5,FALSE)</f>
        <v>A</v>
      </c>
      <c r="C57" s="229" t="b">
        <f>VLOOKUP(A57,Ligands!A:B,2,FALSE)</f>
        <v>1</v>
      </c>
      <c r="D57" s="230" t="str">
        <f>VLOOKUP($A57,'B-EmEC'!$A:$DC,MATCH(D$1,'B-EmEC'!$A$1:$DC$1,0),FALSE)</f>
        <v/>
      </c>
      <c r="E57" s="231">
        <f>VLOOKUP($A57,'B-EmEC'!$A:$DC,MATCH(E$1,'B-EmEC'!$A$1:$DC$1,0),FALSE)</f>
        <v>880.1</v>
      </c>
      <c r="F57" s="231">
        <f>VLOOKUP($A57,'B-EmEC'!$A:$DC,MATCH(F$1,'B-EmEC'!$A$1:$DC$1,0),FALSE)</f>
        <v>322.60000000000002</v>
      </c>
      <c r="G57" s="231">
        <f>VLOOKUP($A57,'B-EmEC'!$A:$DC,MATCH(G$1,'B-EmEC'!$A$1:$DC$1,0),FALSE)</f>
        <v>265.8</v>
      </c>
      <c r="H57" s="231">
        <f>VLOOKUP($A57,'B-EmEC'!$A:$DC,MATCH(H$1,'B-EmEC'!$A$1:$DC$1,0),FALSE)</f>
        <v>449.4</v>
      </c>
      <c r="I57" s="231">
        <f>VLOOKUP($A57,'B-EmEC'!$A:$DC,MATCH(I$1,'B-EmEC'!$A$1:$DC$1,0),FALSE)</f>
        <v>233.5</v>
      </c>
      <c r="J57" s="231">
        <f>VLOOKUP($A57,'B-EmEC'!$A:$DC,MATCH(J$1,'B-EmEC'!$A$1:$DC$1,0),FALSE)</f>
        <v>130.9</v>
      </c>
      <c r="K57" s="231" t="str">
        <f>VLOOKUP($A57,'B-EmEC'!$A:$DC,MATCH(K$1,'B-EmEC'!$A$1:$DC$1,0),FALSE)</f>
        <v/>
      </c>
      <c r="L57" s="231">
        <f>VLOOKUP($A57,'B-EmEC'!$A:$DC,MATCH(L$1,'B-EmEC'!$A$1:$DC$1,0),FALSE)</f>
        <v>486.3</v>
      </c>
      <c r="M57" s="231">
        <f>VLOOKUP($A57,'B-EmEC'!$A:$DC,MATCH(M$1,'B-EmEC'!$A$1:$DC$1,0),FALSE)</f>
        <v>636.70000000000005</v>
      </c>
      <c r="N57" s="231">
        <f>VLOOKUP($A57,'B-EmEC'!$A:$DC,MATCH(N$1,'B-EmEC'!$A$1:$DC$1,0),FALSE)</f>
        <v>47.84</v>
      </c>
      <c r="O57" s="231" t="str">
        <f>VLOOKUP($A57,'B-EmEC'!$A:$DC,MATCH(O$1,'B-EmEC'!$A$1:$DC$1,0),FALSE)</f>
        <v/>
      </c>
      <c r="P57" s="232" t="str">
        <f>VLOOKUP($A57,'I-EmEC'!$A:$DD,MATCH(P$1,'I-EmEC'!$A$1:$DD$1,0),FALSE)</f>
        <v/>
      </c>
      <c r="Q57" s="233">
        <f>VLOOKUP($A57,'I-EmEC'!$A:$DD,MATCH(Q$1,'I-EmEC'!$A$1:$DD$1,0),FALSE)</f>
        <v>28.7</v>
      </c>
      <c r="R57" s="233">
        <f>VLOOKUP($A57,'I-EmEC'!$A:$DD,MATCH(R$1,'I-EmEC'!$A$1:$DD$1,0),FALSE)</f>
        <v>28.7</v>
      </c>
      <c r="S57" s="233">
        <f>VLOOKUP($A57,'I-EmEC'!$A:$DD,MATCH(S$1,'I-EmEC'!$A$1:$DD$1,0),FALSE)</f>
        <v>19.3</v>
      </c>
      <c r="T57" s="233">
        <f>VLOOKUP($A57,'I-EmEC'!$A:$DD,MATCH(T$1,'I-EmEC'!$A$1:$DD$1,0),FALSE)</f>
        <v>19.3</v>
      </c>
      <c r="U57" s="233">
        <f>VLOOKUP($A57,'I-EmEC'!$A:$DD,MATCH(U$1,'I-EmEC'!$A$1:$DD$1,0),FALSE)</f>
        <v>10.1</v>
      </c>
      <c r="V57" s="233" t="str">
        <f>VLOOKUP($A57,'I-EmEC'!$A:$DD,MATCH(V$1,'I-EmEC'!$A$1:$DD$1,0),FALSE)</f>
        <v/>
      </c>
      <c r="W57" s="233" t="str">
        <f>VLOOKUP($A57,'I-EmEC'!$A:$DD,MATCH(W$1,'I-EmEC'!$A$1:$DD$1,0),FALSE)</f>
        <v/>
      </c>
      <c r="X57" s="233">
        <f>VLOOKUP($A57,'I-EmEC'!$A:$DD,MATCH(X$1,'I-EmEC'!$A$1:$DD$1,0),FALSE)</f>
        <v>22.8</v>
      </c>
      <c r="Y57" s="233">
        <f>VLOOKUP($A57,'I-EmEC'!$A:$DD,MATCH(Y$1,'I-EmEC'!$A$1:$DD$1,0),FALSE)</f>
        <v>9.5</v>
      </c>
      <c r="Z57" s="233" t="str">
        <f>VLOOKUP($A57,'I-EmEC'!$A:$DD,MATCH(Z$1,'I-EmEC'!$A$1:$DD$1,0),FALSE)</f>
        <v/>
      </c>
      <c r="AA57" s="233" t="str">
        <f>VLOOKUP($A57,'I-EmEC'!$A:$DD,MATCH(AA$1,'I-EmEC'!$A$1:$DD$1,0),FALSE)</f>
        <v/>
      </c>
      <c r="AB57" s="236" t="str">
        <f t="shared" si="1"/>
        <v>common</v>
      </c>
      <c r="AC57" s="237" t="str">
        <f t="shared" si="2"/>
        <v>common</v>
      </c>
      <c r="AD57" s="237" t="str">
        <f t="shared" si="3"/>
        <v>common</v>
      </c>
      <c r="AE57" s="237" t="str">
        <f t="shared" si="4"/>
        <v>common</v>
      </c>
      <c r="AF57" s="237" t="str">
        <f t="shared" si="5"/>
        <v>common</v>
      </c>
      <c r="AG57" s="237" t="str">
        <f t="shared" si="6"/>
        <v>common</v>
      </c>
      <c r="AH57" s="237" t="str">
        <f t="shared" si="7"/>
        <v>unique</v>
      </c>
      <c r="AI57" s="237" t="str">
        <f t="shared" si="8"/>
        <v>common</v>
      </c>
      <c r="AJ57" s="237" t="str">
        <f t="shared" si="9"/>
        <v>common</v>
      </c>
      <c r="AK57" s="237" t="str">
        <f t="shared" si="10"/>
        <v>common</v>
      </c>
      <c r="AL57" s="237" t="str">
        <f t="shared" si="11"/>
        <v>unique</v>
      </c>
      <c r="AM57" s="237" t="str">
        <f t="shared" si="12"/>
        <v>common</v>
      </c>
      <c r="AN57" s="269"/>
      <c r="AO57" s="269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5"/>
      <c r="BM57" s="235"/>
      <c r="BN57" s="235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</row>
    <row r="58" spans="1:96" s="239" customFormat="1" x14ac:dyDescent="0.15">
      <c r="A58" s="269" t="s">
        <v>468</v>
      </c>
      <c r="B58" s="228" t="str">
        <f>VLOOKUP(A58,RecNamesAll!A:E,5,FALSE)</f>
        <v>A</v>
      </c>
      <c r="C58" s="229" t="b">
        <f>VLOOKUP(A58,Ligands!A:B,2,FALSE)</f>
        <v>0</v>
      </c>
      <c r="D58" s="230" t="str">
        <f>VLOOKUP($A58,'B-EmEC'!$A:$DC,MATCH(D$1,'B-EmEC'!$A$1:$DC$1,0),FALSE)</f>
        <v/>
      </c>
      <c r="E58" s="231">
        <f>VLOOKUP($A58,'B-EmEC'!$A:$DC,MATCH(E$1,'B-EmEC'!$A$1:$DC$1,0),FALSE)</f>
        <v>266.7</v>
      </c>
      <c r="F58" s="231">
        <f>VLOOKUP($A58,'B-EmEC'!$A:$DC,MATCH(F$1,'B-EmEC'!$A$1:$DC$1,0),FALSE)</f>
        <v>147.19999999999999</v>
      </c>
      <c r="G58" s="231">
        <f>VLOOKUP($A58,'B-EmEC'!$A:$DC,MATCH(G$1,'B-EmEC'!$A$1:$DC$1,0),FALSE)</f>
        <v>152.9</v>
      </c>
      <c r="H58" s="231">
        <f>VLOOKUP($A58,'B-EmEC'!$A:$DC,MATCH(H$1,'B-EmEC'!$A$1:$DC$1,0),FALSE)</f>
        <v>218.1</v>
      </c>
      <c r="I58" s="231">
        <f>VLOOKUP($A58,'B-EmEC'!$A:$DC,MATCH(I$1,'B-EmEC'!$A$1:$DC$1,0),FALSE)</f>
        <v>60.27</v>
      </c>
      <c r="J58" s="231" t="str">
        <f>VLOOKUP($A58,'B-EmEC'!$A:$DC,MATCH(J$1,'B-EmEC'!$A$1:$DC$1,0),FALSE)</f>
        <v/>
      </c>
      <c r="K58" s="231" t="str">
        <f>VLOOKUP($A58,'B-EmEC'!$A:$DC,MATCH(K$1,'B-EmEC'!$A$1:$DC$1,0),FALSE)</f>
        <v/>
      </c>
      <c r="L58" s="231" t="str">
        <f>VLOOKUP($A58,'B-EmEC'!$A:$DC,MATCH(L$1,'B-EmEC'!$A$1:$DC$1,0),FALSE)</f>
        <v/>
      </c>
      <c r="M58" s="231">
        <f>VLOOKUP($A58,'B-EmEC'!$A:$DC,MATCH(M$1,'B-EmEC'!$A$1:$DC$1,0),FALSE)</f>
        <v>16</v>
      </c>
      <c r="N58" s="231" t="str">
        <f>VLOOKUP($A58,'B-EmEC'!$A:$DC,MATCH(N$1,'B-EmEC'!$A$1:$DC$1,0),FALSE)</f>
        <v/>
      </c>
      <c r="O58" s="231" t="str">
        <f>VLOOKUP($A58,'B-EmEC'!$A:$DC,MATCH(O$1,'B-EmEC'!$A$1:$DC$1,0),FALSE)</f>
        <v/>
      </c>
      <c r="P58" s="232" t="str">
        <f>VLOOKUP($A58,'I-EmEC'!$A:$DD,MATCH(P$1,'I-EmEC'!$A$1:$DD$1,0),FALSE)</f>
        <v/>
      </c>
      <c r="Q58" s="233">
        <f>VLOOKUP($A58,'I-EmEC'!$A:$DD,MATCH(Q$1,'I-EmEC'!$A$1:$DD$1,0),FALSE)</f>
        <v>16.2</v>
      </c>
      <c r="R58" s="233">
        <f>VLOOKUP($A58,'I-EmEC'!$A:$DD,MATCH(R$1,'I-EmEC'!$A$1:$DD$1,0),FALSE)</f>
        <v>16.2</v>
      </c>
      <c r="S58" s="233">
        <f>VLOOKUP($A58,'I-EmEC'!$A:$DD,MATCH(S$1,'I-EmEC'!$A$1:$DD$1,0),FALSE)</f>
        <v>14.5</v>
      </c>
      <c r="T58" s="233">
        <f>VLOOKUP($A58,'I-EmEC'!$A:$DD,MATCH(T$1,'I-EmEC'!$A$1:$DD$1,0),FALSE)</f>
        <v>14.5</v>
      </c>
      <c r="U58" s="233">
        <f>VLOOKUP($A58,'I-EmEC'!$A:$DD,MATCH(U$1,'I-EmEC'!$A$1:$DD$1,0),FALSE)</f>
        <v>7.5</v>
      </c>
      <c r="V58" s="233" t="str">
        <f>VLOOKUP($A58,'I-EmEC'!$A:$DD,MATCH(V$1,'I-EmEC'!$A$1:$DD$1,0),FALSE)</f>
        <v/>
      </c>
      <c r="W58" s="233" t="str">
        <f>VLOOKUP($A58,'I-EmEC'!$A:$DD,MATCH(W$1,'I-EmEC'!$A$1:$DD$1,0),FALSE)</f>
        <v/>
      </c>
      <c r="X58" s="233" t="str">
        <f>VLOOKUP($A58,'I-EmEC'!$A:$DD,MATCH(X$1,'I-EmEC'!$A$1:$DD$1,0),FALSE)</f>
        <v/>
      </c>
      <c r="Y58" s="233" t="str">
        <f>VLOOKUP($A58,'I-EmEC'!$A:$DD,MATCH(Y$1,'I-EmEC'!$A$1:$DD$1,0),FALSE)</f>
        <v/>
      </c>
      <c r="Z58" s="233" t="str">
        <f>VLOOKUP($A58,'I-EmEC'!$A:$DD,MATCH(Z$1,'I-EmEC'!$A$1:$DD$1,0),FALSE)</f>
        <v/>
      </c>
      <c r="AA58" s="233" t="str">
        <f>VLOOKUP($A58,'I-EmEC'!$A:$DD,MATCH(AA$1,'I-EmEC'!$A$1:$DD$1,0),FALSE)</f>
        <v/>
      </c>
      <c r="AB58" s="236" t="str">
        <f t="shared" si="1"/>
        <v>common</v>
      </c>
      <c r="AC58" s="237" t="str">
        <f t="shared" si="2"/>
        <v>common</v>
      </c>
      <c r="AD58" s="237" t="str">
        <f t="shared" si="3"/>
        <v>common</v>
      </c>
      <c r="AE58" s="237" t="str">
        <f t="shared" si="4"/>
        <v>common</v>
      </c>
      <c r="AF58" s="237" t="str">
        <f t="shared" si="5"/>
        <v>common</v>
      </c>
      <c r="AG58" s="237" t="str">
        <f t="shared" si="6"/>
        <v>common</v>
      </c>
      <c r="AH58" s="237" t="str">
        <f t="shared" si="7"/>
        <v>common</v>
      </c>
      <c r="AI58" s="237" t="str">
        <f t="shared" si="8"/>
        <v>common</v>
      </c>
      <c r="AJ58" s="237" t="str">
        <f t="shared" si="9"/>
        <v>common</v>
      </c>
      <c r="AK58" s="237" t="str">
        <f t="shared" si="10"/>
        <v>unique</v>
      </c>
      <c r="AL58" s="237" t="str">
        <f t="shared" si="11"/>
        <v>common</v>
      </c>
      <c r="AM58" s="237" t="str">
        <f t="shared" si="12"/>
        <v>common</v>
      </c>
      <c r="AN58" s="269"/>
      <c r="AO58" s="269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5"/>
      <c r="BM58" s="235"/>
      <c r="BN58" s="235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</row>
    <row r="59" spans="1:96" s="239" customFormat="1" x14ac:dyDescent="0.15">
      <c r="A59" s="269" t="s">
        <v>775</v>
      </c>
      <c r="B59" s="228" t="str">
        <f>VLOOKUP(A59,RecNamesAll!A:E,5,FALSE)</f>
        <v>A</v>
      </c>
      <c r="C59" s="229" t="b">
        <f>VLOOKUP(A59,Ligands!A:B,2,FALSE)</f>
        <v>0</v>
      </c>
      <c r="D59" s="230" t="str">
        <f>VLOOKUP($A59,'B-EmEC'!$A:$DC,MATCH(D$1,'B-EmEC'!$A$1:$DC$1,0),FALSE)</f>
        <v/>
      </c>
      <c r="E59" s="231">
        <f>VLOOKUP($A59,'B-EmEC'!$A:$DC,MATCH(E$1,'B-EmEC'!$A$1:$DC$1,0),FALSE)</f>
        <v>559.9</v>
      </c>
      <c r="F59" s="231">
        <f>VLOOKUP($A59,'B-EmEC'!$A:$DC,MATCH(F$1,'B-EmEC'!$A$1:$DC$1,0),FALSE)</f>
        <v>276.8</v>
      </c>
      <c r="G59" s="231">
        <f>VLOOKUP($A59,'B-EmEC'!$A:$DC,MATCH(G$1,'B-EmEC'!$A$1:$DC$1,0),FALSE)</f>
        <v>186.9</v>
      </c>
      <c r="H59" s="231">
        <f>VLOOKUP($A59,'B-EmEC'!$A:$DC,MATCH(H$1,'B-EmEC'!$A$1:$DC$1,0),FALSE)</f>
        <v>250.3</v>
      </c>
      <c r="I59" s="231">
        <f>VLOOKUP($A59,'B-EmEC'!$A:$DC,MATCH(I$1,'B-EmEC'!$A$1:$DC$1,0),FALSE)</f>
        <v>97.51</v>
      </c>
      <c r="J59" s="231" t="str">
        <f>VLOOKUP($A59,'B-EmEC'!$A:$DC,MATCH(J$1,'B-EmEC'!$A$1:$DC$1,0),FALSE)</f>
        <v/>
      </c>
      <c r="K59" s="231" t="str">
        <f>VLOOKUP($A59,'B-EmEC'!$A:$DC,MATCH(K$1,'B-EmEC'!$A$1:$DC$1,0),FALSE)</f>
        <v/>
      </c>
      <c r="L59" s="231">
        <f>VLOOKUP($A59,'B-EmEC'!$A:$DC,MATCH(L$1,'B-EmEC'!$A$1:$DC$1,0),FALSE)</f>
        <v>33.39</v>
      </c>
      <c r="M59" s="231">
        <f>VLOOKUP($A59,'B-EmEC'!$A:$DC,MATCH(M$1,'B-EmEC'!$A$1:$DC$1,0),FALSE)</f>
        <v>297.2</v>
      </c>
      <c r="N59" s="231" t="str">
        <f>VLOOKUP($A59,'B-EmEC'!$A:$DC,MATCH(N$1,'B-EmEC'!$A$1:$DC$1,0),FALSE)</f>
        <v/>
      </c>
      <c r="O59" s="231">
        <f>VLOOKUP($A59,'B-EmEC'!$A:$DC,MATCH(O$1,'B-EmEC'!$A$1:$DC$1,0),FALSE)</f>
        <v>35</v>
      </c>
      <c r="P59" s="232" t="str">
        <f>VLOOKUP($A59,'I-EmEC'!$A:$DD,MATCH(P$1,'I-EmEC'!$A$1:$DD$1,0),FALSE)</f>
        <v/>
      </c>
      <c r="Q59" s="233">
        <f>VLOOKUP($A59,'I-EmEC'!$A:$DD,MATCH(Q$1,'I-EmEC'!$A$1:$DD$1,0),FALSE)</f>
        <v>19.600000000000001</v>
      </c>
      <c r="R59" s="233">
        <f>VLOOKUP($A59,'I-EmEC'!$A:$DD,MATCH(R$1,'I-EmEC'!$A$1:$DD$1,0),FALSE)</f>
        <v>19.600000000000001</v>
      </c>
      <c r="S59" s="233">
        <f>VLOOKUP($A59,'I-EmEC'!$A:$DD,MATCH(S$1,'I-EmEC'!$A$1:$DD$1,0),FALSE)</f>
        <v>11.2</v>
      </c>
      <c r="T59" s="233">
        <f>VLOOKUP($A59,'I-EmEC'!$A:$DD,MATCH(T$1,'I-EmEC'!$A$1:$DD$1,0),FALSE)</f>
        <v>11.2</v>
      </c>
      <c r="U59" s="233" t="str">
        <f>VLOOKUP($A59,'I-EmEC'!$A:$DD,MATCH(U$1,'I-EmEC'!$A$1:$DD$1,0),FALSE)</f>
        <v/>
      </c>
      <c r="V59" s="233" t="str">
        <f>VLOOKUP($A59,'I-EmEC'!$A:$DD,MATCH(V$1,'I-EmEC'!$A$1:$DD$1,0),FALSE)</f>
        <v/>
      </c>
      <c r="W59" s="233" t="str">
        <f>VLOOKUP($A59,'I-EmEC'!$A:$DD,MATCH(W$1,'I-EmEC'!$A$1:$DD$1,0),FALSE)</f>
        <v/>
      </c>
      <c r="X59" s="233">
        <f>VLOOKUP($A59,'I-EmEC'!$A:$DD,MATCH(X$1,'I-EmEC'!$A$1:$DD$1,0),FALSE)</f>
        <v>16.7</v>
      </c>
      <c r="Y59" s="233">
        <f>VLOOKUP($A59,'I-EmEC'!$A:$DD,MATCH(Y$1,'I-EmEC'!$A$1:$DD$1,0),FALSE)</f>
        <v>6.3</v>
      </c>
      <c r="Z59" s="233">
        <f>VLOOKUP($A59,'I-EmEC'!$A:$DD,MATCH(Z$1,'I-EmEC'!$A$1:$DD$1,0),FALSE)</f>
        <v>9.1</v>
      </c>
      <c r="AA59" s="233" t="str">
        <f>VLOOKUP($A59,'I-EmEC'!$A:$DD,MATCH(AA$1,'I-EmEC'!$A$1:$DD$1,0),FALSE)</f>
        <v/>
      </c>
      <c r="AB59" s="236" t="str">
        <f t="shared" si="1"/>
        <v>common</v>
      </c>
      <c r="AC59" s="237" t="str">
        <f t="shared" si="2"/>
        <v>common</v>
      </c>
      <c r="AD59" s="237" t="str">
        <f t="shared" si="3"/>
        <v>common</v>
      </c>
      <c r="AE59" s="237" t="str">
        <f t="shared" si="4"/>
        <v>common</v>
      </c>
      <c r="AF59" s="237" t="str">
        <f t="shared" si="5"/>
        <v>common</v>
      </c>
      <c r="AG59" s="237" t="str">
        <f t="shared" si="6"/>
        <v>unique</v>
      </c>
      <c r="AH59" s="237" t="str">
        <f t="shared" si="7"/>
        <v>common</v>
      </c>
      <c r="AI59" s="237" t="str">
        <f t="shared" si="8"/>
        <v>common</v>
      </c>
      <c r="AJ59" s="237" t="str">
        <f t="shared" si="9"/>
        <v>common</v>
      </c>
      <c r="AK59" s="237" t="str">
        <f t="shared" si="10"/>
        <v>common</v>
      </c>
      <c r="AL59" s="237" t="str">
        <f t="shared" si="11"/>
        <v>unique</v>
      </c>
      <c r="AM59" s="237" t="str">
        <f t="shared" si="12"/>
        <v>unique</v>
      </c>
      <c r="AN59" s="269"/>
      <c r="AO59" s="269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5"/>
      <c r="BM59" s="235"/>
      <c r="BN59" s="235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</row>
    <row r="60" spans="1:96" s="239" customFormat="1" x14ac:dyDescent="0.15">
      <c r="A60" s="269" t="s">
        <v>861</v>
      </c>
      <c r="B60" s="228" t="str">
        <f>VLOOKUP(A60,RecNamesAll!A:E,5,FALSE)</f>
        <v>A</v>
      </c>
      <c r="C60" s="229" t="b">
        <f>VLOOKUP(A60,Ligands!A:B,2,FALSE)</f>
        <v>1</v>
      </c>
      <c r="D60" s="230" t="str">
        <f>VLOOKUP($A60,'B-EmEC'!$A:$DC,MATCH(D$1,'B-EmEC'!$A$1:$DC$1,0),FALSE)</f>
        <v/>
      </c>
      <c r="E60" s="231">
        <f>VLOOKUP($A60,'B-EmEC'!$A:$DC,MATCH(E$1,'B-EmEC'!$A$1:$DC$1,0),FALSE)</f>
        <v>573.70000000000005</v>
      </c>
      <c r="F60" s="231">
        <f>VLOOKUP($A60,'B-EmEC'!$A:$DC,MATCH(F$1,'B-EmEC'!$A$1:$DC$1,0),FALSE)</f>
        <v>176.7</v>
      </c>
      <c r="G60" s="231">
        <f>VLOOKUP($A60,'B-EmEC'!$A:$DC,MATCH(G$1,'B-EmEC'!$A$1:$DC$1,0),FALSE)</f>
        <v>73.03</v>
      </c>
      <c r="H60" s="231">
        <f>VLOOKUP($A60,'B-EmEC'!$A:$DC,MATCH(H$1,'B-EmEC'!$A$1:$DC$1,0),FALSE)</f>
        <v>221.2</v>
      </c>
      <c r="I60" s="231">
        <f>VLOOKUP($A60,'B-EmEC'!$A:$DC,MATCH(I$1,'B-EmEC'!$A$1:$DC$1,0),FALSE)</f>
        <v>144</v>
      </c>
      <c r="J60" s="231">
        <f>VLOOKUP($A60,'B-EmEC'!$A:$DC,MATCH(J$1,'B-EmEC'!$A$1:$DC$1,0),FALSE)</f>
        <v>237.6</v>
      </c>
      <c r="K60" s="231">
        <f>VLOOKUP($A60,'B-EmEC'!$A:$DC,MATCH(K$1,'B-EmEC'!$A$1:$DC$1,0),FALSE)</f>
        <v>381.6</v>
      </c>
      <c r="L60" s="231">
        <f>VLOOKUP($A60,'B-EmEC'!$A:$DC,MATCH(L$1,'B-EmEC'!$A$1:$DC$1,0),FALSE)</f>
        <v>405.3</v>
      </c>
      <c r="M60" s="231">
        <f>VLOOKUP($A60,'B-EmEC'!$A:$DC,MATCH(M$1,'B-EmEC'!$A$1:$DC$1,0),FALSE)</f>
        <v>332.5</v>
      </c>
      <c r="N60" s="231" t="str">
        <f>VLOOKUP($A60,'B-EmEC'!$A:$DC,MATCH(N$1,'B-EmEC'!$A$1:$DC$1,0),FALSE)</f>
        <v/>
      </c>
      <c r="O60" s="231">
        <f>VLOOKUP($A60,'B-EmEC'!$A:$DC,MATCH(O$1,'B-EmEC'!$A$1:$DC$1,0),FALSE)</f>
        <v>193.4</v>
      </c>
      <c r="P60" s="232" t="str">
        <f>VLOOKUP($A60,'I-EmEC'!$A:$DD,MATCH(P$1,'I-EmEC'!$A$1:$DD$1,0),FALSE)</f>
        <v/>
      </c>
      <c r="Q60" s="233">
        <f>VLOOKUP($A60,'I-EmEC'!$A:$DD,MATCH(Q$1,'I-EmEC'!$A$1:$DD$1,0),FALSE)</f>
        <v>26</v>
      </c>
      <c r="R60" s="233">
        <f>VLOOKUP($A60,'I-EmEC'!$A:$DD,MATCH(R$1,'I-EmEC'!$A$1:$DD$1,0),FALSE)</f>
        <v>26</v>
      </c>
      <c r="S60" s="233">
        <f>VLOOKUP($A60,'I-EmEC'!$A:$DD,MATCH(S$1,'I-EmEC'!$A$1:$DD$1,0),FALSE)</f>
        <v>31.6</v>
      </c>
      <c r="T60" s="233">
        <f>VLOOKUP($A60,'I-EmEC'!$A:$DD,MATCH(T$1,'I-EmEC'!$A$1:$DD$1,0),FALSE)</f>
        <v>31.6</v>
      </c>
      <c r="U60" s="233">
        <f>VLOOKUP($A60,'I-EmEC'!$A:$DD,MATCH(U$1,'I-EmEC'!$A$1:$DD$1,0),FALSE)</f>
        <v>19.5</v>
      </c>
      <c r="V60" s="233">
        <f>VLOOKUP($A60,'I-EmEC'!$A:$DD,MATCH(V$1,'I-EmEC'!$A$1:$DD$1,0),FALSE)</f>
        <v>26.7</v>
      </c>
      <c r="W60" s="233">
        <f>VLOOKUP($A60,'I-EmEC'!$A:$DD,MATCH(W$1,'I-EmEC'!$A$1:$DD$1,0),FALSE)</f>
        <v>26.7</v>
      </c>
      <c r="X60" s="233">
        <f>VLOOKUP($A60,'I-EmEC'!$A:$DD,MATCH(X$1,'I-EmEC'!$A$1:$DD$1,0),FALSE)</f>
        <v>26.2</v>
      </c>
      <c r="Y60" s="233">
        <f>VLOOKUP($A60,'I-EmEC'!$A:$DD,MATCH(Y$1,'I-EmEC'!$A$1:$DD$1,0),FALSE)</f>
        <v>30.3</v>
      </c>
      <c r="Z60" s="233">
        <f>VLOOKUP($A60,'I-EmEC'!$A:$DD,MATCH(Z$1,'I-EmEC'!$A$1:$DD$1,0),FALSE)</f>
        <v>25.6</v>
      </c>
      <c r="AA60" s="233">
        <f>VLOOKUP($A60,'I-EmEC'!$A:$DD,MATCH(AA$1,'I-EmEC'!$A$1:$DD$1,0),FALSE)</f>
        <v>29.7</v>
      </c>
      <c r="AB60" s="236" t="str">
        <f t="shared" si="1"/>
        <v>common</v>
      </c>
      <c r="AC60" s="237" t="str">
        <f t="shared" si="2"/>
        <v>common</v>
      </c>
      <c r="AD60" s="237" t="str">
        <f t="shared" si="3"/>
        <v>common</v>
      </c>
      <c r="AE60" s="237" t="str">
        <f t="shared" si="4"/>
        <v>common</v>
      </c>
      <c r="AF60" s="237" t="str">
        <f t="shared" si="5"/>
        <v>common</v>
      </c>
      <c r="AG60" s="237" t="str">
        <f t="shared" si="6"/>
        <v>common</v>
      </c>
      <c r="AH60" s="237" t="str">
        <f t="shared" si="7"/>
        <v>common</v>
      </c>
      <c r="AI60" s="237" t="str">
        <f t="shared" si="8"/>
        <v>common</v>
      </c>
      <c r="AJ60" s="237" t="str">
        <f t="shared" si="9"/>
        <v>common</v>
      </c>
      <c r="AK60" s="237" t="str">
        <f t="shared" si="10"/>
        <v>common</v>
      </c>
      <c r="AL60" s="237" t="str">
        <f t="shared" si="11"/>
        <v>unique</v>
      </c>
      <c r="AM60" s="237" t="str">
        <f t="shared" si="12"/>
        <v>common</v>
      </c>
      <c r="AN60" s="269"/>
      <c r="AO60" s="269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5"/>
      <c r="BM60" s="235"/>
      <c r="BN60" s="235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</row>
    <row r="61" spans="1:96" s="239" customFormat="1" x14ac:dyDescent="0.15">
      <c r="A61" s="269" t="s">
        <v>865</v>
      </c>
      <c r="B61" s="228" t="str">
        <f>VLOOKUP(A61,RecNamesAll!A:E,5,FALSE)</f>
        <v>A</v>
      </c>
      <c r="C61" s="229" t="b">
        <f>VLOOKUP(A61,Ligands!A:B,2,FALSE)</f>
        <v>1</v>
      </c>
      <c r="D61" s="230" t="str">
        <f>VLOOKUP($A61,'B-EmEC'!$A:$DC,MATCH(D$1,'B-EmEC'!$A$1:$DC$1,0),FALSE)</f>
        <v/>
      </c>
      <c r="E61" s="231">
        <f>VLOOKUP($A61,'B-EmEC'!$A:$DC,MATCH(E$1,'B-EmEC'!$A$1:$DC$1,0),FALSE)</f>
        <v>620.6</v>
      </c>
      <c r="F61" s="231">
        <f>VLOOKUP($A61,'B-EmEC'!$A:$DC,MATCH(F$1,'B-EmEC'!$A$1:$DC$1,0),FALSE)</f>
        <v>326.2</v>
      </c>
      <c r="G61" s="231">
        <f>VLOOKUP($A61,'B-EmEC'!$A:$DC,MATCH(G$1,'B-EmEC'!$A$1:$DC$1,0),FALSE)</f>
        <v>217.1</v>
      </c>
      <c r="H61" s="231">
        <f>VLOOKUP($A61,'B-EmEC'!$A:$DC,MATCH(H$1,'B-EmEC'!$A$1:$DC$1,0),FALSE)</f>
        <v>319.7</v>
      </c>
      <c r="I61" s="231">
        <f>VLOOKUP($A61,'B-EmEC'!$A:$DC,MATCH(I$1,'B-EmEC'!$A$1:$DC$1,0),FALSE)</f>
        <v>187.6</v>
      </c>
      <c r="J61" s="231">
        <f>VLOOKUP($A61,'B-EmEC'!$A:$DC,MATCH(J$1,'B-EmEC'!$A$1:$DC$1,0),FALSE)</f>
        <v>303.5</v>
      </c>
      <c r="K61" s="231">
        <f>VLOOKUP($A61,'B-EmEC'!$A:$DC,MATCH(K$1,'B-EmEC'!$A$1:$DC$1,0),FALSE)</f>
        <v>483.3</v>
      </c>
      <c r="L61" s="231">
        <f>VLOOKUP($A61,'B-EmEC'!$A:$DC,MATCH(L$1,'B-EmEC'!$A$1:$DC$1,0),FALSE)</f>
        <v>418.7</v>
      </c>
      <c r="M61" s="231">
        <f>VLOOKUP($A61,'B-EmEC'!$A:$DC,MATCH(M$1,'B-EmEC'!$A$1:$DC$1,0),FALSE)</f>
        <v>497.8</v>
      </c>
      <c r="N61" s="231">
        <f>VLOOKUP($A61,'B-EmEC'!$A:$DC,MATCH(N$1,'B-EmEC'!$A$1:$DC$1,0),FALSE)</f>
        <v>41.49</v>
      </c>
      <c r="O61" s="231">
        <f>VLOOKUP($A61,'B-EmEC'!$A:$DC,MATCH(O$1,'B-EmEC'!$A$1:$DC$1,0),FALSE)</f>
        <v>235.1</v>
      </c>
      <c r="P61" s="232">
        <f>VLOOKUP($A61,'I-EmEC'!$A:$DD,MATCH(P$1,'I-EmEC'!$A$1:$DD$1,0),FALSE)</f>
        <v>22.5</v>
      </c>
      <c r="Q61" s="233">
        <f>VLOOKUP($A61,'I-EmEC'!$A:$DD,MATCH(Q$1,'I-EmEC'!$A$1:$DD$1,0),FALSE)</f>
        <v>30.5</v>
      </c>
      <c r="R61" s="233">
        <f>VLOOKUP($A61,'I-EmEC'!$A:$DD,MATCH(R$1,'I-EmEC'!$A$1:$DD$1,0),FALSE)</f>
        <v>30.5</v>
      </c>
      <c r="S61" s="233">
        <f>VLOOKUP($A61,'I-EmEC'!$A:$DD,MATCH(S$1,'I-EmEC'!$A$1:$DD$1,0),FALSE)</f>
        <v>34.4</v>
      </c>
      <c r="T61" s="233">
        <f>VLOOKUP($A61,'I-EmEC'!$A:$DD,MATCH(T$1,'I-EmEC'!$A$1:$DD$1,0),FALSE)</f>
        <v>34.4</v>
      </c>
      <c r="U61" s="233">
        <f>VLOOKUP($A61,'I-EmEC'!$A:$DD,MATCH(U$1,'I-EmEC'!$A$1:$DD$1,0),FALSE)</f>
        <v>21.7</v>
      </c>
      <c r="V61" s="233">
        <f>VLOOKUP($A61,'I-EmEC'!$A:$DD,MATCH(V$1,'I-EmEC'!$A$1:$DD$1,0),FALSE)</f>
        <v>26.2</v>
      </c>
      <c r="W61" s="233">
        <f>VLOOKUP($A61,'I-EmEC'!$A:$DD,MATCH(W$1,'I-EmEC'!$A$1:$DD$1,0),FALSE)</f>
        <v>26.2</v>
      </c>
      <c r="X61" s="233">
        <f>VLOOKUP($A61,'I-EmEC'!$A:$DD,MATCH(X$1,'I-EmEC'!$A$1:$DD$1,0),FALSE)</f>
        <v>28.4</v>
      </c>
      <c r="Y61" s="233">
        <f>VLOOKUP($A61,'I-EmEC'!$A:$DD,MATCH(Y$1,'I-EmEC'!$A$1:$DD$1,0),FALSE)</f>
        <v>34.700000000000003</v>
      </c>
      <c r="Z61" s="233">
        <f>VLOOKUP($A61,'I-EmEC'!$A:$DD,MATCH(Z$1,'I-EmEC'!$A$1:$DD$1,0),FALSE)</f>
        <v>31.7</v>
      </c>
      <c r="AA61" s="233">
        <f>VLOOKUP($A61,'I-EmEC'!$A:$DD,MATCH(AA$1,'I-EmEC'!$A$1:$DD$1,0),FALSE)</f>
        <v>32.6</v>
      </c>
      <c r="AB61" s="236" t="str">
        <f t="shared" si="1"/>
        <v>unique</v>
      </c>
      <c r="AC61" s="237" t="str">
        <f t="shared" si="2"/>
        <v>common</v>
      </c>
      <c r="AD61" s="237" t="str">
        <f t="shared" si="3"/>
        <v>common</v>
      </c>
      <c r="AE61" s="237" t="str">
        <f t="shared" si="4"/>
        <v>common</v>
      </c>
      <c r="AF61" s="237" t="str">
        <f t="shared" si="5"/>
        <v>common</v>
      </c>
      <c r="AG61" s="237" t="str">
        <f t="shared" si="6"/>
        <v>common</v>
      </c>
      <c r="AH61" s="237" t="str">
        <f t="shared" si="7"/>
        <v>common</v>
      </c>
      <c r="AI61" s="237" t="str">
        <f t="shared" si="8"/>
        <v>common</v>
      </c>
      <c r="AJ61" s="237" t="str">
        <f t="shared" si="9"/>
        <v>common</v>
      </c>
      <c r="AK61" s="237" t="str">
        <f t="shared" si="10"/>
        <v>common</v>
      </c>
      <c r="AL61" s="237" t="str">
        <f t="shared" si="11"/>
        <v>common</v>
      </c>
      <c r="AM61" s="237" t="str">
        <f t="shared" si="12"/>
        <v>common</v>
      </c>
      <c r="AN61" s="269"/>
      <c r="AO61" s="269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5"/>
      <c r="BM61" s="235"/>
      <c r="BN61" s="235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</row>
    <row r="62" spans="1:96" s="239" customFormat="1" x14ac:dyDescent="0.15">
      <c r="A62" s="269" t="s">
        <v>454</v>
      </c>
      <c r="B62" s="228" t="str">
        <f>VLOOKUP(A62,RecNamesAll!A:E,5,FALSE)</f>
        <v>A</v>
      </c>
      <c r="C62" s="229" t="b">
        <f>VLOOKUP(A62,Ligands!A:B,2,FALSE)</f>
        <v>0</v>
      </c>
      <c r="D62" s="230" t="str">
        <f>VLOOKUP($A62,'B-EmEC'!$A:$DC,MATCH(D$1,'B-EmEC'!$A$1:$DC$1,0),FALSE)</f>
        <v/>
      </c>
      <c r="E62" s="231">
        <f>VLOOKUP($A62,'B-EmEC'!$A:$DC,MATCH(E$1,'B-EmEC'!$A$1:$DC$1,0),FALSE)</f>
        <v>478</v>
      </c>
      <c r="F62" s="231">
        <f>VLOOKUP($A62,'B-EmEC'!$A:$DC,MATCH(F$1,'B-EmEC'!$A$1:$DC$1,0),FALSE)</f>
        <v>257.2</v>
      </c>
      <c r="G62" s="231">
        <f>VLOOKUP($A62,'B-EmEC'!$A:$DC,MATCH(G$1,'B-EmEC'!$A$1:$DC$1,0),FALSE)</f>
        <v>148.9</v>
      </c>
      <c r="H62" s="231">
        <f>VLOOKUP($A62,'B-EmEC'!$A:$DC,MATCH(H$1,'B-EmEC'!$A$1:$DC$1,0),FALSE)</f>
        <v>360.3</v>
      </c>
      <c r="I62" s="231">
        <f>VLOOKUP($A62,'B-EmEC'!$A:$DC,MATCH(I$1,'B-EmEC'!$A$1:$DC$1,0),FALSE)</f>
        <v>203.9</v>
      </c>
      <c r="J62" s="231">
        <f>VLOOKUP($A62,'B-EmEC'!$A:$DC,MATCH(J$1,'B-EmEC'!$A$1:$DC$1,0),FALSE)</f>
        <v>576.1</v>
      </c>
      <c r="K62" s="231">
        <f>VLOOKUP($A62,'B-EmEC'!$A:$DC,MATCH(K$1,'B-EmEC'!$A$1:$DC$1,0),FALSE)</f>
        <v>801.5</v>
      </c>
      <c r="L62" s="231">
        <f>VLOOKUP($A62,'B-EmEC'!$A:$DC,MATCH(L$1,'B-EmEC'!$A$1:$DC$1,0),FALSE)</f>
        <v>871.2</v>
      </c>
      <c r="M62" s="231">
        <f>VLOOKUP($A62,'B-EmEC'!$A:$DC,MATCH(M$1,'B-EmEC'!$A$1:$DC$1,0),FALSE)</f>
        <v>1049</v>
      </c>
      <c r="N62" s="231">
        <f>VLOOKUP($A62,'B-EmEC'!$A:$DC,MATCH(N$1,'B-EmEC'!$A$1:$DC$1,0),FALSE)</f>
        <v>83.18</v>
      </c>
      <c r="O62" s="231">
        <f>VLOOKUP($A62,'B-EmEC'!$A:$DC,MATCH(O$1,'B-EmEC'!$A$1:$DC$1,0),FALSE)</f>
        <v>484</v>
      </c>
      <c r="P62" s="232">
        <f>VLOOKUP($A62,'I-EmEC'!$A:$DD,MATCH(P$1,'I-EmEC'!$A$1:$DD$1,0),FALSE)</f>
        <v>30.9</v>
      </c>
      <c r="Q62" s="233">
        <f>VLOOKUP($A62,'I-EmEC'!$A:$DD,MATCH(Q$1,'I-EmEC'!$A$1:$DD$1,0),FALSE)</f>
        <v>40.200000000000003</v>
      </c>
      <c r="R62" s="233">
        <f>VLOOKUP($A62,'I-EmEC'!$A:$DD,MATCH(R$1,'I-EmEC'!$A$1:$DD$1,0),FALSE)</f>
        <v>40.200000000000003</v>
      </c>
      <c r="S62" s="233">
        <f>VLOOKUP($A62,'I-EmEC'!$A:$DD,MATCH(S$1,'I-EmEC'!$A$1:$DD$1,0),FALSE)</f>
        <v>38.299999999999997</v>
      </c>
      <c r="T62" s="233">
        <f>VLOOKUP($A62,'I-EmEC'!$A:$DD,MATCH(T$1,'I-EmEC'!$A$1:$DD$1,0),FALSE)</f>
        <v>38.299999999999997</v>
      </c>
      <c r="U62" s="233">
        <f>VLOOKUP($A62,'I-EmEC'!$A:$DD,MATCH(U$1,'I-EmEC'!$A$1:$DD$1,0),FALSE)</f>
        <v>24.7</v>
      </c>
      <c r="V62" s="233">
        <f>VLOOKUP($A62,'I-EmEC'!$A:$DD,MATCH(V$1,'I-EmEC'!$A$1:$DD$1,0),FALSE)</f>
        <v>30.8</v>
      </c>
      <c r="W62" s="233">
        <f>VLOOKUP($A62,'I-EmEC'!$A:$DD,MATCH(W$1,'I-EmEC'!$A$1:$DD$1,0),FALSE)</f>
        <v>30.8</v>
      </c>
      <c r="X62" s="233">
        <f>VLOOKUP($A62,'I-EmEC'!$A:$DD,MATCH(X$1,'I-EmEC'!$A$1:$DD$1,0),FALSE)</f>
        <v>29.4</v>
      </c>
      <c r="Y62" s="233">
        <f>VLOOKUP($A62,'I-EmEC'!$A:$DD,MATCH(Y$1,'I-EmEC'!$A$1:$DD$1,0),FALSE)</f>
        <v>42.3</v>
      </c>
      <c r="Z62" s="233">
        <f>VLOOKUP($A62,'I-EmEC'!$A:$DD,MATCH(Z$1,'I-EmEC'!$A$1:$DD$1,0),FALSE)</f>
        <v>40.6</v>
      </c>
      <c r="AA62" s="233">
        <f>VLOOKUP($A62,'I-EmEC'!$A:$DD,MATCH(AA$1,'I-EmEC'!$A$1:$DD$1,0),FALSE)</f>
        <v>38.6</v>
      </c>
      <c r="AB62" s="236" t="str">
        <f t="shared" si="1"/>
        <v>unique</v>
      </c>
      <c r="AC62" s="237" t="str">
        <f t="shared" si="2"/>
        <v>common</v>
      </c>
      <c r="AD62" s="237" t="str">
        <f t="shared" si="3"/>
        <v>common</v>
      </c>
      <c r="AE62" s="237" t="str">
        <f t="shared" si="4"/>
        <v>common</v>
      </c>
      <c r="AF62" s="237" t="str">
        <f t="shared" si="5"/>
        <v>common</v>
      </c>
      <c r="AG62" s="237" t="str">
        <f t="shared" si="6"/>
        <v>common</v>
      </c>
      <c r="AH62" s="237" t="str">
        <f t="shared" si="7"/>
        <v>common</v>
      </c>
      <c r="AI62" s="237" t="str">
        <f t="shared" si="8"/>
        <v>common</v>
      </c>
      <c r="AJ62" s="237" t="str">
        <f t="shared" si="9"/>
        <v>common</v>
      </c>
      <c r="AK62" s="237" t="str">
        <f t="shared" si="10"/>
        <v>common</v>
      </c>
      <c r="AL62" s="237" t="str">
        <f t="shared" si="11"/>
        <v>common</v>
      </c>
      <c r="AM62" s="237" t="str">
        <f t="shared" si="12"/>
        <v>common</v>
      </c>
      <c r="AN62" s="269"/>
      <c r="AO62" s="269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5"/>
      <c r="BM62" s="235"/>
      <c r="BN62" s="235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</row>
    <row r="63" spans="1:96" s="239" customFormat="1" x14ac:dyDescent="0.15">
      <c r="A63" s="269" t="s">
        <v>97</v>
      </c>
      <c r="B63" s="228" t="str">
        <f>VLOOKUP(A63,RecNamesAll!A:E,5,FALSE)</f>
        <v>A</v>
      </c>
      <c r="C63" s="229" t="b">
        <f>VLOOKUP(A63,Ligands!A:B,2,FALSE)</f>
        <v>0</v>
      </c>
      <c r="D63" s="230" t="str">
        <f>VLOOKUP($A63,'B-EmEC'!$A:$DC,MATCH(D$1,'B-EmEC'!$A$1:$DC$1,0),FALSE)</f>
        <v/>
      </c>
      <c r="E63" s="231">
        <f>VLOOKUP($A63,'B-EmEC'!$A:$DC,MATCH(E$1,'B-EmEC'!$A$1:$DC$1,0),FALSE)</f>
        <v>200.2</v>
      </c>
      <c r="F63" s="231">
        <f>VLOOKUP($A63,'B-EmEC'!$A:$DC,MATCH(F$1,'B-EmEC'!$A$1:$DC$1,0),FALSE)</f>
        <v>103.5</v>
      </c>
      <c r="G63" s="231">
        <f>VLOOKUP($A63,'B-EmEC'!$A:$DC,MATCH(G$1,'B-EmEC'!$A$1:$DC$1,0),FALSE)</f>
        <v>118.1</v>
      </c>
      <c r="H63" s="231">
        <f>VLOOKUP($A63,'B-EmEC'!$A:$DC,MATCH(H$1,'B-EmEC'!$A$1:$DC$1,0),FALSE)</f>
        <v>196</v>
      </c>
      <c r="I63" s="231">
        <f>VLOOKUP($A63,'B-EmEC'!$A:$DC,MATCH(I$1,'B-EmEC'!$A$1:$DC$1,0),FALSE)</f>
        <v>133.19999999999999</v>
      </c>
      <c r="J63" s="231">
        <f>VLOOKUP($A63,'B-EmEC'!$A:$DC,MATCH(J$1,'B-EmEC'!$A$1:$DC$1,0),FALSE)</f>
        <v>124</v>
      </c>
      <c r="K63" s="231">
        <f>VLOOKUP($A63,'B-EmEC'!$A:$DC,MATCH(K$1,'B-EmEC'!$A$1:$DC$1,0),FALSE)</f>
        <v>47</v>
      </c>
      <c r="L63" s="231">
        <f>VLOOKUP($A63,'B-EmEC'!$A:$DC,MATCH(L$1,'B-EmEC'!$A$1:$DC$1,0),FALSE)</f>
        <v>272.10000000000002</v>
      </c>
      <c r="M63" s="231">
        <f>VLOOKUP($A63,'B-EmEC'!$A:$DC,MATCH(M$1,'B-EmEC'!$A$1:$DC$1,0),FALSE)</f>
        <v>123</v>
      </c>
      <c r="N63" s="231">
        <f>VLOOKUP($A63,'B-EmEC'!$A:$DC,MATCH(N$1,'B-EmEC'!$A$1:$DC$1,0),FALSE)</f>
        <v>61.9</v>
      </c>
      <c r="O63" s="231">
        <f>VLOOKUP($A63,'B-EmEC'!$A:$DC,MATCH(O$1,'B-EmEC'!$A$1:$DC$1,0),FALSE)</f>
        <v>159.69999999999999</v>
      </c>
      <c r="P63" s="232">
        <f>VLOOKUP($A63,'I-EmEC'!$A:$DD,MATCH(P$1,'I-EmEC'!$A$1:$DD$1,0),FALSE)</f>
        <v>24</v>
      </c>
      <c r="Q63" s="233">
        <f>VLOOKUP($A63,'I-EmEC'!$A:$DD,MATCH(Q$1,'I-EmEC'!$A$1:$DD$1,0),FALSE)</f>
        <v>9.6</v>
      </c>
      <c r="R63" s="233">
        <f>VLOOKUP($A63,'I-EmEC'!$A:$DD,MATCH(R$1,'I-EmEC'!$A$1:$DD$1,0),FALSE)</f>
        <v>9.6</v>
      </c>
      <c r="S63" s="233">
        <f>VLOOKUP($A63,'I-EmEC'!$A:$DD,MATCH(S$1,'I-EmEC'!$A$1:$DD$1,0),FALSE)</f>
        <v>22.4</v>
      </c>
      <c r="T63" s="233">
        <f>VLOOKUP($A63,'I-EmEC'!$A:$DD,MATCH(T$1,'I-EmEC'!$A$1:$DD$1,0),FALSE)</f>
        <v>22.4</v>
      </c>
      <c r="U63" s="233">
        <f>VLOOKUP($A63,'I-EmEC'!$A:$DD,MATCH(U$1,'I-EmEC'!$A$1:$DD$1,0),FALSE)</f>
        <v>18.5</v>
      </c>
      <c r="V63" s="233">
        <f>VLOOKUP($A63,'I-EmEC'!$A:$DD,MATCH(V$1,'I-EmEC'!$A$1:$DD$1,0),FALSE)</f>
        <v>5.4</v>
      </c>
      <c r="W63" s="233">
        <f>VLOOKUP($A63,'I-EmEC'!$A:$DD,MATCH(W$1,'I-EmEC'!$A$1:$DD$1,0),FALSE)</f>
        <v>5.4</v>
      </c>
      <c r="X63" s="233">
        <f>VLOOKUP($A63,'I-EmEC'!$A:$DD,MATCH(X$1,'I-EmEC'!$A$1:$DD$1,0),FALSE)</f>
        <v>20.3</v>
      </c>
      <c r="Y63" s="233">
        <f>VLOOKUP($A63,'I-EmEC'!$A:$DD,MATCH(Y$1,'I-EmEC'!$A$1:$DD$1,0),FALSE)</f>
        <v>29.6</v>
      </c>
      <c r="Z63" s="233">
        <f>VLOOKUP($A63,'I-EmEC'!$A:$DD,MATCH(Z$1,'I-EmEC'!$A$1:$DD$1,0),FALSE)</f>
        <v>24.1</v>
      </c>
      <c r="AA63" s="233">
        <f>VLOOKUP($A63,'I-EmEC'!$A:$DD,MATCH(AA$1,'I-EmEC'!$A$1:$DD$1,0),FALSE)</f>
        <v>21.1</v>
      </c>
      <c r="AB63" s="236" t="str">
        <f t="shared" si="1"/>
        <v>unique</v>
      </c>
      <c r="AC63" s="237" t="str">
        <f t="shared" si="2"/>
        <v>common</v>
      </c>
      <c r="AD63" s="237" t="str">
        <f t="shared" si="3"/>
        <v>common</v>
      </c>
      <c r="AE63" s="237" t="str">
        <f t="shared" si="4"/>
        <v>common</v>
      </c>
      <c r="AF63" s="237" t="str">
        <f t="shared" si="5"/>
        <v>common</v>
      </c>
      <c r="AG63" s="237" t="str">
        <f t="shared" si="6"/>
        <v>common</v>
      </c>
      <c r="AH63" s="237" t="str">
        <f t="shared" si="7"/>
        <v>common</v>
      </c>
      <c r="AI63" s="237" t="str">
        <f t="shared" si="8"/>
        <v>common</v>
      </c>
      <c r="AJ63" s="237" t="str">
        <f t="shared" si="9"/>
        <v>common</v>
      </c>
      <c r="AK63" s="237" t="str">
        <f t="shared" si="10"/>
        <v>common</v>
      </c>
      <c r="AL63" s="237" t="str">
        <f t="shared" si="11"/>
        <v>common</v>
      </c>
      <c r="AM63" s="237" t="str">
        <f t="shared" si="12"/>
        <v>common</v>
      </c>
      <c r="AN63" s="269"/>
      <c r="AO63" s="269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5"/>
      <c r="BM63" s="235"/>
      <c r="BN63" s="235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</row>
    <row r="64" spans="1:96" s="239" customFormat="1" x14ac:dyDescent="0.15">
      <c r="A64" s="269" t="s">
        <v>800</v>
      </c>
      <c r="B64" s="228" t="str">
        <f>VLOOKUP(A64,RecNamesAll!A:E,5,FALSE)</f>
        <v>A</v>
      </c>
      <c r="C64" s="229" t="b">
        <f>VLOOKUP(A64,Ligands!A:B,2,FALSE)</f>
        <v>1</v>
      </c>
      <c r="D64" s="230" t="str">
        <f>VLOOKUP($A64,'B-EmEC'!$A:$DC,MATCH(D$1,'B-EmEC'!$A$1:$DC$1,0),FALSE)</f>
        <v/>
      </c>
      <c r="E64" s="231">
        <f>VLOOKUP($A64,'B-EmEC'!$A:$DC,MATCH(E$1,'B-EmEC'!$A$1:$DC$1,0),FALSE)</f>
        <v>135.4</v>
      </c>
      <c r="F64" s="231">
        <f>VLOOKUP($A64,'B-EmEC'!$A:$DC,MATCH(F$1,'B-EmEC'!$A$1:$DC$1,0),FALSE)</f>
        <v>48.06</v>
      </c>
      <c r="G64" s="231">
        <f>VLOOKUP($A64,'B-EmEC'!$A:$DC,MATCH(G$1,'B-EmEC'!$A$1:$DC$1,0),FALSE)</f>
        <v>120</v>
      </c>
      <c r="H64" s="231">
        <f>VLOOKUP($A64,'B-EmEC'!$A:$DC,MATCH(H$1,'B-EmEC'!$A$1:$DC$1,0),FALSE)</f>
        <v>168.7</v>
      </c>
      <c r="I64" s="231">
        <f>VLOOKUP($A64,'B-EmEC'!$A:$DC,MATCH(I$1,'B-EmEC'!$A$1:$DC$1,0),FALSE)</f>
        <v>144.6</v>
      </c>
      <c r="J64" s="231">
        <f>VLOOKUP($A64,'B-EmEC'!$A:$DC,MATCH(J$1,'B-EmEC'!$A$1:$DC$1,0),FALSE)</f>
        <v>425.5</v>
      </c>
      <c r="K64" s="231">
        <f>VLOOKUP($A64,'B-EmEC'!$A:$DC,MATCH(K$1,'B-EmEC'!$A$1:$DC$1,0),FALSE)</f>
        <v>584.70000000000005</v>
      </c>
      <c r="L64" s="231">
        <f>VLOOKUP($A64,'B-EmEC'!$A:$DC,MATCH(L$1,'B-EmEC'!$A$1:$DC$1,0),FALSE)</f>
        <v>618</v>
      </c>
      <c r="M64" s="231">
        <f>VLOOKUP($A64,'B-EmEC'!$A:$DC,MATCH(M$1,'B-EmEC'!$A$1:$DC$1,0),FALSE)</f>
        <v>395.5</v>
      </c>
      <c r="N64" s="231">
        <f>VLOOKUP($A64,'B-EmEC'!$A:$DC,MATCH(N$1,'B-EmEC'!$A$1:$DC$1,0),FALSE)</f>
        <v>72.33</v>
      </c>
      <c r="O64" s="231">
        <f>VLOOKUP($A64,'B-EmEC'!$A:$DC,MATCH(O$1,'B-EmEC'!$A$1:$DC$1,0),FALSE)</f>
        <v>302.10000000000002</v>
      </c>
      <c r="P64" s="232">
        <f>VLOOKUP($A64,'I-EmEC'!$A:$DD,MATCH(P$1,'I-EmEC'!$A$1:$DD$1,0),FALSE)</f>
        <v>30.2</v>
      </c>
      <c r="Q64" s="233">
        <f>VLOOKUP($A64,'I-EmEC'!$A:$DD,MATCH(Q$1,'I-EmEC'!$A$1:$DD$1,0),FALSE)</f>
        <v>36.4</v>
      </c>
      <c r="R64" s="233">
        <f>VLOOKUP($A64,'I-EmEC'!$A:$DD,MATCH(R$1,'I-EmEC'!$A$1:$DD$1,0),FALSE)</f>
        <v>36.4</v>
      </c>
      <c r="S64" s="233">
        <f>VLOOKUP($A64,'I-EmEC'!$A:$DD,MATCH(S$1,'I-EmEC'!$A$1:$DD$1,0),FALSE)</f>
        <v>30.7</v>
      </c>
      <c r="T64" s="233">
        <f>VLOOKUP($A64,'I-EmEC'!$A:$DD,MATCH(T$1,'I-EmEC'!$A$1:$DD$1,0),FALSE)</f>
        <v>30.7</v>
      </c>
      <c r="U64" s="233">
        <f>VLOOKUP($A64,'I-EmEC'!$A:$DD,MATCH(U$1,'I-EmEC'!$A$1:$DD$1,0),FALSE)</f>
        <v>20.8</v>
      </c>
      <c r="V64" s="233">
        <f>VLOOKUP($A64,'I-EmEC'!$A:$DD,MATCH(V$1,'I-EmEC'!$A$1:$DD$1,0),FALSE)</f>
        <v>42.3</v>
      </c>
      <c r="W64" s="233">
        <f>VLOOKUP($A64,'I-EmEC'!$A:$DD,MATCH(W$1,'I-EmEC'!$A$1:$DD$1,0),FALSE)</f>
        <v>42.3</v>
      </c>
      <c r="X64" s="233">
        <f>VLOOKUP($A64,'I-EmEC'!$A:$DD,MATCH(X$1,'I-EmEC'!$A$1:$DD$1,0),FALSE)</f>
        <v>39.5</v>
      </c>
      <c r="Y64" s="233">
        <f>VLOOKUP($A64,'I-EmEC'!$A:$DD,MATCH(Y$1,'I-EmEC'!$A$1:$DD$1,0),FALSE)</f>
        <v>26.2</v>
      </c>
      <c r="Z64" s="233">
        <f>VLOOKUP($A64,'I-EmEC'!$A:$DD,MATCH(Z$1,'I-EmEC'!$A$1:$DD$1,0),FALSE)</f>
        <v>31.4</v>
      </c>
      <c r="AA64" s="233">
        <f>VLOOKUP($A64,'I-EmEC'!$A:$DD,MATCH(AA$1,'I-EmEC'!$A$1:$DD$1,0),FALSE)</f>
        <v>40.299999999999997</v>
      </c>
      <c r="AB64" s="236" t="str">
        <f t="shared" si="1"/>
        <v>unique</v>
      </c>
      <c r="AC64" s="237" t="str">
        <f t="shared" si="2"/>
        <v>common</v>
      </c>
      <c r="AD64" s="237" t="str">
        <f t="shared" si="3"/>
        <v>common</v>
      </c>
      <c r="AE64" s="237" t="str">
        <f t="shared" si="4"/>
        <v>common</v>
      </c>
      <c r="AF64" s="237" t="str">
        <f t="shared" si="5"/>
        <v>common</v>
      </c>
      <c r="AG64" s="237" t="str">
        <f t="shared" si="6"/>
        <v>common</v>
      </c>
      <c r="AH64" s="237" t="str">
        <f t="shared" si="7"/>
        <v>common</v>
      </c>
      <c r="AI64" s="237" t="str">
        <f t="shared" si="8"/>
        <v>common</v>
      </c>
      <c r="AJ64" s="237" t="str">
        <f t="shared" si="9"/>
        <v>common</v>
      </c>
      <c r="AK64" s="237" t="str">
        <f t="shared" si="10"/>
        <v>common</v>
      </c>
      <c r="AL64" s="237" t="str">
        <f t="shared" si="11"/>
        <v>common</v>
      </c>
      <c r="AM64" s="237" t="str">
        <f t="shared" si="12"/>
        <v>common</v>
      </c>
      <c r="AN64" s="269"/>
      <c r="AO64" s="269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5"/>
      <c r="BM64" s="235"/>
      <c r="BN64" s="235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</row>
    <row r="65" spans="1:96" s="239" customFormat="1" x14ac:dyDescent="0.15">
      <c r="A65" s="269" t="s">
        <v>419</v>
      </c>
      <c r="B65" s="228" t="str">
        <f>VLOOKUP(A65,RecNamesAll!A:E,5,FALSE)</f>
        <v>A</v>
      </c>
      <c r="C65" s="229" t="b">
        <f>VLOOKUP(A65,Ligands!A:B,2,FALSE)</f>
        <v>1</v>
      </c>
      <c r="D65" s="230">
        <f>VLOOKUP($A65,'B-EmEC'!$A:$DC,MATCH(D$1,'B-EmEC'!$A$1:$DC$1,0),FALSE)</f>
        <v>18.02</v>
      </c>
      <c r="E65" s="231">
        <f>VLOOKUP($A65,'B-EmEC'!$A:$DC,MATCH(E$1,'B-EmEC'!$A$1:$DC$1,0),FALSE)</f>
        <v>861.2</v>
      </c>
      <c r="F65" s="231">
        <f>VLOOKUP($A65,'B-EmEC'!$A:$DC,MATCH(F$1,'B-EmEC'!$A$1:$DC$1,0),FALSE)</f>
        <v>486.1</v>
      </c>
      <c r="G65" s="231">
        <f>VLOOKUP($A65,'B-EmEC'!$A:$DC,MATCH(G$1,'B-EmEC'!$A$1:$DC$1,0),FALSE)</f>
        <v>237.9</v>
      </c>
      <c r="H65" s="231">
        <f>VLOOKUP($A65,'B-EmEC'!$A:$DC,MATCH(H$1,'B-EmEC'!$A$1:$DC$1,0),FALSE)</f>
        <v>388.5</v>
      </c>
      <c r="I65" s="231">
        <f>VLOOKUP($A65,'B-EmEC'!$A:$DC,MATCH(I$1,'B-EmEC'!$A$1:$DC$1,0),FALSE)</f>
        <v>111.7</v>
      </c>
      <c r="J65" s="231">
        <f>VLOOKUP($A65,'B-EmEC'!$A:$DC,MATCH(J$1,'B-EmEC'!$A$1:$DC$1,0),FALSE)</f>
        <v>56.39</v>
      </c>
      <c r="K65" s="231">
        <f>VLOOKUP($A65,'B-EmEC'!$A:$DC,MATCH(K$1,'B-EmEC'!$A$1:$DC$1,0),FALSE)</f>
        <v>29.2</v>
      </c>
      <c r="L65" s="231">
        <f>VLOOKUP($A65,'B-EmEC'!$A:$DC,MATCH(L$1,'B-EmEC'!$A$1:$DC$1,0),FALSE)</f>
        <v>65.56</v>
      </c>
      <c r="M65" s="231">
        <f>VLOOKUP($A65,'B-EmEC'!$A:$DC,MATCH(M$1,'B-EmEC'!$A$1:$DC$1,0),FALSE)</f>
        <v>870.3</v>
      </c>
      <c r="N65" s="231">
        <f>VLOOKUP($A65,'B-EmEC'!$A:$DC,MATCH(N$1,'B-EmEC'!$A$1:$DC$1,0),FALSE)</f>
        <v>67.7</v>
      </c>
      <c r="O65" s="231">
        <f>VLOOKUP($A65,'B-EmEC'!$A:$DC,MATCH(O$1,'B-EmEC'!$A$1:$DC$1,0),FALSE)</f>
        <v>452</v>
      </c>
      <c r="P65" s="232">
        <f>VLOOKUP($A65,'I-EmEC'!$A:$DD,MATCH(P$1,'I-EmEC'!$A$1:$DD$1,0),FALSE)</f>
        <v>21.8</v>
      </c>
      <c r="Q65" s="233">
        <f>VLOOKUP($A65,'I-EmEC'!$A:$DD,MATCH(Q$1,'I-EmEC'!$A$1:$DD$1,0),FALSE)</f>
        <v>41.4</v>
      </c>
      <c r="R65" s="233">
        <f>VLOOKUP($A65,'I-EmEC'!$A:$DD,MATCH(R$1,'I-EmEC'!$A$1:$DD$1,0),FALSE)</f>
        <v>41.4</v>
      </c>
      <c r="S65" s="233">
        <f>VLOOKUP($A65,'I-EmEC'!$A:$DD,MATCH(S$1,'I-EmEC'!$A$1:$DD$1,0),FALSE)</f>
        <v>39.1</v>
      </c>
      <c r="T65" s="233">
        <f>VLOOKUP($A65,'I-EmEC'!$A:$DD,MATCH(T$1,'I-EmEC'!$A$1:$DD$1,0),FALSE)</f>
        <v>39.1</v>
      </c>
      <c r="U65" s="233">
        <f>VLOOKUP($A65,'I-EmEC'!$A:$DD,MATCH(U$1,'I-EmEC'!$A$1:$DD$1,0),FALSE)</f>
        <v>29.1</v>
      </c>
      <c r="V65" s="233">
        <f>VLOOKUP($A65,'I-EmEC'!$A:$DD,MATCH(V$1,'I-EmEC'!$A$1:$DD$1,0),FALSE)</f>
        <v>32.5</v>
      </c>
      <c r="W65" s="233">
        <f>VLOOKUP($A65,'I-EmEC'!$A:$DD,MATCH(W$1,'I-EmEC'!$A$1:$DD$1,0),FALSE)</f>
        <v>32.5</v>
      </c>
      <c r="X65" s="233">
        <f>VLOOKUP($A65,'I-EmEC'!$A:$DD,MATCH(X$1,'I-EmEC'!$A$1:$DD$1,0),FALSE)</f>
        <v>28.8</v>
      </c>
      <c r="Y65" s="233">
        <f>VLOOKUP($A65,'I-EmEC'!$A:$DD,MATCH(Y$1,'I-EmEC'!$A$1:$DD$1,0),FALSE)</f>
        <v>41.2</v>
      </c>
      <c r="Z65" s="233">
        <f>VLOOKUP($A65,'I-EmEC'!$A:$DD,MATCH(Z$1,'I-EmEC'!$A$1:$DD$1,0),FALSE)</f>
        <v>40.200000000000003</v>
      </c>
      <c r="AA65" s="233">
        <f>VLOOKUP($A65,'I-EmEC'!$A:$DD,MATCH(AA$1,'I-EmEC'!$A$1:$DD$1,0),FALSE)</f>
        <v>38.5</v>
      </c>
      <c r="AB65" s="236" t="str">
        <f t="shared" si="1"/>
        <v>common</v>
      </c>
      <c r="AC65" s="237" t="str">
        <f t="shared" si="2"/>
        <v>common</v>
      </c>
      <c r="AD65" s="237" t="str">
        <f t="shared" si="3"/>
        <v>common</v>
      </c>
      <c r="AE65" s="237" t="str">
        <f t="shared" si="4"/>
        <v>common</v>
      </c>
      <c r="AF65" s="237" t="str">
        <f t="shared" si="5"/>
        <v>common</v>
      </c>
      <c r="AG65" s="237" t="str">
        <f t="shared" si="6"/>
        <v>common</v>
      </c>
      <c r="AH65" s="237" t="str">
        <f t="shared" si="7"/>
        <v>common</v>
      </c>
      <c r="AI65" s="237" t="str">
        <f t="shared" si="8"/>
        <v>common</v>
      </c>
      <c r="AJ65" s="237" t="str">
        <f t="shared" si="9"/>
        <v>common</v>
      </c>
      <c r="AK65" s="237" t="str">
        <f t="shared" si="10"/>
        <v>common</v>
      </c>
      <c r="AL65" s="237" t="str">
        <f t="shared" si="11"/>
        <v>common</v>
      </c>
      <c r="AM65" s="237" t="str">
        <f t="shared" si="12"/>
        <v>common</v>
      </c>
      <c r="AN65" s="269"/>
      <c r="AO65" s="269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5"/>
      <c r="BM65" s="235"/>
      <c r="BN65" s="235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</row>
    <row r="66" spans="1:96" s="239" customFormat="1" x14ac:dyDescent="0.15">
      <c r="A66" s="269" t="s">
        <v>608</v>
      </c>
      <c r="B66" s="228" t="str">
        <f>VLOOKUP(A66,RecNamesAll!A:E,5,FALSE)</f>
        <v>A</v>
      </c>
      <c r="C66" s="229" t="b">
        <f>VLOOKUP(A66,Ligands!A:B,2,FALSE)</f>
        <v>1</v>
      </c>
      <c r="D66" s="230" t="str">
        <f>VLOOKUP($A66,'B-EmEC'!$A:$DC,MATCH(D$1,'B-EmEC'!$A$1:$DC$1,0),FALSE)</f>
        <v/>
      </c>
      <c r="E66" s="231">
        <f>VLOOKUP($A66,'B-EmEC'!$A:$DC,MATCH(E$1,'B-EmEC'!$A$1:$DC$1,0),FALSE)</f>
        <v>699.7</v>
      </c>
      <c r="F66" s="231">
        <f>VLOOKUP($A66,'B-EmEC'!$A:$DC,MATCH(F$1,'B-EmEC'!$A$1:$DC$1,0),FALSE)</f>
        <v>382.9</v>
      </c>
      <c r="G66" s="231">
        <f>VLOOKUP($A66,'B-EmEC'!$A:$DC,MATCH(G$1,'B-EmEC'!$A$1:$DC$1,0),FALSE)</f>
        <v>241.9</v>
      </c>
      <c r="H66" s="231">
        <f>VLOOKUP($A66,'B-EmEC'!$A:$DC,MATCH(H$1,'B-EmEC'!$A$1:$DC$1,0),FALSE)</f>
        <v>333.4</v>
      </c>
      <c r="I66" s="231">
        <f>VLOOKUP($A66,'B-EmEC'!$A:$DC,MATCH(I$1,'B-EmEC'!$A$1:$DC$1,0),FALSE)</f>
        <v>141.6</v>
      </c>
      <c r="J66" s="231" t="str">
        <f>VLOOKUP($A66,'B-EmEC'!$A:$DC,MATCH(J$1,'B-EmEC'!$A$1:$DC$1,0),FALSE)</f>
        <v/>
      </c>
      <c r="K66" s="231" t="str">
        <f>VLOOKUP($A66,'B-EmEC'!$A:$DC,MATCH(K$1,'B-EmEC'!$A$1:$DC$1,0),FALSE)</f>
        <v/>
      </c>
      <c r="L66" s="231" t="str">
        <f>VLOOKUP($A66,'B-EmEC'!$A:$DC,MATCH(L$1,'B-EmEC'!$A$1:$DC$1,0),FALSE)</f>
        <v/>
      </c>
      <c r="M66" s="231" t="str">
        <f>VLOOKUP($A66,'B-EmEC'!$A:$DC,MATCH(M$1,'B-EmEC'!$A$1:$DC$1,0),FALSE)</f>
        <v/>
      </c>
      <c r="N66" s="231" t="str">
        <f>VLOOKUP($A66,'B-EmEC'!$A:$DC,MATCH(N$1,'B-EmEC'!$A$1:$DC$1,0),FALSE)</f>
        <v/>
      </c>
      <c r="O66" s="231" t="str">
        <f>VLOOKUP($A66,'B-EmEC'!$A:$DC,MATCH(O$1,'B-EmEC'!$A$1:$DC$1,0),FALSE)</f>
        <v/>
      </c>
      <c r="P66" s="232" t="str">
        <f>VLOOKUP($A66,'I-EmEC'!$A:$DD,MATCH(P$1,'I-EmEC'!$A$1:$DD$1,0),FALSE)</f>
        <v/>
      </c>
      <c r="Q66" s="233">
        <f>VLOOKUP($A66,'I-EmEC'!$A:$DD,MATCH(Q$1,'I-EmEC'!$A$1:$DD$1,0),FALSE)</f>
        <v>33.299999999999997</v>
      </c>
      <c r="R66" s="233">
        <f>VLOOKUP($A66,'I-EmEC'!$A:$DD,MATCH(R$1,'I-EmEC'!$A$1:$DD$1,0),FALSE)</f>
        <v>33.299999999999997</v>
      </c>
      <c r="S66" s="233">
        <f>VLOOKUP($A66,'I-EmEC'!$A:$DD,MATCH(S$1,'I-EmEC'!$A$1:$DD$1,0),FALSE)</f>
        <v>31.7</v>
      </c>
      <c r="T66" s="233">
        <f>VLOOKUP($A66,'I-EmEC'!$A:$DD,MATCH(T$1,'I-EmEC'!$A$1:$DD$1,0),FALSE)</f>
        <v>31.7</v>
      </c>
      <c r="U66" s="233">
        <f>VLOOKUP($A66,'I-EmEC'!$A:$DD,MATCH(U$1,'I-EmEC'!$A$1:$DD$1,0),FALSE)</f>
        <v>20.5</v>
      </c>
      <c r="V66" s="233" t="str">
        <f>VLOOKUP($A66,'I-EmEC'!$A:$DD,MATCH(V$1,'I-EmEC'!$A$1:$DD$1,0),FALSE)</f>
        <v/>
      </c>
      <c r="W66" s="233" t="str">
        <f>VLOOKUP($A66,'I-EmEC'!$A:$DD,MATCH(W$1,'I-EmEC'!$A$1:$DD$1,0),FALSE)</f>
        <v/>
      </c>
      <c r="X66" s="233" t="str">
        <f>VLOOKUP($A66,'I-EmEC'!$A:$DD,MATCH(X$1,'I-EmEC'!$A$1:$DD$1,0),FALSE)</f>
        <v/>
      </c>
      <c r="Y66" s="233" t="str">
        <f>VLOOKUP($A66,'I-EmEC'!$A:$DD,MATCH(Y$1,'I-EmEC'!$A$1:$DD$1,0),FALSE)</f>
        <v/>
      </c>
      <c r="Z66" s="233" t="str">
        <f>VLOOKUP($A66,'I-EmEC'!$A:$DD,MATCH(Z$1,'I-EmEC'!$A$1:$DD$1,0),FALSE)</f>
        <v/>
      </c>
      <c r="AA66" s="233" t="str">
        <f>VLOOKUP($A66,'I-EmEC'!$A:$DD,MATCH(AA$1,'I-EmEC'!$A$1:$DD$1,0),FALSE)</f>
        <v/>
      </c>
      <c r="AB66" s="236" t="str">
        <f t="shared" si="1"/>
        <v>common</v>
      </c>
      <c r="AC66" s="237" t="str">
        <f t="shared" si="2"/>
        <v>common</v>
      </c>
      <c r="AD66" s="237" t="str">
        <f t="shared" si="3"/>
        <v>common</v>
      </c>
      <c r="AE66" s="237" t="str">
        <f t="shared" si="4"/>
        <v>common</v>
      </c>
      <c r="AF66" s="237" t="str">
        <f t="shared" si="5"/>
        <v>common</v>
      </c>
      <c r="AG66" s="237" t="str">
        <f t="shared" si="6"/>
        <v>common</v>
      </c>
      <c r="AH66" s="237" t="str">
        <f t="shared" si="7"/>
        <v>common</v>
      </c>
      <c r="AI66" s="237" t="str">
        <f t="shared" si="8"/>
        <v>common</v>
      </c>
      <c r="AJ66" s="237" t="str">
        <f t="shared" si="9"/>
        <v>common</v>
      </c>
      <c r="AK66" s="237" t="str">
        <f t="shared" si="10"/>
        <v>common</v>
      </c>
      <c r="AL66" s="237" t="str">
        <f t="shared" si="11"/>
        <v>common</v>
      </c>
      <c r="AM66" s="237" t="str">
        <f t="shared" si="12"/>
        <v>common</v>
      </c>
      <c r="AN66" s="269"/>
      <c r="AO66" s="269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5"/>
      <c r="BM66" s="235"/>
      <c r="BN66" s="235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</row>
    <row r="67" spans="1:96" s="239" customFormat="1" x14ac:dyDescent="0.15">
      <c r="A67" s="269" t="s">
        <v>758</v>
      </c>
      <c r="B67" s="228" t="str">
        <f>VLOOKUP(A67,RecNamesAll!A:E,5,FALSE)</f>
        <v>A</v>
      </c>
      <c r="C67" s="229" t="b">
        <f>VLOOKUP(A67,Ligands!A:B,2,FALSE)</f>
        <v>1</v>
      </c>
      <c r="D67" s="230" t="str">
        <f>VLOOKUP($A67,'B-EmEC'!$A:$DC,MATCH(D$1,'B-EmEC'!$A$1:$DC$1,0),FALSE)</f>
        <v/>
      </c>
      <c r="E67" s="231">
        <f>VLOOKUP($A67,'B-EmEC'!$A:$DC,MATCH(E$1,'B-EmEC'!$A$1:$DC$1,0),FALSE)</f>
        <v>222.4</v>
      </c>
      <c r="F67" s="231">
        <f>VLOOKUP($A67,'B-EmEC'!$A:$DC,MATCH(F$1,'B-EmEC'!$A$1:$DC$1,0),FALSE)</f>
        <v>103.9</v>
      </c>
      <c r="G67" s="231">
        <f>VLOOKUP($A67,'B-EmEC'!$A:$DC,MATCH(G$1,'B-EmEC'!$A$1:$DC$1,0),FALSE)</f>
        <v>112.5</v>
      </c>
      <c r="H67" s="231">
        <f>VLOOKUP($A67,'B-EmEC'!$A:$DC,MATCH(H$1,'B-EmEC'!$A$1:$DC$1,0),FALSE)</f>
        <v>204.4</v>
      </c>
      <c r="I67" s="231">
        <f>VLOOKUP($A67,'B-EmEC'!$A:$DC,MATCH(I$1,'B-EmEC'!$A$1:$DC$1,0),FALSE)</f>
        <v>128.9</v>
      </c>
      <c r="J67" s="231" t="str">
        <f>VLOOKUP($A67,'B-EmEC'!$A:$DC,MATCH(J$1,'B-EmEC'!$A$1:$DC$1,0),FALSE)</f>
        <v/>
      </c>
      <c r="K67" s="231" t="str">
        <f>VLOOKUP($A67,'B-EmEC'!$A:$DC,MATCH(K$1,'B-EmEC'!$A$1:$DC$1,0),FALSE)</f>
        <v/>
      </c>
      <c r="L67" s="231" t="str">
        <f>VLOOKUP($A67,'B-EmEC'!$A:$DC,MATCH(L$1,'B-EmEC'!$A$1:$DC$1,0),FALSE)</f>
        <v/>
      </c>
      <c r="M67" s="231" t="str">
        <f>VLOOKUP($A67,'B-EmEC'!$A:$DC,MATCH(M$1,'B-EmEC'!$A$1:$DC$1,0),FALSE)</f>
        <v/>
      </c>
      <c r="N67" s="231" t="str">
        <f>VLOOKUP($A67,'B-EmEC'!$A:$DC,MATCH(N$1,'B-EmEC'!$A$1:$DC$1,0),FALSE)</f>
        <v/>
      </c>
      <c r="O67" s="231" t="str">
        <f>VLOOKUP($A67,'B-EmEC'!$A:$DC,MATCH(O$1,'B-EmEC'!$A$1:$DC$1,0),FALSE)</f>
        <v/>
      </c>
      <c r="P67" s="232" t="str">
        <f>VLOOKUP($A67,'I-EmEC'!$A:$DD,MATCH(P$1,'I-EmEC'!$A$1:$DD$1,0),FALSE)</f>
        <v/>
      </c>
      <c r="Q67" s="233">
        <f>VLOOKUP($A67,'I-EmEC'!$A:$DD,MATCH(Q$1,'I-EmEC'!$A$1:$DD$1,0),FALSE)</f>
        <v>37</v>
      </c>
      <c r="R67" s="233">
        <f>VLOOKUP($A67,'I-EmEC'!$A:$DD,MATCH(R$1,'I-EmEC'!$A$1:$DD$1,0),FALSE)</f>
        <v>37</v>
      </c>
      <c r="S67" s="233">
        <f>VLOOKUP($A67,'I-EmEC'!$A:$DD,MATCH(S$1,'I-EmEC'!$A$1:$DD$1,0),FALSE)</f>
        <v>31.8</v>
      </c>
      <c r="T67" s="233">
        <f>VLOOKUP($A67,'I-EmEC'!$A:$DD,MATCH(T$1,'I-EmEC'!$A$1:$DD$1,0),FALSE)</f>
        <v>31.8</v>
      </c>
      <c r="U67" s="233">
        <f>VLOOKUP($A67,'I-EmEC'!$A:$DD,MATCH(U$1,'I-EmEC'!$A$1:$DD$1,0),FALSE)</f>
        <v>23.9</v>
      </c>
      <c r="V67" s="233" t="str">
        <f>VLOOKUP($A67,'I-EmEC'!$A:$DD,MATCH(V$1,'I-EmEC'!$A$1:$DD$1,0),FALSE)</f>
        <v/>
      </c>
      <c r="W67" s="233" t="str">
        <f>VLOOKUP($A67,'I-EmEC'!$A:$DD,MATCH(W$1,'I-EmEC'!$A$1:$DD$1,0),FALSE)</f>
        <v/>
      </c>
      <c r="X67" s="233" t="str">
        <f>VLOOKUP($A67,'I-EmEC'!$A:$DD,MATCH(X$1,'I-EmEC'!$A$1:$DD$1,0),FALSE)</f>
        <v/>
      </c>
      <c r="Y67" s="233" t="str">
        <f>VLOOKUP($A67,'I-EmEC'!$A:$DD,MATCH(Y$1,'I-EmEC'!$A$1:$DD$1,0),FALSE)</f>
        <v/>
      </c>
      <c r="Z67" s="233" t="str">
        <f>VLOOKUP($A67,'I-EmEC'!$A:$DD,MATCH(Z$1,'I-EmEC'!$A$1:$DD$1,0),FALSE)</f>
        <v/>
      </c>
      <c r="AA67" s="233" t="str">
        <f>VLOOKUP($A67,'I-EmEC'!$A:$DD,MATCH(AA$1,'I-EmEC'!$A$1:$DD$1,0),FALSE)</f>
        <v/>
      </c>
      <c r="AB67" s="236" t="str">
        <f t="shared" ref="AB67:AB71" si="13">IF(OR(COUNT(D67,P67)=2,COUNT(D67,P67)=0),"common","unique")</f>
        <v>common</v>
      </c>
      <c r="AC67" s="237" t="str">
        <f t="shared" ref="AC67:AC71" si="14">IF(OR(COUNT(E67,Q67)=2,COUNT(E67,Q67)=0),"common","unique")</f>
        <v>common</v>
      </c>
      <c r="AD67" s="237" t="str">
        <f t="shared" ref="AD67:AD71" si="15">IF(OR(COUNT(F67,R67)=2,COUNT(F67,R67)=0),"common","unique")</f>
        <v>common</v>
      </c>
      <c r="AE67" s="237" t="str">
        <f t="shared" ref="AE67:AE71" si="16">IF(OR(COUNT(G67,S67)=2,COUNT(G67,S67)=0),"common","unique")</f>
        <v>common</v>
      </c>
      <c r="AF67" s="237" t="str">
        <f t="shared" ref="AF67:AF71" si="17">IF(OR(COUNT(H67,T67)=2,COUNT(H67,T67)=0),"common","unique")</f>
        <v>common</v>
      </c>
      <c r="AG67" s="237" t="str">
        <f t="shared" ref="AG67:AG71" si="18">IF(OR(COUNT(I67,U67)=2,COUNT(I67,U67)=0),"common","unique")</f>
        <v>common</v>
      </c>
      <c r="AH67" s="237" t="str">
        <f t="shared" ref="AH67:AH71" si="19">IF(OR(COUNT(J67,V67)=2,COUNT(J67,V67)=0),"common","unique")</f>
        <v>common</v>
      </c>
      <c r="AI67" s="237" t="str">
        <f t="shared" ref="AI67:AI71" si="20">IF(OR(COUNT(K67,W67)=2,COUNT(K67,W67)=0),"common","unique")</f>
        <v>common</v>
      </c>
      <c r="AJ67" s="237" t="str">
        <f t="shared" ref="AJ67:AJ71" si="21">IF(OR(COUNT(L67,X67)=2,COUNT(L67,X67)=0),"common","unique")</f>
        <v>common</v>
      </c>
      <c r="AK67" s="237" t="str">
        <f t="shared" ref="AK67:AK71" si="22">IF(OR(COUNT(M67,Y67)=2,COUNT(M67,Y67)=0),"common","unique")</f>
        <v>common</v>
      </c>
      <c r="AL67" s="237" t="str">
        <f t="shared" ref="AL67:AL71" si="23">IF(OR(COUNT(N67,Z67)=2,COUNT(N67,Z67)=0),"common","unique")</f>
        <v>common</v>
      </c>
      <c r="AM67" s="237" t="str">
        <f t="shared" ref="AM67:AM71" si="24">IF(OR(COUNT(O67,AA67)=2,COUNT(O67,AA67)=0),"common","unique")</f>
        <v>common</v>
      </c>
      <c r="AN67" s="269"/>
      <c r="AO67" s="269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5"/>
      <c r="BM67" s="235"/>
      <c r="BN67" s="235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</row>
    <row r="68" spans="1:96" s="239" customFormat="1" x14ac:dyDescent="0.15">
      <c r="A68" s="269" t="s">
        <v>696</v>
      </c>
      <c r="B68" s="228" t="str">
        <f>VLOOKUP(A68,RecNamesAll!A:E,5,FALSE)</f>
        <v>A</v>
      </c>
      <c r="C68" s="229" t="b">
        <f>VLOOKUP(A68,Ligands!A:B,2,FALSE)</f>
        <v>1</v>
      </c>
      <c r="D68" s="230" t="str">
        <f>VLOOKUP($A68,'B-EmEC'!$A:$DC,MATCH(D$1,'B-EmEC'!$A$1:$DC$1,0),FALSE)</f>
        <v/>
      </c>
      <c r="E68" s="231">
        <f>VLOOKUP($A68,'B-EmEC'!$A:$DC,MATCH(E$1,'B-EmEC'!$A$1:$DC$1,0),FALSE)</f>
        <v>474.1</v>
      </c>
      <c r="F68" s="231">
        <f>VLOOKUP($A68,'B-EmEC'!$A:$DC,MATCH(F$1,'B-EmEC'!$A$1:$DC$1,0),FALSE)</f>
        <v>196.9</v>
      </c>
      <c r="G68" s="231">
        <f>VLOOKUP($A68,'B-EmEC'!$A:$DC,MATCH(G$1,'B-EmEC'!$A$1:$DC$1,0),FALSE)</f>
        <v>232.5</v>
      </c>
      <c r="H68" s="231">
        <f>VLOOKUP($A68,'B-EmEC'!$A:$DC,MATCH(H$1,'B-EmEC'!$A$1:$DC$1,0),FALSE)</f>
        <v>416.7</v>
      </c>
      <c r="I68" s="231">
        <f>VLOOKUP($A68,'B-EmEC'!$A:$DC,MATCH(I$1,'B-EmEC'!$A$1:$DC$1,0),FALSE)</f>
        <v>177.5</v>
      </c>
      <c r="J68" s="231">
        <f>VLOOKUP($A68,'B-EmEC'!$A:$DC,MATCH(J$1,'B-EmEC'!$A$1:$DC$1,0),FALSE)</f>
        <v>371.5</v>
      </c>
      <c r="K68" s="231">
        <f>VLOOKUP($A68,'B-EmEC'!$A:$DC,MATCH(K$1,'B-EmEC'!$A$1:$DC$1,0),FALSE)</f>
        <v>783.6</v>
      </c>
      <c r="L68" s="231">
        <f>VLOOKUP($A68,'B-EmEC'!$A:$DC,MATCH(L$1,'B-EmEC'!$A$1:$DC$1,0),FALSE)</f>
        <v>619.6</v>
      </c>
      <c r="M68" s="231">
        <f>VLOOKUP($A68,'B-EmEC'!$A:$DC,MATCH(M$1,'B-EmEC'!$A$1:$DC$1,0),FALSE)</f>
        <v>497.1</v>
      </c>
      <c r="N68" s="231">
        <f>VLOOKUP($A68,'B-EmEC'!$A:$DC,MATCH(N$1,'B-EmEC'!$A$1:$DC$1,0),FALSE)</f>
        <v>97.24</v>
      </c>
      <c r="O68" s="231">
        <f>VLOOKUP($A68,'B-EmEC'!$A:$DC,MATCH(O$1,'B-EmEC'!$A$1:$DC$1,0),FALSE)</f>
        <v>609.70000000000005</v>
      </c>
      <c r="P68" s="232" t="str">
        <f>VLOOKUP($A68,'I-EmEC'!$A:$DD,MATCH(P$1,'I-EmEC'!$A$1:$DD$1,0),FALSE)</f>
        <v/>
      </c>
      <c r="Q68" s="233">
        <f>VLOOKUP($A68,'I-EmEC'!$A:$DD,MATCH(Q$1,'I-EmEC'!$A$1:$DD$1,0),FALSE)</f>
        <v>21.9</v>
      </c>
      <c r="R68" s="233">
        <f>VLOOKUP($A68,'I-EmEC'!$A:$DD,MATCH(R$1,'I-EmEC'!$A$1:$DD$1,0),FALSE)</f>
        <v>21.9</v>
      </c>
      <c r="S68" s="233">
        <f>VLOOKUP($A68,'I-EmEC'!$A:$DD,MATCH(S$1,'I-EmEC'!$A$1:$DD$1,0),FALSE)</f>
        <v>19.399999999999999</v>
      </c>
      <c r="T68" s="233">
        <f>VLOOKUP($A68,'I-EmEC'!$A:$DD,MATCH(T$1,'I-EmEC'!$A$1:$DD$1,0),FALSE)</f>
        <v>19.399999999999999</v>
      </c>
      <c r="U68" s="233">
        <f>VLOOKUP($A68,'I-EmEC'!$A:$DD,MATCH(U$1,'I-EmEC'!$A$1:$DD$1,0),FALSE)</f>
        <v>18.100000000000001</v>
      </c>
      <c r="V68" s="233">
        <f>VLOOKUP($A68,'I-EmEC'!$A:$DD,MATCH(V$1,'I-EmEC'!$A$1:$DD$1,0),FALSE)</f>
        <v>35.6</v>
      </c>
      <c r="W68" s="233">
        <f>VLOOKUP($A68,'I-EmEC'!$A:$DD,MATCH(W$1,'I-EmEC'!$A$1:$DD$1,0),FALSE)</f>
        <v>35.6</v>
      </c>
      <c r="X68" s="233">
        <f>VLOOKUP($A68,'I-EmEC'!$A:$DD,MATCH(X$1,'I-EmEC'!$A$1:$DD$1,0),FALSE)</f>
        <v>29</v>
      </c>
      <c r="Y68" s="233">
        <f>VLOOKUP($A68,'I-EmEC'!$A:$DD,MATCH(Y$1,'I-EmEC'!$A$1:$DD$1,0),FALSE)</f>
        <v>19.899999999999999</v>
      </c>
      <c r="Z68" s="233">
        <f>VLOOKUP($A68,'I-EmEC'!$A:$DD,MATCH(Z$1,'I-EmEC'!$A$1:$DD$1,0),FALSE)</f>
        <v>8.1</v>
      </c>
      <c r="AA68" s="233">
        <f>VLOOKUP($A68,'I-EmEC'!$A:$DD,MATCH(AA$1,'I-EmEC'!$A$1:$DD$1,0),FALSE)</f>
        <v>15.8</v>
      </c>
      <c r="AB68" s="236" t="str">
        <f t="shared" si="13"/>
        <v>common</v>
      </c>
      <c r="AC68" s="237" t="str">
        <f t="shared" si="14"/>
        <v>common</v>
      </c>
      <c r="AD68" s="237" t="str">
        <f t="shared" si="15"/>
        <v>common</v>
      </c>
      <c r="AE68" s="237" t="str">
        <f t="shared" si="16"/>
        <v>common</v>
      </c>
      <c r="AF68" s="237" t="str">
        <f t="shared" si="17"/>
        <v>common</v>
      </c>
      <c r="AG68" s="237" t="str">
        <f t="shared" si="18"/>
        <v>common</v>
      </c>
      <c r="AH68" s="237" t="str">
        <f t="shared" si="19"/>
        <v>common</v>
      </c>
      <c r="AI68" s="237" t="str">
        <f t="shared" si="20"/>
        <v>common</v>
      </c>
      <c r="AJ68" s="237" t="str">
        <f t="shared" si="21"/>
        <v>common</v>
      </c>
      <c r="AK68" s="237" t="str">
        <f t="shared" si="22"/>
        <v>common</v>
      </c>
      <c r="AL68" s="237" t="str">
        <f t="shared" si="23"/>
        <v>common</v>
      </c>
      <c r="AM68" s="237" t="str">
        <f t="shared" si="24"/>
        <v>common</v>
      </c>
      <c r="AN68" s="269"/>
      <c r="AO68" s="269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5"/>
      <c r="BM68" s="235"/>
      <c r="BN68" s="235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</row>
    <row r="69" spans="1:96" s="239" customFormat="1" x14ac:dyDescent="0.15">
      <c r="A69" s="269" t="s">
        <v>677</v>
      </c>
      <c r="B69" s="228" t="str">
        <f>VLOOKUP(A69,RecNamesAll!A:E,5,FALSE)</f>
        <v>A</v>
      </c>
      <c r="C69" s="229" t="b">
        <f>VLOOKUP(A69,Ligands!A:B,2,FALSE)</f>
        <v>1</v>
      </c>
      <c r="D69" s="230">
        <f>VLOOKUP($A69,'B-EmEC'!$A:$DC,MATCH(D$1,'B-EmEC'!$A$1:$DC$1,0),FALSE)</f>
        <v>32.28</v>
      </c>
      <c r="E69" s="231">
        <f>VLOOKUP($A69,'B-EmEC'!$A:$DC,MATCH(E$1,'B-EmEC'!$A$1:$DC$1,0),FALSE)</f>
        <v>923</v>
      </c>
      <c r="F69" s="231">
        <f>VLOOKUP($A69,'B-EmEC'!$A:$DC,MATCH(F$1,'B-EmEC'!$A$1:$DC$1,0),FALSE)</f>
        <v>457.9</v>
      </c>
      <c r="G69" s="231">
        <f>VLOOKUP($A69,'B-EmEC'!$A:$DC,MATCH(G$1,'B-EmEC'!$A$1:$DC$1,0),FALSE)</f>
        <v>323.3</v>
      </c>
      <c r="H69" s="231">
        <f>VLOOKUP($A69,'B-EmEC'!$A:$DC,MATCH(H$1,'B-EmEC'!$A$1:$DC$1,0),FALSE)</f>
        <v>487.3</v>
      </c>
      <c r="I69" s="231">
        <f>VLOOKUP($A69,'B-EmEC'!$A:$DC,MATCH(I$1,'B-EmEC'!$A$1:$DC$1,0),FALSE)</f>
        <v>344.8</v>
      </c>
      <c r="J69" s="231">
        <f>VLOOKUP($A69,'B-EmEC'!$A:$DC,MATCH(J$1,'B-EmEC'!$A$1:$DC$1,0),FALSE)</f>
        <v>472.4</v>
      </c>
      <c r="K69" s="231">
        <f>VLOOKUP($A69,'B-EmEC'!$A:$DC,MATCH(K$1,'B-EmEC'!$A$1:$DC$1,0),FALSE)</f>
        <v>533.4</v>
      </c>
      <c r="L69" s="231">
        <f>VLOOKUP($A69,'B-EmEC'!$A:$DC,MATCH(L$1,'B-EmEC'!$A$1:$DC$1,0),FALSE)</f>
        <v>426.2</v>
      </c>
      <c r="M69" s="231">
        <f>VLOOKUP($A69,'B-EmEC'!$A:$DC,MATCH(M$1,'B-EmEC'!$A$1:$DC$1,0),FALSE)</f>
        <v>369.2</v>
      </c>
      <c r="N69" s="231">
        <f>VLOOKUP($A69,'B-EmEC'!$A:$DC,MATCH(N$1,'B-EmEC'!$A$1:$DC$1,0),FALSE)</f>
        <v>72.42</v>
      </c>
      <c r="O69" s="231">
        <f>VLOOKUP($A69,'B-EmEC'!$A:$DC,MATCH(O$1,'B-EmEC'!$A$1:$DC$1,0),FALSE)</f>
        <v>382.2</v>
      </c>
      <c r="P69" s="232">
        <f>VLOOKUP($A69,'I-EmEC'!$A:$DD,MATCH(P$1,'I-EmEC'!$A$1:$DD$1,0),FALSE)</f>
        <v>35.5</v>
      </c>
      <c r="Q69" s="233">
        <f>VLOOKUP($A69,'I-EmEC'!$A:$DD,MATCH(Q$1,'I-EmEC'!$A$1:$DD$1,0),FALSE)</f>
        <v>21.5</v>
      </c>
      <c r="R69" s="233">
        <f>VLOOKUP($A69,'I-EmEC'!$A:$DD,MATCH(R$1,'I-EmEC'!$A$1:$DD$1,0),FALSE)</f>
        <v>21.5</v>
      </c>
      <c r="S69" s="233">
        <f>VLOOKUP($A69,'I-EmEC'!$A:$DD,MATCH(S$1,'I-EmEC'!$A$1:$DD$1,0),FALSE)</f>
        <v>31</v>
      </c>
      <c r="T69" s="233">
        <f>VLOOKUP($A69,'I-EmEC'!$A:$DD,MATCH(T$1,'I-EmEC'!$A$1:$DD$1,0),FALSE)</f>
        <v>31</v>
      </c>
      <c r="U69" s="233">
        <f>VLOOKUP($A69,'I-EmEC'!$A:$DD,MATCH(U$1,'I-EmEC'!$A$1:$DD$1,0),FALSE)</f>
        <v>24.4</v>
      </c>
      <c r="V69" s="233">
        <f>VLOOKUP($A69,'I-EmEC'!$A:$DD,MATCH(V$1,'I-EmEC'!$A$1:$DD$1,0),FALSE)</f>
        <v>14.2</v>
      </c>
      <c r="W69" s="233">
        <f>VLOOKUP($A69,'I-EmEC'!$A:$DD,MATCH(W$1,'I-EmEC'!$A$1:$DD$1,0),FALSE)</f>
        <v>14.2</v>
      </c>
      <c r="X69" s="233">
        <f>VLOOKUP($A69,'I-EmEC'!$A:$DD,MATCH(X$1,'I-EmEC'!$A$1:$DD$1,0),FALSE)</f>
        <v>8.6</v>
      </c>
      <c r="Y69" s="233">
        <f>VLOOKUP($A69,'I-EmEC'!$A:$DD,MATCH(Y$1,'I-EmEC'!$A$1:$DD$1,0),FALSE)</f>
        <v>36.6</v>
      </c>
      <c r="Z69" s="233">
        <f>VLOOKUP($A69,'I-EmEC'!$A:$DD,MATCH(Z$1,'I-EmEC'!$A$1:$DD$1,0),FALSE)</f>
        <v>30.1</v>
      </c>
      <c r="AA69" s="233">
        <f>VLOOKUP($A69,'I-EmEC'!$A:$DD,MATCH(AA$1,'I-EmEC'!$A$1:$DD$1,0),FALSE)</f>
        <v>19.2</v>
      </c>
      <c r="AB69" s="236" t="str">
        <f t="shared" si="13"/>
        <v>common</v>
      </c>
      <c r="AC69" s="237" t="str">
        <f t="shared" si="14"/>
        <v>common</v>
      </c>
      <c r="AD69" s="237" t="str">
        <f t="shared" si="15"/>
        <v>common</v>
      </c>
      <c r="AE69" s="237" t="str">
        <f t="shared" si="16"/>
        <v>common</v>
      </c>
      <c r="AF69" s="237" t="str">
        <f t="shared" si="17"/>
        <v>common</v>
      </c>
      <c r="AG69" s="237" t="str">
        <f t="shared" si="18"/>
        <v>common</v>
      </c>
      <c r="AH69" s="237" t="str">
        <f t="shared" si="19"/>
        <v>common</v>
      </c>
      <c r="AI69" s="237" t="str">
        <f t="shared" si="20"/>
        <v>common</v>
      </c>
      <c r="AJ69" s="237" t="str">
        <f t="shared" si="21"/>
        <v>common</v>
      </c>
      <c r="AK69" s="237" t="str">
        <f t="shared" si="22"/>
        <v>common</v>
      </c>
      <c r="AL69" s="237" t="str">
        <f t="shared" si="23"/>
        <v>common</v>
      </c>
      <c r="AM69" s="237" t="str">
        <f t="shared" si="24"/>
        <v>common</v>
      </c>
      <c r="AN69" s="269"/>
      <c r="AO69" s="269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5"/>
      <c r="BM69" s="235"/>
      <c r="BN69" s="235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</row>
    <row r="70" spans="1:96" s="239" customFormat="1" x14ac:dyDescent="0.15">
      <c r="A70" s="269" t="s">
        <v>497</v>
      </c>
      <c r="B70" s="228" t="str">
        <f>VLOOKUP(A70,RecNamesAll!A:E,5,FALSE)</f>
        <v>A</v>
      </c>
      <c r="C70" s="229" t="b">
        <f>VLOOKUP(A70,Ligands!A:B,2,FALSE)</f>
        <v>1</v>
      </c>
      <c r="D70" s="230">
        <f>VLOOKUP($A70,'B-EmEC'!$A:$DC,MATCH(D$1,'B-EmEC'!$A$1:$DC$1,0),FALSE)</f>
        <v>26.09</v>
      </c>
      <c r="E70" s="231">
        <f>VLOOKUP($A70,'B-EmEC'!$A:$DC,MATCH(E$1,'B-EmEC'!$A$1:$DC$1,0),FALSE)</f>
        <v>502</v>
      </c>
      <c r="F70" s="231">
        <f>VLOOKUP($A70,'B-EmEC'!$A:$DC,MATCH(F$1,'B-EmEC'!$A$1:$DC$1,0),FALSE)</f>
        <v>221.6</v>
      </c>
      <c r="G70" s="231">
        <f>VLOOKUP($A70,'B-EmEC'!$A:$DC,MATCH(G$1,'B-EmEC'!$A$1:$DC$1,0),FALSE)</f>
        <v>235.4</v>
      </c>
      <c r="H70" s="231">
        <f>VLOOKUP($A70,'B-EmEC'!$A:$DC,MATCH(H$1,'B-EmEC'!$A$1:$DC$1,0),FALSE)</f>
        <v>240.5</v>
      </c>
      <c r="I70" s="231">
        <f>VLOOKUP($A70,'B-EmEC'!$A:$DC,MATCH(I$1,'B-EmEC'!$A$1:$DC$1,0),FALSE)</f>
        <v>168.4</v>
      </c>
      <c r="J70" s="231">
        <f>VLOOKUP($A70,'B-EmEC'!$A:$DC,MATCH(J$1,'B-EmEC'!$A$1:$DC$1,0),FALSE)</f>
        <v>457.1</v>
      </c>
      <c r="K70" s="231">
        <f>VLOOKUP($A70,'B-EmEC'!$A:$DC,MATCH(K$1,'B-EmEC'!$A$1:$DC$1,0),FALSE)</f>
        <v>547.9</v>
      </c>
      <c r="L70" s="231">
        <f>VLOOKUP($A70,'B-EmEC'!$A:$DC,MATCH(L$1,'B-EmEC'!$A$1:$DC$1,0),FALSE)</f>
        <v>601.5</v>
      </c>
      <c r="M70" s="231">
        <f>VLOOKUP($A70,'B-EmEC'!$A:$DC,MATCH(M$1,'B-EmEC'!$A$1:$DC$1,0),FALSE)</f>
        <v>848.4</v>
      </c>
      <c r="N70" s="231">
        <f>VLOOKUP($A70,'B-EmEC'!$A:$DC,MATCH(N$1,'B-EmEC'!$A$1:$DC$1,0),FALSE)</f>
        <v>94.18</v>
      </c>
      <c r="O70" s="231">
        <f>VLOOKUP($A70,'B-EmEC'!$A:$DC,MATCH(O$1,'B-EmEC'!$A$1:$DC$1,0),FALSE)</f>
        <v>706.2</v>
      </c>
      <c r="P70" s="232">
        <f>VLOOKUP($A70,'I-EmEC'!$A:$DD,MATCH(P$1,'I-EmEC'!$A$1:$DD$1,0),FALSE)</f>
        <v>54.4</v>
      </c>
      <c r="Q70" s="233">
        <f>VLOOKUP($A70,'I-EmEC'!$A:$DD,MATCH(Q$1,'I-EmEC'!$A$1:$DD$1,0),FALSE)</f>
        <v>51.7</v>
      </c>
      <c r="R70" s="233">
        <f>VLOOKUP($A70,'I-EmEC'!$A:$DD,MATCH(R$1,'I-EmEC'!$A$1:$DD$1,0),FALSE)</f>
        <v>51.7</v>
      </c>
      <c r="S70" s="233">
        <f>VLOOKUP($A70,'I-EmEC'!$A:$DD,MATCH(S$1,'I-EmEC'!$A$1:$DD$1,0),FALSE)</f>
        <v>48.3</v>
      </c>
      <c r="T70" s="233">
        <f>VLOOKUP($A70,'I-EmEC'!$A:$DD,MATCH(T$1,'I-EmEC'!$A$1:$DD$1,0),FALSE)</f>
        <v>48.3</v>
      </c>
      <c r="U70" s="233">
        <f>VLOOKUP($A70,'I-EmEC'!$A:$DD,MATCH(U$1,'I-EmEC'!$A$1:$DD$1,0),FALSE)</f>
        <v>34</v>
      </c>
      <c r="V70" s="233">
        <f>VLOOKUP($A70,'I-EmEC'!$A:$DD,MATCH(V$1,'I-EmEC'!$A$1:$DD$1,0),FALSE)</f>
        <v>47.2</v>
      </c>
      <c r="W70" s="233">
        <f>VLOOKUP($A70,'I-EmEC'!$A:$DD,MATCH(W$1,'I-EmEC'!$A$1:$DD$1,0),FALSE)</f>
        <v>47.2</v>
      </c>
      <c r="X70" s="233">
        <f>VLOOKUP($A70,'I-EmEC'!$A:$DD,MATCH(X$1,'I-EmEC'!$A$1:$DD$1,0),FALSE)</f>
        <v>44.5</v>
      </c>
      <c r="Y70" s="233">
        <f>VLOOKUP($A70,'I-EmEC'!$A:$DD,MATCH(Y$1,'I-EmEC'!$A$1:$DD$1,0),FALSE)</f>
        <v>50.5</v>
      </c>
      <c r="Z70" s="233">
        <f>VLOOKUP($A70,'I-EmEC'!$A:$DD,MATCH(Z$1,'I-EmEC'!$A$1:$DD$1,0),FALSE)</f>
        <v>52.5</v>
      </c>
      <c r="AA70" s="233">
        <f>VLOOKUP($A70,'I-EmEC'!$A:$DD,MATCH(AA$1,'I-EmEC'!$A$1:$DD$1,0),FALSE)</f>
        <v>47.9</v>
      </c>
      <c r="AB70" s="236" t="str">
        <f t="shared" si="13"/>
        <v>common</v>
      </c>
      <c r="AC70" s="237" t="str">
        <f t="shared" si="14"/>
        <v>common</v>
      </c>
      <c r="AD70" s="237" t="str">
        <f t="shared" si="15"/>
        <v>common</v>
      </c>
      <c r="AE70" s="237" t="str">
        <f t="shared" si="16"/>
        <v>common</v>
      </c>
      <c r="AF70" s="237" t="str">
        <f t="shared" si="17"/>
        <v>common</v>
      </c>
      <c r="AG70" s="237" t="str">
        <f t="shared" si="18"/>
        <v>common</v>
      </c>
      <c r="AH70" s="237" t="str">
        <f t="shared" si="19"/>
        <v>common</v>
      </c>
      <c r="AI70" s="237" t="str">
        <f t="shared" si="20"/>
        <v>common</v>
      </c>
      <c r="AJ70" s="237" t="str">
        <f t="shared" si="21"/>
        <v>common</v>
      </c>
      <c r="AK70" s="237" t="str">
        <f t="shared" si="22"/>
        <v>common</v>
      </c>
      <c r="AL70" s="237" t="str">
        <f t="shared" si="23"/>
        <v>common</v>
      </c>
      <c r="AM70" s="237" t="str">
        <f t="shared" si="24"/>
        <v>common</v>
      </c>
      <c r="AN70" s="269"/>
      <c r="AO70" s="269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5"/>
      <c r="BM70" s="235"/>
      <c r="BN70" s="235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</row>
    <row r="71" spans="1:96" s="239" customFormat="1" x14ac:dyDescent="0.15">
      <c r="A71" s="269" t="s">
        <v>614</v>
      </c>
      <c r="B71" s="228" t="str">
        <f>VLOOKUP(A71,RecNamesAll!A:E,5,FALSE)</f>
        <v>A</v>
      </c>
      <c r="C71" s="229" t="b">
        <f>VLOOKUP(A71,Ligands!A:B,2,FALSE)</f>
        <v>1</v>
      </c>
      <c r="D71" s="230">
        <f>VLOOKUP($A71,'B-EmEC'!$A:$DC,MATCH(D$1,'B-EmEC'!$A$1:$DC$1,0),FALSE)</f>
        <v>23.07</v>
      </c>
      <c r="E71" s="231">
        <f>VLOOKUP($A71,'B-EmEC'!$A:$DC,MATCH(E$1,'B-EmEC'!$A$1:$DC$1,0),FALSE)</f>
        <v>836.4</v>
      </c>
      <c r="F71" s="231">
        <f>VLOOKUP($A71,'B-EmEC'!$A:$DC,MATCH(F$1,'B-EmEC'!$A$1:$DC$1,0),FALSE)</f>
        <v>387.1</v>
      </c>
      <c r="G71" s="231">
        <f>VLOOKUP($A71,'B-EmEC'!$A:$DC,MATCH(G$1,'B-EmEC'!$A$1:$DC$1,0),FALSE)</f>
        <v>372</v>
      </c>
      <c r="H71" s="231">
        <f>VLOOKUP($A71,'B-EmEC'!$A:$DC,MATCH(H$1,'B-EmEC'!$A$1:$DC$1,0),FALSE)</f>
        <v>463.6</v>
      </c>
      <c r="I71" s="231">
        <f>VLOOKUP($A71,'B-EmEC'!$A:$DC,MATCH(I$1,'B-EmEC'!$A$1:$DC$1,0),FALSE)</f>
        <v>279</v>
      </c>
      <c r="J71" s="231">
        <f>VLOOKUP($A71,'B-EmEC'!$A:$DC,MATCH(J$1,'B-EmEC'!$A$1:$DC$1,0),FALSE)</f>
        <v>494.5</v>
      </c>
      <c r="K71" s="231">
        <f>VLOOKUP($A71,'B-EmEC'!$A:$DC,MATCH(K$1,'B-EmEC'!$A$1:$DC$1,0),FALSE)</f>
        <v>635.6</v>
      </c>
      <c r="L71" s="231">
        <f>VLOOKUP($A71,'B-EmEC'!$A:$DC,MATCH(L$1,'B-EmEC'!$A$1:$DC$1,0),FALSE)</f>
        <v>774.4</v>
      </c>
      <c r="M71" s="231">
        <f>VLOOKUP($A71,'B-EmEC'!$A:$DC,MATCH(M$1,'B-EmEC'!$A$1:$DC$1,0),FALSE)</f>
        <v>388.6</v>
      </c>
      <c r="N71" s="231">
        <f>VLOOKUP($A71,'B-EmEC'!$A:$DC,MATCH(N$1,'B-EmEC'!$A$1:$DC$1,0),FALSE)</f>
        <v>73.510000000000005</v>
      </c>
      <c r="O71" s="231">
        <f>VLOOKUP($A71,'B-EmEC'!$A:$DC,MATCH(O$1,'B-EmEC'!$A$1:$DC$1,0),FALSE)</f>
        <v>393.4</v>
      </c>
      <c r="P71" s="232">
        <f>VLOOKUP($A71,'I-EmEC'!$A:$DD,MATCH(P$1,'I-EmEC'!$A$1:$DD$1,0),FALSE)</f>
        <v>48</v>
      </c>
      <c r="Q71" s="233">
        <f>VLOOKUP($A71,'I-EmEC'!$A:$DD,MATCH(Q$1,'I-EmEC'!$A$1:$DD$1,0),FALSE)</f>
        <v>47.6</v>
      </c>
      <c r="R71" s="233">
        <f>VLOOKUP($A71,'I-EmEC'!$A:$DD,MATCH(R$1,'I-EmEC'!$A$1:$DD$1,0),FALSE)</f>
        <v>47.6</v>
      </c>
      <c r="S71" s="233">
        <f>VLOOKUP($A71,'I-EmEC'!$A:$DD,MATCH(S$1,'I-EmEC'!$A$1:$DD$1,0),FALSE)</f>
        <v>46.3</v>
      </c>
      <c r="T71" s="233">
        <f>VLOOKUP($A71,'I-EmEC'!$A:$DD,MATCH(T$1,'I-EmEC'!$A$1:$DD$1,0),FALSE)</f>
        <v>46.3</v>
      </c>
      <c r="U71" s="233">
        <f>VLOOKUP($A71,'I-EmEC'!$A:$DD,MATCH(U$1,'I-EmEC'!$A$1:$DD$1,0),FALSE)</f>
        <v>34.5</v>
      </c>
      <c r="V71" s="233">
        <f>VLOOKUP($A71,'I-EmEC'!$A:$DD,MATCH(V$1,'I-EmEC'!$A$1:$DD$1,0),FALSE)</f>
        <v>41.4</v>
      </c>
      <c r="W71" s="233">
        <f>VLOOKUP($A71,'I-EmEC'!$A:$DD,MATCH(W$1,'I-EmEC'!$A$1:$DD$1,0),FALSE)</f>
        <v>41.4</v>
      </c>
      <c r="X71" s="233">
        <f>VLOOKUP($A71,'I-EmEC'!$A:$DD,MATCH(X$1,'I-EmEC'!$A$1:$DD$1,0),FALSE)</f>
        <v>42.6</v>
      </c>
      <c r="Y71" s="233">
        <f>VLOOKUP($A71,'I-EmEC'!$A:$DD,MATCH(Y$1,'I-EmEC'!$A$1:$DD$1,0),FALSE)</f>
        <v>48.9</v>
      </c>
      <c r="Z71" s="233">
        <f>VLOOKUP($A71,'I-EmEC'!$A:$DD,MATCH(Z$1,'I-EmEC'!$A$1:$DD$1,0),FALSE)</f>
        <v>50.1</v>
      </c>
      <c r="AA71" s="233">
        <f>VLOOKUP($A71,'I-EmEC'!$A:$DD,MATCH(AA$1,'I-EmEC'!$A$1:$DD$1,0),FALSE)</f>
        <v>47.9</v>
      </c>
      <c r="AB71" s="236" t="str">
        <f t="shared" si="13"/>
        <v>common</v>
      </c>
      <c r="AC71" s="237" t="str">
        <f t="shared" si="14"/>
        <v>common</v>
      </c>
      <c r="AD71" s="237" t="str">
        <f t="shared" si="15"/>
        <v>common</v>
      </c>
      <c r="AE71" s="237" t="str">
        <f t="shared" si="16"/>
        <v>common</v>
      </c>
      <c r="AF71" s="237" t="str">
        <f t="shared" si="17"/>
        <v>common</v>
      </c>
      <c r="AG71" s="237" t="str">
        <f t="shared" si="18"/>
        <v>common</v>
      </c>
      <c r="AH71" s="237" t="str">
        <f t="shared" si="19"/>
        <v>common</v>
      </c>
      <c r="AI71" s="237" t="str">
        <f t="shared" si="20"/>
        <v>common</v>
      </c>
      <c r="AJ71" s="237" t="str">
        <f t="shared" si="21"/>
        <v>common</v>
      </c>
      <c r="AK71" s="237" t="str">
        <f t="shared" si="22"/>
        <v>common</v>
      </c>
      <c r="AL71" s="237" t="str">
        <f t="shared" si="23"/>
        <v>common</v>
      </c>
      <c r="AM71" s="237" t="str">
        <f t="shared" si="24"/>
        <v>common</v>
      </c>
      <c r="AN71" s="269"/>
      <c r="AO71" s="269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5"/>
      <c r="BM71" s="235"/>
      <c r="BN71" s="235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</row>
    <row r="72" spans="1:96" s="239" customFormat="1" x14ac:dyDescent="0.15">
      <c r="A72" s="227"/>
      <c r="B72" s="228"/>
      <c r="C72" s="241"/>
      <c r="D72" s="230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2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6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4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5"/>
      <c r="BM72" s="235"/>
      <c r="BN72" s="235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/>
      <c r="CB72" s="238"/>
      <c r="CC72" s="238"/>
      <c r="CD72" s="238"/>
      <c r="CE72" s="238"/>
      <c r="CF72" s="238"/>
      <c r="CG72" s="238"/>
      <c r="CH72" s="238"/>
      <c r="CI72" s="238"/>
      <c r="CJ72" s="238"/>
      <c r="CK72" s="238"/>
      <c r="CL72" s="238"/>
      <c r="CM72" s="238"/>
      <c r="CN72" s="238"/>
      <c r="CO72" s="238"/>
      <c r="CP72" s="238"/>
      <c r="CQ72" s="238"/>
      <c r="CR72" s="238"/>
    </row>
    <row r="73" spans="1:96" s="239" customFormat="1" x14ac:dyDescent="0.15">
      <c r="A73" s="227"/>
      <c r="B73" s="228"/>
      <c r="C73" s="228"/>
      <c r="D73" s="242" t="s">
        <v>1283</v>
      </c>
      <c r="E73" s="233"/>
      <c r="F73" s="233"/>
      <c r="G73" s="233"/>
      <c r="H73" s="233"/>
      <c r="I73" s="233"/>
      <c r="J73" s="233"/>
      <c r="K73" s="233"/>
      <c r="L73" s="233"/>
      <c r="M73" s="233"/>
      <c r="N73" s="233"/>
      <c r="O73" s="233"/>
      <c r="P73" s="243" t="s">
        <v>1282</v>
      </c>
      <c r="Q73" s="233"/>
      <c r="R73" s="233"/>
      <c r="S73" s="233"/>
      <c r="T73" s="233"/>
      <c r="U73" s="233"/>
      <c r="V73" s="233"/>
      <c r="W73" s="233"/>
      <c r="X73" s="233"/>
      <c r="Y73" s="244"/>
      <c r="Z73" s="233"/>
      <c r="AA73" s="233"/>
      <c r="AB73" s="246" t="s">
        <v>1572</v>
      </c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45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8"/>
      <c r="BA73" s="249"/>
      <c r="BB73" s="249"/>
      <c r="BC73" s="237"/>
      <c r="BD73" s="237"/>
      <c r="BE73" s="237"/>
      <c r="BF73" s="237"/>
      <c r="BG73" s="237"/>
      <c r="BH73" s="237"/>
      <c r="BI73" s="237"/>
      <c r="BJ73" s="237"/>
      <c r="BK73" s="237"/>
      <c r="BL73" s="235"/>
      <c r="BM73" s="235"/>
      <c r="BN73" s="235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</row>
    <row r="74" spans="1:96" s="239" customFormat="1" x14ac:dyDescent="0.15">
      <c r="A74" s="227"/>
      <c r="B74" s="228"/>
      <c r="C74" s="228"/>
      <c r="E74" s="250"/>
      <c r="F74" s="250"/>
      <c r="G74" s="251"/>
      <c r="H74" s="233"/>
      <c r="I74" s="251"/>
      <c r="J74" s="251"/>
      <c r="K74" s="251"/>
      <c r="L74" s="251"/>
      <c r="M74" s="251"/>
      <c r="N74" s="233"/>
      <c r="O74" s="251"/>
      <c r="Q74" s="233"/>
      <c r="R74" s="233"/>
      <c r="S74" s="233"/>
      <c r="T74" s="233"/>
      <c r="U74" s="233"/>
      <c r="V74" s="233"/>
      <c r="W74" s="233"/>
      <c r="X74" s="233"/>
      <c r="Y74" s="244"/>
      <c r="Z74" s="233"/>
      <c r="AA74" s="252" t="s">
        <v>1575</v>
      </c>
      <c r="AB74" s="236">
        <f t="shared" ref="AB74:AM74" si="25">COUNTIFS($C2:$C71,TRUE,AB2:AB71,"common")</f>
        <v>34</v>
      </c>
      <c r="AC74" s="237">
        <f t="shared" si="25"/>
        <v>46</v>
      </c>
      <c r="AD74" s="237">
        <f t="shared" si="25"/>
        <v>44</v>
      </c>
      <c r="AE74" s="237">
        <f t="shared" si="25"/>
        <v>48</v>
      </c>
      <c r="AF74" s="237">
        <f t="shared" si="25"/>
        <v>46</v>
      </c>
      <c r="AG74" s="237">
        <f t="shared" si="25"/>
        <v>42</v>
      </c>
      <c r="AH74" s="237">
        <f t="shared" si="25"/>
        <v>38</v>
      </c>
      <c r="AI74" s="237">
        <f t="shared" si="25"/>
        <v>38</v>
      </c>
      <c r="AJ74" s="237">
        <f t="shared" si="25"/>
        <v>39</v>
      </c>
      <c r="AK74" s="237">
        <f t="shared" si="25"/>
        <v>33</v>
      </c>
      <c r="AL74" s="237">
        <f t="shared" si="25"/>
        <v>31</v>
      </c>
      <c r="AM74" s="237">
        <f t="shared" si="25"/>
        <v>35</v>
      </c>
      <c r="AN74" s="236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5"/>
      <c r="BM74" s="235"/>
      <c r="BN74" s="235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8"/>
      <c r="CB74" s="238"/>
      <c r="CC74" s="238"/>
      <c r="CD74" s="238"/>
      <c r="CE74" s="238"/>
      <c r="CF74" s="238"/>
      <c r="CG74" s="238"/>
      <c r="CH74" s="238"/>
      <c r="CI74" s="238"/>
      <c r="CJ74" s="238"/>
      <c r="CK74" s="238"/>
      <c r="CL74" s="238"/>
      <c r="CM74" s="238"/>
      <c r="CN74" s="238"/>
      <c r="CO74" s="238"/>
      <c r="CP74" s="238"/>
      <c r="CQ74" s="238"/>
      <c r="CR74" s="238"/>
    </row>
    <row r="75" spans="1:96" s="239" customFormat="1" x14ac:dyDescent="0.15">
      <c r="A75" s="227"/>
      <c r="B75" s="228"/>
      <c r="C75" s="228"/>
      <c r="E75" s="250"/>
      <c r="F75" s="250"/>
      <c r="G75" s="251"/>
      <c r="H75" s="233"/>
      <c r="I75" s="251"/>
      <c r="J75" s="251"/>
      <c r="K75" s="251"/>
      <c r="L75" s="251"/>
      <c r="M75" s="251"/>
      <c r="N75" s="233"/>
      <c r="O75" s="251"/>
      <c r="Q75" s="233"/>
      <c r="R75" s="233"/>
      <c r="S75" s="233"/>
      <c r="T75" s="233"/>
      <c r="U75" s="233"/>
      <c r="V75" s="233"/>
      <c r="W75" s="233"/>
      <c r="X75" s="233"/>
      <c r="Y75" s="244"/>
      <c r="Z75" s="233"/>
      <c r="AA75" s="252" t="s">
        <v>1576</v>
      </c>
      <c r="AB75" s="236">
        <f t="shared" ref="AB75:AM75" si="26">COUNTIFS($C2:$C71,FALSE,AB2:AB71,"common")</f>
        <v>11</v>
      </c>
      <c r="AC75" s="237">
        <f t="shared" si="26"/>
        <v>13</v>
      </c>
      <c r="AD75" s="237">
        <f t="shared" si="26"/>
        <v>13</v>
      </c>
      <c r="AE75" s="237">
        <f t="shared" si="26"/>
        <v>14</v>
      </c>
      <c r="AF75" s="237">
        <f t="shared" si="26"/>
        <v>12</v>
      </c>
      <c r="AG75" s="237">
        <f t="shared" si="26"/>
        <v>10</v>
      </c>
      <c r="AH75" s="237">
        <f t="shared" si="26"/>
        <v>13</v>
      </c>
      <c r="AI75" s="237">
        <f t="shared" si="26"/>
        <v>12</v>
      </c>
      <c r="AJ75" s="237">
        <f t="shared" si="26"/>
        <v>12</v>
      </c>
      <c r="AK75" s="237">
        <f t="shared" si="26"/>
        <v>7</v>
      </c>
      <c r="AL75" s="237">
        <f t="shared" si="26"/>
        <v>9</v>
      </c>
      <c r="AM75" s="237">
        <f t="shared" si="26"/>
        <v>12</v>
      </c>
      <c r="AN75" s="236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5"/>
      <c r="BM75" s="235"/>
      <c r="BN75" s="235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8"/>
      <c r="CB75" s="238"/>
      <c r="CC75" s="238"/>
      <c r="CD75" s="238"/>
      <c r="CE75" s="238"/>
      <c r="CF75" s="238"/>
      <c r="CG75" s="238"/>
      <c r="CH75" s="238"/>
      <c r="CI75" s="238"/>
      <c r="CJ75" s="238"/>
      <c r="CK75" s="238"/>
      <c r="CL75" s="238"/>
      <c r="CM75" s="238"/>
      <c r="CN75" s="238"/>
      <c r="CO75" s="238"/>
      <c r="CP75" s="238"/>
      <c r="CQ75" s="238"/>
      <c r="CR75" s="238"/>
    </row>
    <row r="76" spans="1:96" s="239" customFormat="1" x14ac:dyDescent="0.15">
      <c r="A76" s="240"/>
      <c r="B76" s="228"/>
      <c r="C76" s="228"/>
      <c r="D76" s="232"/>
      <c r="E76" s="233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2"/>
      <c r="Q76" s="233"/>
      <c r="R76" s="233"/>
      <c r="S76" s="233"/>
      <c r="T76" s="233"/>
      <c r="U76" s="233"/>
      <c r="V76" s="233"/>
      <c r="W76" s="233"/>
      <c r="X76" s="233"/>
      <c r="Y76" s="244"/>
      <c r="Z76" s="233"/>
      <c r="AA76" s="235"/>
      <c r="AB76" s="236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4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5"/>
      <c r="BM76" s="235"/>
      <c r="BN76" s="235"/>
      <c r="BO76" s="238"/>
      <c r="BP76" s="238"/>
      <c r="BQ76" s="238"/>
      <c r="BR76" s="238"/>
      <c r="BS76" s="238"/>
      <c r="BT76" s="238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38"/>
      <c r="CN76" s="238"/>
      <c r="CO76" s="238"/>
      <c r="CP76" s="238"/>
      <c r="CQ76" s="238"/>
      <c r="CR76" s="238"/>
    </row>
    <row r="77" spans="1:96" s="239" customFormat="1" ht="11" thickBot="1" x14ac:dyDescent="0.2">
      <c r="A77" s="227"/>
      <c r="B77" s="228"/>
      <c r="C77" s="228"/>
      <c r="D77" s="232"/>
      <c r="E77" s="233"/>
      <c r="F77" s="233"/>
      <c r="G77" s="233"/>
      <c r="H77" s="233"/>
      <c r="I77" s="233"/>
      <c r="J77" s="233"/>
      <c r="K77" s="233"/>
      <c r="L77" s="233"/>
      <c r="M77" s="233"/>
      <c r="N77" s="233"/>
      <c r="O77" s="233"/>
      <c r="P77" s="232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53" t="s">
        <v>1569</v>
      </c>
      <c r="AB77" s="236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45" t="s">
        <v>1570</v>
      </c>
      <c r="AO77" s="247" t="s">
        <v>339</v>
      </c>
      <c r="AP77" s="247" t="s">
        <v>340</v>
      </c>
      <c r="AQ77" s="247" t="s">
        <v>173</v>
      </c>
      <c r="AR77" s="235"/>
      <c r="AS77" s="235"/>
      <c r="AT77" s="235"/>
      <c r="AU77" s="235"/>
      <c r="AV77" s="235"/>
      <c r="AW77" s="235"/>
      <c r="AX77" s="235"/>
      <c r="AY77" s="235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5"/>
      <c r="BM77" s="235"/>
      <c r="BN77" s="235"/>
      <c r="BO77" s="238"/>
      <c r="BP77" s="238"/>
      <c r="BQ77" s="238"/>
      <c r="BR77" s="238"/>
      <c r="BS77" s="238"/>
      <c r="BT77" s="238"/>
      <c r="BU77" s="238"/>
      <c r="BV77" s="238"/>
      <c r="BW77" s="238"/>
      <c r="BX77" s="238"/>
      <c r="BY77" s="238"/>
      <c r="BZ77" s="238"/>
      <c r="CA77" s="238"/>
      <c r="CB77" s="238"/>
      <c r="CC77" s="238"/>
      <c r="CD77" s="238"/>
      <c r="CE77" s="238"/>
      <c r="CF77" s="238"/>
      <c r="CG77" s="238"/>
      <c r="CH77" s="238"/>
      <c r="CI77" s="238"/>
      <c r="CJ77" s="238"/>
      <c r="CK77" s="238"/>
      <c r="CL77" s="238"/>
      <c r="CM77" s="238"/>
      <c r="CN77" s="238"/>
      <c r="CO77" s="238"/>
      <c r="CP77" s="238"/>
      <c r="CQ77" s="238"/>
      <c r="CR77" s="238"/>
    </row>
    <row r="78" spans="1:96" s="239" customFormat="1" x14ac:dyDescent="0.15">
      <c r="A78" s="227"/>
      <c r="B78" s="228"/>
      <c r="C78" s="228"/>
      <c r="D78" s="232"/>
      <c r="E78" s="233"/>
      <c r="F78" s="233"/>
      <c r="G78" s="233"/>
      <c r="H78" s="233"/>
      <c r="I78" s="233"/>
      <c r="J78" s="233"/>
      <c r="K78" s="233"/>
      <c r="L78" s="233"/>
      <c r="M78" s="233"/>
      <c r="N78" s="233"/>
      <c r="O78" s="233"/>
      <c r="P78" s="232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52" t="s">
        <v>1567</v>
      </c>
      <c r="AB78" s="236">
        <f t="shared" ref="AB78:AM78" si="27">AB74/COUNTIF($C2:$C71,TRUE)*100</f>
        <v>62.962962962962962</v>
      </c>
      <c r="AC78" s="237">
        <f t="shared" si="27"/>
        <v>85.18518518518519</v>
      </c>
      <c r="AD78" s="237">
        <f t="shared" si="27"/>
        <v>81.481481481481481</v>
      </c>
      <c r="AE78" s="237">
        <f t="shared" si="27"/>
        <v>88.888888888888886</v>
      </c>
      <c r="AF78" s="237">
        <f t="shared" si="27"/>
        <v>85.18518518518519</v>
      </c>
      <c r="AG78" s="237">
        <f t="shared" si="27"/>
        <v>77.777777777777786</v>
      </c>
      <c r="AH78" s="237">
        <f t="shared" si="27"/>
        <v>70.370370370370367</v>
      </c>
      <c r="AI78" s="237">
        <f t="shared" si="27"/>
        <v>70.370370370370367</v>
      </c>
      <c r="AJ78" s="237">
        <f t="shared" si="27"/>
        <v>72.222222222222214</v>
      </c>
      <c r="AK78" s="237">
        <f t="shared" si="27"/>
        <v>61.111111111111114</v>
      </c>
      <c r="AL78" s="237">
        <f t="shared" si="27"/>
        <v>57.407407407407405</v>
      </c>
      <c r="AM78" s="237">
        <f t="shared" si="27"/>
        <v>64.81481481481481</v>
      </c>
      <c r="AN78" s="254">
        <f>AVERAGE(AB78:AM78)</f>
        <v>73.148148148148138</v>
      </c>
      <c r="AO78" s="235">
        <f>MIN(AB78:AM78)</f>
        <v>57.407407407407405</v>
      </c>
      <c r="AP78" s="235">
        <f>MAX(AB78:AM78)</f>
        <v>88.888888888888886</v>
      </c>
      <c r="AQ78" s="235">
        <f>AP78-AO78</f>
        <v>31.481481481481481</v>
      </c>
      <c r="AR78" s="255" t="s">
        <v>1913</v>
      </c>
      <c r="AS78" s="235"/>
      <c r="AT78" s="235"/>
      <c r="AU78" s="235"/>
      <c r="AV78" s="235"/>
      <c r="AW78" s="235"/>
      <c r="AX78" s="235"/>
      <c r="AY78" s="235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5"/>
      <c r="BM78" s="235"/>
      <c r="BN78" s="235"/>
      <c r="BO78" s="238"/>
      <c r="BP78" s="238"/>
      <c r="BQ78" s="238"/>
      <c r="BR78" s="238"/>
      <c r="BS78" s="238"/>
      <c r="BT78" s="238"/>
      <c r="BU78" s="238"/>
      <c r="BV78" s="238"/>
      <c r="BW78" s="238"/>
      <c r="BX78" s="238"/>
      <c r="BY78" s="238"/>
      <c r="BZ78" s="238"/>
      <c r="CA78" s="238"/>
      <c r="CB78" s="238"/>
      <c r="CC78" s="238"/>
      <c r="CD78" s="238"/>
      <c r="CE78" s="238"/>
      <c r="CF78" s="238"/>
      <c r="CG78" s="238"/>
      <c r="CH78" s="238"/>
      <c r="CI78" s="238"/>
      <c r="CJ78" s="238"/>
      <c r="CK78" s="238"/>
      <c r="CL78" s="238"/>
      <c r="CM78" s="238"/>
      <c r="CN78" s="238"/>
      <c r="CO78" s="238"/>
      <c r="CP78" s="238"/>
      <c r="CQ78" s="238"/>
      <c r="CR78" s="238"/>
    </row>
    <row r="79" spans="1:96" s="239" customFormat="1" ht="11" thickBot="1" x14ac:dyDescent="0.2">
      <c r="A79" s="227"/>
      <c r="B79" s="228"/>
      <c r="C79" s="228"/>
      <c r="D79" s="232"/>
      <c r="E79" s="233"/>
      <c r="F79" s="233"/>
      <c r="G79" s="233"/>
      <c r="H79" s="233"/>
      <c r="I79" s="233"/>
      <c r="J79" s="233"/>
      <c r="K79" s="233"/>
      <c r="L79" s="233"/>
      <c r="M79" s="233"/>
      <c r="N79" s="233"/>
      <c r="O79" s="233"/>
      <c r="P79" s="232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52" t="s">
        <v>1568</v>
      </c>
      <c r="AB79" s="236">
        <f t="shared" ref="AB79:AM79" si="28">AB75/COUNTIF($C2:$C71,FALSE)*100</f>
        <v>68.75</v>
      </c>
      <c r="AC79" s="237">
        <f t="shared" si="28"/>
        <v>81.25</v>
      </c>
      <c r="AD79" s="237">
        <f t="shared" si="28"/>
        <v>81.25</v>
      </c>
      <c r="AE79" s="237">
        <f t="shared" si="28"/>
        <v>87.5</v>
      </c>
      <c r="AF79" s="237">
        <f t="shared" si="28"/>
        <v>75</v>
      </c>
      <c r="AG79" s="237">
        <f t="shared" si="28"/>
        <v>62.5</v>
      </c>
      <c r="AH79" s="237">
        <f t="shared" si="28"/>
        <v>81.25</v>
      </c>
      <c r="AI79" s="237">
        <f t="shared" si="28"/>
        <v>75</v>
      </c>
      <c r="AJ79" s="237">
        <f t="shared" si="28"/>
        <v>75</v>
      </c>
      <c r="AK79" s="237">
        <f t="shared" si="28"/>
        <v>43.75</v>
      </c>
      <c r="AL79" s="237">
        <f t="shared" si="28"/>
        <v>56.25</v>
      </c>
      <c r="AM79" s="237">
        <f t="shared" si="28"/>
        <v>75</v>
      </c>
      <c r="AN79" s="256">
        <f>AVERAGE(AB79:AM79)</f>
        <v>71.875</v>
      </c>
      <c r="AO79" s="235">
        <f>MIN(AB79:AM79)</f>
        <v>43.75</v>
      </c>
      <c r="AP79" s="235">
        <f>MAX(AB79:AM79)</f>
        <v>87.5</v>
      </c>
      <c r="AQ79" s="235">
        <f>AP79-AO79</f>
        <v>43.75</v>
      </c>
      <c r="AR79" s="255" t="s">
        <v>1914</v>
      </c>
      <c r="AS79" s="235"/>
      <c r="AT79" s="235"/>
      <c r="AU79" s="235"/>
      <c r="AV79" s="235"/>
      <c r="AW79" s="235"/>
      <c r="AX79" s="235"/>
      <c r="AY79" s="235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5"/>
      <c r="BM79" s="235"/>
      <c r="BN79" s="235"/>
      <c r="BO79" s="238"/>
      <c r="BP79" s="238"/>
      <c r="BQ79" s="238"/>
      <c r="BR79" s="238"/>
      <c r="BS79" s="238"/>
      <c r="BT79" s="238"/>
      <c r="BU79" s="238"/>
      <c r="BV79" s="238"/>
      <c r="BW79" s="238"/>
      <c r="BX79" s="238"/>
      <c r="BY79" s="238"/>
      <c r="BZ79" s="238"/>
      <c r="CA79" s="238"/>
      <c r="CB79" s="238"/>
      <c r="CC79" s="238"/>
      <c r="CD79" s="238"/>
      <c r="CE79" s="238"/>
      <c r="CF79" s="238"/>
      <c r="CG79" s="238"/>
      <c r="CH79" s="238"/>
      <c r="CI79" s="238"/>
      <c r="CJ79" s="238"/>
      <c r="CK79" s="238"/>
      <c r="CL79" s="238"/>
      <c r="CM79" s="238"/>
      <c r="CN79" s="238"/>
      <c r="CO79" s="238"/>
      <c r="CP79" s="238"/>
      <c r="CQ79" s="238"/>
      <c r="CR79" s="238"/>
    </row>
    <row r="80" spans="1:96" s="232" customFormat="1" x14ac:dyDescent="0.15">
      <c r="A80" s="227"/>
      <c r="B80" s="228"/>
      <c r="C80" s="228"/>
      <c r="E80" s="233"/>
      <c r="F80" s="233"/>
      <c r="G80" s="233"/>
      <c r="H80" s="233"/>
      <c r="I80" s="233"/>
      <c r="J80" s="233"/>
      <c r="K80" s="233"/>
      <c r="L80" s="233"/>
      <c r="M80" s="233"/>
      <c r="N80" s="233"/>
      <c r="O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57" t="s">
        <v>1574</v>
      </c>
      <c r="AB80" s="236">
        <f>AB78-AB79</f>
        <v>-5.7870370370370381</v>
      </c>
      <c r="AC80" s="237">
        <f t="shared" ref="AC80:AM80" si="29">AC78-AC79</f>
        <v>3.9351851851851904</v>
      </c>
      <c r="AD80" s="237">
        <f t="shared" si="29"/>
        <v>0.23148148148148096</v>
      </c>
      <c r="AE80" s="237">
        <f t="shared" si="29"/>
        <v>1.3888888888888857</v>
      </c>
      <c r="AF80" s="237">
        <f t="shared" si="29"/>
        <v>10.18518518518519</v>
      </c>
      <c r="AG80" s="237">
        <f t="shared" si="29"/>
        <v>15.277777777777786</v>
      </c>
      <c r="AH80" s="237">
        <f t="shared" si="29"/>
        <v>-10.879629629629633</v>
      </c>
      <c r="AI80" s="237">
        <f t="shared" si="29"/>
        <v>-4.6296296296296333</v>
      </c>
      <c r="AJ80" s="237">
        <f t="shared" si="29"/>
        <v>-2.7777777777777857</v>
      </c>
      <c r="AK80" s="237">
        <f t="shared" si="29"/>
        <v>17.361111111111114</v>
      </c>
      <c r="AL80" s="237">
        <f t="shared" si="29"/>
        <v>1.1574074074074048</v>
      </c>
      <c r="AM80" s="237">
        <f t="shared" si="29"/>
        <v>-10.18518518518519</v>
      </c>
      <c r="AN80" s="234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5"/>
      <c r="BM80" s="235"/>
      <c r="BN80" s="235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</row>
    <row r="81" spans="1:96" s="232" customFormat="1" x14ac:dyDescent="0.15">
      <c r="A81" s="227"/>
      <c r="B81" s="228"/>
      <c r="C81" s="228"/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6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4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5"/>
      <c r="BM81" s="235"/>
      <c r="BN81" s="235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</row>
    <row r="82" spans="1:96" s="232" customFormat="1" x14ac:dyDescent="0.15">
      <c r="A82" s="227"/>
      <c r="B82" s="228"/>
      <c r="C82" s="228"/>
      <c r="E82" s="233"/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52"/>
      <c r="AB82" s="236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4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5"/>
      <c r="BM82" s="235"/>
      <c r="BN82" s="235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</row>
    <row r="83" spans="1:96" s="232" customFormat="1" x14ac:dyDescent="0.15">
      <c r="A83" s="227"/>
      <c r="B83" s="228"/>
      <c r="C83" s="228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52"/>
      <c r="AB83" s="236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4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5"/>
      <c r="BM83" s="235"/>
      <c r="BN83" s="235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</row>
    <row r="84" spans="1:96" s="232" customFormat="1" x14ac:dyDescent="0.15">
      <c r="A84" s="227"/>
      <c r="B84" s="228"/>
      <c r="C84" s="228"/>
      <c r="E84" s="233"/>
      <c r="F84" s="233"/>
      <c r="G84" s="233"/>
      <c r="H84" s="233"/>
      <c r="I84" s="233"/>
      <c r="J84" s="233"/>
      <c r="K84" s="233"/>
      <c r="L84" s="233"/>
      <c r="M84" s="233"/>
      <c r="N84" s="233"/>
      <c r="O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52"/>
      <c r="AB84" s="236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4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5"/>
      <c r="BM84" s="235"/>
      <c r="BN84" s="235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3"/>
      <c r="CQ84" s="233"/>
      <c r="CR84" s="233"/>
    </row>
    <row r="85" spans="1:96" s="232" customFormat="1" x14ac:dyDescent="0.15">
      <c r="A85" s="227"/>
      <c r="B85" s="228"/>
      <c r="C85" s="228"/>
      <c r="E85" s="233"/>
      <c r="F85" s="233"/>
      <c r="G85" s="233"/>
      <c r="H85" s="233"/>
      <c r="I85" s="233"/>
      <c r="J85" s="233"/>
      <c r="K85" s="233"/>
      <c r="L85" s="233"/>
      <c r="M85" s="233"/>
      <c r="N85" s="233"/>
      <c r="O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52"/>
      <c r="AB85" s="236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4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5"/>
      <c r="BM85" s="235"/>
      <c r="BN85" s="235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3"/>
      <c r="CQ85" s="233"/>
      <c r="CR85" s="233"/>
    </row>
    <row r="86" spans="1:96" s="232" customFormat="1" x14ac:dyDescent="0.15">
      <c r="A86" s="227"/>
      <c r="B86" s="228"/>
      <c r="C86" s="228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52"/>
      <c r="AB86" s="236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4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5"/>
      <c r="BM86" s="235"/>
      <c r="BN86" s="235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3"/>
      <c r="CQ86" s="233"/>
      <c r="CR86" s="233"/>
    </row>
    <row r="87" spans="1:96" s="232" customFormat="1" x14ac:dyDescent="0.15">
      <c r="A87" s="227"/>
      <c r="B87" s="228"/>
      <c r="C87" s="228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52"/>
      <c r="AB87" s="236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4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7"/>
      <c r="BA87" s="237"/>
      <c r="BB87" s="237"/>
      <c r="BC87" s="237"/>
      <c r="BD87" s="237"/>
      <c r="BE87" s="237"/>
      <c r="BF87" s="237"/>
      <c r="BG87" s="237"/>
      <c r="BH87" s="237"/>
      <c r="BI87" s="237"/>
      <c r="BJ87" s="237"/>
      <c r="BK87" s="237"/>
      <c r="BL87" s="235"/>
      <c r="BM87" s="235"/>
      <c r="BN87" s="235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33"/>
      <c r="CF87" s="233"/>
      <c r="CG87" s="233"/>
      <c r="CH87" s="233"/>
      <c r="CI87" s="233"/>
      <c r="CJ87" s="233"/>
      <c r="CK87" s="233"/>
      <c r="CL87" s="233"/>
      <c r="CM87" s="233"/>
      <c r="CN87" s="233"/>
      <c r="CO87" s="233"/>
      <c r="CP87" s="233"/>
      <c r="CQ87" s="233"/>
      <c r="CR87" s="233"/>
    </row>
    <row r="88" spans="1:96" s="232" customFormat="1" x14ac:dyDescent="0.15">
      <c r="A88" s="227"/>
      <c r="B88" s="228"/>
      <c r="C88" s="228"/>
      <c r="E88" s="233"/>
      <c r="F88" s="233"/>
      <c r="G88" s="233"/>
      <c r="H88" s="233"/>
      <c r="I88" s="233"/>
      <c r="J88" s="233"/>
      <c r="K88" s="233"/>
      <c r="L88" s="233"/>
      <c r="M88" s="233"/>
      <c r="N88" s="233"/>
      <c r="O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6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4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5"/>
      <c r="BM88" s="235"/>
      <c r="BN88" s="235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3"/>
      <c r="CQ88" s="233"/>
      <c r="CR88" s="233"/>
    </row>
    <row r="89" spans="1:96" s="232" customFormat="1" x14ac:dyDescent="0.15">
      <c r="A89" s="227"/>
      <c r="B89" s="228"/>
      <c r="C89" s="228"/>
      <c r="E89" s="233"/>
      <c r="F89" s="233"/>
      <c r="G89" s="233"/>
      <c r="H89" s="233"/>
      <c r="I89" s="233"/>
      <c r="J89" s="233"/>
      <c r="K89" s="233"/>
      <c r="L89" s="233"/>
      <c r="M89" s="233"/>
      <c r="N89" s="233"/>
      <c r="O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6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4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5"/>
      <c r="BM89" s="235"/>
      <c r="BN89" s="235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33"/>
      <c r="CJ89" s="233"/>
      <c r="CK89" s="233"/>
      <c r="CL89" s="233"/>
      <c r="CM89" s="233"/>
      <c r="CN89" s="233"/>
      <c r="CO89" s="233"/>
      <c r="CP89" s="233"/>
      <c r="CQ89" s="233"/>
      <c r="CR89" s="233"/>
    </row>
    <row r="90" spans="1:96" s="232" customFormat="1" x14ac:dyDescent="0.15">
      <c r="A90" s="227"/>
      <c r="B90" s="228"/>
      <c r="C90" s="228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6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4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5"/>
      <c r="BM90" s="235"/>
      <c r="BN90" s="235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3"/>
      <c r="CQ90" s="233"/>
      <c r="CR90" s="233"/>
    </row>
    <row r="91" spans="1:96" s="232" customFormat="1" x14ac:dyDescent="0.15">
      <c r="A91" s="227"/>
      <c r="B91" s="228"/>
      <c r="C91" s="228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6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4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5"/>
      <c r="BM91" s="235"/>
      <c r="BN91" s="235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3"/>
      <c r="CQ91" s="233"/>
      <c r="CR91" s="233"/>
    </row>
    <row r="92" spans="1:96" s="232" customFormat="1" x14ac:dyDescent="0.15">
      <c r="A92" s="227"/>
      <c r="B92" s="228"/>
      <c r="C92" s="228"/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6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4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5"/>
      <c r="BM92" s="235"/>
      <c r="BN92" s="235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3"/>
      <c r="CQ92" s="233"/>
      <c r="CR92" s="233"/>
    </row>
    <row r="93" spans="1:96" s="232" customFormat="1" x14ac:dyDescent="0.15">
      <c r="A93" s="227"/>
      <c r="B93" s="228"/>
      <c r="C93" s="228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6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4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7"/>
      <c r="BA93" s="237"/>
      <c r="BB93" s="237"/>
      <c r="BC93" s="237"/>
      <c r="BD93" s="237"/>
      <c r="BE93" s="237"/>
      <c r="BF93" s="237"/>
      <c r="BG93" s="237"/>
      <c r="BH93" s="237"/>
      <c r="BI93" s="237"/>
      <c r="BJ93" s="237"/>
      <c r="BK93" s="237"/>
      <c r="BL93" s="235"/>
      <c r="BM93" s="235"/>
      <c r="BN93" s="235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33"/>
      <c r="CE93" s="233"/>
      <c r="CF93" s="233"/>
      <c r="CG93" s="233"/>
      <c r="CH93" s="233"/>
      <c r="CI93" s="233"/>
      <c r="CJ93" s="233"/>
      <c r="CK93" s="233"/>
      <c r="CL93" s="233"/>
      <c r="CM93" s="233"/>
      <c r="CN93" s="233"/>
      <c r="CO93" s="233"/>
      <c r="CP93" s="233"/>
      <c r="CQ93" s="233"/>
      <c r="CR93" s="233"/>
    </row>
    <row r="94" spans="1:96" s="232" customFormat="1" x14ac:dyDescent="0.15">
      <c r="A94" s="227"/>
      <c r="B94" s="228"/>
      <c r="C94" s="228"/>
      <c r="E94" s="233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6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4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5"/>
      <c r="BM94" s="235"/>
      <c r="BN94" s="235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  <c r="CI94" s="233"/>
      <c r="CJ94" s="233"/>
      <c r="CK94" s="233"/>
      <c r="CL94" s="233"/>
      <c r="CM94" s="233"/>
      <c r="CN94" s="233"/>
      <c r="CO94" s="233"/>
      <c r="CP94" s="233"/>
      <c r="CQ94" s="233"/>
      <c r="CR94" s="233"/>
    </row>
    <row r="95" spans="1:96" s="232" customFormat="1" x14ac:dyDescent="0.15">
      <c r="A95" s="227"/>
      <c r="B95" s="228"/>
      <c r="C95" s="228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6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4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5"/>
      <c r="BM95" s="235"/>
      <c r="BN95" s="235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  <c r="CI95" s="233"/>
      <c r="CJ95" s="233"/>
      <c r="CK95" s="233"/>
      <c r="CL95" s="233"/>
      <c r="CM95" s="233"/>
      <c r="CN95" s="233"/>
      <c r="CO95" s="233"/>
      <c r="CP95" s="233"/>
      <c r="CQ95" s="233"/>
      <c r="CR95" s="233"/>
    </row>
    <row r="96" spans="1:96" s="232" customFormat="1" x14ac:dyDescent="0.15">
      <c r="A96" s="227"/>
      <c r="B96" s="228"/>
      <c r="C96" s="228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6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4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5"/>
      <c r="BM96" s="235"/>
      <c r="BN96" s="235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  <c r="CI96" s="233"/>
      <c r="CJ96" s="233"/>
      <c r="CK96" s="233"/>
      <c r="CL96" s="233"/>
      <c r="CM96" s="233"/>
      <c r="CN96" s="233"/>
      <c r="CO96" s="233"/>
      <c r="CP96" s="233"/>
      <c r="CQ96" s="233"/>
      <c r="CR96" s="233"/>
    </row>
    <row r="97" spans="1:96" s="232" customFormat="1" x14ac:dyDescent="0.15">
      <c r="A97" s="227"/>
      <c r="B97" s="228"/>
      <c r="C97" s="228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6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4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5"/>
      <c r="BM97" s="235"/>
      <c r="BN97" s="235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3"/>
      <c r="CQ97" s="233"/>
      <c r="CR97" s="233"/>
    </row>
    <row r="98" spans="1:96" s="232" customFormat="1" x14ac:dyDescent="0.15">
      <c r="A98" s="227"/>
      <c r="B98" s="228"/>
      <c r="C98" s="228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6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4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5"/>
      <c r="BM98" s="235"/>
      <c r="BN98" s="235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  <c r="CI98" s="233"/>
      <c r="CJ98" s="233"/>
      <c r="CK98" s="233"/>
      <c r="CL98" s="233"/>
      <c r="CM98" s="233"/>
      <c r="CN98" s="233"/>
      <c r="CO98" s="233"/>
      <c r="CP98" s="233"/>
      <c r="CQ98" s="233"/>
      <c r="CR98" s="233"/>
    </row>
    <row r="99" spans="1:96" s="232" customFormat="1" x14ac:dyDescent="0.15">
      <c r="A99" s="227"/>
      <c r="B99" s="228"/>
      <c r="C99" s="228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6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4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5"/>
      <c r="BM99" s="235"/>
      <c r="BN99" s="235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33"/>
      <c r="CF99" s="233"/>
      <c r="CG99" s="233"/>
      <c r="CH99" s="233"/>
      <c r="CI99" s="233"/>
      <c r="CJ99" s="233"/>
      <c r="CK99" s="233"/>
      <c r="CL99" s="233"/>
      <c r="CM99" s="233"/>
      <c r="CN99" s="233"/>
      <c r="CO99" s="233"/>
      <c r="CP99" s="233"/>
      <c r="CQ99" s="233"/>
      <c r="CR99" s="233"/>
    </row>
    <row r="100" spans="1:96" s="232" customFormat="1" x14ac:dyDescent="0.15">
      <c r="A100" s="227"/>
      <c r="B100" s="228"/>
      <c r="C100" s="228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6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4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5"/>
      <c r="BM100" s="235"/>
      <c r="BN100" s="235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33"/>
      <c r="CF100" s="233"/>
      <c r="CG100" s="233"/>
      <c r="CH100" s="233"/>
      <c r="CI100" s="233"/>
      <c r="CJ100" s="233"/>
      <c r="CK100" s="233"/>
      <c r="CL100" s="233"/>
      <c r="CM100" s="233"/>
      <c r="CN100" s="233"/>
      <c r="CO100" s="233"/>
      <c r="CP100" s="233"/>
      <c r="CQ100" s="233"/>
      <c r="CR100" s="233"/>
    </row>
    <row r="101" spans="1:96" s="232" customFormat="1" x14ac:dyDescent="0.15">
      <c r="A101" s="227"/>
      <c r="B101" s="228"/>
      <c r="C101" s="228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6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4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5"/>
      <c r="BM101" s="235"/>
      <c r="BN101" s="235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</row>
    <row r="102" spans="1:96" s="232" customFormat="1" x14ac:dyDescent="0.15">
      <c r="A102" s="227"/>
      <c r="B102" s="228"/>
      <c r="C102" s="228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6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4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5"/>
      <c r="BM102" s="235"/>
      <c r="BN102" s="235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</row>
    <row r="103" spans="1:96" s="232" customFormat="1" x14ac:dyDescent="0.15">
      <c r="A103" s="227"/>
      <c r="B103" s="228"/>
      <c r="C103" s="228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6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4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5"/>
      <c r="BM103" s="235"/>
      <c r="BN103" s="235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3"/>
      <c r="CQ103" s="233"/>
      <c r="CR103" s="233"/>
    </row>
    <row r="104" spans="1:96" s="232" customFormat="1" x14ac:dyDescent="0.15">
      <c r="A104" s="227"/>
      <c r="B104" s="228"/>
      <c r="C104" s="228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6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4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5"/>
      <c r="BM104" s="235"/>
      <c r="BN104" s="235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3"/>
      <c r="CQ104" s="233"/>
      <c r="CR104" s="233"/>
    </row>
    <row r="105" spans="1:96" s="232" customFormat="1" x14ac:dyDescent="0.15">
      <c r="A105" s="227"/>
      <c r="B105" s="228"/>
      <c r="C105" s="228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6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4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5"/>
      <c r="BM105" s="235"/>
      <c r="BN105" s="235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  <c r="CI105" s="233"/>
      <c r="CJ105" s="233"/>
      <c r="CK105" s="233"/>
      <c r="CL105" s="233"/>
      <c r="CM105" s="233"/>
      <c r="CN105" s="233"/>
      <c r="CO105" s="233"/>
      <c r="CP105" s="233"/>
      <c r="CQ105" s="233"/>
      <c r="CR105" s="233"/>
    </row>
    <row r="106" spans="1:96" s="232" customFormat="1" x14ac:dyDescent="0.15">
      <c r="A106" s="227"/>
      <c r="B106" s="228"/>
      <c r="C106" s="228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6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4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5"/>
      <c r="BM106" s="235"/>
      <c r="BN106" s="235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3"/>
      <c r="CQ106" s="233"/>
      <c r="CR106" s="233"/>
    </row>
    <row r="107" spans="1:96" s="232" customFormat="1" x14ac:dyDescent="0.15">
      <c r="A107" s="227"/>
      <c r="B107" s="228"/>
      <c r="C107" s="228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6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4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5"/>
      <c r="BM107" s="235"/>
      <c r="BN107" s="235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33"/>
      <c r="CF107" s="233"/>
      <c r="CG107" s="233"/>
      <c r="CH107" s="233"/>
      <c r="CI107" s="233"/>
      <c r="CJ107" s="233"/>
      <c r="CK107" s="233"/>
      <c r="CL107" s="233"/>
      <c r="CM107" s="233"/>
      <c r="CN107" s="233"/>
      <c r="CO107" s="233"/>
      <c r="CP107" s="233"/>
      <c r="CQ107" s="233"/>
      <c r="CR107" s="233"/>
    </row>
    <row r="108" spans="1:96" s="232" customFormat="1" x14ac:dyDescent="0.15">
      <c r="A108" s="227"/>
      <c r="B108" s="228"/>
      <c r="C108" s="228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6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4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5"/>
      <c r="BM108" s="235"/>
      <c r="BN108" s="235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33"/>
      <c r="CF108" s="233"/>
      <c r="CG108" s="233"/>
      <c r="CH108" s="233"/>
      <c r="CI108" s="233"/>
      <c r="CJ108" s="233"/>
      <c r="CK108" s="233"/>
      <c r="CL108" s="233"/>
      <c r="CM108" s="233"/>
      <c r="CN108" s="233"/>
      <c r="CO108" s="233"/>
      <c r="CP108" s="233"/>
      <c r="CQ108" s="233"/>
      <c r="CR108" s="233"/>
    </row>
    <row r="109" spans="1:96" s="232" customFormat="1" x14ac:dyDescent="0.15">
      <c r="A109" s="227"/>
      <c r="B109" s="228"/>
      <c r="C109" s="228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6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4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5"/>
      <c r="BM109" s="235"/>
      <c r="BN109" s="235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33"/>
      <c r="CF109" s="233"/>
      <c r="CG109" s="233"/>
      <c r="CH109" s="233"/>
      <c r="CI109" s="233"/>
      <c r="CJ109" s="233"/>
      <c r="CK109" s="233"/>
      <c r="CL109" s="233"/>
      <c r="CM109" s="233"/>
      <c r="CN109" s="233"/>
      <c r="CO109" s="233"/>
      <c r="CP109" s="233"/>
      <c r="CQ109" s="233"/>
      <c r="CR109" s="233"/>
    </row>
    <row r="110" spans="1:96" s="232" customFormat="1" x14ac:dyDescent="0.15">
      <c r="A110" s="227"/>
      <c r="B110" s="228"/>
      <c r="C110" s="228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6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4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5"/>
      <c r="BM110" s="235"/>
      <c r="BN110" s="235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33"/>
      <c r="CF110" s="233"/>
      <c r="CG110" s="233"/>
      <c r="CH110" s="233"/>
      <c r="CI110" s="233"/>
      <c r="CJ110" s="233"/>
      <c r="CK110" s="233"/>
      <c r="CL110" s="233"/>
      <c r="CM110" s="233"/>
      <c r="CN110" s="233"/>
      <c r="CO110" s="233"/>
      <c r="CP110" s="233"/>
      <c r="CQ110" s="233"/>
      <c r="CR110" s="233"/>
    </row>
    <row r="111" spans="1:96" s="232" customFormat="1" x14ac:dyDescent="0.15">
      <c r="A111" s="227"/>
      <c r="B111" s="228"/>
      <c r="C111" s="228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6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4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5"/>
      <c r="BM111" s="235"/>
      <c r="BN111" s="235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33"/>
      <c r="CF111" s="233"/>
      <c r="CG111" s="233"/>
      <c r="CH111" s="233"/>
      <c r="CI111" s="233"/>
      <c r="CJ111" s="233"/>
      <c r="CK111" s="233"/>
      <c r="CL111" s="233"/>
      <c r="CM111" s="233"/>
      <c r="CN111" s="233"/>
      <c r="CO111" s="233"/>
      <c r="CP111" s="233"/>
      <c r="CQ111" s="233"/>
      <c r="CR111" s="233"/>
    </row>
    <row r="112" spans="1:96" s="232" customFormat="1" x14ac:dyDescent="0.15">
      <c r="A112" s="227"/>
      <c r="B112" s="228"/>
      <c r="C112" s="228"/>
      <c r="E112" s="233"/>
      <c r="F112" s="233"/>
      <c r="G112" s="233"/>
      <c r="H112" s="233"/>
      <c r="I112" s="233"/>
      <c r="J112" s="233"/>
      <c r="K112" s="233"/>
      <c r="L112" s="233"/>
      <c r="M112" s="233"/>
      <c r="N112" s="233"/>
      <c r="O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6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4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5"/>
      <c r="BM112" s="235"/>
      <c r="BN112" s="235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33"/>
      <c r="CF112" s="233"/>
      <c r="CG112" s="233"/>
      <c r="CH112" s="233"/>
      <c r="CI112" s="233"/>
      <c r="CJ112" s="233"/>
      <c r="CK112" s="233"/>
      <c r="CL112" s="233"/>
      <c r="CM112" s="233"/>
      <c r="CN112" s="233"/>
      <c r="CO112" s="233"/>
      <c r="CP112" s="233"/>
      <c r="CQ112" s="233"/>
      <c r="CR112" s="233"/>
    </row>
    <row r="113" spans="1:96" s="232" customFormat="1" x14ac:dyDescent="0.15">
      <c r="A113" s="227"/>
      <c r="B113" s="228"/>
      <c r="C113" s="228"/>
      <c r="E113" s="233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6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4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5"/>
      <c r="BM113" s="235"/>
      <c r="BN113" s="235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3"/>
      <c r="CQ113" s="233"/>
      <c r="CR113" s="233"/>
    </row>
    <row r="114" spans="1:96" s="232" customFormat="1" x14ac:dyDescent="0.15">
      <c r="A114" s="227"/>
      <c r="B114" s="228"/>
      <c r="C114" s="228"/>
      <c r="E114" s="233"/>
      <c r="F114" s="233"/>
      <c r="G114" s="233"/>
      <c r="H114" s="233"/>
      <c r="I114" s="233"/>
      <c r="J114" s="233"/>
      <c r="K114" s="233"/>
      <c r="L114" s="233"/>
      <c r="M114" s="233"/>
      <c r="N114" s="233"/>
      <c r="O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6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4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5"/>
      <c r="BM114" s="235"/>
      <c r="BN114" s="235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3"/>
      <c r="CQ114" s="233"/>
      <c r="CR114" s="233"/>
    </row>
    <row r="115" spans="1:96" s="232" customFormat="1" x14ac:dyDescent="0.15">
      <c r="A115" s="227"/>
      <c r="B115" s="228"/>
      <c r="C115" s="228"/>
      <c r="E115" s="23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6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4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5"/>
      <c r="BM115" s="235"/>
      <c r="BN115" s="235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3"/>
      <c r="CQ115" s="233"/>
      <c r="CR115" s="233"/>
    </row>
    <row r="116" spans="1:96" s="232" customFormat="1" x14ac:dyDescent="0.15">
      <c r="A116" s="227"/>
      <c r="B116" s="228"/>
      <c r="C116" s="228"/>
      <c r="E116" s="233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6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4"/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  <c r="AZ116" s="237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37"/>
      <c r="BL116" s="235"/>
      <c r="BM116" s="235"/>
      <c r="BN116" s="235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33"/>
      <c r="CE116" s="233"/>
      <c r="CF116" s="233"/>
      <c r="CG116" s="233"/>
      <c r="CH116" s="233"/>
      <c r="CI116" s="233"/>
      <c r="CJ116" s="233"/>
      <c r="CK116" s="233"/>
      <c r="CL116" s="233"/>
      <c r="CM116" s="233"/>
      <c r="CN116" s="233"/>
      <c r="CO116" s="233"/>
      <c r="CP116" s="233"/>
      <c r="CQ116" s="233"/>
      <c r="CR116" s="233"/>
    </row>
    <row r="117" spans="1:96" s="232" customFormat="1" x14ac:dyDescent="0.15">
      <c r="A117" s="227"/>
      <c r="B117" s="228"/>
      <c r="C117" s="228"/>
      <c r="E117" s="233"/>
      <c r="F117" s="233"/>
      <c r="G117" s="233"/>
      <c r="H117" s="233"/>
      <c r="I117" s="233"/>
      <c r="J117" s="233"/>
      <c r="K117" s="233"/>
      <c r="L117" s="233"/>
      <c r="M117" s="233"/>
      <c r="N117" s="233"/>
      <c r="O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6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4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5"/>
      <c r="BM117" s="235"/>
      <c r="BN117" s="235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3"/>
      <c r="CQ117" s="233"/>
      <c r="CR117" s="233"/>
    </row>
    <row r="118" spans="1:96" s="232" customFormat="1" x14ac:dyDescent="0.15">
      <c r="A118" s="227"/>
      <c r="B118" s="228"/>
      <c r="C118" s="228"/>
      <c r="E118" s="233"/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6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4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5"/>
      <c r="BM118" s="235"/>
      <c r="BN118" s="235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  <c r="CI118" s="233"/>
      <c r="CJ118" s="233"/>
      <c r="CK118" s="233"/>
      <c r="CL118" s="233"/>
      <c r="CM118" s="233"/>
      <c r="CN118" s="233"/>
      <c r="CO118" s="233"/>
      <c r="CP118" s="233"/>
      <c r="CQ118" s="233"/>
      <c r="CR118" s="233"/>
    </row>
    <row r="119" spans="1:96" s="232" customFormat="1" x14ac:dyDescent="0.15">
      <c r="A119" s="227"/>
      <c r="B119" s="228"/>
      <c r="C119" s="228"/>
      <c r="E119" s="233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6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4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5"/>
      <c r="BM119" s="235"/>
      <c r="BN119" s="235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</row>
    <row r="120" spans="1:96" s="232" customFormat="1" x14ac:dyDescent="0.15">
      <c r="A120" s="227"/>
      <c r="B120" s="228"/>
      <c r="C120" s="228"/>
      <c r="E120" s="233"/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6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4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5"/>
      <c r="BM120" s="235"/>
      <c r="BN120" s="235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  <c r="CI120" s="233"/>
      <c r="CJ120" s="233"/>
      <c r="CK120" s="233"/>
      <c r="CL120" s="233"/>
      <c r="CM120" s="233"/>
      <c r="CN120" s="233"/>
      <c r="CO120" s="233"/>
      <c r="CP120" s="233"/>
      <c r="CQ120" s="233"/>
      <c r="CR120" s="233"/>
    </row>
    <row r="121" spans="1:96" s="232" customFormat="1" x14ac:dyDescent="0.15">
      <c r="A121" s="227"/>
      <c r="B121" s="228"/>
      <c r="C121" s="228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6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4"/>
      <c r="AO121" s="235"/>
      <c r="AP121" s="235"/>
      <c r="AQ121" s="235"/>
      <c r="AR121" s="235"/>
      <c r="AS121" s="235"/>
      <c r="AT121" s="235"/>
      <c r="AU121" s="235"/>
      <c r="AV121" s="235"/>
      <c r="AW121" s="235"/>
      <c r="AX121" s="235"/>
      <c r="AY121" s="235"/>
      <c r="AZ121" s="237"/>
      <c r="BA121" s="237"/>
      <c r="BB121" s="237"/>
      <c r="BC121" s="237"/>
      <c r="BD121" s="237"/>
      <c r="BE121" s="237"/>
      <c r="BF121" s="237"/>
      <c r="BG121" s="237"/>
      <c r="BH121" s="237"/>
      <c r="BI121" s="237"/>
      <c r="BJ121" s="237"/>
      <c r="BK121" s="237"/>
      <c r="BL121" s="235"/>
      <c r="BM121" s="235"/>
      <c r="BN121" s="235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33"/>
      <c r="CF121" s="233"/>
      <c r="CG121" s="233"/>
      <c r="CH121" s="233"/>
      <c r="CI121" s="233"/>
      <c r="CJ121" s="233"/>
      <c r="CK121" s="233"/>
      <c r="CL121" s="233"/>
      <c r="CM121" s="233"/>
      <c r="CN121" s="233"/>
      <c r="CO121" s="233"/>
      <c r="CP121" s="233"/>
      <c r="CQ121" s="233"/>
      <c r="CR121" s="233"/>
    </row>
    <row r="122" spans="1:96" s="232" customFormat="1" x14ac:dyDescent="0.15">
      <c r="A122" s="227"/>
      <c r="B122" s="228"/>
      <c r="C122" s="228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6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4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5"/>
      <c r="BM122" s="235"/>
      <c r="BN122" s="235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33"/>
      <c r="CJ122" s="233"/>
      <c r="CK122" s="233"/>
      <c r="CL122" s="233"/>
      <c r="CM122" s="233"/>
      <c r="CN122" s="233"/>
      <c r="CO122" s="233"/>
      <c r="CP122" s="233"/>
      <c r="CQ122" s="233"/>
      <c r="CR122" s="233"/>
    </row>
    <row r="123" spans="1:96" s="232" customFormat="1" x14ac:dyDescent="0.15">
      <c r="A123" s="227"/>
      <c r="B123" s="228"/>
      <c r="C123" s="228"/>
      <c r="E123" s="233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6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4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5"/>
      <c r="BM123" s="235"/>
      <c r="BN123" s="235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3"/>
      <c r="CQ123" s="233"/>
      <c r="CR123" s="233"/>
    </row>
    <row r="124" spans="1:96" s="232" customFormat="1" x14ac:dyDescent="0.15">
      <c r="A124" s="227"/>
      <c r="B124" s="228"/>
      <c r="C124" s="228"/>
      <c r="E124" s="233"/>
      <c r="F124" s="233"/>
      <c r="G124" s="233"/>
      <c r="H124" s="233"/>
      <c r="I124" s="233"/>
      <c r="J124" s="233"/>
      <c r="K124" s="233"/>
      <c r="L124" s="233"/>
      <c r="M124" s="233"/>
      <c r="N124" s="233"/>
      <c r="O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6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4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5"/>
      <c r="BM124" s="235"/>
      <c r="BN124" s="235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33"/>
      <c r="CJ124" s="233"/>
      <c r="CK124" s="233"/>
      <c r="CL124" s="233"/>
      <c r="CM124" s="233"/>
      <c r="CN124" s="233"/>
      <c r="CO124" s="233"/>
      <c r="CP124" s="233"/>
      <c r="CQ124" s="233"/>
      <c r="CR124" s="233"/>
    </row>
    <row r="125" spans="1:96" s="232" customFormat="1" x14ac:dyDescent="0.15">
      <c r="A125" s="227"/>
      <c r="B125" s="228"/>
      <c r="C125" s="228"/>
      <c r="E125" s="233"/>
      <c r="F125" s="233"/>
      <c r="G125" s="233"/>
      <c r="H125" s="233"/>
      <c r="I125" s="233"/>
      <c r="J125" s="233"/>
      <c r="K125" s="233"/>
      <c r="L125" s="233"/>
      <c r="M125" s="233"/>
      <c r="N125" s="233"/>
      <c r="O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6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4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5"/>
      <c r="BM125" s="235"/>
      <c r="BN125" s="235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  <c r="CI125" s="233"/>
      <c r="CJ125" s="233"/>
      <c r="CK125" s="233"/>
      <c r="CL125" s="233"/>
      <c r="CM125" s="233"/>
      <c r="CN125" s="233"/>
      <c r="CO125" s="233"/>
      <c r="CP125" s="233"/>
      <c r="CQ125" s="233"/>
      <c r="CR125" s="233"/>
    </row>
    <row r="126" spans="1:96" s="232" customFormat="1" x14ac:dyDescent="0.15">
      <c r="A126" s="227"/>
      <c r="B126" s="228"/>
      <c r="C126" s="228"/>
      <c r="E126" s="233"/>
      <c r="F126" s="233"/>
      <c r="G126" s="233"/>
      <c r="H126" s="233"/>
      <c r="I126" s="233"/>
      <c r="J126" s="233"/>
      <c r="K126" s="233"/>
      <c r="L126" s="233"/>
      <c r="M126" s="233"/>
      <c r="N126" s="233"/>
      <c r="O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6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4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5"/>
      <c r="BM126" s="235"/>
      <c r="BN126" s="235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3"/>
      <c r="CI126" s="233"/>
      <c r="CJ126" s="233"/>
      <c r="CK126" s="233"/>
      <c r="CL126" s="233"/>
      <c r="CM126" s="233"/>
      <c r="CN126" s="233"/>
      <c r="CO126" s="233"/>
      <c r="CP126" s="233"/>
      <c r="CQ126" s="233"/>
      <c r="CR126" s="233"/>
    </row>
    <row r="127" spans="1:96" s="232" customFormat="1" x14ac:dyDescent="0.15">
      <c r="A127" s="227"/>
      <c r="B127" s="228"/>
      <c r="C127" s="228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6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4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5"/>
      <c r="BM127" s="235"/>
      <c r="BN127" s="235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33"/>
      <c r="CJ127" s="233"/>
      <c r="CK127" s="233"/>
      <c r="CL127" s="233"/>
      <c r="CM127" s="233"/>
      <c r="CN127" s="233"/>
      <c r="CO127" s="233"/>
      <c r="CP127" s="233"/>
      <c r="CQ127" s="233"/>
      <c r="CR127" s="233"/>
    </row>
    <row r="128" spans="1:96" s="232" customFormat="1" x14ac:dyDescent="0.15">
      <c r="A128" s="227"/>
      <c r="B128" s="228"/>
      <c r="C128" s="228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6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4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5"/>
      <c r="BM128" s="235"/>
      <c r="BN128" s="235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  <c r="CI128" s="233"/>
      <c r="CJ128" s="233"/>
      <c r="CK128" s="233"/>
      <c r="CL128" s="233"/>
      <c r="CM128" s="233"/>
      <c r="CN128" s="233"/>
      <c r="CO128" s="233"/>
      <c r="CP128" s="233"/>
      <c r="CQ128" s="233"/>
      <c r="CR128" s="233"/>
    </row>
    <row r="129" spans="1:96" s="232" customFormat="1" x14ac:dyDescent="0.15">
      <c r="A129" s="227"/>
      <c r="B129" s="228"/>
      <c r="C129" s="228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6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4"/>
      <c r="AO129" s="235"/>
      <c r="AP129" s="235"/>
      <c r="AQ129" s="235"/>
      <c r="AR129" s="235"/>
      <c r="AS129" s="235"/>
      <c r="AT129" s="235"/>
      <c r="AU129" s="235"/>
      <c r="AV129" s="235"/>
      <c r="AW129" s="235"/>
      <c r="AX129" s="235"/>
      <c r="AY129" s="235"/>
      <c r="AZ129" s="237"/>
      <c r="BA129" s="237"/>
      <c r="BB129" s="237"/>
      <c r="BC129" s="237"/>
      <c r="BD129" s="237"/>
      <c r="BE129" s="237"/>
      <c r="BF129" s="237"/>
      <c r="BG129" s="237"/>
      <c r="BH129" s="237"/>
      <c r="BI129" s="237"/>
      <c r="BJ129" s="237"/>
      <c r="BK129" s="237"/>
      <c r="BL129" s="235"/>
      <c r="BM129" s="235"/>
      <c r="BN129" s="235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33"/>
      <c r="CE129" s="233"/>
      <c r="CF129" s="233"/>
      <c r="CG129" s="233"/>
      <c r="CH129" s="233"/>
      <c r="CI129" s="233"/>
      <c r="CJ129" s="233"/>
      <c r="CK129" s="233"/>
      <c r="CL129" s="233"/>
      <c r="CM129" s="233"/>
      <c r="CN129" s="233"/>
      <c r="CO129" s="233"/>
      <c r="CP129" s="233"/>
      <c r="CQ129" s="233"/>
      <c r="CR129" s="233"/>
    </row>
    <row r="130" spans="1:96" s="232" customFormat="1" x14ac:dyDescent="0.15">
      <c r="A130" s="227"/>
      <c r="B130" s="228"/>
      <c r="C130" s="228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6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4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5"/>
      <c r="BM130" s="235"/>
      <c r="BN130" s="235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  <c r="CI130" s="233"/>
      <c r="CJ130" s="233"/>
      <c r="CK130" s="233"/>
      <c r="CL130" s="233"/>
      <c r="CM130" s="233"/>
      <c r="CN130" s="233"/>
      <c r="CO130" s="233"/>
      <c r="CP130" s="233"/>
      <c r="CQ130" s="233"/>
      <c r="CR130" s="233"/>
    </row>
    <row r="131" spans="1:96" s="232" customFormat="1" x14ac:dyDescent="0.15">
      <c r="A131" s="227"/>
      <c r="B131" s="228"/>
      <c r="C131" s="228"/>
      <c r="E131" s="233"/>
      <c r="F131" s="233"/>
      <c r="G131" s="233"/>
      <c r="H131" s="233"/>
      <c r="I131" s="233"/>
      <c r="J131" s="233"/>
      <c r="K131" s="233"/>
      <c r="L131" s="233"/>
      <c r="M131" s="233"/>
      <c r="N131" s="233"/>
      <c r="O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6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4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5"/>
      <c r="BM131" s="235"/>
      <c r="BN131" s="235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  <c r="CI131" s="233"/>
      <c r="CJ131" s="233"/>
      <c r="CK131" s="233"/>
      <c r="CL131" s="233"/>
      <c r="CM131" s="233"/>
      <c r="CN131" s="233"/>
      <c r="CO131" s="233"/>
      <c r="CP131" s="233"/>
      <c r="CQ131" s="233"/>
      <c r="CR131" s="233"/>
    </row>
    <row r="132" spans="1:96" s="232" customFormat="1" x14ac:dyDescent="0.15">
      <c r="A132" s="227"/>
      <c r="B132" s="228"/>
      <c r="C132" s="228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6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4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5"/>
      <c r="BM132" s="235"/>
      <c r="BN132" s="235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33"/>
      <c r="CF132" s="233"/>
      <c r="CG132" s="233"/>
      <c r="CH132" s="233"/>
      <c r="CI132" s="233"/>
      <c r="CJ132" s="233"/>
      <c r="CK132" s="233"/>
      <c r="CL132" s="233"/>
      <c r="CM132" s="233"/>
      <c r="CN132" s="233"/>
      <c r="CO132" s="233"/>
      <c r="CP132" s="233"/>
      <c r="CQ132" s="233"/>
      <c r="CR132" s="233"/>
    </row>
    <row r="133" spans="1:96" s="232" customFormat="1" x14ac:dyDescent="0.15">
      <c r="A133" s="227"/>
      <c r="B133" s="228"/>
      <c r="C133" s="228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6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4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5"/>
      <c r="BM133" s="235"/>
      <c r="BN133" s="235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  <c r="CI133" s="233"/>
      <c r="CJ133" s="233"/>
      <c r="CK133" s="233"/>
      <c r="CL133" s="233"/>
      <c r="CM133" s="233"/>
      <c r="CN133" s="233"/>
      <c r="CO133" s="233"/>
      <c r="CP133" s="233"/>
      <c r="CQ133" s="233"/>
      <c r="CR133" s="233"/>
    </row>
    <row r="134" spans="1:96" s="232" customFormat="1" x14ac:dyDescent="0.15">
      <c r="A134" s="227"/>
      <c r="B134" s="228"/>
      <c r="C134" s="228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6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4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5"/>
      <c r="BM134" s="235"/>
      <c r="BN134" s="235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  <c r="CI134" s="233"/>
      <c r="CJ134" s="233"/>
      <c r="CK134" s="233"/>
      <c r="CL134" s="233"/>
      <c r="CM134" s="233"/>
      <c r="CN134" s="233"/>
      <c r="CO134" s="233"/>
      <c r="CP134" s="233"/>
      <c r="CQ134" s="233"/>
      <c r="CR134" s="233"/>
    </row>
    <row r="135" spans="1:96" s="232" customFormat="1" x14ac:dyDescent="0.15">
      <c r="A135" s="227"/>
      <c r="B135" s="228"/>
      <c r="C135" s="228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6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4"/>
      <c r="AO135" s="235"/>
      <c r="AP135" s="235"/>
      <c r="AQ135" s="235"/>
      <c r="AR135" s="235"/>
      <c r="AS135" s="235"/>
      <c r="AT135" s="235"/>
      <c r="AU135" s="235"/>
      <c r="AV135" s="235"/>
      <c r="AW135" s="235"/>
      <c r="AX135" s="235"/>
      <c r="AY135" s="235"/>
      <c r="AZ135" s="237"/>
      <c r="BA135" s="237"/>
      <c r="BB135" s="237"/>
      <c r="BC135" s="237"/>
      <c r="BD135" s="237"/>
      <c r="BE135" s="237"/>
      <c r="BF135" s="237"/>
      <c r="BG135" s="237"/>
      <c r="BH135" s="237"/>
      <c r="BI135" s="237"/>
      <c r="BJ135" s="237"/>
      <c r="BK135" s="237"/>
      <c r="BL135" s="235"/>
      <c r="BM135" s="235"/>
      <c r="BN135" s="235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33"/>
      <c r="CE135" s="233"/>
      <c r="CF135" s="233"/>
      <c r="CG135" s="233"/>
      <c r="CH135" s="233"/>
      <c r="CI135" s="233"/>
      <c r="CJ135" s="233"/>
      <c r="CK135" s="233"/>
      <c r="CL135" s="233"/>
      <c r="CM135" s="233"/>
      <c r="CN135" s="233"/>
      <c r="CO135" s="233"/>
      <c r="CP135" s="233"/>
      <c r="CQ135" s="233"/>
      <c r="CR135" s="233"/>
    </row>
    <row r="136" spans="1:96" s="232" customFormat="1" x14ac:dyDescent="0.15">
      <c r="A136" s="227"/>
      <c r="B136" s="228"/>
      <c r="C136" s="228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6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4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5"/>
      <c r="BM136" s="235"/>
      <c r="BN136" s="235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  <c r="CI136" s="233"/>
      <c r="CJ136" s="233"/>
      <c r="CK136" s="233"/>
      <c r="CL136" s="233"/>
      <c r="CM136" s="233"/>
      <c r="CN136" s="233"/>
      <c r="CO136" s="233"/>
      <c r="CP136" s="233"/>
      <c r="CQ136" s="233"/>
      <c r="CR136" s="233"/>
    </row>
    <row r="137" spans="1:96" s="232" customFormat="1" x14ac:dyDescent="0.15">
      <c r="A137" s="227"/>
      <c r="B137" s="228"/>
      <c r="C137" s="228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6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4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5"/>
      <c r="BM137" s="235"/>
      <c r="BN137" s="235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  <c r="CI137" s="233"/>
      <c r="CJ137" s="233"/>
      <c r="CK137" s="233"/>
      <c r="CL137" s="233"/>
      <c r="CM137" s="233"/>
      <c r="CN137" s="233"/>
      <c r="CO137" s="233"/>
      <c r="CP137" s="233"/>
      <c r="CQ137" s="233"/>
      <c r="CR137" s="233"/>
    </row>
    <row r="138" spans="1:96" s="232" customFormat="1" x14ac:dyDescent="0.15">
      <c r="A138" s="227"/>
      <c r="B138" s="228"/>
      <c r="C138" s="228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6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4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5"/>
      <c r="BM138" s="235"/>
      <c r="BN138" s="235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  <c r="CI138" s="233"/>
      <c r="CJ138" s="233"/>
      <c r="CK138" s="233"/>
      <c r="CL138" s="233"/>
      <c r="CM138" s="233"/>
      <c r="CN138" s="233"/>
      <c r="CO138" s="233"/>
      <c r="CP138" s="233"/>
      <c r="CQ138" s="233"/>
      <c r="CR138" s="233"/>
    </row>
    <row r="139" spans="1:96" s="232" customFormat="1" x14ac:dyDescent="0.15">
      <c r="A139" s="227"/>
      <c r="B139" s="228"/>
      <c r="C139" s="228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6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4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5"/>
      <c r="BM139" s="235"/>
      <c r="BN139" s="235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33"/>
      <c r="CJ139" s="233"/>
      <c r="CK139" s="233"/>
      <c r="CL139" s="233"/>
      <c r="CM139" s="233"/>
      <c r="CN139" s="233"/>
      <c r="CO139" s="233"/>
      <c r="CP139" s="233"/>
      <c r="CQ139" s="233"/>
      <c r="CR139" s="233"/>
    </row>
    <row r="140" spans="1:96" s="232" customFormat="1" x14ac:dyDescent="0.15">
      <c r="A140" s="227"/>
      <c r="B140" s="228"/>
      <c r="C140" s="228"/>
      <c r="E140" s="233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6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4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5"/>
      <c r="BM140" s="235"/>
      <c r="BN140" s="235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  <c r="CI140" s="233"/>
      <c r="CJ140" s="233"/>
      <c r="CK140" s="233"/>
      <c r="CL140" s="233"/>
      <c r="CM140" s="233"/>
      <c r="CN140" s="233"/>
      <c r="CO140" s="233"/>
      <c r="CP140" s="233"/>
      <c r="CQ140" s="233"/>
      <c r="CR140" s="233"/>
    </row>
    <row r="141" spans="1:96" s="232" customFormat="1" x14ac:dyDescent="0.15">
      <c r="A141" s="227"/>
      <c r="B141" s="228"/>
      <c r="C141" s="228"/>
      <c r="E141" s="233"/>
      <c r="F141" s="233"/>
      <c r="G141" s="233"/>
      <c r="H141" s="233"/>
      <c r="I141" s="233"/>
      <c r="J141" s="233"/>
      <c r="K141" s="233"/>
      <c r="L141" s="233"/>
      <c r="M141" s="233"/>
      <c r="N141" s="233"/>
      <c r="O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6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4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5"/>
      <c r="BM141" s="235"/>
      <c r="BN141" s="235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  <c r="CI141" s="233"/>
      <c r="CJ141" s="233"/>
      <c r="CK141" s="233"/>
      <c r="CL141" s="233"/>
      <c r="CM141" s="233"/>
      <c r="CN141" s="233"/>
      <c r="CO141" s="233"/>
      <c r="CP141" s="233"/>
      <c r="CQ141" s="233"/>
      <c r="CR141" s="233"/>
    </row>
    <row r="142" spans="1:96" s="232" customFormat="1" x14ac:dyDescent="0.15">
      <c r="A142" s="227"/>
      <c r="B142" s="228"/>
      <c r="C142" s="228"/>
      <c r="E142" s="233"/>
      <c r="F142" s="233"/>
      <c r="G142" s="233"/>
      <c r="H142" s="233"/>
      <c r="I142" s="233"/>
      <c r="J142" s="233"/>
      <c r="K142" s="233"/>
      <c r="L142" s="233"/>
      <c r="M142" s="233"/>
      <c r="N142" s="233"/>
      <c r="O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6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4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5"/>
      <c r="BM142" s="235"/>
      <c r="BN142" s="235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33"/>
      <c r="CF142" s="233"/>
      <c r="CG142" s="233"/>
      <c r="CH142" s="233"/>
      <c r="CI142" s="233"/>
      <c r="CJ142" s="233"/>
      <c r="CK142" s="233"/>
      <c r="CL142" s="233"/>
      <c r="CM142" s="233"/>
      <c r="CN142" s="233"/>
      <c r="CO142" s="233"/>
      <c r="CP142" s="233"/>
      <c r="CQ142" s="233"/>
      <c r="CR142" s="233"/>
    </row>
    <row r="143" spans="1:96" s="232" customFormat="1" x14ac:dyDescent="0.15">
      <c r="A143" s="227"/>
      <c r="B143" s="228"/>
      <c r="C143" s="228"/>
      <c r="E143" s="233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6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4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5"/>
      <c r="BM143" s="235"/>
      <c r="BN143" s="235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  <c r="CI143" s="233"/>
      <c r="CJ143" s="233"/>
      <c r="CK143" s="233"/>
      <c r="CL143" s="233"/>
      <c r="CM143" s="233"/>
      <c r="CN143" s="233"/>
      <c r="CO143" s="233"/>
      <c r="CP143" s="233"/>
      <c r="CQ143" s="233"/>
      <c r="CR143" s="233"/>
    </row>
    <row r="144" spans="1:96" x14ac:dyDescent="0.15">
      <c r="D144" s="232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</row>
    <row r="145" spans="1:96" x14ac:dyDescent="0.15">
      <c r="D145" s="232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</row>
    <row r="146" spans="1:96" x14ac:dyDescent="0.15">
      <c r="D146" s="232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</row>
    <row r="147" spans="1:96" x14ac:dyDescent="0.15">
      <c r="D147" s="232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</row>
    <row r="148" spans="1:96" x14ac:dyDescent="0.15">
      <c r="D148" s="232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</row>
    <row r="149" spans="1:96" x14ac:dyDescent="0.15">
      <c r="D149" s="232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</row>
    <row r="150" spans="1:96" x14ac:dyDescent="0.15">
      <c r="D150" s="232"/>
      <c r="E150" s="233"/>
      <c r="F150" s="233"/>
      <c r="G150" s="233"/>
      <c r="H150" s="233"/>
      <c r="I150" s="233"/>
      <c r="J150" s="233"/>
      <c r="K150" s="233"/>
      <c r="L150" s="233"/>
      <c r="M150" s="233"/>
      <c r="N150" s="233"/>
      <c r="O150" s="233"/>
    </row>
    <row r="151" spans="1:96" x14ac:dyDescent="0.15">
      <c r="D151" s="232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33"/>
    </row>
    <row r="152" spans="1:96" x14ac:dyDescent="0.15">
      <c r="D152" s="232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</row>
    <row r="153" spans="1:96" x14ac:dyDescent="0.15">
      <c r="D153" s="232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  <c r="O153" s="233"/>
    </row>
    <row r="154" spans="1:96" x14ac:dyDescent="0.15">
      <c r="D154" s="232"/>
      <c r="E154" s="233"/>
      <c r="F154" s="233"/>
      <c r="G154" s="233"/>
      <c r="H154" s="233"/>
      <c r="I154" s="233"/>
      <c r="J154" s="233"/>
      <c r="K154" s="233"/>
      <c r="L154" s="233"/>
      <c r="M154" s="233"/>
      <c r="N154" s="233"/>
      <c r="O154" s="233"/>
    </row>
    <row r="155" spans="1:96" x14ac:dyDescent="0.15">
      <c r="D155" s="232"/>
      <c r="E155" s="233"/>
      <c r="F155" s="233"/>
      <c r="G155" s="233"/>
      <c r="H155" s="233"/>
      <c r="I155" s="233"/>
      <c r="J155" s="233"/>
      <c r="K155" s="233"/>
      <c r="L155" s="233"/>
      <c r="M155" s="233"/>
      <c r="N155" s="233"/>
      <c r="O155" s="233"/>
    </row>
    <row r="156" spans="1:96" x14ac:dyDescent="0.15">
      <c r="D156" s="232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</row>
    <row r="157" spans="1:96" s="264" customFormat="1" x14ac:dyDescent="0.15">
      <c r="A157" s="227"/>
      <c r="B157" s="228"/>
      <c r="C157" s="228"/>
      <c r="D157" s="258"/>
      <c r="E157" s="259"/>
      <c r="F157" s="259"/>
      <c r="G157" s="259"/>
      <c r="H157" s="259"/>
      <c r="I157" s="259"/>
      <c r="J157" s="259"/>
      <c r="K157" s="259"/>
      <c r="L157" s="259"/>
      <c r="M157" s="259"/>
      <c r="N157" s="259"/>
      <c r="O157" s="259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62"/>
      <c r="AC157" s="263"/>
      <c r="AD157" s="263"/>
      <c r="AE157" s="263"/>
      <c r="AF157" s="263"/>
      <c r="AG157" s="263"/>
      <c r="AH157" s="263"/>
      <c r="AI157" s="263"/>
      <c r="AJ157" s="263"/>
      <c r="AK157" s="263"/>
      <c r="AL157" s="263"/>
      <c r="AM157" s="263"/>
      <c r="AN157" s="260"/>
      <c r="AO157" s="261"/>
      <c r="AP157" s="261"/>
      <c r="AQ157" s="261"/>
      <c r="AR157" s="261"/>
      <c r="AS157" s="261"/>
      <c r="AT157" s="261"/>
      <c r="AU157" s="261"/>
      <c r="AV157" s="261"/>
      <c r="AW157" s="261"/>
      <c r="AX157" s="261"/>
      <c r="AY157" s="261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1"/>
      <c r="BM157" s="261"/>
      <c r="BN157" s="261"/>
    </row>
    <row r="158" spans="1:96" s="264" customFormat="1" x14ac:dyDescent="0.15">
      <c r="A158" s="227"/>
      <c r="B158" s="228"/>
      <c r="C158" s="228"/>
      <c r="D158" s="258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/>
      <c r="O158" s="259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62"/>
      <c r="AC158" s="263"/>
      <c r="AD158" s="263"/>
      <c r="AE158" s="263"/>
      <c r="AF158" s="263"/>
      <c r="AG158" s="263"/>
      <c r="AH158" s="263"/>
      <c r="AI158" s="263"/>
      <c r="AJ158" s="263"/>
      <c r="AK158" s="263"/>
      <c r="AL158" s="263"/>
      <c r="AM158" s="263"/>
      <c r="AN158" s="260"/>
      <c r="AO158" s="261"/>
      <c r="AP158" s="261"/>
      <c r="AQ158" s="261"/>
      <c r="AR158" s="261"/>
      <c r="AS158" s="261"/>
      <c r="AT158" s="261"/>
      <c r="AU158" s="261"/>
      <c r="AV158" s="261"/>
      <c r="AW158" s="261"/>
      <c r="AX158" s="261"/>
      <c r="AY158" s="261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1"/>
      <c r="BM158" s="261"/>
      <c r="BN158" s="261"/>
    </row>
    <row r="159" spans="1:96" x14ac:dyDescent="0.15">
      <c r="D159" s="232"/>
      <c r="E159" s="233"/>
      <c r="F159" s="233"/>
      <c r="G159" s="233"/>
      <c r="H159" s="233"/>
      <c r="I159" s="233"/>
      <c r="J159" s="233"/>
      <c r="K159" s="233"/>
      <c r="L159" s="233"/>
      <c r="M159" s="233"/>
      <c r="N159" s="233"/>
      <c r="O159" s="233"/>
    </row>
    <row r="160" spans="1:96" s="232" customFormat="1" x14ac:dyDescent="0.15">
      <c r="A160" s="227"/>
      <c r="B160" s="228"/>
      <c r="C160" s="228"/>
      <c r="E160" s="233"/>
      <c r="F160" s="233"/>
      <c r="G160" s="233"/>
      <c r="H160" s="233"/>
      <c r="I160" s="233"/>
      <c r="J160" s="233"/>
      <c r="K160" s="233"/>
      <c r="L160" s="233"/>
      <c r="M160" s="233"/>
      <c r="N160" s="233"/>
      <c r="O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6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4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5"/>
      <c r="BM160" s="235"/>
      <c r="BN160" s="235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  <c r="CI160" s="233"/>
      <c r="CJ160" s="233"/>
      <c r="CK160" s="233"/>
      <c r="CL160" s="233"/>
      <c r="CM160" s="233"/>
      <c r="CN160" s="233"/>
      <c r="CO160" s="233"/>
      <c r="CP160" s="233"/>
      <c r="CQ160" s="233"/>
      <c r="CR160" s="233"/>
    </row>
    <row r="161" spans="1:96" s="232" customFormat="1" x14ac:dyDescent="0.15">
      <c r="A161" s="227"/>
      <c r="B161" s="228"/>
      <c r="C161" s="228"/>
      <c r="E161" s="233"/>
      <c r="F161" s="233"/>
      <c r="G161" s="233"/>
      <c r="H161" s="233"/>
      <c r="I161" s="233"/>
      <c r="J161" s="233"/>
      <c r="K161" s="233"/>
      <c r="L161" s="233"/>
      <c r="M161" s="233"/>
      <c r="N161" s="233"/>
      <c r="O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6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4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5"/>
      <c r="BM161" s="235"/>
      <c r="BN161" s="235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</row>
    <row r="162" spans="1:96" s="232" customFormat="1" x14ac:dyDescent="0.15">
      <c r="A162" s="227"/>
      <c r="B162" s="228"/>
      <c r="C162" s="228"/>
      <c r="E162" s="233"/>
      <c r="F162" s="233"/>
      <c r="G162" s="233"/>
      <c r="H162" s="233"/>
      <c r="I162" s="233"/>
      <c r="J162" s="233"/>
      <c r="K162" s="233"/>
      <c r="L162" s="233"/>
      <c r="M162" s="233"/>
      <c r="N162" s="233"/>
      <c r="O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6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4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5"/>
      <c r="BM162" s="235"/>
      <c r="BN162" s="235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  <c r="CI162" s="233"/>
      <c r="CJ162" s="233"/>
      <c r="CK162" s="233"/>
      <c r="CL162" s="233"/>
      <c r="CM162" s="233"/>
      <c r="CN162" s="233"/>
      <c r="CO162" s="233"/>
      <c r="CP162" s="233"/>
      <c r="CQ162" s="233"/>
      <c r="CR162" s="233"/>
    </row>
    <row r="163" spans="1:96" s="232" customFormat="1" x14ac:dyDescent="0.15">
      <c r="A163" s="227"/>
      <c r="B163" s="228"/>
      <c r="C163" s="228"/>
      <c r="E163" s="233"/>
      <c r="F163" s="233"/>
      <c r="G163" s="233"/>
      <c r="H163" s="233"/>
      <c r="I163" s="233"/>
      <c r="J163" s="233"/>
      <c r="K163" s="233"/>
      <c r="L163" s="233"/>
      <c r="M163" s="233"/>
      <c r="N163" s="233"/>
      <c r="O163" s="233"/>
      <c r="Q163" s="233"/>
      <c r="R163" s="233"/>
      <c r="S163" s="233"/>
      <c r="T163" s="233"/>
      <c r="U163" s="233"/>
      <c r="V163" s="233"/>
      <c r="W163" s="233"/>
      <c r="X163" s="233"/>
      <c r="Y163" s="233"/>
      <c r="Z163" s="233"/>
      <c r="AA163" s="233"/>
      <c r="AB163" s="236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4"/>
      <c r="AO163" s="235"/>
      <c r="AP163" s="235"/>
      <c r="AQ163" s="235"/>
      <c r="AR163" s="235"/>
      <c r="AS163" s="235"/>
      <c r="AT163" s="235"/>
      <c r="AU163" s="235"/>
      <c r="AV163" s="235"/>
      <c r="AW163" s="235"/>
      <c r="AX163" s="235"/>
      <c r="AY163" s="235"/>
      <c r="AZ163" s="237"/>
      <c r="BA163" s="237"/>
      <c r="BB163" s="237"/>
      <c r="BC163" s="237"/>
      <c r="BD163" s="237"/>
      <c r="BE163" s="237"/>
      <c r="BF163" s="237"/>
      <c r="BG163" s="237"/>
      <c r="BH163" s="237"/>
      <c r="BI163" s="237"/>
      <c r="BJ163" s="237"/>
      <c r="BK163" s="237"/>
      <c r="BL163" s="235"/>
      <c r="BM163" s="235"/>
      <c r="BN163" s="235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33"/>
      <c r="CE163" s="233"/>
      <c r="CF163" s="233"/>
      <c r="CG163" s="233"/>
      <c r="CH163" s="233"/>
      <c r="CI163" s="233"/>
      <c r="CJ163" s="233"/>
      <c r="CK163" s="233"/>
      <c r="CL163" s="233"/>
      <c r="CM163" s="233"/>
      <c r="CN163" s="233"/>
      <c r="CO163" s="233"/>
      <c r="CP163" s="233"/>
      <c r="CQ163" s="233"/>
      <c r="CR163" s="233"/>
    </row>
    <row r="164" spans="1:96" s="232" customFormat="1" x14ac:dyDescent="0.15">
      <c r="A164" s="227"/>
      <c r="B164" s="228"/>
      <c r="C164" s="228"/>
      <c r="E164" s="233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6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4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5"/>
      <c r="BM164" s="235"/>
      <c r="BN164" s="235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33"/>
      <c r="CJ164" s="233"/>
      <c r="CK164" s="233"/>
      <c r="CL164" s="233"/>
      <c r="CM164" s="233"/>
      <c r="CN164" s="233"/>
      <c r="CO164" s="233"/>
      <c r="CP164" s="233"/>
      <c r="CQ164" s="233"/>
      <c r="CR164" s="233"/>
    </row>
    <row r="165" spans="1:96" s="232" customFormat="1" x14ac:dyDescent="0.15">
      <c r="A165" s="227"/>
      <c r="B165" s="228"/>
      <c r="C165" s="228"/>
      <c r="E165" s="233"/>
      <c r="F165" s="233"/>
      <c r="G165" s="233"/>
      <c r="H165" s="233"/>
      <c r="I165" s="233"/>
      <c r="J165" s="233"/>
      <c r="K165" s="233"/>
      <c r="L165" s="233"/>
      <c r="M165" s="233"/>
      <c r="N165" s="233"/>
      <c r="O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6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4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5"/>
      <c r="BM165" s="235"/>
      <c r="BN165" s="235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33"/>
      <c r="CF165" s="233"/>
      <c r="CG165" s="233"/>
      <c r="CH165" s="233"/>
      <c r="CI165" s="233"/>
      <c r="CJ165" s="233"/>
      <c r="CK165" s="233"/>
      <c r="CL165" s="233"/>
      <c r="CM165" s="233"/>
      <c r="CN165" s="233"/>
      <c r="CO165" s="233"/>
      <c r="CP165" s="233"/>
      <c r="CQ165" s="233"/>
      <c r="CR165" s="233"/>
    </row>
    <row r="166" spans="1:96" s="232" customFormat="1" x14ac:dyDescent="0.15">
      <c r="A166" s="227"/>
      <c r="B166" s="228"/>
      <c r="C166" s="228"/>
      <c r="E166" s="233"/>
      <c r="F166" s="233"/>
      <c r="G166" s="233"/>
      <c r="H166" s="233"/>
      <c r="I166" s="233"/>
      <c r="J166" s="233"/>
      <c r="K166" s="233"/>
      <c r="L166" s="233"/>
      <c r="M166" s="233"/>
      <c r="N166" s="233"/>
      <c r="O166" s="233"/>
      <c r="Q166" s="233"/>
      <c r="R166" s="233"/>
      <c r="S166" s="233"/>
      <c r="T166" s="233"/>
      <c r="U166" s="233"/>
      <c r="V166" s="233"/>
      <c r="W166" s="233"/>
      <c r="X166" s="233"/>
      <c r="Y166" s="233"/>
      <c r="Z166" s="233"/>
      <c r="AA166" s="233"/>
      <c r="AB166" s="236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4"/>
      <c r="AO166" s="235"/>
      <c r="AP166" s="235"/>
      <c r="AQ166" s="235"/>
      <c r="AR166" s="235"/>
      <c r="AS166" s="235"/>
      <c r="AT166" s="235"/>
      <c r="AU166" s="235"/>
      <c r="AV166" s="235"/>
      <c r="AW166" s="235"/>
      <c r="AX166" s="235"/>
      <c r="AY166" s="235"/>
      <c r="AZ166" s="237"/>
      <c r="BA166" s="237"/>
      <c r="BB166" s="237"/>
      <c r="BC166" s="237"/>
      <c r="BD166" s="237"/>
      <c r="BE166" s="237"/>
      <c r="BF166" s="237"/>
      <c r="BG166" s="237"/>
      <c r="BH166" s="237"/>
      <c r="BI166" s="237"/>
      <c r="BJ166" s="237"/>
      <c r="BK166" s="237"/>
      <c r="BL166" s="235"/>
      <c r="BM166" s="235"/>
      <c r="BN166" s="235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33"/>
      <c r="CE166" s="233"/>
      <c r="CF166" s="233"/>
      <c r="CG166" s="233"/>
      <c r="CH166" s="233"/>
      <c r="CI166" s="233"/>
      <c r="CJ166" s="233"/>
      <c r="CK166" s="233"/>
      <c r="CL166" s="233"/>
      <c r="CM166" s="233"/>
      <c r="CN166" s="233"/>
      <c r="CO166" s="233"/>
      <c r="CP166" s="233"/>
      <c r="CQ166" s="233"/>
      <c r="CR166" s="233"/>
    </row>
    <row r="167" spans="1:96" s="232" customFormat="1" x14ac:dyDescent="0.15">
      <c r="A167" s="227"/>
      <c r="B167" s="228"/>
      <c r="C167" s="228"/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6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4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5"/>
      <c r="BM167" s="235"/>
      <c r="BN167" s="235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  <c r="CI167" s="233"/>
      <c r="CJ167" s="233"/>
      <c r="CK167" s="233"/>
      <c r="CL167" s="233"/>
      <c r="CM167" s="233"/>
      <c r="CN167" s="233"/>
      <c r="CO167" s="233"/>
      <c r="CP167" s="233"/>
      <c r="CQ167" s="233"/>
      <c r="CR167" s="233"/>
    </row>
    <row r="168" spans="1:96" s="232" customFormat="1" x14ac:dyDescent="0.15">
      <c r="A168" s="227"/>
      <c r="B168" s="228"/>
      <c r="C168" s="228"/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6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4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5"/>
      <c r="BM168" s="235"/>
      <c r="BN168" s="235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233"/>
    </row>
    <row r="183" spans="1:96" s="258" customFormat="1" x14ac:dyDescent="0.15">
      <c r="A183" s="227"/>
      <c r="B183" s="228"/>
      <c r="C183" s="228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32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62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0"/>
      <c r="AO183" s="261"/>
      <c r="AP183" s="261"/>
      <c r="AQ183" s="261"/>
      <c r="AR183" s="261"/>
      <c r="AS183" s="261"/>
      <c r="AT183" s="261"/>
      <c r="AU183" s="261"/>
      <c r="AV183" s="261"/>
      <c r="AW183" s="261"/>
      <c r="AX183" s="261"/>
      <c r="AY183" s="261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1"/>
      <c r="BM183" s="261"/>
      <c r="BN183" s="261"/>
      <c r="BO183" s="259"/>
      <c r="BP183" s="259"/>
      <c r="BQ183" s="259"/>
      <c r="BR183" s="259"/>
      <c r="BS183" s="259"/>
      <c r="BT183" s="259"/>
      <c r="BU183" s="259"/>
      <c r="BV183" s="259"/>
      <c r="BW183" s="259"/>
      <c r="BX183" s="259"/>
      <c r="BY183" s="259"/>
      <c r="BZ183" s="259"/>
      <c r="CA183" s="259"/>
      <c r="CB183" s="259"/>
      <c r="CC183" s="259"/>
      <c r="CD183" s="259"/>
      <c r="CE183" s="259"/>
      <c r="CF183" s="259"/>
      <c r="CG183" s="259"/>
      <c r="CH183" s="259"/>
      <c r="CI183" s="259"/>
      <c r="CJ183" s="259"/>
      <c r="CK183" s="259"/>
      <c r="CL183" s="259"/>
      <c r="CM183" s="259"/>
      <c r="CN183" s="259"/>
      <c r="CO183" s="259"/>
      <c r="CP183" s="259"/>
      <c r="CQ183" s="259"/>
      <c r="CR183" s="259"/>
    </row>
    <row r="184" spans="1:96" s="258" customFormat="1" x14ac:dyDescent="0.15">
      <c r="A184" s="227"/>
      <c r="B184" s="228"/>
      <c r="C184" s="228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32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62"/>
      <c r="AC184" s="263"/>
      <c r="AD184" s="263"/>
      <c r="AE184" s="263"/>
      <c r="AF184" s="263"/>
      <c r="AG184" s="263"/>
      <c r="AH184" s="263"/>
      <c r="AI184" s="263"/>
      <c r="AJ184" s="263"/>
      <c r="AK184" s="263"/>
      <c r="AL184" s="263"/>
      <c r="AM184" s="263"/>
      <c r="AN184" s="260"/>
      <c r="AO184" s="261"/>
      <c r="AP184" s="261"/>
      <c r="AQ184" s="261"/>
      <c r="AR184" s="261"/>
      <c r="AS184" s="261"/>
      <c r="AT184" s="261"/>
      <c r="AU184" s="261"/>
      <c r="AV184" s="261"/>
      <c r="AW184" s="261"/>
      <c r="AX184" s="261"/>
      <c r="AY184" s="261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1"/>
      <c r="BM184" s="261"/>
      <c r="BN184" s="261"/>
      <c r="BO184" s="259"/>
      <c r="BP184" s="259"/>
      <c r="BQ184" s="259"/>
      <c r="BR184" s="259"/>
      <c r="BS184" s="259"/>
      <c r="BT184" s="259"/>
      <c r="BU184" s="259"/>
      <c r="BV184" s="259"/>
      <c r="BW184" s="259"/>
      <c r="BX184" s="259"/>
      <c r="BY184" s="259"/>
      <c r="BZ184" s="259"/>
      <c r="CA184" s="259"/>
      <c r="CB184" s="259"/>
      <c r="CC184" s="259"/>
      <c r="CD184" s="259"/>
      <c r="CE184" s="259"/>
      <c r="CF184" s="259"/>
      <c r="CG184" s="259"/>
      <c r="CH184" s="259"/>
      <c r="CI184" s="259"/>
      <c r="CJ184" s="259"/>
      <c r="CK184" s="259"/>
      <c r="CL184" s="259"/>
      <c r="CM184" s="259"/>
      <c r="CN184" s="259"/>
      <c r="CO184" s="259"/>
      <c r="CP184" s="259"/>
      <c r="CQ184" s="259"/>
      <c r="CR184" s="259"/>
    </row>
    <row r="185" spans="1:96" s="258" customFormat="1" x14ac:dyDescent="0.15">
      <c r="A185" s="227"/>
      <c r="B185" s="228"/>
      <c r="C185" s="228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32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62"/>
      <c r="AC185" s="263"/>
      <c r="AD185" s="263"/>
      <c r="AE185" s="263"/>
      <c r="AF185" s="263"/>
      <c r="AG185" s="263"/>
      <c r="AH185" s="263"/>
      <c r="AI185" s="263"/>
      <c r="AJ185" s="263"/>
      <c r="AK185" s="263"/>
      <c r="AL185" s="263"/>
      <c r="AM185" s="263"/>
      <c r="AN185" s="260"/>
      <c r="AO185" s="261"/>
      <c r="AP185" s="261"/>
      <c r="AQ185" s="261"/>
      <c r="AR185" s="261"/>
      <c r="AS185" s="261"/>
      <c r="AT185" s="261"/>
      <c r="AU185" s="261"/>
      <c r="AV185" s="261"/>
      <c r="AW185" s="261"/>
      <c r="AX185" s="261"/>
      <c r="AY185" s="261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1"/>
      <c r="BM185" s="261"/>
      <c r="BN185" s="261"/>
      <c r="BO185" s="259"/>
      <c r="BP185" s="259"/>
      <c r="BQ185" s="259"/>
      <c r="BR185" s="259"/>
      <c r="BS185" s="259"/>
      <c r="BT185" s="259"/>
      <c r="BU185" s="259"/>
      <c r="BV185" s="259"/>
      <c r="BW185" s="259"/>
      <c r="BX185" s="259"/>
      <c r="BY185" s="259"/>
      <c r="BZ185" s="259"/>
      <c r="CA185" s="259"/>
      <c r="CB185" s="259"/>
      <c r="CC185" s="259"/>
      <c r="CD185" s="259"/>
      <c r="CE185" s="259"/>
      <c r="CF185" s="259"/>
      <c r="CG185" s="259"/>
      <c r="CH185" s="259"/>
      <c r="CI185" s="259"/>
      <c r="CJ185" s="259"/>
      <c r="CK185" s="259"/>
      <c r="CL185" s="259"/>
      <c r="CM185" s="259"/>
      <c r="CN185" s="259"/>
      <c r="CO185" s="259"/>
      <c r="CP185" s="259"/>
      <c r="CQ185" s="259"/>
      <c r="CR185" s="259"/>
    </row>
    <row r="186" spans="1:96" s="258" customFormat="1" x14ac:dyDescent="0.15">
      <c r="A186" s="227"/>
      <c r="B186" s="228"/>
      <c r="C186" s="228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  <c r="O186" s="259"/>
      <c r="P186" s="232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62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0"/>
      <c r="AO186" s="261"/>
      <c r="AP186" s="261"/>
      <c r="AQ186" s="261"/>
      <c r="AR186" s="261"/>
      <c r="AS186" s="261"/>
      <c r="AT186" s="261"/>
      <c r="AU186" s="261"/>
      <c r="AV186" s="261"/>
      <c r="AW186" s="261"/>
      <c r="AX186" s="261"/>
      <c r="AY186" s="261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1"/>
      <c r="BM186" s="261"/>
      <c r="BN186" s="261"/>
      <c r="BO186" s="259"/>
      <c r="BP186" s="259"/>
      <c r="BQ186" s="259"/>
      <c r="BR186" s="259"/>
      <c r="BS186" s="259"/>
      <c r="BT186" s="259"/>
      <c r="BU186" s="259"/>
      <c r="BV186" s="259"/>
      <c r="BW186" s="259"/>
      <c r="BX186" s="259"/>
      <c r="BY186" s="259"/>
      <c r="BZ186" s="259"/>
      <c r="CA186" s="259"/>
      <c r="CB186" s="259"/>
      <c r="CC186" s="259"/>
      <c r="CD186" s="259"/>
      <c r="CE186" s="259"/>
      <c r="CF186" s="259"/>
      <c r="CG186" s="259"/>
      <c r="CH186" s="259"/>
      <c r="CI186" s="259"/>
      <c r="CJ186" s="259"/>
      <c r="CK186" s="259"/>
      <c r="CL186" s="259"/>
      <c r="CM186" s="259"/>
      <c r="CN186" s="259"/>
      <c r="CO186" s="259"/>
      <c r="CP186" s="259"/>
      <c r="CQ186" s="259"/>
      <c r="CR186" s="259"/>
    </row>
    <row r="187" spans="1:96" s="258" customFormat="1" x14ac:dyDescent="0.15">
      <c r="A187" s="227"/>
      <c r="B187" s="228"/>
      <c r="C187" s="228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/>
      <c r="O187" s="259"/>
      <c r="P187" s="232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62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0"/>
      <c r="AO187" s="261"/>
      <c r="AP187" s="261"/>
      <c r="AQ187" s="261"/>
      <c r="AR187" s="261"/>
      <c r="AS187" s="261"/>
      <c r="AT187" s="261"/>
      <c r="AU187" s="261"/>
      <c r="AV187" s="261"/>
      <c r="AW187" s="261"/>
      <c r="AX187" s="261"/>
      <c r="AY187" s="261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1"/>
      <c r="BM187" s="261"/>
      <c r="BN187" s="261"/>
      <c r="BO187" s="259"/>
      <c r="BP187" s="259"/>
      <c r="BQ187" s="259"/>
      <c r="BR187" s="259"/>
      <c r="BS187" s="259"/>
      <c r="BT187" s="259"/>
      <c r="BU187" s="259"/>
      <c r="BV187" s="259"/>
      <c r="BW187" s="259"/>
      <c r="BX187" s="259"/>
      <c r="BY187" s="259"/>
      <c r="BZ187" s="259"/>
      <c r="CA187" s="259"/>
      <c r="CB187" s="259"/>
      <c r="CC187" s="259"/>
      <c r="CD187" s="259"/>
      <c r="CE187" s="259"/>
      <c r="CF187" s="259"/>
      <c r="CG187" s="259"/>
      <c r="CH187" s="259"/>
      <c r="CI187" s="259"/>
      <c r="CJ187" s="259"/>
      <c r="CK187" s="259"/>
      <c r="CL187" s="259"/>
      <c r="CM187" s="259"/>
      <c r="CN187" s="259"/>
      <c r="CO187" s="259"/>
      <c r="CP187" s="259"/>
      <c r="CQ187" s="259"/>
      <c r="CR187" s="259"/>
    </row>
    <row r="188" spans="1:96" s="258" customFormat="1" x14ac:dyDescent="0.15">
      <c r="A188" s="227"/>
      <c r="B188" s="228"/>
      <c r="C188" s="228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232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62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0"/>
      <c r="AO188" s="261"/>
      <c r="AP188" s="261"/>
      <c r="AQ188" s="261"/>
      <c r="AR188" s="261"/>
      <c r="AS188" s="261"/>
      <c r="AT188" s="261"/>
      <c r="AU188" s="261"/>
      <c r="AV188" s="261"/>
      <c r="AW188" s="261"/>
      <c r="AX188" s="261"/>
      <c r="AY188" s="261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1"/>
      <c r="BM188" s="261"/>
      <c r="BN188" s="261"/>
      <c r="BO188" s="259"/>
      <c r="BP188" s="259"/>
      <c r="BQ188" s="259"/>
      <c r="BR188" s="259"/>
      <c r="BS188" s="259"/>
      <c r="BT188" s="259"/>
      <c r="BU188" s="259"/>
      <c r="BV188" s="259"/>
      <c r="BW188" s="259"/>
      <c r="BX188" s="259"/>
      <c r="BY188" s="259"/>
      <c r="BZ188" s="259"/>
      <c r="CA188" s="259"/>
      <c r="CB188" s="259"/>
      <c r="CC188" s="259"/>
      <c r="CD188" s="259"/>
      <c r="CE188" s="259"/>
      <c r="CF188" s="259"/>
      <c r="CG188" s="259"/>
      <c r="CH188" s="259"/>
      <c r="CI188" s="259"/>
      <c r="CJ188" s="259"/>
      <c r="CK188" s="259"/>
      <c r="CL188" s="259"/>
      <c r="CM188" s="259"/>
      <c r="CN188" s="259"/>
      <c r="CO188" s="259"/>
      <c r="CP188" s="259"/>
      <c r="CQ188" s="259"/>
      <c r="CR188" s="259"/>
    </row>
    <row r="189" spans="1:96" s="258" customFormat="1" x14ac:dyDescent="0.15">
      <c r="A189" s="227"/>
      <c r="B189" s="228"/>
      <c r="C189" s="228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  <c r="O189" s="259"/>
      <c r="P189" s="232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62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0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1"/>
      <c r="BM189" s="261"/>
      <c r="BN189" s="261"/>
      <c r="BO189" s="259"/>
      <c r="BP189" s="259"/>
      <c r="BQ189" s="259"/>
      <c r="BR189" s="259"/>
      <c r="BS189" s="259"/>
      <c r="BT189" s="259"/>
      <c r="BU189" s="259"/>
      <c r="BV189" s="259"/>
      <c r="BW189" s="259"/>
      <c r="BX189" s="259"/>
      <c r="BY189" s="259"/>
      <c r="BZ189" s="259"/>
      <c r="CA189" s="259"/>
      <c r="CB189" s="259"/>
      <c r="CC189" s="259"/>
      <c r="CD189" s="259"/>
      <c r="CE189" s="259"/>
      <c r="CF189" s="259"/>
      <c r="CG189" s="259"/>
      <c r="CH189" s="259"/>
      <c r="CI189" s="259"/>
      <c r="CJ189" s="259"/>
      <c r="CK189" s="259"/>
      <c r="CL189" s="259"/>
      <c r="CM189" s="259"/>
      <c r="CN189" s="259"/>
      <c r="CO189" s="259"/>
      <c r="CP189" s="259"/>
      <c r="CQ189" s="259"/>
      <c r="CR189" s="259"/>
    </row>
    <row r="190" spans="1:96" s="258" customFormat="1" x14ac:dyDescent="0.15">
      <c r="A190" s="227"/>
      <c r="B190" s="228"/>
      <c r="C190" s="228"/>
      <c r="E190" s="259"/>
      <c r="F190" s="259"/>
      <c r="G190" s="259"/>
      <c r="H190" s="259"/>
      <c r="I190" s="259"/>
      <c r="J190" s="259"/>
      <c r="K190" s="259"/>
      <c r="L190" s="259"/>
      <c r="M190" s="259"/>
      <c r="N190" s="259"/>
      <c r="O190" s="259"/>
      <c r="P190" s="232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62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0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1"/>
      <c r="BM190" s="261"/>
      <c r="BN190" s="261"/>
      <c r="BO190" s="259"/>
      <c r="BP190" s="259"/>
      <c r="BQ190" s="259"/>
      <c r="BR190" s="259"/>
      <c r="BS190" s="259"/>
      <c r="BT190" s="259"/>
      <c r="BU190" s="259"/>
      <c r="BV190" s="259"/>
      <c r="BW190" s="259"/>
      <c r="BX190" s="259"/>
      <c r="BY190" s="259"/>
      <c r="BZ190" s="259"/>
      <c r="CA190" s="259"/>
      <c r="CB190" s="259"/>
      <c r="CC190" s="259"/>
      <c r="CD190" s="259"/>
      <c r="CE190" s="259"/>
      <c r="CF190" s="259"/>
      <c r="CG190" s="259"/>
      <c r="CH190" s="259"/>
      <c r="CI190" s="259"/>
      <c r="CJ190" s="259"/>
      <c r="CK190" s="259"/>
      <c r="CL190" s="259"/>
      <c r="CM190" s="259"/>
      <c r="CN190" s="259"/>
      <c r="CO190" s="259"/>
      <c r="CP190" s="259"/>
      <c r="CQ190" s="259"/>
      <c r="CR190" s="259"/>
    </row>
    <row r="191" spans="1:96" s="258" customFormat="1" x14ac:dyDescent="0.15">
      <c r="A191" s="227"/>
      <c r="B191" s="228"/>
      <c r="C191" s="228"/>
      <c r="E191" s="259"/>
      <c r="F191" s="259"/>
      <c r="G191" s="259"/>
      <c r="H191" s="259"/>
      <c r="I191" s="259"/>
      <c r="J191" s="259"/>
      <c r="K191" s="259"/>
      <c r="L191" s="259"/>
      <c r="M191" s="259"/>
      <c r="N191" s="259"/>
      <c r="O191" s="259"/>
      <c r="P191" s="232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62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0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1"/>
      <c r="BM191" s="261"/>
      <c r="BN191" s="261"/>
      <c r="BO191" s="259"/>
      <c r="BP191" s="259"/>
      <c r="BQ191" s="259"/>
      <c r="BR191" s="259"/>
      <c r="BS191" s="259"/>
      <c r="BT191" s="259"/>
      <c r="BU191" s="259"/>
      <c r="BV191" s="259"/>
      <c r="BW191" s="259"/>
      <c r="BX191" s="259"/>
      <c r="BY191" s="259"/>
      <c r="BZ191" s="259"/>
      <c r="CA191" s="259"/>
      <c r="CB191" s="259"/>
      <c r="CC191" s="259"/>
      <c r="CD191" s="259"/>
      <c r="CE191" s="259"/>
      <c r="CF191" s="259"/>
      <c r="CG191" s="259"/>
      <c r="CH191" s="259"/>
      <c r="CI191" s="259"/>
      <c r="CJ191" s="259"/>
      <c r="CK191" s="259"/>
      <c r="CL191" s="259"/>
      <c r="CM191" s="259"/>
      <c r="CN191" s="259"/>
      <c r="CO191" s="259"/>
      <c r="CP191" s="259"/>
      <c r="CQ191" s="259"/>
      <c r="CR191" s="259"/>
    </row>
    <row r="192" spans="1:96" s="258" customFormat="1" x14ac:dyDescent="0.15">
      <c r="A192" s="227"/>
      <c r="B192" s="228"/>
      <c r="C192" s="228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  <c r="O192" s="259"/>
      <c r="P192" s="232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62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0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1"/>
      <c r="BM192" s="261"/>
      <c r="BN192" s="261"/>
      <c r="BO192" s="259"/>
      <c r="BP192" s="259"/>
      <c r="BQ192" s="259"/>
      <c r="BR192" s="259"/>
      <c r="BS192" s="259"/>
      <c r="BT192" s="259"/>
      <c r="BU192" s="259"/>
      <c r="BV192" s="259"/>
      <c r="BW192" s="259"/>
      <c r="BX192" s="259"/>
      <c r="BY192" s="259"/>
      <c r="BZ192" s="259"/>
      <c r="CA192" s="259"/>
      <c r="CB192" s="259"/>
      <c r="CC192" s="259"/>
      <c r="CD192" s="259"/>
      <c r="CE192" s="259"/>
      <c r="CF192" s="259"/>
      <c r="CG192" s="259"/>
      <c r="CH192" s="259"/>
      <c r="CI192" s="259"/>
      <c r="CJ192" s="259"/>
      <c r="CK192" s="259"/>
      <c r="CL192" s="259"/>
      <c r="CM192" s="259"/>
      <c r="CN192" s="259"/>
      <c r="CO192" s="259"/>
      <c r="CP192" s="259"/>
      <c r="CQ192" s="259"/>
      <c r="CR192" s="259"/>
    </row>
  </sheetData>
  <sortState xmlns:xlrd2="http://schemas.microsoft.com/office/spreadsheetml/2017/richdata2" ref="A2:CT71">
    <sortCondition ref="BL2:BL71"/>
  </sortState>
  <conditionalFormatting sqref="B85:C1048576 B1:B71">
    <cfRule type="cellIs" dxfId="7" priority="25" operator="equal">
      <formula>"F"</formula>
    </cfRule>
    <cfRule type="cellIs" dxfId="6" priority="26" operator="equal">
      <formula>"B2"</formula>
    </cfRule>
    <cfRule type="cellIs" dxfId="5" priority="27" operator="equal">
      <formula>"C"</formula>
    </cfRule>
    <cfRule type="cellIs" dxfId="4" priority="28" operator="equal">
      <formula>"B1"</formula>
    </cfRule>
  </conditionalFormatting>
  <conditionalFormatting sqref="BL1:BL19 C1:C19 BL85:BL1048576 C21:C71 BL21:BL71">
    <cfRule type="cellIs" dxfId="3" priority="21" operator="equal">
      <formula>TRUE</formula>
    </cfRule>
  </conditionalFormatting>
  <conditionalFormatting sqref="BL85:BL1048576 BL1:BL19 BL21:BL7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8:AN79">
    <cfRule type="colorScale" priority="10">
      <colorScale>
        <cfvo type="min"/>
        <cfvo type="max"/>
        <color rgb="FFFCFCFF"/>
        <color rgb="FF63BE7B"/>
      </colorScale>
    </cfRule>
  </conditionalFormatting>
  <conditionalFormatting sqref="AB80:AM80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20 BL20">
    <cfRule type="cellIs" dxfId="2" priority="4" operator="equal">
      <formula>TRUE</formula>
    </cfRule>
  </conditionalFormatting>
  <conditionalFormatting sqref="BL2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:AM71">
    <cfRule type="cellIs" dxfId="1" priority="1" operator="equal">
      <formula>"common"</formula>
    </cfRule>
    <cfRule type="cellIs" dxfId="0" priority="2" operator="equal">
      <formula>"unique"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E31F4-6388-074B-9049-6F943E04E9B9}">
  <sheetPr>
    <tabColor rgb="FF92D050"/>
  </sheetPr>
  <dimension ref="A1:J405"/>
  <sheetViews>
    <sheetView zoomScale="93" zoomScaleNormal="93" workbookViewId="0">
      <pane ySplit="1" topLeftCell="A3" activePane="bottomLeft" state="frozen"/>
      <selection pane="bottomLeft" activeCell="M10" sqref="M10"/>
    </sheetView>
  </sheetViews>
  <sheetFormatPr baseColWidth="10" defaultRowHeight="15" x14ac:dyDescent="0.2"/>
  <cols>
    <col min="1" max="1" width="22.33203125" style="265" bestFit="1" customWidth="1"/>
    <col min="2" max="2" width="8.83203125" style="265" bestFit="1" customWidth="1"/>
    <col min="3" max="3" width="19.1640625" style="265" bestFit="1" customWidth="1"/>
    <col min="4" max="4" width="6" style="265" bestFit="1" customWidth="1"/>
    <col min="5" max="5" width="4.83203125" style="265" bestFit="1" customWidth="1"/>
    <col min="6" max="6" width="14.1640625" style="265" bestFit="1" customWidth="1"/>
    <col min="7" max="7" width="25" style="265" bestFit="1" customWidth="1"/>
    <col min="8" max="8" width="47" style="265" bestFit="1" customWidth="1"/>
    <col min="9" max="9" width="17" style="265" bestFit="1" customWidth="1"/>
    <col min="10" max="10" width="10.1640625" style="265" bestFit="1" customWidth="1"/>
    <col min="11" max="16384" width="10.83203125" style="265"/>
  </cols>
  <sheetData>
    <row r="1" spans="1:10" s="268" customFormat="1" x14ac:dyDescent="0.2">
      <c r="A1" s="268" t="s">
        <v>331</v>
      </c>
      <c r="B1" s="268" t="s">
        <v>2893</v>
      </c>
      <c r="C1" s="268" t="s">
        <v>341</v>
      </c>
      <c r="D1" s="268" t="s">
        <v>2894</v>
      </c>
      <c r="E1" s="268" t="s">
        <v>333</v>
      </c>
      <c r="F1" s="268" t="s">
        <v>343</v>
      </c>
      <c r="G1" s="268" t="s">
        <v>342</v>
      </c>
      <c r="H1" s="268" t="s">
        <v>2892</v>
      </c>
      <c r="I1" s="268" t="s">
        <v>2891</v>
      </c>
      <c r="J1" s="268" t="s">
        <v>2890</v>
      </c>
    </row>
    <row r="2" spans="1:10" ht="17" x14ac:dyDescent="0.25">
      <c r="A2" s="265" t="s">
        <v>344</v>
      </c>
      <c r="B2" s="265" t="s">
        <v>348</v>
      </c>
      <c r="C2" s="265" t="s">
        <v>2889</v>
      </c>
      <c r="D2" s="265">
        <v>1</v>
      </c>
      <c r="E2" s="265" t="s">
        <v>335</v>
      </c>
      <c r="F2" s="265" t="s">
        <v>347</v>
      </c>
      <c r="G2" s="265" t="s">
        <v>346</v>
      </c>
      <c r="H2" s="265" t="s">
        <v>2888</v>
      </c>
      <c r="I2" s="265" t="s">
        <v>88</v>
      </c>
      <c r="J2" s="265" t="s">
        <v>345</v>
      </c>
    </row>
    <row r="3" spans="1:10" ht="17" x14ac:dyDescent="0.25">
      <c r="A3" s="265" t="s">
        <v>349</v>
      </c>
      <c r="B3" s="265" t="s">
        <v>351</v>
      </c>
      <c r="C3" s="265" t="s">
        <v>2887</v>
      </c>
      <c r="D3" s="265">
        <v>2</v>
      </c>
      <c r="E3" s="265" t="s">
        <v>335</v>
      </c>
      <c r="F3" s="265" t="s">
        <v>347</v>
      </c>
      <c r="G3" s="265" t="s">
        <v>346</v>
      </c>
      <c r="H3" s="265" t="s">
        <v>2886</v>
      </c>
      <c r="I3" s="265" t="s">
        <v>89</v>
      </c>
      <c r="J3" s="265" t="s">
        <v>350</v>
      </c>
    </row>
    <row r="4" spans="1:10" ht="17" x14ac:dyDescent="0.25">
      <c r="A4" s="265" t="s">
        <v>352</v>
      </c>
      <c r="B4" s="265" t="s">
        <v>354</v>
      </c>
      <c r="C4" s="265" t="s">
        <v>2885</v>
      </c>
      <c r="D4" s="265">
        <v>3</v>
      </c>
      <c r="E4" s="265" t="s">
        <v>335</v>
      </c>
      <c r="F4" s="265" t="s">
        <v>347</v>
      </c>
      <c r="G4" s="265" t="s">
        <v>346</v>
      </c>
      <c r="H4" s="265" t="s">
        <v>2884</v>
      </c>
      <c r="I4" s="265" t="s">
        <v>90</v>
      </c>
      <c r="J4" s="265" t="s">
        <v>353</v>
      </c>
    </row>
    <row r="5" spans="1:10" ht="17" x14ac:dyDescent="0.25">
      <c r="A5" s="265" t="s">
        <v>360</v>
      </c>
      <c r="B5" s="265" t="s">
        <v>362</v>
      </c>
      <c r="C5" s="265" t="s">
        <v>2883</v>
      </c>
      <c r="D5" s="265">
        <v>6</v>
      </c>
      <c r="E5" s="265" t="s">
        <v>335</v>
      </c>
      <c r="F5" s="265" t="s">
        <v>347</v>
      </c>
      <c r="G5" s="265" t="s">
        <v>346</v>
      </c>
      <c r="H5" s="265" t="s">
        <v>2882</v>
      </c>
      <c r="I5" s="265" t="s">
        <v>91</v>
      </c>
      <c r="J5" s="265" t="s">
        <v>361</v>
      </c>
    </row>
    <row r="6" spans="1:10" ht="17" x14ac:dyDescent="0.25">
      <c r="A6" s="265" t="s">
        <v>363</v>
      </c>
      <c r="B6" s="265" t="s">
        <v>365</v>
      </c>
      <c r="C6" s="265" t="s">
        <v>2881</v>
      </c>
      <c r="D6" s="265">
        <v>7</v>
      </c>
      <c r="E6" s="265" t="s">
        <v>335</v>
      </c>
      <c r="F6" s="265" t="s">
        <v>347</v>
      </c>
      <c r="G6" s="265" t="s">
        <v>346</v>
      </c>
      <c r="H6" s="265" t="s">
        <v>2880</v>
      </c>
      <c r="I6" s="265" t="s">
        <v>92</v>
      </c>
      <c r="J6" s="265" t="s">
        <v>364</v>
      </c>
    </row>
    <row r="7" spans="1:10" ht="17" x14ac:dyDescent="0.25">
      <c r="A7" s="265" t="s">
        <v>366</v>
      </c>
      <c r="B7" s="265" t="s">
        <v>368</v>
      </c>
      <c r="C7" s="265" t="s">
        <v>2879</v>
      </c>
      <c r="D7" s="265">
        <v>8</v>
      </c>
      <c r="E7" s="265" t="s">
        <v>335</v>
      </c>
      <c r="F7" s="265" t="s">
        <v>347</v>
      </c>
      <c r="G7" s="265" t="s">
        <v>346</v>
      </c>
      <c r="H7" s="265" t="s">
        <v>2878</v>
      </c>
      <c r="I7" s="265" t="s">
        <v>93</v>
      </c>
      <c r="J7" s="265" t="s">
        <v>367</v>
      </c>
    </row>
    <row r="8" spans="1:10" ht="17" x14ac:dyDescent="0.25">
      <c r="A8" s="265" t="s">
        <v>391</v>
      </c>
      <c r="B8" s="265" t="s">
        <v>394</v>
      </c>
      <c r="C8" s="265" t="s">
        <v>2877</v>
      </c>
      <c r="D8" s="265">
        <v>18</v>
      </c>
      <c r="E8" s="265" t="s">
        <v>335</v>
      </c>
      <c r="F8" s="265" t="s">
        <v>393</v>
      </c>
      <c r="G8" s="265" t="s">
        <v>103</v>
      </c>
      <c r="H8" s="265" t="s">
        <v>2876</v>
      </c>
      <c r="I8" s="265" t="s">
        <v>83</v>
      </c>
      <c r="J8" s="265" t="s">
        <v>392</v>
      </c>
    </row>
    <row r="9" spans="1:10" ht="17" x14ac:dyDescent="0.25">
      <c r="A9" s="265" t="s">
        <v>395</v>
      </c>
      <c r="B9" s="265" t="s">
        <v>397</v>
      </c>
      <c r="C9" s="265" t="s">
        <v>2875</v>
      </c>
      <c r="D9" s="265">
        <v>19</v>
      </c>
      <c r="E9" s="265" t="s">
        <v>335</v>
      </c>
      <c r="F9" s="265" t="s">
        <v>393</v>
      </c>
      <c r="G9" s="265" t="s">
        <v>103</v>
      </c>
      <c r="H9" s="265" t="s">
        <v>2874</v>
      </c>
      <c r="I9" s="265" t="s">
        <v>84</v>
      </c>
      <c r="J9" s="265" t="s">
        <v>396</v>
      </c>
    </row>
    <row r="10" spans="1:10" ht="17" x14ac:dyDescent="0.25">
      <c r="A10" s="265" t="s">
        <v>398</v>
      </c>
      <c r="B10" s="265" t="s">
        <v>400</v>
      </c>
      <c r="C10" s="265" t="s">
        <v>2873</v>
      </c>
      <c r="D10" s="265">
        <v>20</v>
      </c>
      <c r="E10" s="265" t="s">
        <v>335</v>
      </c>
      <c r="F10" s="265" t="s">
        <v>393</v>
      </c>
      <c r="G10" s="265" t="s">
        <v>103</v>
      </c>
      <c r="H10" s="265" t="s">
        <v>2872</v>
      </c>
      <c r="I10" s="265" t="s">
        <v>85</v>
      </c>
      <c r="J10" s="265" t="s">
        <v>399</v>
      </c>
    </row>
    <row r="11" spans="1:10" ht="17" x14ac:dyDescent="0.25">
      <c r="A11" s="265" t="s">
        <v>401</v>
      </c>
      <c r="B11" s="265" t="s">
        <v>403</v>
      </c>
      <c r="C11" s="265" t="s">
        <v>2871</v>
      </c>
      <c r="D11" s="265">
        <v>21</v>
      </c>
      <c r="E11" s="265" t="s">
        <v>335</v>
      </c>
      <c r="F11" s="265" t="s">
        <v>393</v>
      </c>
      <c r="G11" s="265" t="s">
        <v>103</v>
      </c>
      <c r="H11" s="265" t="s">
        <v>2870</v>
      </c>
      <c r="I11" s="265" t="s">
        <v>86</v>
      </c>
      <c r="J11" s="265" t="s">
        <v>402</v>
      </c>
    </row>
    <row r="12" spans="1:10" ht="17" x14ac:dyDescent="0.25">
      <c r="A12" s="265" t="s">
        <v>376</v>
      </c>
      <c r="B12" s="265" t="s">
        <v>379</v>
      </c>
      <c r="C12" s="265" t="s">
        <v>2869</v>
      </c>
      <c r="D12" s="265">
        <v>13</v>
      </c>
      <c r="E12" s="265" t="s">
        <v>335</v>
      </c>
      <c r="F12" s="265" t="s">
        <v>347</v>
      </c>
      <c r="G12" s="265" t="s">
        <v>378</v>
      </c>
      <c r="H12" s="265" t="s">
        <v>2868</v>
      </c>
      <c r="I12" s="265" t="s">
        <v>63</v>
      </c>
      <c r="J12" s="265" t="s">
        <v>377</v>
      </c>
    </row>
    <row r="13" spans="1:10" ht="17" x14ac:dyDescent="0.25">
      <c r="A13" s="265" t="s">
        <v>380</v>
      </c>
      <c r="B13" s="265" t="s">
        <v>382</v>
      </c>
      <c r="C13" s="265" t="s">
        <v>2867</v>
      </c>
      <c r="D13" s="265">
        <v>14</v>
      </c>
      <c r="E13" s="265" t="s">
        <v>335</v>
      </c>
      <c r="F13" s="265" t="s">
        <v>347</v>
      </c>
      <c r="G13" s="265" t="s">
        <v>378</v>
      </c>
      <c r="H13" s="265" t="s">
        <v>2866</v>
      </c>
      <c r="I13" s="265" t="s">
        <v>64</v>
      </c>
      <c r="J13" s="265" t="s">
        <v>381</v>
      </c>
    </row>
    <row r="14" spans="1:10" ht="17" x14ac:dyDescent="0.25">
      <c r="A14" s="265" t="s">
        <v>383</v>
      </c>
      <c r="B14" s="265" t="s">
        <v>385</v>
      </c>
      <c r="C14" s="265" t="s">
        <v>2865</v>
      </c>
      <c r="D14" s="265">
        <v>15</v>
      </c>
      <c r="E14" s="265" t="s">
        <v>335</v>
      </c>
      <c r="F14" s="265" t="s">
        <v>347</v>
      </c>
      <c r="G14" s="265" t="s">
        <v>378</v>
      </c>
      <c r="H14" s="265" t="s">
        <v>2864</v>
      </c>
      <c r="I14" s="265" t="s">
        <v>65</v>
      </c>
      <c r="J14" s="265" t="s">
        <v>384</v>
      </c>
    </row>
    <row r="15" spans="1:10" ht="17" x14ac:dyDescent="0.25">
      <c r="A15" s="265" t="s">
        <v>386</v>
      </c>
      <c r="B15" s="265" t="s">
        <v>388</v>
      </c>
      <c r="C15" s="265" t="s">
        <v>2863</v>
      </c>
      <c r="D15" s="265">
        <v>16</v>
      </c>
      <c r="E15" s="265" t="s">
        <v>335</v>
      </c>
      <c r="F15" s="265" t="s">
        <v>347</v>
      </c>
      <c r="G15" s="265" t="s">
        <v>378</v>
      </c>
      <c r="H15" s="265" t="s">
        <v>2862</v>
      </c>
      <c r="I15" s="265" t="s">
        <v>66</v>
      </c>
      <c r="J15" s="265" t="s">
        <v>387</v>
      </c>
    </row>
    <row r="16" spans="1:10" ht="17" x14ac:dyDescent="0.25">
      <c r="A16" s="265" t="s">
        <v>411</v>
      </c>
      <c r="B16" s="265" t="s">
        <v>414</v>
      </c>
      <c r="C16" s="265" t="s">
        <v>2861</v>
      </c>
      <c r="D16" s="265">
        <v>22</v>
      </c>
      <c r="E16" s="265" t="s">
        <v>335</v>
      </c>
      <c r="F16" s="265" t="s">
        <v>347</v>
      </c>
      <c r="G16" s="265" t="s">
        <v>413</v>
      </c>
      <c r="H16" s="265" t="s">
        <v>2860</v>
      </c>
      <c r="I16" s="265" t="s">
        <v>174</v>
      </c>
      <c r="J16" s="265" t="s">
        <v>412</v>
      </c>
    </row>
    <row r="17" spans="1:10" ht="17" x14ac:dyDescent="0.25">
      <c r="A17" s="265" t="s">
        <v>419</v>
      </c>
      <c r="B17" s="265" t="s">
        <v>421</v>
      </c>
      <c r="C17" s="265" t="s">
        <v>2859</v>
      </c>
      <c r="D17" s="265">
        <v>25</v>
      </c>
      <c r="E17" s="265" t="s">
        <v>335</v>
      </c>
      <c r="F17" s="265" t="s">
        <v>347</v>
      </c>
      <c r="G17" s="265" t="s">
        <v>413</v>
      </c>
      <c r="H17" s="265" t="s">
        <v>2858</v>
      </c>
      <c r="I17" s="265" t="s">
        <v>78</v>
      </c>
      <c r="J17" s="265" t="s">
        <v>420</v>
      </c>
    </row>
    <row r="18" spans="1:10" ht="17" x14ac:dyDescent="0.25">
      <c r="A18" s="265" t="s">
        <v>422</v>
      </c>
      <c r="B18" s="265" t="s">
        <v>424</v>
      </c>
      <c r="C18" s="265" t="s">
        <v>2857</v>
      </c>
      <c r="D18" s="265">
        <v>26</v>
      </c>
      <c r="E18" s="265" t="s">
        <v>335</v>
      </c>
      <c r="F18" s="265" t="s">
        <v>347</v>
      </c>
      <c r="G18" s="265" t="s">
        <v>413</v>
      </c>
      <c r="H18" s="265" t="s">
        <v>2856</v>
      </c>
      <c r="I18" s="265" t="s">
        <v>79</v>
      </c>
      <c r="J18" s="265" t="s">
        <v>423</v>
      </c>
    </row>
    <row r="19" spans="1:10" ht="17" x14ac:dyDescent="0.25">
      <c r="A19" s="265" t="s">
        <v>425</v>
      </c>
      <c r="B19" s="265" t="s">
        <v>427</v>
      </c>
      <c r="C19" s="265" t="s">
        <v>2855</v>
      </c>
      <c r="D19" s="265">
        <v>27</v>
      </c>
      <c r="E19" s="265" t="s">
        <v>335</v>
      </c>
      <c r="F19" s="265" t="s">
        <v>347</v>
      </c>
      <c r="G19" s="265" t="s">
        <v>413</v>
      </c>
      <c r="H19" s="265" t="s">
        <v>2854</v>
      </c>
      <c r="I19" s="265" t="s">
        <v>80</v>
      </c>
      <c r="J19" s="265" t="s">
        <v>426</v>
      </c>
    </row>
    <row r="20" spans="1:10" ht="17" x14ac:dyDescent="0.25">
      <c r="A20" s="265" t="s">
        <v>428</v>
      </c>
      <c r="B20" s="265" t="s">
        <v>429</v>
      </c>
      <c r="C20" s="265" t="s">
        <v>2853</v>
      </c>
      <c r="D20" s="265">
        <v>28</v>
      </c>
      <c r="E20" s="265" t="s">
        <v>335</v>
      </c>
      <c r="F20" s="265" t="s">
        <v>347</v>
      </c>
      <c r="G20" s="265" t="s">
        <v>413</v>
      </c>
      <c r="H20" s="265" t="s">
        <v>2852</v>
      </c>
      <c r="I20" s="265" t="s">
        <v>81</v>
      </c>
      <c r="J20" s="265" t="s">
        <v>428</v>
      </c>
    </row>
    <row r="21" spans="1:10" ht="17" x14ac:dyDescent="0.25">
      <c r="A21" s="265" t="s">
        <v>430</v>
      </c>
      <c r="B21" s="265" t="s">
        <v>431</v>
      </c>
      <c r="C21" s="265" t="s">
        <v>2851</v>
      </c>
      <c r="D21" s="265">
        <v>29</v>
      </c>
      <c r="E21" s="265" t="s">
        <v>335</v>
      </c>
      <c r="F21" s="265" t="s">
        <v>347</v>
      </c>
      <c r="G21" s="265" t="s">
        <v>413</v>
      </c>
      <c r="H21" s="265" t="s">
        <v>2850</v>
      </c>
      <c r="I21" s="265" t="s">
        <v>82</v>
      </c>
      <c r="J21" s="265" t="s">
        <v>430</v>
      </c>
    </row>
    <row r="22" spans="1:10" ht="17" x14ac:dyDescent="0.25">
      <c r="A22" s="265" t="s">
        <v>433</v>
      </c>
      <c r="B22" s="265" t="s">
        <v>437</v>
      </c>
      <c r="C22" s="265" t="s">
        <v>2849</v>
      </c>
      <c r="D22" s="265">
        <v>34</v>
      </c>
      <c r="E22" s="265" t="s">
        <v>335</v>
      </c>
      <c r="F22" s="265" t="s">
        <v>436</v>
      </c>
      <c r="G22" s="265" t="s">
        <v>435</v>
      </c>
      <c r="H22" s="265" t="s">
        <v>2848</v>
      </c>
      <c r="I22" s="265" t="s">
        <v>434</v>
      </c>
      <c r="J22" s="265" t="s">
        <v>433</v>
      </c>
    </row>
    <row r="23" spans="1:10" x14ac:dyDescent="0.2">
      <c r="A23" s="265" t="s">
        <v>12</v>
      </c>
      <c r="B23" s="265" t="s">
        <v>441</v>
      </c>
      <c r="C23" s="265" t="s">
        <v>439</v>
      </c>
      <c r="D23" s="265">
        <v>36</v>
      </c>
      <c r="E23" s="265" t="s">
        <v>335</v>
      </c>
      <c r="F23" s="265" t="s">
        <v>436</v>
      </c>
      <c r="G23" s="265" t="s">
        <v>440</v>
      </c>
      <c r="H23" s="265" t="s">
        <v>2847</v>
      </c>
      <c r="I23" s="265" t="s">
        <v>12</v>
      </c>
      <c r="J23" s="265" t="s">
        <v>439</v>
      </c>
    </row>
    <row r="24" spans="1:10" ht="17" x14ac:dyDescent="0.25">
      <c r="A24" s="265" t="s">
        <v>450</v>
      </c>
      <c r="B24" s="265" t="s">
        <v>453</v>
      </c>
      <c r="C24" s="265" t="s">
        <v>2846</v>
      </c>
      <c r="D24" s="265">
        <v>41</v>
      </c>
      <c r="E24" s="265" t="s">
        <v>335</v>
      </c>
      <c r="F24" s="265" t="s">
        <v>436</v>
      </c>
      <c r="G24" s="265" t="s">
        <v>452</v>
      </c>
      <c r="H24" s="265" t="s">
        <v>2845</v>
      </c>
      <c r="I24" s="265" t="s">
        <v>94</v>
      </c>
      <c r="J24" s="265" t="s">
        <v>451</v>
      </c>
    </row>
    <row r="25" spans="1:10" ht="17" x14ac:dyDescent="0.25">
      <c r="A25" s="265" t="s">
        <v>454</v>
      </c>
      <c r="B25" s="265" t="s">
        <v>456</v>
      </c>
      <c r="C25" s="265" t="s">
        <v>2844</v>
      </c>
      <c r="D25" s="265">
        <v>42</v>
      </c>
      <c r="E25" s="265" t="s">
        <v>335</v>
      </c>
      <c r="F25" s="265" t="s">
        <v>436</v>
      </c>
      <c r="G25" s="265" t="s">
        <v>452</v>
      </c>
      <c r="H25" s="265" t="s">
        <v>2843</v>
      </c>
      <c r="I25" s="265" t="s">
        <v>95</v>
      </c>
      <c r="J25" s="265" t="s">
        <v>455</v>
      </c>
    </row>
    <row r="26" spans="1:10" ht="17" x14ac:dyDescent="0.25">
      <c r="A26" s="265" t="s">
        <v>497</v>
      </c>
      <c r="B26" s="265" t="s">
        <v>499</v>
      </c>
      <c r="C26" s="265" t="s">
        <v>2842</v>
      </c>
      <c r="D26" s="265">
        <v>76</v>
      </c>
      <c r="E26" s="265" t="s">
        <v>335</v>
      </c>
      <c r="F26" s="265" t="s">
        <v>436</v>
      </c>
      <c r="G26" s="265" t="s">
        <v>498</v>
      </c>
      <c r="H26" s="265" t="s">
        <v>2841</v>
      </c>
      <c r="I26" s="265" t="s">
        <v>17</v>
      </c>
      <c r="J26" s="265" t="s">
        <v>497</v>
      </c>
    </row>
    <row r="27" spans="1:10" ht="17" x14ac:dyDescent="0.25">
      <c r="A27" s="265" t="s">
        <v>692</v>
      </c>
      <c r="B27" s="265" t="s">
        <v>695</v>
      </c>
      <c r="C27" s="265" t="s">
        <v>2840</v>
      </c>
      <c r="D27" s="265">
        <v>269</v>
      </c>
      <c r="E27" s="265" t="s">
        <v>335</v>
      </c>
      <c r="F27" s="265" t="s">
        <v>466</v>
      </c>
      <c r="G27" s="265" t="s">
        <v>694</v>
      </c>
      <c r="H27" s="265" t="s">
        <v>2839</v>
      </c>
      <c r="I27" s="265" t="s">
        <v>27</v>
      </c>
      <c r="J27" s="265" t="s">
        <v>693</v>
      </c>
    </row>
    <row r="28" spans="1:10" ht="17" x14ac:dyDescent="0.25">
      <c r="A28" s="265" t="s">
        <v>696</v>
      </c>
      <c r="B28" s="265" t="s">
        <v>698</v>
      </c>
      <c r="C28" s="265" t="s">
        <v>2838</v>
      </c>
      <c r="D28" s="265">
        <v>270</v>
      </c>
      <c r="E28" s="265" t="s">
        <v>335</v>
      </c>
      <c r="F28" s="265" t="s">
        <v>466</v>
      </c>
      <c r="G28" s="265" t="s">
        <v>694</v>
      </c>
      <c r="H28" s="265" t="s">
        <v>2837</v>
      </c>
      <c r="I28" s="265" t="s">
        <v>28</v>
      </c>
      <c r="J28" s="265" t="s">
        <v>697</v>
      </c>
    </row>
    <row r="29" spans="1:10" ht="17" x14ac:dyDescent="0.25">
      <c r="A29" s="265" t="s">
        <v>464</v>
      </c>
      <c r="B29" s="265" t="s">
        <v>467</v>
      </c>
      <c r="C29" s="265" t="s">
        <v>2836</v>
      </c>
      <c r="D29" s="265">
        <v>56</v>
      </c>
      <c r="E29" s="265" t="s">
        <v>335</v>
      </c>
      <c r="F29" s="265" t="s">
        <v>466</v>
      </c>
      <c r="G29" s="265" t="s">
        <v>465</v>
      </c>
      <c r="H29" s="265" t="s">
        <v>2835</v>
      </c>
      <c r="I29" s="265" t="s">
        <v>15</v>
      </c>
      <c r="J29" s="265" t="s">
        <v>464</v>
      </c>
    </row>
    <row r="30" spans="1:10" ht="17" x14ac:dyDescent="0.25">
      <c r="A30" s="265" t="s">
        <v>468</v>
      </c>
      <c r="B30" s="265" t="s">
        <v>469</v>
      </c>
      <c r="C30" s="265" t="s">
        <v>2834</v>
      </c>
      <c r="D30" s="265">
        <v>57</v>
      </c>
      <c r="E30" s="265" t="s">
        <v>335</v>
      </c>
      <c r="F30" s="265" t="s">
        <v>466</v>
      </c>
      <c r="G30" s="265" t="s">
        <v>465</v>
      </c>
      <c r="H30" s="265" t="s">
        <v>2833</v>
      </c>
      <c r="I30" s="265" t="s">
        <v>16</v>
      </c>
      <c r="J30" s="265" t="s">
        <v>468</v>
      </c>
    </row>
    <row r="31" spans="1:10" ht="17" x14ac:dyDescent="0.25">
      <c r="A31" s="265" t="s">
        <v>606</v>
      </c>
      <c r="B31" s="265" t="s">
        <v>607</v>
      </c>
      <c r="C31" s="265" t="s">
        <v>2832</v>
      </c>
      <c r="D31" s="265">
        <v>214</v>
      </c>
      <c r="E31" s="265" t="s">
        <v>335</v>
      </c>
      <c r="F31" s="265" t="s">
        <v>347</v>
      </c>
      <c r="G31" s="265" t="s">
        <v>121</v>
      </c>
      <c r="H31" s="265" t="s">
        <v>2831</v>
      </c>
      <c r="I31" s="265" t="s">
        <v>29</v>
      </c>
      <c r="J31" s="265" t="s">
        <v>606</v>
      </c>
    </row>
    <row r="32" spans="1:10" ht="17" x14ac:dyDescent="0.25">
      <c r="A32" s="265" t="s">
        <v>608</v>
      </c>
      <c r="B32" s="265" t="s">
        <v>609</v>
      </c>
      <c r="C32" s="265" t="s">
        <v>2830</v>
      </c>
      <c r="D32" s="265">
        <v>215</v>
      </c>
      <c r="E32" s="265" t="s">
        <v>335</v>
      </c>
      <c r="F32" s="265" t="s">
        <v>347</v>
      </c>
      <c r="G32" s="265" t="s">
        <v>121</v>
      </c>
      <c r="H32" s="265" t="s">
        <v>2829</v>
      </c>
      <c r="I32" s="265" t="s">
        <v>30</v>
      </c>
      <c r="J32" s="265" t="s">
        <v>608</v>
      </c>
    </row>
    <row r="33" spans="1:10" ht="17" x14ac:dyDescent="0.25">
      <c r="A33" s="265" t="s">
        <v>612</v>
      </c>
      <c r="B33" s="265" t="s">
        <v>613</v>
      </c>
      <c r="C33" s="265" t="s">
        <v>2828</v>
      </c>
      <c r="D33" s="265">
        <v>218</v>
      </c>
      <c r="E33" s="265" t="s">
        <v>335</v>
      </c>
      <c r="F33" s="265" t="s">
        <v>347</v>
      </c>
      <c r="G33" s="265" t="s">
        <v>121</v>
      </c>
      <c r="H33" s="265" t="s">
        <v>2827</v>
      </c>
      <c r="I33" s="265" t="s">
        <v>31</v>
      </c>
      <c r="J33" s="265" t="s">
        <v>612</v>
      </c>
    </row>
    <row r="34" spans="1:10" ht="17" x14ac:dyDescent="0.25">
      <c r="A34" s="265" t="s">
        <v>614</v>
      </c>
      <c r="B34" s="265" t="s">
        <v>616</v>
      </c>
      <c r="C34" s="265" t="s">
        <v>2826</v>
      </c>
      <c r="D34" s="265">
        <v>219</v>
      </c>
      <c r="E34" s="265" t="s">
        <v>335</v>
      </c>
      <c r="F34" s="265" t="s">
        <v>436</v>
      </c>
      <c r="G34" s="265" t="s">
        <v>615</v>
      </c>
      <c r="H34" s="265" t="s">
        <v>2825</v>
      </c>
      <c r="I34" s="265" t="s">
        <v>37</v>
      </c>
      <c r="J34" s="265" t="s">
        <v>614</v>
      </c>
    </row>
    <row r="35" spans="1:10" x14ac:dyDescent="0.2">
      <c r="A35" s="265" t="s">
        <v>626</v>
      </c>
      <c r="B35" s="265" t="s">
        <v>627</v>
      </c>
      <c r="C35" s="265" t="s">
        <v>1621</v>
      </c>
      <c r="D35" s="265">
        <v>226</v>
      </c>
      <c r="E35" s="265" t="s">
        <v>335</v>
      </c>
      <c r="F35" s="265" t="s">
        <v>466</v>
      </c>
      <c r="G35" s="265" t="s">
        <v>625</v>
      </c>
      <c r="H35" s="265" t="s">
        <v>2824</v>
      </c>
      <c r="I35" s="265" t="s">
        <v>46</v>
      </c>
      <c r="J35" s="265" t="s">
        <v>626</v>
      </c>
    </row>
    <row r="36" spans="1:10" x14ac:dyDescent="0.2">
      <c r="A36" s="265" t="s">
        <v>628</v>
      </c>
      <c r="B36" s="265" t="s">
        <v>629</v>
      </c>
      <c r="C36" s="265" t="s">
        <v>1620</v>
      </c>
      <c r="D36" s="265">
        <v>227</v>
      </c>
      <c r="E36" s="265" t="s">
        <v>335</v>
      </c>
      <c r="F36" s="265" t="s">
        <v>466</v>
      </c>
      <c r="G36" s="265" t="s">
        <v>625</v>
      </c>
      <c r="H36" s="265" t="s">
        <v>2823</v>
      </c>
      <c r="I36" s="265" t="s">
        <v>45</v>
      </c>
      <c r="J36" s="265" t="s">
        <v>628</v>
      </c>
    </row>
    <row r="37" spans="1:10" x14ac:dyDescent="0.2">
      <c r="A37" s="265" t="s">
        <v>630</v>
      </c>
      <c r="B37" s="265" t="s">
        <v>631</v>
      </c>
      <c r="C37" s="265" t="s">
        <v>1619</v>
      </c>
      <c r="D37" s="265">
        <v>127</v>
      </c>
      <c r="E37" s="265" t="s">
        <v>335</v>
      </c>
      <c r="F37" s="265" t="s">
        <v>466</v>
      </c>
      <c r="G37" s="265" t="s">
        <v>625</v>
      </c>
      <c r="H37" s="265" t="s">
        <v>2822</v>
      </c>
      <c r="I37" s="265" t="s">
        <v>43</v>
      </c>
      <c r="J37" s="265" t="s">
        <v>630</v>
      </c>
    </row>
    <row r="38" spans="1:10" x14ac:dyDescent="0.2">
      <c r="A38" s="265" t="s">
        <v>97</v>
      </c>
      <c r="B38" s="265" t="s">
        <v>654</v>
      </c>
      <c r="C38" s="265" t="s">
        <v>126</v>
      </c>
      <c r="D38" s="265">
        <v>246</v>
      </c>
      <c r="E38" s="265" t="s">
        <v>335</v>
      </c>
      <c r="F38" s="265" t="s">
        <v>436</v>
      </c>
      <c r="G38" s="265" t="s">
        <v>126</v>
      </c>
      <c r="H38" s="265" t="s">
        <v>2821</v>
      </c>
      <c r="I38" s="265" t="s">
        <v>97</v>
      </c>
      <c r="J38" s="265" t="s">
        <v>97</v>
      </c>
    </row>
    <row r="39" spans="1:10" x14ac:dyDescent="0.2">
      <c r="A39" s="265" t="s">
        <v>657</v>
      </c>
      <c r="B39" s="265" t="s">
        <v>658</v>
      </c>
      <c r="C39" s="265" t="s">
        <v>127</v>
      </c>
      <c r="D39" s="265">
        <v>248</v>
      </c>
      <c r="E39" s="265" t="s">
        <v>337</v>
      </c>
      <c r="F39" s="265" t="s">
        <v>436</v>
      </c>
      <c r="G39" s="265" t="s">
        <v>656</v>
      </c>
      <c r="H39" s="265" t="s">
        <v>2820</v>
      </c>
      <c r="I39" s="265" t="s">
        <v>657</v>
      </c>
      <c r="J39" s="265" t="s">
        <v>657</v>
      </c>
    </row>
    <row r="40" spans="1:10" ht="17" x14ac:dyDescent="0.25">
      <c r="A40" s="265" t="s">
        <v>670</v>
      </c>
      <c r="B40" s="265" t="s">
        <v>672</v>
      </c>
      <c r="C40" s="265" t="s">
        <v>2819</v>
      </c>
      <c r="D40" s="265">
        <v>256</v>
      </c>
      <c r="E40" s="265" t="s">
        <v>335</v>
      </c>
      <c r="F40" s="265" t="s">
        <v>436</v>
      </c>
      <c r="G40" s="265" t="s">
        <v>671</v>
      </c>
      <c r="H40" s="265" t="s">
        <v>2818</v>
      </c>
      <c r="I40" s="265" t="s">
        <v>42</v>
      </c>
      <c r="J40" s="265" t="s">
        <v>670</v>
      </c>
    </row>
    <row r="41" spans="1:10" x14ac:dyDescent="0.2">
      <c r="A41" s="265" t="s">
        <v>526</v>
      </c>
      <c r="B41" s="265" t="s">
        <v>527</v>
      </c>
      <c r="C41" s="265" t="s">
        <v>50</v>
      </c>
      <c r="D41" s="265">
        <v>81</v>
      </c>
      <c r="E41" s="265" t="s">
        <v>335</v>
      </c>
      <c r="F41" s="265" t="s">
        <v>405</v>
      </c>
      <c r="G41" s="265" t="s">
        <v>502</v>
      </c>
      <c r="H41" s="265" t="s">
        <v>2817</v>
      </c>
      <c r="I41" s="265" t="s">
        <v>50</v>
      </c>
      <c r="J41" s="265" t="s">
        <v>50</v>
      </c>
    </row>
    <row r="42" spans="1:10" x14ac:dyDescent="0.2">
      <c r="A42" s="265" t="s">
        <v>49</v>
      </c>
      <c r="B42" s="265" t="s">
        <v>558</v>
      </c>
      <c r="C42" s="265" t="s">
        <v>49</v>
      </c>
      <c r="D42" s="265">
        <v>120</v>
      </c>
      <c r="E42" s="265" t="s">
        <v>335</v>
      </c>
      <c r="F42" s="265" t="s">
        <v>405</v>
      </c>
      <c r="G42" s="265" t="s">
        <v>502</v>
      </c>
      <c r="H42" s="265" t="s">
        <v>2816</v>
      </c>
      <c r="I42" s="265" t="s">
        <v>49</v>
      </c>
      <c r="J42" s="265" t="s">
        <v>49</v>
      </c>
    </row>
    <row r="43" spans="1:10" ht="17" x14ac:dyDescent="0.25">
      <c r="A43" s="265" t="s">
        <v>677</v>
      </c>
      <c r="B43" s="265" t="s">
        <v>678</v>
      </c>
      <c r="C43" s="265" t="s">
        <v>2815</v>
      </c>
      <c r="D43" s="265">
        <v>262</v>
      </c>
      <c r="E43" s="265" t="s">
        <v>335</v>
      </c>
      <c r="F43" s="265" t="s">
        <v>347</v>
      </c>
      <c r="G43" s="265" t="s">
        <v>138</v>
      </c>
      <c r="H43" s="265" t="s">
        <v>2814</v>
      </c>
      <c r="I43" s="265" t="s">
        <v>56</v>
      </c>
      <c r="J43" s="265" t="s">
        <v>677</v>
      </c>
    </row>
    <row r="44" spans="1:10" ht="17" x14ac:dyDescent="0.25">
      <c r="A44" s="265" t="s">
        <v>679</v>
      </c>
      <c r="B44" s="265" t="s">
        <v>680</v>
      </c>
      <c r="C44" s="265" t="s">
        <v>2813</v>
      </c>
      <c r="D44" s="265">
        <v>263</v>
      </c>
      <c r="E44" s="265" t="s">
        <v>335</v>
      </c>
      <c r="F44" s="265" t="s">
        <v>347</v>
      </c>
      <c r="G44" s="265" t="s">
        <v>138</v>
      </c>
      <c r="H44" s="265" t="s">
        <v>2812</v>
      </c>
      <c r="I44" s="265" t="s">
        <v>57</v>
      </c>
      <c r="J44" s="265" t="s">
        <v>679</v>
      </c>
    </row>
    <row r="45" spans="1:10" ht="17" x14ac:dyDescent="0.25">
      <c r="A45" s="265" t="s">
        <v>61</v>
      </c>
      <c r="B45" s="265" t="s">
        <v>706</v>
      </c>
      <c r="C45" s="265" t="s">
        <v>2811</v>
      </c>
      <c r="D45" s="265">
        <v>272</v>
      </c>
      <c r="E45" s="265" t="s">
        <v>335</v>
      </c>
      <c r="F45" s="265" t="s">
        <v>466</v>
      </c>
      <c r="G45" s="265" t="s">
        <v>705</v>
      </c>
      <c r="H45" s="265" t="s">
        <v>2810</v>
      </c>
      <c r="I45" s="265" t="s">
        <v>61</v>
      </c>
      <c r="J45" s="265" t="s">
        <v>61</v>
      </c>
    </row>
    <row r="46" spans="1:10" ht="17" x14ac:dyDescent="0.25">
      <c r="A46" s="265" t="s">
        <v>62</v>
      </c>
      <c r="B46" s="265" t="s">
        <v>707</v>
      </c>
      <c r="C46" s="265" t="s">
        <v>2809</v>
      </c>
      <c r="D46" s="265">
        <v>273</v>
      </c>
      <c r="E46" s="265" t="s">
        <v>335</v>
      </c>
      <c r="F46" s="265" t="s">
        <v>466</v>
      </c>
      <c r="G46" s="265" t="s">
        <v>705</v>
      </c>
      <c r="H46" s="265" t="s">
        <v>2808</v>
      </c>
      <c r="I46" s="265" t="s">
        <v>62</v>
      </c>
      <c r="J46" s="265" t="s">
        <v>62</v>
      </c>
    </row>
    <row r="47" spans="1:10" ht="17" x14ac:dyDescent="0.25">
      <c r="A47" s="265" t="s">
        <v>699</v>
      </c>
      <c r="B47" s="265" t="s">
        <v>700</v>
      </c>
      <c r="C47" s="265" t="s">
        <v>2807</v>
      </c>
      <c r="D47" s="265">
        <v>267</v>
      </c>
      <c r="E47" s="265" t="s">
        <v>335</v>
      </c>
      <c r="F47" s="265" t="s">
        <v>466</v>
      </c>
      <c r="G47" s="265" t="s">
        <v>694</v>
      </c>
      <c r="H47" s="265" t="s">
        <v>2806</v>
      </c>
      <c r="I47" s="265" t="s">
        <v>13</v>
      </c>
      <c r="J47" s="265" t="s">
        <v>356</v>
      </c>
    </row>
    <row r="48" spans="1:10" ht="17" x14ac:dyDescent="0.25">
      <c r="A48" s="265" t="s">
        <v>701</v>
      </c>
      <c r="B48" s="265" t="s">
        <v>703</v>
      </c>
      <c r="C48" s="265" t="s">
        <v>2805</v>
      </c>
      <c r="D48" s="265">
        <v>268</v>
      </c>
      <c r="E48" s="265" t="s">
        <v>335</v>
      </c>
      <c r="F48" s="265" t="s">
        <v>466</v>
      </c>
      <c r="G48" s="265" t="s">
        <v>694</v>
      </c>
      <c r="H48" s="265" t="s">
        <v>2804</v>
      </c>
      <c r="I48" s="265" t="s">
        <v>177</v>
      </c>
      <c r="J48" s="265" t="s">
        <v>702</v>
      </c>
    </row>
    <row r="49" spans="1:10" ht="17" x14ac:dyDescent="0.25">
      <c r="A49" s="265" t="s">
        <v>67</v>
      </c>
      <c r="B49" s="265" t="s">
        <v>723</v>
      </c>
      <c r="C49" s="265" t="s">
        <v>2803</v>
      </c>
      <c r="D49" s="265">
        <v>284</v>
      </c>
      <c r="E49" s="265" t="s">
        <v>335</v>
      </c>
      <c r="F49" s="265" t="s">
        <v>436</v>
      </c>
      <c r="G49" s="265" t="s">
        <v>722</v>
      </c>
      <c r="H49" s="265" t="s">
        <v>2802</v>
      </c>
      <c r="I49" s="265" t="s">
        <v>67</v>
      </c>
      <c r="J49" s="265" t="s">
        <v>67</v>
      </c>
    </row>
    <row r="50" spans="1:10" ht="17" x14ac:dyDescent="0.25">
      <c r="A50" s="265" t="s">
        <v>99</v>
      </c>
      <c r="B50" s="265" t="s">
        <v>724</v>
      </c>
      <c r="C50" s="265" t="s">
        <v>2801</v>
      </c>
      <c r="D50" s="265">
        <v>285</v>
      </c>
      <c r="E50" s="265" t="s">
        <v>335</v>
      </c>
      <c r="F50" s="265" t="s">
        <v>436</v>
      </c>
      <c r="G50" s="265" t="s">
        <v>722</v>
      </c>
      <c r="H50" s="265" t="s">
        <v>2800</v>
      </c>
      <c r="I50" s="265" t="s">
        <v>99</v>
      </c>
      <c r="J50" s="265" t="s">
        <v>99</v>
      </c>
    </row>
    <row r="51" spans="1:10" ht="17" x14ac:dyDescent="0.25">
      <c r="A51" s="265" t="s">
        <v>728</v>
      </c>
      <c r="B51" s="265" t="s">
        <v>730</v>
      </c>
      <c r="C51" s="265" t="s">
        <v>2799</v>
      </c>
      <c r="D51" s="265">
        <v>287</v>
      </c>
      <c r="E51" s="265" t="s">
        <v>335</v>
      </c>
      <c r="F51" s="265" t="s">
        <v>146</v>
      </c>
      <c r="G51" s="265" t="s">
        <v>146</v>
      </c>
      <c r="H51" s="265" t="s">
        <v>2798</v>
      </c>
      <c r="I51" s="265" t="s">
        <v>175</v>
      </c>
      <c r="J51" s="265" t="s">
        <v>729</v>
      </c>
    </row>
    <row r="52" spans="1:10" ht="17" x14ac:dyDescent="0.25">
      <c r="A52" s="265" t="s">
        <v>731</v>
      </c>
      <c r="B52" s="265" t="s">
        <v>734</v>
      </c>
      <c r="C52" s="265" t="s">
        <v>2797</v>
      </c>
      <c r="D52" s="265">
        <v>288</v>
      </c>
      <c r="E52" s="265" t="s">
        <v>335</v>
      </c>
      <c r="F52" s="265" t="s">
        <v>146</v>
      </c>
      <c r="G52" s="265" t="s">
        <v>146</v>
      </c>
      <c r="H52" s="265" t="s">
        <v>2796</v>
      </c>
      <c r="I52" s="265" t="s">
        <v>732</v>
      </c>
      <c r="J52" s="265" t="s">
        <v>733</v>
      </c>
    </row>
    <row r="53" spans="1:10" x14ac:dyDescent="0.2">
      <c r="A53" s="265" t="s">
        <v>755</v>
      </c>
      <c r="B53" s="265" t="s">
        <v>757</v>
      </c>
      <c r="C53" s="265" t="s">
        <v>755</v>
      </c>
      <c r="D53" s="265">
        <v>300</v>
      </c>
      <c r="E53" s="265" t="s">
        <v>335</v>
      </c>
      <c r="F53" s="265" t="s">
        <v>436</v>
      </c>
      <c r="G53" s="265" t="s">
        <v>756</v>
      </c>
      <c r="H53" s="265" t="s">
        <v>2795</v>
      </c>
      <c r="I53" s="265" t="s">
        <v>70</v>
      </c>
      <c r="J53" s="265" t="s">
        <v>70</v>
      </c>
    </row>
    <row r="54" spans="1:10" x14ac:dyDescent="0.2">
      <c r="A54" s="265" t="s">
        <v>758</v>
      </c>
      <c r="B54" s="265" t="s">
        <v>759</v>
      </c>
      <c r="C54" s="265" t="s">
        <v>758</v>
      </c>
      <c r="D54" s="265">
        <v>301</v>
      </c>
      <c r="E54" s="265" t="s">
        <v>335</v>
      </c>
      <c r="F54" s="265" t="s">
        <v>436</v>
      </c>
      <c r="G54" s="265" t="s">
        <v>756</v>
      </c>
      <c r="H54" s="265" t="s">
        <v>2794</v>
      </c>
      <c r="I54" s="265" t="s">
        <v>77</v>
      </c>
      <c r="J54" s="265" t="s">
        <v>77</v>
      </c>
    </row>
    <row r="55" spans="1:10" x14ac:dyDescent="0.2">
      <c r="A55" s="265" t="s">
        <v>775</v>
      </c>
      <c r="B55" s="265" t="s">
        <v>778</v>
      </c>
      <c r="C55" s="265" t="s">
        <v>1594</v>
      </c>
      <c r="D55" s="265">
        <v>317</v>
      </c>
      <c r="E55" s="265" t="s">
        <v>335</v>
      </c>
      <c r="F55" s="265" t="s">
        <v>436</v>
      </c>
      <c r="G55" s="265" t="s">
        <v>777</v>
      </c>
      <c r="H55" s="265" t="s">
        <v>2793</v>
      </c>
      <c r="I55" s="265" t="s">
        <v>32</v>
      </c>
      <c r="J55" s="265" t="s">
        <v>776</v>
      </c>
    </row>
    <row r="56" spans="1:10" x14ac:dyDescent="0.2">
      <c r="A56" s="265" t="s">
        <v>779</v>
      </c>
      <c r="B56" s="265" t="s">
        <v>781</v>
      </c>
      <c r="C56" s="265" t="s">
        <v>1593</v>
      </c>
      <c r="D56" s="265">
        <v>318</v>
      </c>
      <c r="E56" s="265" t="s">
        <v>335</v>
      </c>
      <c r="F56" s="265" t="s">
        <v>436</v>
      </c>
      <c r="G56" s="265" t="s">
        <v>777</v>
      </c>
      <c r="H56" s="265" t="s">
        <v>2792</v>
      </c>
      <c r="I56" s="265" t="s">
        <v>60</v>
      </c>
      <c r="J56" s="265" t="s">
        <v>780</v>
      </c>
    </row>
    <row r="57" spans="1:10" x14ac:dyDescent="0.2">
      <c r="A57" s="265" t="s">
        <v>782</v>
      </c>
      <c r="B57" s="265" t="s">
        <v>784</v>
      </c>
      <c r="C57" s="265" t="s">
        <v>1592</v>
      </c>
      <c r="D57" s="265">
        <v>319</v>
      </c>
      <c r="E57" s="265" t="s">
        <v>335</v>
      </c>
      <c r="F57" s="265" t="s">
        <v>436</v>
      </c>
      <c r="G57" s="265" t="s">
        <v>777</v>
      </c>
      <c r="H57" s="265" t="s">
        <v>2791</v>
      </c>
      <c r="I57" s="265" t="s">
        <v>68</v>
      </c>
      <c r="J57" s="265" t="s">
        <v>783</v>
      </c>
    </row>
    <row r="58" spans="1:10" x14ac:dyDescent="0.2">
      <c r="A58" s="265" t="s">
        <v>785</v>
      </c>
      <c r="B58" s="265" t="s">
        <v>787</v>
      </c>
      <c r="C58" s="265" t="s">
        <v>69</v>
      </c>
      <c r="D58" s="265">
        <v>320</v>
      </c>
      <c r="E58" s="265" t="s">
        <v>335</v>
      </c>
      <c r="F58" s="265" t="s">
        <v>436</v>
      </c>
      <c r="G58" s="265" t="s">
        <v>777</v>
      </c>
      <c r="H58" s="265" t="s">
        <v>2790</v>
      </c>
      <c r="I58" s="265" t="s">
        <v>69</v>
      </c>
      <c r="J58" s="265" t="s">
        <v>786</v>
      </c>
    </row>
    <row r="59" spans="1:10" ht="17" x14ac:dyDescent="0.25">
      <c r="A59" s="265" t="s">
        <v>800</v>
      </c>
      <c r="B59" s="265" t="s">
        <v>802</v>
      </c>
      <c r="C59" s="265" t="s">
        <v>2789</v>
      </c>
      <c r="D59" s="265">
        <v>322</v>
      </c>
      <c r="E59" s="265" t="s">
        <v>335</v>
      </c>
      <c r="F59" s="265" t="s">
        <v>436</v>
      </c>
      <c r="G59" s="265" t="s">
        <v>799</v>
      </c>
      <c r="H59" s="265" t="s">
        <v>2788</v>
      </c>
      <c r="I59" s="265" t="s">
        <v>21</v>
      </c>
      <c r="J59" s="265" t="s">
        <v>801</v>
      </c>
    </row>
    <row r="60" spans="1:10" x14ac:dyDescent="0.2">
      <c r="A60" s="265" t="s">
        <v>933</v>
      </c>
      <c r="B60" s="265" t="s">
        <v>936</v>
      </c>
      <c r="C60" s="265" t="s">
        <v>1590</v>
      </c>
      <c r="D60" s="265">
        <v>369</v>
      </c>
      <c r="E60" s="265" t="s">
        <v>335</v>
      </c>
      <c r="F60" s="265" t="s">
        <v>436</v>
      </c>
      <c r="G60" s="265" t="s">
        <v>935</v>
      </c>
      <c r="H60" s="265" t="s">
        <v>2787</v>
      </c>
      <c r="I60" s="265" t="s">
        <v>163</v>
      </c>
      <c r="J60" s="265" t="s">
        <v>934</v>
      </c>
    </row>
    <row r="61" spans="1:10" ht="17" x14ac:dyDescent="0.25">
      <c r="A61" s="265" t="s">
        <v>814</v>
      </c>
      <c r="B61" s="265" t="s">
        <v>815</v>
      </c>
      <c r="C61" s="265" t="s">
        <v>2786</v>
      </c>
      <c r="D61" s="265">
        <v>324</v>
      </c>
      <c r="E61" s="265" t="s">
        <v>335</v>
      </c>
      <c r="F61" s="265" t="s">
        <v>393</v>
      </c>
      <c r="G61" s="265" t="s">
        <v>813</v>
      </c>
      <c r="H61" s="265" t="s">
        <v>2785</v>
      </c>
      <c r="I61" s="265" t="s">
        <v>72</v>
      </c>
      <c r="J61" s="265" t="s">
        <v>814</v>
      </c>
    </row>
    <row r="62" spans="1:10" x14ac:dyDescent="0.2">
      <c r="A62" s="265" t="s">
        <v>861</v>
      </c>
      <c r="B62" s="265" t="s">
        <v>864</v>
      </c>
      <c r="C62" s="265" t="s">
        <v>861</v>
      </c>
      <c r="D62" s="265">
        <v>347</v>
      </c>
      <c r="E62" s="265" t="s">
        <v>335</v>
      </c>
      <c r="F62" s="265" t="s">
        <v>436</v>
      </c>
      <c r="G62" s="265" t="s">
        <v>863</v>
      </c>
      <c r="H62" s="265" t="s">
        <v>2784</v>
      </c>
      <c r="I62" s="265" t="s">
        <v>73</v>
      </c>
      <c r="J62" s="265" t="s">
        <v>862</v>
      </c>
    </row>
    <row r="63" spans="1:10" x14ac:dyDescent="0.2">
      <c r="A63" s="265" t="s">
        <v>865</v>
      </c>
      <c r="B63" s="265" t="s">
        <v>867</v>
      </c>
      <c r="C63" s="265" t="s">
        <v>865</v>
      </c>
      <c r="D63" s="265">
        <v>348</v>
      </c>
      <c r="E63" s="265" t="s">
        <v>335</v>
      </c>
      <c r="F63" s="265" t="s">
        <v>436</v>
      </c>
      <c r="G63" s="265" t="s">
        <v>863</v>
      </c>
      <c r="H63" s="265" t="s">
        <v>2783</v>
      </c>
      <c r="I63" s="265" t="s">
        <v>74</v>
      </c>
      <c r="J63" s="265" t="s">
        <v>866</v>
      </c>
    </row>
    <row r="64" spans="1:10" ht="17" x14ac:dyDescent="0.25">
      <c r="A64" s="265" t="s">
        <v>842</v>
      </c>
      <c r="B64" s="265" t="s">
        <v>844</v>
      </c>
      <c r="C64" s="265" t="s">
        <v>2782</v>
      </c>
      <c r="D64" s="265">
        <v>340</v>
      </c>
      <c r="E64" s="265" t="s">
        <v>335</v>
      </c>
      <c r="F64" s="265" t="s">
        <v>466</v>
      </c>
      <c r="G64" s="265" t="s">
        <v>840</v>
      </c>
      <c r="H64" s="265" t="s">
        <v>2781</v>
      </c>
      <c r="I64" s="265" t="s">
        <v>33</v>
      </c>
      <c r="J64" s="265" t="s">
        <v>843</v>
      </c>
    </row>
    <row r="65" spans="1:10" ht="17" x14ac:dyDescent="0.25">
      <c r="A65" s="265" t="s">
        <v>845</v>
      </c>
      <c r="B65" s="265" t="s">
        <v>847</v>
      </c>
      <c r="C65" s="265" t="s">
        <v>2780</v>
      </c>
      <c r="D65" s="265">
        <v>341</v>
      </c>
      <c r="E65" s="265" t="s">
        <v>335</v>
      </c>
      <c r="F65" s="265" t="s">
        <v>466</v>
      </c>
      <c r="G65" s="265" t="s">
        <v>840</v>
      </c>
      <c r="H65" s="265" t="s">
        <v>2779</v>
      </c>
      <c r="I65" s="265" t="s">
        <v>34</v>
      </c>
      <c r="J65" s="265" t="s">
        <v>846</v>
      </c>
    </row>
    <row r="66" spans="1:10" ht="17" x14ac:dyDescent="0.25">
      <c r="A66" s="265" t="s">
        <v>848</v>
      </c>
      <c r="B66" s="265" t="s">
        <v>850</v>
      </c>
      <c r="C66" s="265" t="s">
        <v>2778</v>
      </c>
      <c r="D66" s="265">
        <v>342</v>
      </c>
      <c r="E66" s="265" t="s">
        <v>335</v>
      </c>
      <c r="F66" s="265" t="s">
        <v>466</v>
      </c>
      <c r="G66" s="265" t="s">
        <v>840</v>
      </c>
      <c r="H66" s="265" t="s">
        <v>2777</v>
      </c>
      <c r="I66" s="265" t="s">
        <v>35</v>
      </c>
      <c r="J66" s="265" t="s">
        <v>849</v>
      </c>
    </row>
    <row r="67" spans="1:10" ht="17" x14ac:dyDescent="0.25">
      <c r="A67" s="265" t="s">
        <v>851</v>
      </c>
      <c r="B67" s="265" t="s">
        <v>853</v>
      </c>
      <c r="C67" s="265" t="s">
        <v>2776</v>
      </c>
      <c r="D67" s="265">
        <v>343</v>
      </c>
      <c r="E67" s="265" t="s">
        <v>335</v>
      </c>
      <c r="F67" s="265" t="s">
        <v>466</v>
      </c>
      <c r="G67" s="265" t="s">
        <v>840</v>
      </c>
      <c r="H67" s="265" t="s">
        <v>2775</v>
      </c>
      <c r="I67" s="265" t="s">
        <v>36</v>
      </c>
      <c r="J67" s="265" t="s">
        <v>852</v>
      </c>
    </row>
    <row r="68" spans="1:10" x14ac:dyDescent="0.2">
      <c r="A68" s="265" t="s">
        <v>854</v>
      </c>
      <c r="B68" s="265" t="s">
        <v>856</v>
      </c>
      <c r="C68" s="265" t="s">
        <v>1584</v>
      </c>
      <c r="D68" s="265">
        <v>344</v>
      </c>
      <c r="E68" s="265" t="s">
        <v>335</v>
      </c>
      <c r="F68" s="265" t="s">
        <v>466</v>
      </c>
      <c r="G68" s="265" t="s">
        <v>840</v>
      </c>
      <c r="H68" s="265" t="s">
        <v>2774</v>
      </c>
      <c r="I68" s="265" t="s">
        <v>38</v>
      </c>
      <c r="J68" s="265" t="s">
        <v>855</v>
      </c>
    </row>
    <row r="69" spans="1:10" x14ac:dyDescent="0.2">
      <c r="A69" s="265" t="s">
        <v>165</v>
      </c>
      <c r="B69" s="265" t="s">
        <v>827</v>
      </c>
      <c r="C69" s="265" t="s">
        <v>1583</v>
      </c>
      <c r="D69" s="265">
        <v>331</v>
      </c>
      <c r="E69" s="265" t="s">
        <v>337</v>
      </c>
      <c r="F69" s="265" t="s">
        <v>436</v>
      </c>
      <c r="G69" s="265" t="s">
        <v>826</v>
      </c>
      <c r="H69" s="265" t="s">
        <v>2773</v>
      </c>
      <c r="I69" s="265" t="s">
        <v>165</v>
      </c>
      <c r="J69" s="265" t="s">
        <v>165</v>
      </c>
    </row>
    <row r="70" spans="1:10" ht="17" x14ac:dyDescent="0.25">
      <c r="A70" s="265" t="s">
        <v>75</v>
      </c>
      <c r="B70" s="265" t="s">
        <v>713</v>
      </c>
      <c r="C70" s="265" t="s">
        <v>2772</v>
      </c>
      <c r="D70" s="265">
        <v>275</v>
      </c>
      <c r="E70" s="265" t="s">
        <v>335</v>
      </c>
      <c r="F70" s="265" t="s">
        <v>466</v>
      </c>
      <c r="G70" s="265" t="s">
        <v>712</v>
      </c>
      <c r="H70" s="265" t="s">
        <v>2771</v>
      </c>
      <c r="I70" s="265" t="s">
        <v>75</v>
      </c>
      <c r="J70" s="265" t="s">
        <v>75</v>
      </c>
    </row>
    <row r="71" spans="1:10" x14ac:dyDescent="0.2">
      <c r="A71" s="265" t="s">
        <v>878</v>
      </c>
      <c r="B71" s="265" t="s">
        <v>880</v>
      </c>
      <c r="C71" s="265" t="s">
        <v>1581</v>
      </c>
      <c r="D71" s="265">
        <v>356</v>
      </c>
      <c r="E71" s="265" t="s">
        <v>335</v>
      </c>
      <c r="F71" s="265" t="s">
        <v>436</v>
      </c>
      <c r="G71" s="265" t="s">
        <v>877</v>
      </c>
      <c r="H71" s="265" t="s">
        <v>2770</v>
      </c>
      <c r="I71" s="265" t="s">
        <v>76</v>
      </c>
      <c r="J71" s="265" t="s">
        <v>879</v>
      </c>
    </row>
    <row r="72" spans="1:10" ht="17" x14ac:dyDescent="0.25">
      <c r="A72" s="265" t="s">
        <v>166</v>
      </c>
      <c r="B72" s="265" t="s">
        <v>938</v>
      </c>
      <c r="C72" s="265" t="s">
        <v>2769</v>
      </c>
      <c r="D72" s="265">
        <v>366</v>
      </c>
      <c r="E72" s="265" t="s">
        <v>335</v>
      </c>
      <c r="F72" s="265" t="s">
        <v>436</v>
      </c>
      <c r="G72" s="265" t="s">
        <v>935</v>
      </c>
      <c r="H72" s="265" t="s">
        <v>2768</v>
      </c>
      <c r="I72" s="265" t="s">
        <v>166</v>
      </c>
      <c r="J72" s="265" t="s">
        <v>937</v>
      </c>
    </row>
    <row r="73" spans="1:10" ht="17" x14ac:dyDescent="0.25">
      <c r="A73" s="265" t="s">
        <v>87</v>
      </c>
      <c r="B73" s="265" t="s">
        <v>942</v>
      </c>
      <c r="C73" s="265" t="s">
        <v>2767</v>
      </c>
      <c r="D73" s="265">
        <v>368</v>
      </c>
      <c r="E73" s="265" t="s">
        <v>335</v>
      </c>
      <c r="F73" s="265" t="s">
        <v>436</v>
      </c>
      <c r="G73" s="265" t="s">
        <v>935</v>
      </c>
      <c r="H73" s="265" t="s">
        <v>2766</v>
      </c>
      <c r="I73" s="265" t="s">
        <v>87</v>
      </c>
      <c r="J73" s="265" t="s">
        <v>941</v>
      </c>
    </row>
    <row r="74" spans="1:10" ht="17" x14ac:dyDescent="0.25">
      <c r="A74" s="265" t="s">
        <v>355</v>
      </c>
      <c r="B74" s="265" t="s">
        <v>2764</v>
      </c>
      <c r="C74" s="265" t="s">
        <v>2765</v>
      </c>
      <c r="D74" s="265">
        <v>4</v>
      </c>
      <c r="E74" s="265" t="s">
        <v>335</v>
      </c>
      <c r="F74" s="265" t="s">
        <v>347</v>
      </c>
      <c r="G74" s="265" t="s">
        <v>346</v>
      </c>
      <c r="H74" s="265" t="s">
        <v>2763</v>
      </c>
      <c r="I74" s="265" t="s">
        <v>356</v>
      </c>
      <c r="J74" s="265" t="s">
        <v>357</v>
      </c>
    </row>
    <row r="75" spans="1:10" ht="17" x14ac:dyDescent="0.25">
      <c r="A75" s="265" t="s">
        <v>358</v>
      </c>
      <c r="B75" s="265" t="s">
        <v>2761</v>
      </c>
      <c r="C75" s="265" t="s">
        <v>2762</v>
      </c>
      <c r="D75" s="265">
        <v>5</v>
      </c>
      <c r="E75" s="265" t="s">
        <v>335</v>
      </c>
      <c r="F75" s="265" t="s">
        <v>347</v>
      </c>
      <c r="G75" s="265" t="s">
        <v>346</v>
      </c>
      <c r="H75" s="265" t="s">
        <v>2760</v>
      </c>
      <c r="I75" s="265" t="s">
        <v>356</v>
      </c>
      <c r="J75" s="265" t="s">
        <v>359</v>
      </c>
    </row>
    <row r="76" spans="1:10" ht="17" x14ac:dyDescent="0.25">
      <c r="A76" s="265" t="s">
        <v>369</v>
      </c>
      <c r="B76" s="265" t="s">
        <v>2758</v>
      </c>
      <c r="C76" s="265" t="s">
        <v>2759</v>
      </c>
      <c r="D76" s="265">
        <v>9</v>
      </c>
      <c r="E76" s="265" t="s">
        <v>335</v>
      </c>
      <c r="F76" s="265" t="s">
        <v>347</v>
      </c>
      <c r="G76" s="265" t="s">
        <v>346</v>
      </c>
      <c r="H76" s="265" t="s">
        <v>2757</v>
      </c>
      <c r="I76" s="265" t="s">
        <v>356</v>
      </c>
      <c r="J76" s="265" t="s">
        <v>370</v>
      </c>
    </row>
    <row r="77" spans="1:10" ht="17" x14ac:dyDescent="0.25">
      <c r="A77" s="265" t="s">
        <v>371</v>
      </c>
      <c r="B77" s="265" t="s">
        <v>2755</v>
      </c>
      <c r="C77" s="265" t="s">
        <v>2756</v>
      </c>
      <c r="D77" s="265">
        <v>10</v>
      </c>
      <c r="E77" s="265" t="s">
        <v>335</v>
      </c>
      <c r="F77" s="265" t="s">
        <v>347</v>
      </c>
      <c r="G77" s="265" t="s">
        <v>346</v>
      </c>
      <c r="H77" s="265" t="s">
        <v>2754</v>
      </c>
      <c r="I77" s="265" t="s">
        <v>356</v>
      </c>
      <c r="J77" s="265" t="s">
        <v>356</v>
      </c>
    </row>
    <row r="78" spans="1:10" ht="17" x14ac:dyDescent="0.25">
      <c r="A78" s="265" t="s">
        <v>372</v>
      </c>
      <c r="B78" s="265" t="s">
        <v>2752</v>
      </c>
      <c r="C78" s="265" t="s">
        <v>2753</v>
      </c>
      <c r="D78" s="265">
        <v>11</v>
      </c>
      <c r="E78" s="265" t="s">
        <v>335</v>
      </c>
      <c r="F78" s="265" t="s">
        <v>347</v>
      </c>
      <c r="G78" s="265" t="s">
        <v>346</v>
      </c>
      <c r="H78" s="265" t="s">
        <v>2751</v>
      </c>
      <c r="I78" s="265" t="s">
        <v>356</v>
      </c>
      <c r="J78" s="265" t="s">
        <v>373</v>
      </c>
    </row>
    <row r="79" spans="1:10" ht="17" x14ac:dyDescent="0.25">
      <c r="A79" s="265" t="s">
        <v>374</v>
      </c>
      <c r="B79" s="265" t="s">
        <v>2749</v>
      </c>
      <c r="C79" s="265" t="s">
        <v>2750</v>
      </c>
      <c r="D79" s="265">
        <v>12</v>
      </c>
      <c r="E79" s="265" t="s">
        <v>335</v>
      </c>
      <c r="F79" s="265" t="s">
        <v>347</v>
      </c>
      <c r="G79" s="265" t="s">
        <v>346</v>
      </c>
      <c r="H79" s="265" t="s">
        <v>2748</v>
      </c>
      <c r="I79" s="265" t="s">
        <v>356</v>
      </c>
      <c r="J79" s="265" t="s">
        <v>375</v>
      </c>
    </row>
    <row r="80" spans="1:10" x14ac:dyDescent="0.2">
      <c r="A80" s="265" t="s">
        <v>473</v>
      </c>
      <c r="B80" s="265" t="s">
        <v>2747</v>
      </c>
      <c r="C80" s="265" t="s">
        <v>473</v>
      </c>
      <c r="D80" s="265">
        <v>316</v>
      </c>
      <c r="E80" s="265" t="s">
        <v>335</v>
      </c>
      <c r="F80" s="265" t="s">
        <v>472</v>
      </c>
      <c r="G80" s="265" t="s">
        <v>474</v>
      </c>
      <c r="H80" s="265" t="s">
        <v>2746</v>
      </c>
      <c r="I80" s="265" t="s">
        <v>356</v>
      </c>
      <c r="J80" s="265" t="s">
        <v>356</v>
      </c>
    </row>
    <row r="81" spans="1:10" x14ac:dyDescent="0.2">
      <c r="A81" s="265" t="s">
        <v>475</v>
      </c>
      <c r="B81" s="265" t="s">
        <v>2745</v>
      </c>
      <c r="C81" s="265" t="s">
        <v>475</v>
      </c>
      <c r="D81" s="265">
        <v>314</v>
      </c>
      <c r="E81" s="265" t="s">
        <v>335</v>
      </c>
      <c r="F81" s="265" t="s">
        <v>472</v>
      </c>
      <c r="G81" s="265" t="s">
        <v>474</v>
      </c>
      <c r="H81" s="265" t="s">
        <v>2744</v>
      </c>
      <c r="I81" s="265" t="s">
        <v>356</v>
      </c>
      <c r="J81" s="265" t="s">
        <v>356</v>
      </c>
    </row>
    <row r="82" spans="1:10" x14ac:dyDescent="0.2">
      <c r="A82" s="265" t="s">
        <v>476</v>
      </c>
      <c r="B82" s="265" t="s">
        <v>2743</v>
      </c>
      <c r="C82" s="265" t="s">
        <v>476</v>
      </c>
      <c r="D82" s="265">
        <v>80</v>
      </c>
      <c r="E82" s="265" t="s">
        <v>335</v>
      </c>
      <c r="F82" s="265" t="s">
        <v>472</v>
      </c>
      <c r="G82" s="265" t="s">
        <v>474</v>
      </c>
      <c r="H82" s="265" t="s">
        <v>2742</v>
      </c>
      <c r="I82" s="265" t="s">
        <v>356</v>
      </c>
      <c r="J82" s="265" t="s">
        <v>356</v>
      </c>
    </row>
    <row r="83" spans="1:10" x14ac:dyDescent="0.2">
      <c r="A83" s="265" t="s">
        <v>477</v>
      </c>
      <c r="B83" s="265" t="s">
        <v>2741</v>
      </c>
      <c r="C83" s="265" t="s">
        <v>477</v>
      </c>
      <c r="D83" s="265">
        <v>315</v>
      </c>
      <c r="E83" s="265" t="s">
        <v>335</v>
      </c>
      <c r="F83" s="265" t="s">
        <v>472</v>
      </c>
      <c r="G83" s="265" t="s">
        <v>474</v>
      </c>
      <c r="H83" s="265" t="s">
        <v>2740</v>
      </c>
      <c r="I83" s="265" t="s">
        <v>356</v>
      </c>
      <c r="J83" s="265" t="s">
        <v>356</v>
      </c>
    </row>
    <row r="84" spans="1:10" ht="17" x14ac:dyDescent="0.25">
      <c r="A84" s="265" t="s">
        <v>389</v>
      </c>
      <c r="B84" s="265" t="s">
        <v>2738</v>
      </c>
      <c r="C84" s="265" t="s">
        <v>2739</v>
      </c>
      <c r="D84" s="265">
        <v>17</v>
      </c>
      <c r="E84" s="265" t="s">
        <v>335</v>
      </c>
      <c r="F84" s="265" t="s">
        <v>347</v>
      </c>
      <c r="G84" s="265" t="s">
        <v>378</v>
      </c>
      <c r="H84" s="265" t="s">
        <v>2737</v>
      </c>
      <c r="I84" s="265" t="s">
        <v>356</v>
      </c>
      <c r="J84" s="265" t="s">
        <v>390</v>
      </c>
    </row>
    <row r="85" spans="1:10" ht="17" x14ac:dyDescent="0.25">
      <c r="A85" s="265" t="s">
        <v>721</v>
      </c>
      <c r="B85" s="265" t="s">
        <v>2735</v>
      </c>
      <c r="C85" s="265" t="s">
        <v>2736</v>
      </c>
      <c r="D85" s="265">
        <v>283</v>
      </c>
      <c r="E85" s="265" t="s">
        <v>335</v>
      </c>
      <c r="F85" s="265" t="s">
        <v>436</v>
      </c>
      <c r="G85" s="265" t="s">
        <v>722</v>
      </c>
      <c r="H85" s="265" t="s">
        <v>2734</v>
      </c>
      <c r="I85" s="265" t="s">
        <v>356</v>
      </c>
      <c r="J85" s="265" t="s">
        <v>356</v>
      </c>
    </row>
    <row r="86" spans="1:10" ht="17" x14ac:dyDescent="0.25">
      <c r="A86" s="265" t="s">
        <v>415</v>
      </c>
      <c r="B86" s="265" t="s">
        <v>2732</v>
      </c>
      <c r="C86" s="265" t="s">
        <v>2733</v>
      </c>
      <c r="D86" s="265">
        <v>23</v>
      </c>
      <c r="E86" s="265" t="s">
        <v>335</v>
      </c>
      <c r="F86" s="265" t="s">
        <v>347</v>
      </c>
      <c r="G86" s="265" t="s">
        <v>413</v>
      </c>
      <c r="H86" s="265" t="s">
        <v>2731</v>
      </c>
      <c r="I86" s="265" t="s">
        <v>356</v>
      </c>
      <c r="J86" s="265" t="s">
        <v>416</v>
      </c>
    </row>
    <row r="87" spans="1:10" ht="17" x14ac:dyDescent="0.25">
      <c r="A87" s="265" t="s">
        <v>417</v>
      </c>
      <c r="B87" s="265" t="s">
        <v>2729</v>
      </c>
      <c r="C87" s="265" t="s">
        <v>2730</v>
      </c>
      <c r="D87" s="265">
        <v>24</v>
      </c>
      <c r="E87" s="265" t="s">
        <v>335</v>
      </c>
      <c r="F87" s="265" t="s">
        <v>347</v>
      </c>
      <c r="G87" s="265" t="s">
        <v>413</v>
      </c>
      <c r="H87" s="265" t="s">
        <v>2728</v>
      </c>
      <c r="I87" s="265" t="s">
        <v>356</v>
      </c>
      <c r="J87" s="265" t="s">
        <v>418</v>
      </c>
    </row>
    <row r="88" spans="1:10" ht="17" x14ac:dyDescent="0.25">
      <c r="A88" s="265" t="s">
        <v>432</v>
      </c>
      <c r="B88" s="265" t="s">
        <v>2726</v>
      </c>
      <c r="C88" s="265" t="s">
        <v>2727</v>
      </c>
      <c r="D88" s="265">
        <v>30</v>
      </c>
      <c r="E88" s="265" t="s">
        <v>335</v>
      </c>
      <c r="F88" s="265" t="s">
        <v>347</v>
      </c>
      <c r="G88" s="265" t="s">
        <v>413</v>
      </c>
      <c r="H88" s="265" t="s">
        <v>2725</v>
      </c>
      <c r="I88" s="265" t="s">
        <v>356</v>
      </c>
      <c r="J88" s="265" t="s">
        <v>432</v>
      </c>
    </row>
    <row r="89" spans="1:10" x14ac:dyDescent="0.2">
      <c r="A89" s="265" t="s">
        <v>949</v>
      </c>
      <c r="B89" s="265" t="s">
        <v>2723</v>
      </c>
      <c r="C89" s="265" t="s">
        <v>2724</v>
      </c>
      <c r="D89" s="265">
        <v>197</v>
      </c>
      <c r="E89" s="265" t="s">
        <v>406</v>
      </c>
      <c r="F89" s="265" t="s">
        <v>405</v>
      </c>
      <c r="G89" s="265" t="s">
        <v>404</v>
      </c>
      <c r="H89" s="265" t="s">
        <v>2722</v>
      </c>
      <c r="I89" s="265" t="s">
        <v>356</v>
      </c>
      <c r="J89" s="265" t="s">
        <v>356</v>
      </c>
    </row>
    <row r="90" spans="1:10" x14ac:dyDescent="0.2">
      <c r="A90" s="265" t="s">
        <v>950</v>
      </c>
      <c r="B90" s="265" t="s">
        <v>2720</v>
      </c>
      <c r="C90" s="265" t="s">
        <v>2721</v>
      </c>
      <c r="D90" s="265">
        <v>198</v>
      </c>
      <c r="E90" s="265" t="s">
        <v>406</v>
      </c>
      <c r="F90" s="265" t="s">
        <v>405</v>
      </c>
      <c r="G90" s="265" t="s">
        <v>404</v>
      </c>
      <c r="H90" s="265" t="s">
        <v>2719</v>
      </c>
      <c r="I90" s="265" t="s">
        <v>356</v>
      </c>
      <c r="J90" s="265" t="s">
        <v>356</v>
      </c>
    </row>
    <row r="91" spans="1:10" x14ac:dyDescent="0.2">
      <c r="A91" s="265" t="s">
        <v>951</v>
      </c>
      <c r="B91" s="265" t="s">
        <v>2717</v>
      </c>
      <c r="C91" s="265" t="s">
        <v>2718</v>
      </c>
      <c r="D91" s="265">
        <v>199</v>
      </c>
      <c r="E91" s="265" t="s">
        <v>406</v>
      </c>
      <c r="F91" s="265" t="s">
        <v>405</v>
      </c>
      <c r="G91" s="265" t="s">
        <v>404</v>
      </c>
      <c r="H91" s="265" t="s">
        <v>2716</v>
      </c>
      <c r="I91" s="265" t="s">
        <v>356</v>
      </c>
      <c r="J91" s="265" t="s">
        <v>356</v>
      </c>
    </row>
    <row r="92" spans="1:10" x14ac:dyDescent="0.2">
      <c r="A92" s="265" t="s">
        <v>2714</v>
      </c>
      <c r="B92" s="265" t="s">
        <v>2713</v>
      </c>
      <c r="C92" s="265" t="s">
        <v>2715</v>
      </c>
      <c r="D92" s="265">
        <v>174</v>
      </c>
      <c r="E92" s="265" t="s">
        <v>406</v>
      </c>
      <c r="F92" s="265" t="s">
        <v>405</v>
      </c>
      <c r="G92" s="265" t="s">
        <v>404</v>
      </c>
      <c r="H92" s="265" t="s">
        <v>2712</v>
      </c>
      <c r="I92" s="265">
        <v>0</v>
      </c>
      <c r="J92" s="265">
        <v>0</v>
      </c>
    </row>
    <row r="93" spans="1:10" x14ac:dyDescent="0.2">
      <c r="A93" s="265" t="s">
        <v>952</v>
      </c>
      <c r="B93" s="265" t="s">
        <v>2710</v>
      </c>
      <c r="C93" s="265" t="s">
        <v>2711</v>
      </c>
      <c r="D93" s="265">
        <v>175</v>
      </c>
      <c r="E93" s="265" t="s">
        <v>406</v>
      </c>
      <c r="F93" s="265" t="s">
        <v>405</v>
      </c>
      <c r="G93" s="265" t="s">
        <v>404</v>
      </c>
      <c r="H93" s="265" t="s">
        <v>2709</v>
      </c>
      <c r="I93" s="265" t="s">
        <v>356</v>
      </c>
      <c r="J93" s="265" t="s">
        <v>356</v>
      </c>
    </row>
    <row r="94" spans="1:10" x14ac:dyDescent="0.2">
      <c r="A94" s="265" t="s">
        <v>953</v>
      </c>
      <c r="B94" s="265" t="s">
        <v>2707</v>
      </c>
      <c r="C94" s="265" t="s">
        <v>2708</v>
      </c>
      <c r="D94" s="265">
        <v>176</v>
      </c>
      <c r="E94" s="265" t="s">
        <v>406</v>
      </c>
      <c r="F94" s="265" t="s">
        <v>405</v>
      </c>
      <c r="G94" s="265" t="s">
        <v>404</v>
      </c>
      <c r="H94" s="265" t="s">
        <v>2706</v>
      </c>
      <c r="I94" s="265" t="s">
        <v>356</v>
      </c>
      <c r="J94" s="265" t="s">
        <v>356</v>
      </c>
    </row>
    <row r="95" spans="1:10" x14ac:dyDescent="0.2">
      <c r="A95" s="265" t="s">
        <v>954</v>
      </c>
      <c r="B95" s="265" t="s">
        <v>2704</v>
      </c>
      <c r="C95" s="265" t="s">
        <v>2705</v>
      </c>
      <c r="D95" s="265">
        <v>202</v>
      </c>
      <c r="E95" s="265" t="s">
        <v>406</v>
      </c>
      <c r="F95" s="265" t="s">
        <v>405</v>
      </c>
      <c r="G95" s="265" t="s">
        <v>404</v>
      </c>
      <c r="H95" s="265" t="s">
        <v>2703</v>
      </c>
      <c r="I95" s="265" t="s">
        <v>356</v>
      </c>
      <c r="J95" s="265" t="s">
        <v>356</v>
      </c>
    </row>
    <row r="96" spans="1:10" x14ac:dyDescent="0.2">
      <c r="A96" s="265" t="s">
        <v>955</v>
      </c>
      <c r="B96" s="265" t="s">
        <v>2701</v>
      </c>
      <c r="C96" s="265" t="s">
        <v>2702</v>
      </c>
      <c r="D96" s="265">
        <v>204</v>
      </c>
      <c r="E96" s="265" t="s">
        <v>406</v>
      </c>
      <c r="F96" s="265" t="s">
        <v>405</v>
      </c>
      <c r="G96" s="265" t="s">
        <v>404</v>
      </c>
      <c r="H96" s="265" t="s">
        <v>2700</v>
      </c>
      <c r="I96" s="265" t="s">
        <v>356</v>
      </c>
      <c r="J96" s="265" t="s">
        <v>356</v>
      </c>
    </row>
    <row r="97" spans="1:10" x14ac:dyDescent="0.2">
      <c r="A97" s="265" t="s">
        <v>956</v>
      </c>
      <c r="B97" s="265" t="s">
        <v>2698</v>
      </c>
      <c r="C97" s="265" t="s">
        <v>2699</v>
      </c>
      <c r="D97" s="265">
        <v>182</v>
      </c>
      <c r="E97" s="265" t="s">
        <v>406</v>
      </c>
      <c r="F97" s="265" t="s">
        <v>405</v>
      </c>
      <c r="G97" s="265" t="s">
        <v>404</v>
      </c>
      <c r="H97" s="265" t="s">
        <v>2697</v>
      </c>
      <c r="I97" s="265" t="s">
        <v>356</v>
      </c>
      <c r="J97" s="265" t="s">
        <v>356</v>
      </c>
    </row>
    <row r="98" spans="1:10" x14ac:dyDescent="0.2">
      <c r="A98" s="265" t="s">
        <v>957</v>
      </c>
      <c r="B98" s="265" t="s">
        <v>2695</v>
      </c>
      <c r="C98" s="265" t="s">
        <v>2696</v>
      </c>
      <c r="D98" s="265">
        <v>183</v>
      </c>
      <c r="E98" s="265" t="s">
        <v>406</v>
      </c>
      <c r="F98" s="265" t="s">
        <v>405</v>
      </c>
      <c r="G98" s="265" t="s">
        <v>404</v>
      </c>
      <c r="H98" s="265" t="s">
        <v>2694</v>
      </c>
      <c r="I98" s="265" t="s">
        <v>356</v>
      </c>
      <c r="J98" s="265" t="s">
        <v>356</v>
      </c>
    </row>
    <row r="99" spans="1:10" x14ac:dyDescent="0.2">
      <c r="A99" s="265" t="s">
        <v>958</v>
      </c>
      <c r="B99" s="265" t="s">
        <v>2692</v>
      </c>
      <c r="C99" s="265" t="s">
        <v>2693</v>
      </c>
      <c r="D99" s="265">
        <v>184</v>
      </c>
      <c r="E99" s="265" t="s">
        <v>406</v>
      </c>
      <c r="F99" s="265" t="s">
        <v>405</v>
      </c>
      <c r="G99" s="265" t="s">
        <v>404</v>
      </c>
      <c r="H99" s="265" t="s">
        <v>2691</v>
      </c>
      <c r="I99" s="265" t="s">
        <v>356</v>
      </c>
      <c r="J99" s="265" t="s">
        <v>356</v>
      </c>
    </row>
    <row r="100" spans="1:10" x14ac:dyDescent="0.2">
      <c r="A100" s="265" t="s">
        <v>959</v>
      </c>
      <c r="B100" s="265" t="s">
        <v>2689</v>
      </c>
      <c r="C100" s="265" t="s">
        <v>2690</v>
      </c>
      <c r="D100" s="265">
        <v>185</v>
      </c>
      <c r="E100" s="265" t="s">
        <v>406</v>
      </c>
      <c r="F100" s="265" t="s">
        <v>405</v>
      </c>
      <c r="G100" s="265" t="s">
        <v>404</v>
      </c>
      <c r="H100" s="265" t="s">
        <v>2688</v>
      </c>
      <c r="I100" s="265" t="s">
        <v>356</v>
      </c>
      <c r="J100" s="265" t="s">
        <v>356</v>
      </c>
    </row>
    <row r="101" spans="1:10" x14ac:dyDescent="0.2">
      <c r="A101" s="265" t="s">
        <v>2686</v>
      </c>
      <c r="B101" s="265" t="s">
        <v>2685</v>
      </c>
      <c r="C101" s="265" t="s">
        <v>2687</v>
      </c>
      <c r="D101" s="265">
        <v>177</v>
      </c>
      <c r="E101" s="265" t="s">
        <v>406</v>
      </c>
      <c r="F101" s="265" t="s">
        <v>405</v>
      </c>
      <c r="G101" s="265" t="s">
        <v>404</v>
      </c>
      <c r="H101" s="265" t="s">
        <v>2684</v>
      </c>
      <c r="I101" s="265">
        <v>0</v>
      </c>
      <c r="J101" s="265">
        <v>0</v>
      </c>
    </row>
    <row r="102" spans="1:10" x14ac:dyDescent="0.2">
      <c r="A102" s="265" t="s">
        <v>960</v>
      </c>
      <c r="B102" s="265" t="s">
        <v>2682</v>
      </c>
      <c r="C102" s="265" t="s">
        <v>2683</v>
      </c>
      <c r="D102" s="265">
        <v>190</v>
      </c>
      <c r="E102" s="265" t="s">
        <v>406</v>
      </c>
      <c r="F102" s="265" t="s">
        <v>405</v>
      </c>
      <c r="G102" s="265" t="s">
        <v>404</v>
      </c>
      <c r="H102" s="265" t="s">
        <v>2681</v>
      </c>
      <c r="I102" s="265" t="s">
        <v>356</v>
      </c>
      <c r="J102" s="265" t="s">
        <v>356</v>
      </c>
    </row>
    <row r="103" spans="1:10" x14ac:dyDescent="0.2">
      <c r="A103" s="265" t="s">
        <v>961</v>
      </c>
      <c r="B103" s="265" t="s">
        <v>2679</v>
      </c>
      <c r="C103" s="265" t="s">
        <v>2680</v>
      </c>
      <c r="D103" s="265">
        <v>191</v>
      </c>
      <c r="E103" s="265" t="s">
        <v>406</v>
      </c>
      <c r="F103" s="265" t="s">
        <v>405</v>
      </c>
      <c r="G103" s="265" t="s">
        <v>404</v>
      </c>
      <c r="H103" s="265" t="s">
        <v>2678</v>
      </c>
      <c r="I103" s="265" t="s">
        <v>356</v>
      </c>
      <c r="J103" s="265" t="s">
        <v>356</v>
      </c>
    </row>
    <row r="104" spans="1:10" x14ac:dyDescent="0.2">
      <c r="A104" s="265" t="s">
        <v>962</v>
      </c>
      <c r="B104" s="265" t="s">
        <v>2676</v>
      </c>
      <c r="C104" s="265" t="s">
        <v>2677</v>
      </c>
      <c r="D104" s="265">
        <v>193</v>
      </c>
      <c r="E104" s="265" t="s">
        <v>406</v>
      </c>
      <c r="F104" s="265" t="s">
        <v>405</v>
      </c>
      <c r="G104" s="265" t="s">
        <v>404</v>
      </c>
      <c r="H104" s="265" t="s">
        <v>2675</v>
      </c>
      <c r="I104" s="265" t="s">
        <v>356</v>
      </c>
      <c r="J104" s="265" t="s">
        <v>356</v>
      </c>
    </row>
    <row r="105" spans="1:10" x14ac:dyDescent="0.2">
      <c r="A105" s="265" t="s">
        <v>963</v>
      </c>
      <c r="B105" s="265" t="s">
        <v>2673</v>
      </c>
      <c r="C105" s="265" t="s">
        <v>2674</v>
      </c>
      <c r="D105" s="265">
        <v>195</v>
      </c>
      <c r="E105" s="265" t="s">
        <v>406</v>
      </c>
      <c r="F105" s="265" t="s">
        <v>405</v>
      </c>
      <c r="G105" s="265" t="s">
        <v>404</v>
      </c>
      <c r="H105" s="265" t="s">
        <v>2672</v>
      </c>
      <c r="I105" s="265" t="s">
        <v>356</v>
      </c>
      <c r="J105" s="265" t="s">
        <v>356</v>
      </c>
    </row>
    <row r="106" spans="1:10" x14ac:dyDescent="0.2">
      <c r="A106" s="265" t="s">
        <v>964</v>
      </c>
      <c r="B106" s="265" t="s">
        <v>2670</v>
      </c>
      <c r="C106" s="265" t="s">
        <v>2671</v>
      </c>
      <c r="D106" s="265">
        <v>196</v>
      </c>
      <c r="E106" s="265" t="s">
        <v>406</v>
      </c>
      <c r="F106" s="265" t="s">
        <v>405</v>
      </c>
      <c r="G106" s="265" t="s">
        <v>404</v>
      </c>
      <c r="H106" s="265" t="s">
        <v>2669</v>
      </c>
      <c r="I106" s="265" t="s">
        <v>356</v>
      </c>
      <c r="J106" s="265" t="s">
        <v>356</v>
      </c>
    </row>
    <row r="107" spans="1:10" x14ac:dyDescent="0.2">
      <c r="A107" s="265" t="s">
        <v>965</v>
      </c>
      <c r="B107" s="265" t="s">
        <v>2667</v>
      </c>
      <c r="C107" s="265" t="s">
        <v>2668</v>
      </c>
      <c r="D107" s="265">
        <v>186</v>
      </c>
      <c r="E107" s="265" t="s">
        <v>406</v>
      </c>
      <c r="F107" s="265" t="s">
        <v>405</v>
      </c>
      <c r="G107" s="265" t="s">
        <v>404</v>
      </c>
      <c r="H107" s="265" t="s">
        <v>2666</v>
      </c>
      <c r="I107" s="265" t="s">
        <v>356</v>
      </c>
      <c r="J107" s="265" t="s">
        <v>356</v>
      </c>
    </row>
    <row r="108" spans="1:10" x14ac:dyDescent="0.2">
      <c r="A108" s="265" t="s">
        <v>966</v>
      </c>
      <c r="B108" s="265" t="s">
        <v>2664</v>
      </c>
      <c r="C108" s="265" t="s">
        <v>2665</v>
      </c>
      <c r="D108" s="265">
        <v>187</v>
      </c>
      <c r="E108" s="265" t="s">
        <v>406</v>
      </c>
      <c r="F108" s="265" t="s">
        <v>405</v>
      </c>
      <c r="G108" s="265" t="s">
        <v>404</v>
      </c>
      <c r="H108" s="265" t="s">
        <v>2663</v>
      </c>
      <c r="I108" s="265" t="s">
        <v>356</v>
      </c>
      <c r="J108" s="265" t="s">
        <v>356</v>
      </c>
    </row>
    <row r="109" spans="1:10" x14ac:dyDescent="0.2">
      <c r="A109" s="265" t="s">
        <v>967</v>
      </c>
      <c r="B109" s="265" t="s">
        <v>2661</v>
      </c>
      <c r="C109" s="265" t="s">
        <v>2662</v>
      </c>
      <c r="D109" s="265">
        <v>188</v>
      </c>
      <c r="E109" s="265" t="s">
        <v>406</v>
      </c>
      <c r="F109" s="265" t="s">
        <v>405</v>
      </c>
      <c r="G109" s="265" t="s">
        <v>404</v>
      </c>
      <c r="H109" s="265" t="s">
        <v>2660</v>
      </c>
      <c r="I109" s="265" t="s">
        <v>356</v>
      </c>
      <c r="J109" s="265" t="s">
        <v>356</v>
      </c>
    </row>
    <row r="110" spans="1:10" x14ac:dyDescent="0.2">
      <c r="A110" s="265" t="s">
        <v>968</v>
      </c>
      <c r="B110" s="265" t="s">
        <v>2658</v>
      </c>
      <c r="C110" s="265" t="s">
        <v>2659</v>
      </c>
      <c r="D110" s="265">
        <v>192</v>
      </c>
      <c r="E110" s="265" t="s">
        <v>406</v>
      </c>
      <c r="F110" s="265" t="s">
        <v>405</v>
      </c>
      <c r="G110" s="265" t="s">
        <v>404</v>
      </c>
      <c r="H110" s="265" t="s">
        <v>2657</v>
      </c>
      <c r="I110" s="265" t="s">
        <v>356</v>
      </c>
      <c r="J110" s="265" t="s">
        <v>356</v>
      </c>
    </row>
    <row r="111" spans="1:10" x14ac:dyDescent="0.2">
      <c r="A111" s="265" t="s">
        <v>969</v>
      </c>
      <c r="B111" s="265" t="s">
        <v>2655</v>
      </c>
      <c r="C111" s="265" t="s">
        <v>2656</v>
      </c>
      <c r="D111" s="265">
        <v>194</v>
      </c>
      <c r="E111" s="265" t="s">
        <v>406</v>
      </c>
      <c r="F111" s="265" t="s">
        <v>405</v>
      </c>
      <c r="G111" s="265" t="s">
        <v>404</v>
      </c>
      <c r="H111" s="265" t="s">
        <v>2654</v>
      </c>
      <c r="I111" s="265" t="s">
        <v>356</v>
      </c>
      <c r="J111" s="265" t="s">
        <v>356</v>
      </c>
    </row>
    <row r="112" spans="1:10" x14ac:dyDescent="0.2">
      <c r="A112" s="265" t="s">
        <v>410</v>
      </c>
      <c r="B112" s="265" t="s">
        <v>2652</v>
      </c>
      <c r="C112" s="265" t="s">
        <v>2653</v>
      </c>
      <c r="D112" s="265">
        <v>200</v>
      </c>
      <c r="E112" s="265" t="s">
        <v>406</v>
      </c>
      <c r="F112" s="265" t="s">
        <v>405</v>
      </c>
      <c r="G112" s="265" t="s">
        <v>404</v>
      </c>
      <c r="H112" s="265" t="s">
        <v>2651</v>
      </c>
      <c r="I112" s="265" t="s">
        <v>356</v>
      </c>
      <c r="J112" s="265" t="s">
        <v>356</v>
      </c>
    </row>
    <row r="113" spans="1:10" x14ac:dyDescent="0.2">
      <c r="A113" s="265" t="s">
        <v>970</v>
      </c>
      <c r="B113" s="265" t="s">
        <v>2649</v>
      </c>
      <c r="C113" s="265" t="s">
        <v>2650</v>
      </c>
      <c r="D113" s="265">
        <v>201</v>
      </c>
      <c r="E113" s="265" t="s">
        <v>406</v>
      </c>
      <c r="F113" s="265" t="s">
        <v>405</v>
      </c>
      <c r="G113" s="265" t="s">
        <v>404</v>
      </c>
      <c r="H113" s="265" t="s">
        <v>2648</v>
      </c>
      <c r="I113" s="265" t="s">
        <v>356</v>
      </c>
      <c r="J113" s="265" t="s">
        <v>356</v>
      </c>
    </row>
    <row r="114" spans="1:10" x14ac:dyDescent="0.2">
      <c r="A114" s="265" t="s">
        <v>971</v>
      </c>
      <c r="B114" s="265" t="s">
        <v>2646</v>
      </c>
      <c r="C114" s="265" t="s">
        <v>2647</v>
      </c>
      <c r="D114" s="265">
        <v>206</v>
      </c>
      <c r="E114" s="265" t="s">
        <v>406</v>
      </c>
      <c r="F114" s="265" t="s">
        <v>405</v>
      </c>
      <c r="G114" s="265" t="s">
        <v>404</v>
      </c>
      <c r="H114" s="265" t="s">
        <v>2645</v>
      </c>
      <c r="I114" s="265" t="s">
        <v>356</v>
      </c>
      <c r="J114" s="265" t="s">
        <v>356</v>
      </c>
    </row>
    <row r="115" spans="1:10" x14ac:dyDescent="0.2">
      <c r="A115" s="265" t="s">
        <v>972</v>
      </c>
      <c r="B115" s="265" t="s">
        <v>2643</v>
      </c>
      <c r="C115" s="265" t="s">
        <v>2644</v>
      </c>
      <c r="D115" s="265">
        <v>207</v>
      </c>
      <c r="E115" s="265" t="s">
        <v>406</v>
      </c>
      <c r="F115" s="265" t="s">
        <v>405</v>
      </c>
      <c r="G115" s="265" t="s">
        <v>404</v>
      </c>
      <c r="H115" s="265" t="s">
        <v>2642</v>
      </c>
      <c r="I115" s="265" t="s">
        <v>356</v>
      </c>
      <c r="J115" s="265" t="s">
        <v>356</v>
      </c>
    </row>
    <row r="116" spans="1:10" x14ac:dyDescent="0.2">
      <c r="A116" s="265" t="s">
        <v>973</v>
      </c>
      <c r="B116" s="265" t="s">
        <v>2640</v>
      </c>
      <c r="C116" s="265" t="s">
        <v>2641</v>
      </c>
      <c r="D116" s="265">
        <v>208</v>
      </c>
      <c r="E116" s="265" t="s">
        <v>406</v>
      </c>
      <c r="F116" s="265" t="s">
        <v>405</v>
      </c>
      <c r="G116" s="265" t="s">
        <v>404</v>
      </c>
      <c r="H116" s="265" t="s">
        <v>2639</v>
      </c>
      <c r="I116" s="265" t="s">
        <v>356</v>
      </c>
      <c r="J116" s="265" t="s">
        <v>356</v>
      </c>
    </row>
    <row r="117" spans="1:10" x14ac:dyDescent="0.2">
      <c r="A117" s="265" t="s">
        <v>974</v>
      </c>
      <c r="B117" s="265" t="s">
        <v>2637</v>
      </c>
      <c r="C117" s="265" t="s">
        <v>2638</v>
      </c>
      <c r="D117" s="265">
        <v>181</v>
      </c>
      <c r="E117" s="265" t="s">
        <v>406</v>
      </c>
      <c r="F117" s="265" t="s">
        <v>405</v>
      </c>
      <c r="G117" s="265" t="s">
        <v>404</v>
      </c>
      <c r="H117" s="265" t="s">
        <v>2636</v>
      </c>
      <c r="I117" s="265" t="s">
        <v>356</v>
      </c>
      <c r="J117" s="265" t="s">
        <v>356</v>
      </c>
    </row>
    <row r="118" spans="1:10" x14ac:dyDescent="0.2">
      <c r="A118" s="265" t="s">
        <v>2634</v>
      </c>
      <c r="B118" s="265" t="s">
        <v>2633</v>
      </c>
      <c r="C118" s="265" t="s">
        <v>2635</v>
      </c>
      <c r="D118" s="265">
        <v>189</v>
      </c>
      <c r="E118" s="265" t="s">
        <v>406</v>
      </c>
      <c r="F118" s="265" t="s">
        <v>405</v>
      </c>
      <c r="G118" s="265" t="s">
        <v>404</v>
      </c>
      <c r="H118" s="265" t="s">
        <v>2632</v>
      </c>
      <c r="I118" s="265">
        <v>0</v>
      </c>
      <c r="J118" s="265">
        <v>0</v>
      </c>
    </row>
    <row r="119" spans="1:10" ht="17" x14ac:dyDescent="0.25">
      <c r="A119" s="265" t="s">
        <v>438</v>
      </c>
      <c r="B119" s="265" t="s">
        <v>2630</v>
      </c>
      <c r="C119" s="265" t="s">
        <v>2631</v>
      </c>
      <c r="D119" s="265">
        <v>35</v>
      </c>
      <c r="E119" s="265" t="s">
        <v>335</v>
      </c>
      <c r="F119" s="265" t="s">
        <v>436</v>
      </c>
      <c r="G119" s="265" t="s">
        <v>435</v>
      </c>
      <c r="H119" s="265" t="s">
        <v>2629</v>
      </c>
      <c r="I119" s="265" t="s">
        <v>356</v>
      </c>
      <c r="J119" s="265" t="s">
        <v>356</v>
      </c>
    </row>
    <row r="120" spans="1:10" ht="17" x14ac:dyDescent="0.25">
      <c r="A120" s="265" t="s">
        <v>446</v>
      </c>
      <c r="B120" s="265" t="s">
        <v>2627</v>
      </c>
      <c r="C120" s="265" t="s">
        <v>2628</v>
      </c>
      <c r="D120" s="265">
        <v>40</v>
      </c>
      <c r="E120" s="265" t="s">
        <v>335</v>
      </c>
      <c r="F120" s="265" t="s">
        <v>436</v>
      </c>
      <c r="G120" s="265" t="s">
        <v>447</v>
      </c>
      <c r="H120" s="265" t="s">
        <v>2626</v>
      </c>
      <c r="I120" s="265" t="s">
        <v>356</v>
      </c>
      <c r="J120" s="265" t="s">
        <v>356</v>
      </c>
    </row>
    <row r="121" spans="1:10" x14ac:dyDescent="0.2">
      <c r="A121" s="265" t="s">
        <v>599</v>
      </c>
      <c r="B121" s="265" t="s">
        <v>2624</v>
      </c>
      <c r="C121" s="265" t="s">
        <v>2625</v>
      </c>
      <c r="D121" s="265">
        <v>31</v>
      </c>
      <c r="E121" s="265" t="s">
        <v>335</v>
      </c>
      <c r="F121" s="265" t="s">
        <v>436</v>
      </c>
      <c r="G121" s="265" t="s">
        <v>600</v>
      </c>
      <c r="H121" s="265" t="s">
        <v>2623</v>
      </c>
      <c r="I121" s="265" t="s">
        <v>356</v>
      </c>
      <c r="J121" s="265" t="s">
        <v>356</v>
      </c>
    </row>
    <row r="122" spans="1:10" ht="17" x14ac:dyDescent="0.25">
      <c r="A122" s="265" t="s">
        <v>601</v>
      </c>
      <c r="B122" s="265" t="s">
        <v>602</v>
      </c>
      <c r="C122" s="265" t="s">
        <v>2622</v>
      </c>
      <c r="D122" s="265">
        <v>32</v>
      </c>
      <c r="E122" s="265" t="s">
        <v>335</v>
      </c>
      <c r="F122" s="265" t="s">
        <v>436</v>
      </c>
      <c r="G122" s="265" t="s">
        <v>600</v>
      </c>
      <c r="H122" s="265" t="s">
        <v>2621</v>
      </c>
      <c r="I122" s="265" t="s">
        <v>14</v>
      </c>
      <c r="J122" s="265" t="s">
        <v>356</v>
      </c>
    </row>
    <row r="123" spans="1:10" ht="17" x14ac:dyDescent="0.25">
      <c r="A123" s="265" t="s">
        <v>603</v>
      </c>
      <c r="B123" s="265" t="s">
        <v>2619</v>
      </c>
      <c r="C123" s="265" t="s">
        <v>2620</v>
      </c>
      <c r="D123" s="265">
        <v>33</v>
      </c>
      <c r="E123" s="265" t="s">
        <v>335</v>
      </c>
      <c r="F123" s="265" t="s">
        <v>436</v>
      </c>
      <c r="G123" s="265" t="s">
        <v>600</v>
      </c>
      <c r="H123" s="265" t="s">
        <v>2618</v>
      </c>
      <c r="I123" s="265" t="s">
        <v>356</v>
      </c>
      <c r="J123" s="265" t="s">
        <v>356</v>
      </c>
    </row>
    <row r="124" spans="1:10" x14ac:dyDescent="0.2">
      <c r="A124" s="265" t="s">
        <v>457</v>
      </c>
      <c r="B124" s="265" t="s">
        <v>2617</v>
      </c>
      <c r="C124" s="265" t="s">
        <v>1634</v>
      </c>
      <c r="D124" s="265">
        <v>43</v>
      </c>
      <c r="E124" s="265" t="s">
        <v>337</v>
      </c>
      <c r="F124" s="265" t="s">
        <v>436</v>
      </c>
      <c r="G124" s="265" t="s">
        <v>115</v>
      </c>
      <c r="H124" s="265" t="s">
        <v>2616</v>
      </c>
      <c r="I124" s="265" t="s">
        <v>22</v>
      </c>
      <c r="J124" s="265" t="s">
        <v>356</v>
      </c>
    </row>
    <row r="125" spans="1:10" ht="17" x14ac:dyDescent="0.25">
      <c r="A125" s="265" t="s">
        <v>2614</v>
      </c>
      <c r="C125" s="265" t="s">
        <v>2615</v>
      </c>
      <c r="E125" s="265" t="s">
        <v>337</v>
      </c>
      <c r="F125" s="265" t="s">
        <v>436</v>
      </c>
      <c r="G125" s="265" t="s">
        <v>115</v>
      </c>
      <c r="I125" s="265" t="s">
        <v>2613</v>
      </c>
      <c r="J125" s="265" t="e">
        <v>#N/A</v>
      </c>
    </row>
    <row r="126" spans="1:10" ht="17" x14ac:dyDescent="0.25">
      <c r="A126" s="265" t="s">
        <v>2611</v>
      </c>
      <c r="C126" s="265" t="s">
        <v>2612</v>
      </c>
      <c r="E126" s="265" t="s">
        <v>337</v>
      </c>
      <c r="F126" s="265" t="s">
        <v>436</v>
      </c>
      <c r="G126" s="265" t="s">
        <v>115</v>
      </c>
      <c r="I126" s="265" t="s">
        <v>2610</v>
      </c>
      <c r="J126" s="265" t="e">
        <v>#N/A</v>
      </c>
    </row>
    <row r="127" spans="1:10" ht="17" x14ac:dyDescent="0.25">
      <c r="A127" s="265" t="s">
        <v>1577</v>
      </c>
      <c r="C127" s="265" t="s">
        <v>2609</v>
      </c>
      <c r="E127" s="265" t="s">
        <v>337</v>
      </c>
      <c r="F127" s="265" t="s">
        <v>436</v>
      </c>
      <c r="G127" s="265" t="s">
        <v>115</v>
      </c>
      <c r="I127" s="265" t="s">
        <v>2608</v>
      </c>
      <c r="J127" s="265" t="e">
        <v>#N/A</v>
      </c>
    </row>
    <row r="128" spans="1:10" x14ac:dyDescent="0.2">
      <c r="A128" s="265" t="s">
        <v>459</v>
      </c>
      <c r="B128" s="265" t="s">
        <v>2606</v>
      </c>
      <c r="C128" s="265" t="s">
        <v>2607</v>
      </c>
      <c r="D128" s="265">
        <v>47</v>
      </c>
      <c r="E128" s="265" t="s">
        <v>337</v>
      </c>
      <c r="F128" s="265" t="s">
        <v>436</v>
      </c>
      <c r="G128" s="265" t="s">
        <v>115</v>
      </c>
      <c r="H128" s="265" t="s">
        <v>2605</v>
      </c>
      <c r="I128" s="265" t="s">
        <v>356</v>
      </c>
      <c r="J128" s="265" t="s">
        <v>356</v>
      </c>
    </row>
    <row r="129" spans="1:10" x14ac:dyDescent="0.2">
      <c r="A129" s="265" t="s">
        <v>460</v>
      </c>
      <c r="B129" s="265" t="s">
        <v>2603</v>
      </c>
      <c r="C129" s="265" t="s">
        <v>2604</v>
      </c>
      <c r="D129" s="265">
        <v>54</v>
      </c>
      <c r="E129" s="265" t="s">
        <v>336</v>
      </c>
      <c r="F129" s="265" t="s">
        <v>462</v>
      </c>
      <c r="G129" s="265" t="s">
        <v>461</v>
      </c>
      <c r="H129" s="265" t="s">
        <v>2602</v>
      </c>
      <c r="I129" s="265" t="s">
        <v>356</v>
      </c>
      <c r="J129" s="265" t="s">
        <v>356</v>
      </c>
    </row>
    <row r="130" spans="1:10" x14ac:dyDescent="0.2">
      <c r="A130" s="265" t="s">
        <v>478</v>
      </c>
      <c r="B130" s="265" t="s">
        <v>2601</v>
      </c>
      <c r="C130" s="265" t="s">
        <v>478</v>
      </c>
      <c r="D130" s="265">
        <v>58</v>
      </c>
      <c r="E130" s="265" t="s">
        <v>335</v>
      </c>
      <c r="F130" s="265" t="s">
        <v>472</v>
      </c>
      <c r="G130" s="265" t="s">
        <v>474</v>
      </c>
      <c r="H130" s="265" t="s">
        <v>2600</v>
      </c>
      <c r="I130" s="265" t="s">
        <v>356</v>
      </c>
      <c r="J130" s="265" t="s">
        <v>356</v>
      </c>
    </row>
    <row r="131" spans="1:10" x14ac:dyDescent="0.2">
      <c r="A131" s="265" t="s">
        <v>479</v>
      </c>
      <c r="B131" s="265" t="s">
        <v>2599</v>
      </c>
      <c r="C131" s="265" t="s">
        <v>479</v>
      </c>
      <c r="D131" s="265">
        <v>67</v>
      </c>
      <c r="E131" s="265" t="s">
        <v>335</v>
      </c>
      <c r="F131" s="265" t="s">
        <v>472</v>
      </c>
      <c r="G131" s="265" t="s">
        <v>474</v>
      </c>
      <c r="H131" s="265" t="s">
        <v>2598</v>
      </c>
      <c r="I131" s="265" t="s">
        <v>356</v>
      </c>
      <c r="J131" s="265" t="s">
        <v>356</v>
      </c>
    </row>
    <row r="132" spans="1:10" x14ac:dyDescent="0.2">
      <c r="A132" s="265" t="s">
        <v>480</v>
      </c>
      <c r="B132" s="265" t="s">
        <v>2597</v>
      </c>
      <c r="C132" s="265" t="s">
        <v>480</v>
      </c>
      <c r="D132" s="265">
        <v>59</v>
      </c>
      <c r="E132" s="265" t="s">
        <v>335</v>
      </c>
      <c r="F132" s="265" t="s">
        <v>472</v>
      </c>
      <c r="G132" s="265" t="s">
        <v>474</v>
      </c>
      <c r="H132" s="265" t="s">
        <v>2596</v>
      </c>
      <c r="I132" s="265" t="s">
        <v>356</v>
      </c>
      <c r="J132" s="265" t="s">
        <v>356</v>
      </c>
    </row>
    <row r="133" spans="1:10" x14ac:dyDescent="0.2">
      <c r="A133" s="265" t="s">
        <v>481</v>
      </c>
      <c r="B133" s="265" t="s">
        <v>2595</v>
      </c>
      <c r="C133" s="265" t="s">
        <v>481</v>
      </c>
      <c r="D133" s="265">
        <v>60</v>
      </c>
      <c r="E133" s="265" t="s">
        <v>335</v>
      </c>
      <c r="F133" s="265" t="s">
        <v>472</v>
      </c>
      <c r="G133" s="265" t="s">
        <v>474</v>
      </c>
      <c r="H133" s="265" t="s">
        <v>2594</v>
      </c>
      <c r="I133" s="265" t="s">
        <v>356</v>
      </c>
      <c r="J133" s="265" t="s">
        <v>356</v>
      </c>
    </row>
    <row r="134" spans="1:10" x14ac:dyDescent="0.2">
      <c r="A134" s="265" t="s">
        <v>482</v>
      </c>
      <c r="B134" s="265" t="s">
        <v>2593</v>
      </c>
      <c r="C134" s="265" t="s">
        <v>482</v>
      </c>
      <c r="D134" s="265">
        <v>61</v>
      </c>
      <c r="E134" s="265" t="s">
        <v>335</v>
      </c>
      <c r="F134" s="265" t="s">
        <v>472</v>
      </c>
      <c r="G134" s="265" t="s">
        <v>474</v>
      </c>
      <c r="H134" s="265" t="s">
        <v>2592</v>
      </c>
      <c r="I134" s="265" t="s">
        <v>356</v>
      </c>
      <c r="J134" s="265" t="s">
        <v>356</v>
      </c>
    </row>
    <row r="135" spans="1:10" x14ac:dyDescent="0.2">
      <c r="A135" s="265" t="s">
        <v>18</v>
      </c>
      <c r="B135" s="265" t="s">
        <v>483</v>
      </c>
      <c r="C135" s="265" t="s">
        <v>18</v>
      </c>
      <c r="D135" s="265">
        <v>62</v>
      </c>
      <c r="E135" s="265" t="s">
        <v>335</v>
      </c>
      <c r="F135" s="265" t="s">
        <v>472</v>
      </c>
      <c r="G135" s="265" t="s">
        <v>474</v>
      </c>
      <c r="H135" s="265" t="s">
        <v>2591</v>
      </c>
      <c r="I135" s="265" t="s">
        <v>18</v>
      </c>
      <c r="J135" s="265" t="s">
        <v>356</v>
      </c>
    </row>
    <row r="136" spans="1:10" x14ac:dyDescent="0.2">
      <c r="A136" s="265" t="s">
        <v>19</v>
      </c>
      <c r="B136" s="265" t="s">
        <v>484</v>
      </c>
      <c r="C136" s="265" t="s">
        <v>19</v>
      </c>
      <c r="D136" s="265">
        <v>63</v>
      </c>
      <c r="E136" s="265" t="s">
        <v>335</v>
      </c>
      <c r="F136" s="265" t="s">
        <v>472</v>
      </c>
      <c r="G136" s="265" t="s">
        <v>474</v>
      </c>
      <c r="H136" s="265" t="s">
        <v>2590</v>
      </c>
      <c r="I136" s="265" t="s">
        <v>19</v>
      </c>
      <c r="J136" s="265" t="s">
        <v>356</v>
      </c>
    </row>
    <row r="137" spans="1:10" x14ac:dyDescent="0.2">
      <c r="A137" s="265" t="s">
        <v>485</v>
      </c>
      <c r="B137" s="265" t="s">
        <v>2589</v>
      </c>
      <c r="C137" s="265" t="s">
        <v>485</v>
      </c>
      <c r="D137" s="265">
        <v>64</v>
      </c>
      <c r="E137" s="265" t="s">
        <v>335</v>
      </c>
      <c r="F137" s="265" t="s">
        <v>472</v>
      </c>
      <c r="G137" s="265" t="s">
        <v>474</v>
      </c>
      <c r="H137" s="265" t="s">
        <v>2588</v>
      </c>
      <c r="I137" s="265" t="s">
        <v>356</v>
      </c>
      <c r="J137" s="265" t="s">
        <v>356</v>
      </c>
    </row>
    <row r="138" spans="1:10" x14ac:dyDescent="0.2">
      <c r="A138" s="265" t="s">
        <v>486</v>
      </c>
      <c r="B138" s="265" t="s">
        <v>2587</v>
      </c>
      <c r="C138" s="265" t="s">
        <v>486</v>
      </c>
      <c r="D138" s="265">
        <v>65</v>
      </c>
      <c r="E138" s="265" t="s">
        <v>335</v>
      </c>
      <c r="F138" s="265" t="s">
        <v>472</v>
      </c>
      <c r="G138" s="265" t="s">
        <v>474</v>
      </c>
      <c r="H138" s="265" t="s">
        <v>2586</v>
      </c>
      <c r="I138" s="265" t="s">
        <v>356</v>
      </c>
      <c r="J138" s="265" t="s">
        <v>356</v>
      </c>
    </row>
    <row r="139" spans="1:10" x14ac:dyDescent="0.2">
      <c r="A139" s="265" t="s">
        <v>487</v>
      </c>
      <c r="B139" s="265" t="s">
        <v>2585</v>
      </c>
      <c r="C139" s="265" t="s">
        <v>487</v>
      </c>
      <c r="D139" s="265">
        <v>66</v>
      </c>
      <c r="E139" s="265" t="s">
        <v>335</v>
      </c>
      <c r="F139" s="265" t="s">
        <v>472</v>
      </c>
      <c r="G139" s="265" t="s">
        <v>474</v>
      </c>
      <c r="H139" s="265" t="s">
        <v>2584</v>
      </c>
      <c r="I139" s="265" t="s">
        <v>356</v>
      </c>
      <c r="J139" s="265" t="s">
        <v>356</v>
      </c>
    </row>
    <row r="140" spans="1:10" x14ac:dyDescent="0.2">
      <c r="A140" s="265" t="s">
        <v>488</v>
      </c>
      <c r="B140" s="265" t="s">
        <v>2583</v>
      </c>
      <c r="C140" s="265" t="s">
        <v>488</v>
      </c>
      <c r="D140" s="265">
        <v>78</v>
      </c>
      <c r="E140" s="265" t="s">
        <v>335</v>
      </c>
      <c r="F140" s="265" t="s">
        <v>472</v>
      </c>
      <c r="G140" s="265" t="s">
        <v>474</v>
      </c>
      <c r="H140" s="265" t="s">
        <v>2582</v>
      </c>
      <c r="I140" s="265" t="s">
        <v>356</v>
      </c>
      <c r="J140" s="265" t="s">
        <v>356</v>
      </c>
    </row>
    <row r="141" spans="1:10" x14ac:dyDescent="0.2">
      <c r="A141" s="265" t="s">
        <v>407</v>
      </c>
      <c r="B141" s="265" t="s">
        <v>2580</v>
      </c>
      <c r="C141" s="265" t="s">
        <v>2581</v>
      </c>
      <c r="D141" s="265">
        <v>178</v>
      </c>
      <c r="E141" s="265" t="s">
        <v>406</v>
      </c>
      <c r="F141" s="265" t="s">
        <v>405</v>
      </c>
      <c r="G141" s="265" t="s">
        <v>404</v>
      </c>
      <c r="H141" s="265" t="s">
        <v>2579</v>
      </c>
      <c r="I141" s="265" t="s">
        <v>356</v>
      </c>
      <c r="J141" s="265" t="s">
        <v>356</v>
      </c>
    </row>
    <row r="142" spans="1:10" x14ac:dyDescent="0.2">
      <c r="A142" s="265" t="s">
        <v>408</v>
      </c>
      <c r="B142" s="265" t="s">
        <v>2577</v>
      </c>
      <c r="C142" s="265" t="s">
        <v>2578</v>
      </c>
      <c r="D142" s="265">
        <v>179</v>
      </c>
      <c r="E142" s="265" t="s">
        <v>406</v>
      </c>
      <c r="F142" s="265" t="s">
        <v>405</v>
      </c>
      <c r="G142" s="265" t="s">
        <v>404</v>
      </c>
      <c r="H142" s="265" t="s">
        <v>2576</v>
      </c>
      <c r="I142" s="265" t="s">
        <v>356</v>
      </c>
      <c r="J142" s="265" t="s">
        <v>356</v>
      </c>
    </row>
    <row r="143" spans="1:10" x14ac:dyDescent="0.2">
      <c r="A143" s="265" t="s">
        <v>409</v>
      </c>
      <c r="B143" s="265" t="s">
        <v>2574</v>
      </c>
      <c r="C143" s="265" t="s">
        <v>2575</v>
      </c>
      <c r="D143" s="265">
        <v>180</v>
      </c>
      <c r="E143" s="265" t="s">
        <v>406</v>
      </c>
      <c r="F143" s="265" t="s">
        <v>405</v>
      </c>
      <c r="G143" s="265" t="s">
        <v>404</v>
      </c>
      <c r="H143" s="265" t="s">
        <v>2573</v>
      </c>
      <c r="I143" s="265" t="s">
        <v>356</v>
      </c>
      <c r="J143" s="265" t="s">
        <v>356</v>
      </c>
    </row>
    <row r="144" spans="1:10" x14ac:dyDescent="0.2">
      <c r="A144" s="265" t="s">
        <v>2571</v>
      </c>
      <c r="B144" s="265" t="s">
        <v>2570</v>
      </c>
      <c r="C144" s="265" t="s">
        <v>2572</v>
      </c>
      <c r="D144" s="265">
        <v>79</v>
      </c>
      <c r="E144" s="265" t="s">
        <v>335</v>
      </c>
      <c r="F144" s="265" t="s">
        <v>472</v>
      </c>
      <c r="G144" s="265" t="s">
        <v>471</v>
      </c>
      <c r="H144" s="265" t="s">
        <v>2569</v>
      </c>
      <c r="I144" s="265" t="s">
        <v>356</v>
      </c>
      <c r="J144" s="265" t="s">
        <v>470</v>
      </c>
    </row>
    <row r="145" spans="1:10" ht="17" x14ac:dyDescent="0.25">
      <c r="A145" s="265" t="s">
        <v>96</v>
      </c>
      <c r="B145" s="265" t="s">
        <v>2567</v>
      </c>
      <c r="C145" s="265" t="s">
        <v>2568</v>
      </c>
      <c r="D145" s="265">
        <v>213</v>
      </c>
      <c r="E145" s="265" t="s">
        <v>337</v>
      </c>
      <c r="F145" s="265" t="s">
        <v>436</v>
      </c>
      <c r="G145" s="265" t="s">
        <v>604</v>
      </c>
      <c r="H145" s="265" t="s">
        <v>2566</v>
      </c>
      <c r="I145" s="265" t="s">
        <v>96</v>
      </c>
      <c r="J145" s="265" t="s">
        <v>356</v>
      </c>
    </row>
    <row r="146" spans="1:10" ht="17" x14ac:dyDescent="0.25">
      <c r="A146" s="265" t="s">
        <v>20</v>
      </c>
      <c r="B146" s="265" t="s">
        <v>605</v>
      </c>
      <c r="C146" s="265" t="s">
        <v>2565</v>
      </c>
      <c r="D146" s="265">
        <v>213</v>
      </c>
      <c r="E146" s="265" t="s">
        <v>337</v>
      </c>
      <c r="F146" s="265" t="s">
        <v>436</v>
      </c>
      <c r="G146" s="265" t="s">
        <v>604</v>
      </c>
      <c r="H146" s="265" t="s">
        <v>2564</v>
      </c>
      <c r="I146" s="265" t="s">
        <v>20</v>
      </c>
      <c r="J146" s="265" t="s">
        <v>356</v>
      </c>
    </row>
    <row r="147" spans="1:10" x14ac:dyDescent="0.2">
      <c r="A147" s="265" t="s">
        <v>489</v>
      </c>
      <c r="B147" s="265" t="s">
        <v>2562</v>
      </c>
      <c r="C147" s="265" t="s">
        <v>2563</v>
      </c>
      <c r="D147" s="265">
        <v>74</v>
      </c>
      <c r="E147" s="265" t="s">
        <v>335</v>
      </c>
      <c r="F147" s="265" t="s">
        <v>472</v>
      </c>
      <c r="G147" s="265" t="s">
        <v>474</v>
      </c>
      <c r="H147" s="265" t="s">
        <v>2561</v>
      </c>
      <c r="I147" s="265" t="s">
        <v>356</v>
      </c>
      <c r="J147" s="265" t="s">
        <v>356</v>
      </c>
    </row>
    <row r="148" spans="1:10" x14ac:dyDescent="0.2">
      <c r="A148" s="265" t="s">
        <v>490</v>
      </c>
      <c r="B148" s="265" t="s">
        <v>2560</v>
      </c>
      <c r="C148" s="265" t="s">
        <v>490</v>
      </c>
      <c r="D148" s="265">
        <v>68</v>
      </c>
      <c r="E148" s="265" t="s">
        <v>335</v>
      </c>
      <c r="F148" s="265" t="s">
        <v>472</v>
      </c>
      <c r="G148" s="265" t="s">
        <v>474</v>
      </c>
      <c r="H148" s="265" t="s">
        <v>2559</v>
      </c>
      <c r="I148" s="265" t="s">
        <v>356</v>
      </c>
      <c r="J148" s="265" t="s">
        <v>356</v>
      </c>
    </row>
    <row r="149" spans="1:10" x14ac:dyDescent="0.2">
      <c r="A149" s="265" t="s">
        <v>24</v>
      </c>
      <c r="B149" s="265" t="s">
        <v>491</v>
      </c>
      <c r="C149" s="265" t="s">
        <v>24</v>
      </c>
      <c r="D149" s="265">
        <v>69</v>
      </c>
      <c r="E149" s="265" t="s">
        <v>335</v>
      </c>
      <c r="F149" s="265" t="s">
        <v>472</v>
      </c>
      <c r="G149" s="265" t="s">
        <v>474</v>
      </c>
      <c r="H149" s="265" t="s">
        <v>2558</v>
      </c>
      <c r="I149" s="265" t="s">
        <v>24</v>
      </c>
      <c r="J149" s="265" t="s">
        <v>356</v>
      </c>
    </row>
    <row r="150" spans="1:10" x14ac:dyDescent="0.2">
      <c r="A150" s="265" t="s">
        <v>492</v>
      </c>
      <c r="B150" s="265" t="s">
        <v>2557</v>
      </c>
      <c r="C150" s="265" t="s">
        <v>492</v>
      </c>
      <c r="D150" s="265">
        <v>70</v>
      </c>
      <c r="E150" s="265" t="s">
        <v>335</v>
      </c>
      <c r="F150" s="265" t="s">
        <v>472</v>
      </c>
      <c r="G150" s="265" t="s">
        <v>474</v>
      </c>
      <c r="H150" s="265" t="s">
        <v>2556</v>
      </c>
      <c r="I150" s="265" t="s">
        <v>356</v>
      </c>
      <c r="J150" s="265" t="s">
        <v>356</v>
      </c>
    </row>
    <row r="151" spans="1:10" x14ac:dyDescent="0.2">
      <c r="A151" s="265" t="s">
        <v>25</v>
      </c>
      <c r="B151" s="265" t="s">
        <v>493</v>
      </c>
      <c r="C151" s="265" t="s">
        <v>25</v>
      </c>
      <c r="D151" s="265">
        <v>71</v>
      </c>
      <c r="E151" s="265" t="s">
        <v>335</v>
      </c>
      <c r="F151" s="265" t="s">
        <v>472</v>
      </c>
      <c r="G151" s="265" t="s">
        <v>474</v>
      </c>
      <c r="H151" s="265" t="s">
        <v>2555</v>
      </c>
      <c r="I151" s="265" t="s">
        <v>25</v>
      </c>
      <c r="J151" s="265" t="s">
        <v>356</v>
      </c>
    </row>
    <row r="152" spans="1:10" x14ac:dyDescent="0.2">
      <c r="A152" s="265" t="s">
        <v>26</v>
      </c>
      <c r="B152" s="265" t="s">
        <v>494</v>
      </c>
      <c r="C152" s="265" t="s">
        <v>26</v>
      </c>
      <c r="D152" s="265">
        <v>72</v>
      </c>
      <c r="E152" s="265" t="s">
        <v>335</v>
      </c>
      <c r="F152" s="265" t="s">
        <v>472</v>
      </c>
      <c r="G152" s="265" t="s">
        <v>474</v>
      </c>
      <c r="H152" s="265" t="s">
        <v>2554</v>
      </c>
      <c r="I152" s="265" t="s">
        <v>26</v>
      </c>
      <c r="J152" s="265" t="s">
        <v>356</v>
      </c>
    </row>
    <row r="153" spans="1:10" x14ac:dyDescent="0.2">
      <c r="A153" s="265" t="s">
        <v>495</v>
      </c>
      <c r="B153" s="265" t="s">
        <v>2553</v>
      </c>
      <c r="C153" s="265" t="s">
        <v>495</v>
      </c>
      <c r="D153" s="265">
        <v>73</v>
      </c>
      <c r="E153" s="265" t="s">
        <v>335</v>
      </c>
      <c r="F153" s="265" t="s">
        <v>472</v>
      </c>
      <c r="G153" s="265" t="s">
        <v>474</v>
      </c>
      <c r="H153" s="265" t="s">
        <v>2552</v>
      </c>
      <c r="I153" s="265" t="s">
        <v>356</v>
      </c>
      <c r="J153" s="265" t="s">
        <v>356</v>
      </c>
    </row>
    <row r="154" spans="1:10" ht="17" x14ac:dyDescent="0.25">
      <c r="A154" s="265" t="s">
        <v>610</v>
      </c>
      <c r="B154" s="265" t="s">
        <v>2550</v>
      </c>
      <c r="C154" s="265" t="s">
        <v>2551</v>
      </c>
      <c r="D154" s="265">
        <v>216</v>
      </c>
      <c r="E154" s="265" t="s">
        <v>335</v>
      </c>
      <c r="F154" s="265" t="s">
        <v>347</v>
      </c>
      <c r="G154" s="265" t="s">
        <v>121</v>
      </c>
      <c r="H154" s="265" t="s">
        <v>2549</v>
      </c>
      <c r="I154" s="265" t="s">
        <v>356</v>
      </c>
      <c r="J154" s="265" t="s">
        <v>610</v>
      </c>
    </row>
    <row r="155" spans="1:10" ht="17" x14ac:dyDescent="0.25">
      <c r="A155" s="265" t="s">
        <v>611</v>
      </c>
      <c r="B155" s="265" t="s">
        <v>2547</v>
      </c>
      <c r="C155" s="265" t="s">
        <v>2548</v>
      </c>
      <c r="D155" s="265">
        <v>217</v>
      </c>
      <c r="E155" s="265" t="s">
        <v>335</v>
      </c>
      <c r="F155" s="265" t="s">
        <v>347</v>
      </c>
      <c r="G155" s="265" t="s">
        <v>121</v>
      </c>
      <c r="H155" s="265" t="s">
        <v>2546</v>
      </c>
      <c r="I155" s="265" t="s">
        <v>356</v>
      </c>
      <c r="J155" s="265" t="s">
        <v>611</v>
      </c>
    </row>
    <row r="156" spans="1:10" ht="17" x14ac:dyDescent="0.25">
      <c r="A156" s="265" t="s">
        <v>617</v>
      </c>
      <c r="B156" s="265" t="s">
        <v>2544</v>
      </c>
      <c r="C156" s="265" t="s">
        <v>2545</v>
      </c>
      <c r="D156" s="265">
        <v>220</v>
      </c>
      <c r="E156" s="265" t="s">
        <v>335</v>
      </c>
      <c r="F156" s="265" t="s">
        <v>436</v>
      </c>
      <c r="G156" s="265" t="s">
        <v>615</v>
      </c>
      <c r="H156" s="265" t="s">
        <v>2543</v>
      </c>
      <c r="I156" s="265" t="s">
        <v>356</v>
      </c>
      <c r="J156" s="265" t="s">
        <v>617</v>
      </c>
    </row>
    <row r="157" spans="1:10" x14ac:dyDescent="0.2">
      <c r="A157" s="265" t="s">
        <v>624</v>
      </c>
      <c r="B157" s="265" t="s">
        <v>2542</v>
      </c>
      <c r="C157" s="265" t="s">
        <v>1814</v>
      </c>
      <c r="D157" s="265">
        <v>225</v>
      </c>
      <c r="E157" s="265" t="s">
        <v>335</v>
      </c>
      <c r="F157" s="265" t="s">
        <v>466</v>
      </c>
      <c r="G157" s="265" t="s">
        <v>625</v>
      </c>
      <c r="H157" s="265" t="s">
        <v>2541</v>
      </c>
      <c r="I157" s="265" t="s">
        <v>356</v>
      </c>
      <c r="J157" s="265" t="s">
        <v>624</v>
      </c>
    </row>
    <row r="158" spans="1:10" x14ac:dyDescent="0.2">
      <c r="A158" s="265" t="s">
        <v>620</v>
      </c>
      <c r="B158" s="265" t="s">
        <v>2540</v>
      </c>
      <c r="C158" s="265" t="s">
        <v>620</v>
      </c>
      <c r="D158" s="265">
        <v>222</v>
      </c>
      <c r="E158" s="265" t="s">
        <v>335</v>
      </c>
      <c r="F158" s="265" t="s">
        <v>436</v>
      </c>
      <c r="G158" s="265" t="s">
        <v>621</v>
      </c>
      <c r="H158" s="265" t="s">
        <v>2539</v>
      </c>
      <c r="I158" s="265" t="s">
        <v>356</v>
      </c>
      <c r="J158" s="265" t="s">
        <v>620</v>
      </c>
    </row>
    <row r="159" spans="1:10" x14ac:dyDescent="0.2">
      <c r="A159" s="265" t="s">
        <v>622</v>
      </c>
      <c r="B159" s="265" t="s">
        <v>2538</v>
      </c>
      <c r="C159" s="265" t="s">
        <v>1813</v>
      </c>
      <c r="D159" s="265">
        <v>223</v>
      </c>
      <c r="E159" s="265" t="s">
        <v>335</v>
      </c>
      <c r="F159" s="265" t="s">
        <v>436</v>
      </c>
      <c r="G159" s="265" t="s">
        <v>621</v>
      </c>
      <c r="H159" s="265" t="s">
        <v>2537</v>
      </c>
      <c r="I159" s="265" t="s">
        <v>356</v>
      </c>
      <c r="J159" s="265" t="s">
        <v>622</v>
      </c>
    </row>
    <row r="160" spans="1:10" x14ac:dyDescent="0.2">
      <c r="A160" s="265" t="s">
        <v>623</v>
      </c>
      <c r="B160" s="265" t="s">
        <v>2536</v>
      </c>
      <c r="C160" s="265" t="s">
        <v>623</v>
      </c>
      <c r="D160" s="265">
        <v>224</v>
      </c>
      <c r="E160" s="265" t="s">
        <v>335</v>
      </c>
      <c r="F160" s="265" t="s">
        <v>436</v>
      </c>
      <c r="G160" s="265" t="s">
        <v>621</v>
      </c>
      <c r="H160" s="265" t="s">
        <v>2535</v>
      </c>
      <c r="I160" s="265" t="s">
        <v>356</v>
      </c>
      <c r="J160" s="265" t="s">
        <v>356</v>
      </c>
    </row>
    <row r="161" spans="1:10" x14ac:dyDescent="0.2">
      <c r="A161" s="265" t="s">
        <v>666</v>
      </c>
      <c r="B161" s="265" t="s">
        <v>2533</v>
      </c>
      <c r="C161" s="265" t="s">
        <v>2534</v>
      </c>
      <c r="D161" s="265">
        <v>253</v>
      </c>
      <c r="E161" s="265" t="s">
        <v>335</v>
      </c>
      <c r="F161" s="265" t="s">
        <v>472</v>
      </c>
      <c r="G161" s="265" t="s">
        <v>667</v>
      </c>
      <c r="H161" s="265" t="s">
        <v>2532</v>
      </c>
      <c r="I161" s="265" t="s">
        <v>356</v>
      </c>
      <c r="J161" s="265" t="s">
        <v>356</v>
      </c>
    </row>
    <row r="162" spans="1:10" ht="17" x14ac:dyDescent="0.25">
      <c r="A162" s="265" t="s">
        <v>633</v>
      </c>
      <c r="B162" s="265" t="s">
        <v>2530</v>
      </c>
      <c r="C162" s="265" t="s">
        <v>2531</v>
      </c>
      <c r="D162" s="265">
        <v>229</v>
      </c>
      <c r="E162" s="265" t="s">
        <v>635</v>
      </c>
      <c r="F162" s="265" t="s">
        <v>472</v>
      </c>
      <c r="G162" s="265" t="s">
        <v>634</v>
      </c>
      <c r="H162" s="265" t="s">
        <v>2529</v>
      </c>
      <c r="I162" s="265" t="s">
        <v>356</v>
      </c>
      <c r="J162" s="265" t="s">
        <v>356</v>
      </c>
    </row>
    <row r="163" spans="1:10" ht="17" x14ac:dyDescent="0.25">
      <c r="A163" s="265" t="s">
        <v>636</v>
      </c>
      <c r="B163" s="265" t="s">
        <v>2527</v>
      </c>
      <c r="C163" s="265" t="s">
        <v>2528</v>
      </c>
      <c r="D163" s="265">
        <v>238</v>
      </c>
      <c r="E163" s="265" t="s">
        <v>635</v>
      </c>
      <c r="F163" s="265" t="s">
        <v>472</v>
      </c>
      <c r="G163" s="265" t="s">
        <v>634</v>
      </c>
      <c r="H163" s="265" t="s">
        <v>2526</v>
      </c>
      <c r="I163" s="265" t="s">
        <v>356</v>
      </c>
      <c r="J163" s="265" t="s">
        <v>356</v>
      </c>
    </row>
    <row r="164" spans="1:10" ht="17" x14ac:dyDescent="0.25">
      <c r="A164" s="265" t="s">
        <v>637</v>
      </c>
      <c r="B164" s="265" t="s">
        <v>2524</v>
      </c>
      <c r="C164" s="265" t="s">
        <v>2525</v>
      </c>
      <c r="D164" s="265">
        <v>230</v>
      </c>
      <c r="E164" s="265" t="s">
        <v>635</v>
      </c>
      <c r="F164" s="265" t="s">
        <v>472</v>
      </c>
      <c r="G164" s="265" t="s">
        <v>634</v>
      </c>
      <c r="H164" s="265" t="s">
        <v>2523</v>
      </c>
      <c r="I164" s="265" t="s">
        <v>356</v>
      </c>
      <c r="J164" s="265" t="s">
        <v>356</v>
      </c>
    </row>
    <row r="165" spans="1:10" ht="17" x14ac:dyDescent="0.25">
      <c r="A165" s="265" t="s">
        <v>638</v>
      </c>
      <c r="B165" s="265" t="s">
        <v>2521</v>
      </c>
      <c r="C165" s="265" t="s">
        <v>2522</v>
      </c>
      <c r="D165" s="265">
        <v>231</v>
      </c>
      <c r="E165" s="265" t="s">
        <v>635</v>
      </c>
      <c r="F165" s="265" t="s">
        <v>472</v>
      </c>
      <c r="G165" s="265" t="s">
        <v>634</v>
      </c>
      <c r="H165" s="265" t="s">
        <v>2520</v>
      </c>
      <c r="I165" s="265" t="s">
        <v>356</v>
      </c>
      <c r="J165" s="265" t="s">
        <v>356</v>
      </c>
    </row>
    <row r="166" spans="1:10" ht="17" x14ac:dyDescent="0.25">
      <c r="A166" s="265" t="s">
        <v>639</v>
      </c>
      <c r="B166" s="265" t="s">
        <v>2518</v>
      </c>
      <c r="C166" s="265" t="s">
        <v>2519</v>
      </c>
      <c r="D166" s="265">
        <v>232</v>
      </c>
      <c r="E166" s="265" t="s">
        <v>635</v>
      </c>
      <c r="F166" s="265" t="s">
        <v>472</v>
      </c>
      <c r="G166" s="265" t="s">
        <v>634</v>
      </c>
      <c r="H166" s="265" t="s">
        <v>2517</v>
      </c>
      <c r="I166" s="265" t="s">
        <v>356</v>
      </c>
      <c r="J166" s="265" t="s">
        <v>356</v>
      </c>
    </row>
    <row r="167" spans="1:10" ht="17" x14ac:dyDescent="0.25">
      <c r="A167" s="265" t="s">
        <v>640</v>
      </c>
      <c r="B167" s="265" t="s">
        <v>2515</v>
      </c>
      <c r="C167" s="265" t="s">
        <v>2516</v>
      </c>
      <c r="D167" s="265">
        <v>233</v>
      </c>
      <c r="E167" s="265" t="s">
        <v>635</v>
      </c>
      <c r="F167" s="265" t="s">
        <v>472</v>
      </c>
      <c r="G167" s="265" t="s">
        <v>634</v>
      </c>
      <c r="H167" s="265" t="s">
        <v>2514</v>
      </c>
      <c r="I167" s="265" t="s">
        <v>356</v>
      </c>
      <c r="J167" s="265" t="s">
        <v>356</v>
      </c>
    </row>
    <row r="168" spans="1:10" ht="17" x14ac:dyDescent="0.25">
      <c r="A168" s="265" t="s">
        <v>641</v>
      </c>
      <c r="B168" s="265" t="s">
        <v>2512</v>
      </c>
      <c r="C168" s="265" t="s">
        <v>2513</v>
      </c>
      <c r="D168" s="265">
        <v>234</v>
      </c>
      <c r="E168" s="265" t="s">
        <v>635</v>
      </c>
      <c r="F168" s="265" t="s">
        <v>472</v>
      </c>
      <c r="G168" s="265" t="s">
        <v>634</v>
      </c>
      <c r="H168" s="265" t="s">
        <v>2511</v>
      </c>
      <c r="I168" s="265" t="s">
        <v>356</v>
      </c>
      <c r="J168" s="265" t="s">
        <v>356</v>
      </c>
    </row>
    <row r="169" spans="1:10" ht="17" x14ac:dyDescent="0.25">
      <c r="A169" s="265" t="s">
        <v>642</v>
      </c>
      <c r="B169" s="265" t="s">
        <v>2509</v>
      </c>
      <c r="C169" s="265" t="s">
        <v>2510</v>
      </c>
      <c r="D169" s="265">
        <v>235</v>
      </c>
      <c r="E169" s="265" t="s">
        <v>635</v>
      </c>
      <c r="F169" s="265" t="s">
        <v>472</v>
      </c>
      <c r="G169" s="265" t="s">
        <v>634</v>
      </c>
      <c r="H169" s="265" t="s">
        <v>2508</v>
      </c>
      <c r="I169" s="265" t="s">
        <v>356</v>
      </c>
      <c r="J169" s="265" t="s">
        <v>356</v>
      </c>
    </row>
    <row r="170" spans="1:10" ht="17" x14ac:dyDescent="0.25">
      <c r="A170" s="265" t="s">
        <v>643</v>
      </c>
      <c r="B170" s="265" t="s">
        <v>2506</v>
      </c>
      <c r="C170" s="265" t="s">
        <v>2507</v>
      </c>
      <c r="D170" s="265">
        <v>236</v>
      </c>
      <c r="E170" s="265" t="s">
        <v>635</v>
      </c>
      <c r="F170" s="265" t="s">
        <v>472</v>
      </c>
      <c r="G170" s="265" t="s">
        <v>634</v>
      </c>
      <c r="H170" s="265" t="s">
        <v>2505</v>
      </c>
      <c r="I170" s="265" t="s">
        <v>356</v>
      </c>
      <c r="J170" s="265" t="s">
        <v>356</v>
      </c>
    </row>
    <row r="171" spans="1:10" ht="17" x14ac:dyDescent="0.25">
      <c r="A171" s="265" t="s">
        <v>644</v>
      </c>
      <c r="B171" s="265" t="s">
        <v>2503</v>
      </c>
      <c r="C171" s="265" t="s">
        <v>2504</v>
      </c>
      <c r="D171" s="265">
        <v>237</v>
      </c>
      <c r="E171" s="265" t="s">
        <v>635</v>
      </c>
      <c r="F171" s="265" t="s">
        <v>472</v>
      </c>
      <c r="G171" s="265" t="s">
        <v>634</v>
      </c>
      <c r="H171" s="265" t="s">
        <v>2502</v>
      </c>
      <c r="I171" s="265" t="s">
        <v>356</v>
      </c>
      <c r="J171" s="265" t="s">
        <v>356</v>
      </c>
    </row>
    <row r="172" spans="1:10" x14ac:dyDescent="0.2">
      <c r="A172" s="265" t="s">
        <v>803</v>
      </c>
      <c r="B172" s="265" t="s">
        <v>2500</v>
      </c>
      <c r="C172" s="265" t="s">
        <v>2501</v>
      </c>
      <c r="D172" s="265">
        <v>652</v>
      </c>
      <c r="E172" s="265" t="s">
        <v>805</v>
      </c>
      <c r="F172" s="265" t="s">
        <v>405</v>
      </c>
      <c r="G172" s="265" t="s">
        <v>804</v>
      </c>
      <c r="H172" s="265" t="s">
        <v>2499</v>
      </c>
      <c r="I172" s="265" t="s">
        <v>356</v>
      </c>
      <c r="J172" s="265" t="s">
        <v>356</v>
      </c>
    </row>
    <row r="173" spans="1:10" x14ac:dyDescent="0.2">
      <c r="A173" s="265" t="s">
        <v>2497</v>
      </c>
      <c r="B173" s="265" t="s">
        <v>2496</v>
      </c>
      <c r="C173" s="265" t="s">
        <v>2498</v>
      </c>
      <c r="D173" s="265">
        <v>104</v>
      </c>
      <c r="E173" s="265" t="s">
        <v>335</v>
      </c>
      <c r="F173" s="265">
        <v>0</v>
      </c>
      <c r="G173" s="265">
        <v>0</v>
      </c>
      <c r="H173" s="265" t="s">
        <v>2495</v>
      </c>
      <c r="I173" s="265">
        <v>0</v>
      </c>
      <c r="J173" s="265">
        <v>0</v>
      </c>
    </row>
    <row r="174" spans="1:10" ht="17" x14ac:dyDescent="0.25">
      <c r="A174" s="265" t="s">
        <v>646</v>
      </c>
      <c r="B174" s="265" t="s">
        <v>2493</v>
      </c>
      <c r="C174" s="265" t="s">
        <v>2494</v>
      </c>
      <c r="D174" s="265">
        <v>240</v>
      </c>
      <c r="E174" s="265" t="s">
        <v>336</v>
      </c>
      <c r="F174" s="265" t="s">
        <v>648</v>
      </c>
      <c r="G174" s="265" t="s">
        <v>647</v>
      </c>
      <c r="H174" s="265" t="s">
        <v>2492</v>
      </c>
      <c r="I174" s="265" t="s">
        <v>356</v>
      </c>
      <c r="J174" s="265" t="s">
        <v>356</v>
      </c>
    </row>
    <row r="175" spans="1:10" ht="17" x14ac:dyDescent="0.25">
      <c r="A175" s="265" t="s">
        <v>649</v>
      </c>
      <c r="B175" s="265" t="s">
        <v>2490</v>
      </c>
      <c r="C175" s="265" t="s">
        <v>2491</v>
      </c>
      <c r="D175" s="265">
        <v>241</v>
      </c>
      <c r="E175" s="265" t="s">
        <v>336</v>
      </c>
      <c r="F175" s="265" t="s">
        <v>648</v>
      </c>
      <c r="G175" s="265" t="s">
        <v>647</v>
      </c>
      <c r="H175" s="265" t="s">
        <v>2489</v>
      </c>
      <c r="I175" s="265" t="s">
        <v>356</v>
      </c>
      <c r="J175" s="265" t="s">
        <v>356</v>
      </c>
    </row>
    <row r="176" spans="1:10" ht="17" x14ac:dyDescent="0.25">
      <c r="A176" s="265" t="s">
        <v>650</v>
      </c>
      <c r="B176" s="265" t="s">
        <v>2487</v>
      </c>
      <c r="C176" s="265" t="s">
        <v>2488</v>
      </c>
      <c r="D176" s="265">
        <v>243</v>
      </c>
      <c r="E176" s="265" t="s">
        <v>335</v>
      </c>
      <c r="F176" s="265" t="s">
        <v>436</v>
      </c>
      <c r="G176" s="265" t="s">
        <v>651</v>
      </c>
      <c r="H176" s="265" t="s">
        <v>2486</v>
      </c>
      <c r="I176" s="265" t="s">
        <v>356</v>
      </c>
      <c r="J176" s="265" t="s">
        <v>650</v>
      </c>
    </row>
    <row r="177" spans="1:10" ht="17" x14ac:dyDescent="0.25">
      <c r="A177" s="265" t="s">
        <v>652</v>
      </c>
      <c r="B177" s="265" t="s">
        <v>2484</v>
      </c>
      <c r="C177" s="265" t="s">
        <v>2485</v>
      </c>
      <c r="D177" s="265">
        <v>244</v>
      </c>
      <c r="E177" s="265" t="s">
        <v>335</v>
      </c>
      <c r="F177" s="265" t="s">
        <v>436</v>
      </c>
      <c r="G177" s="265" t="s">
        <v>651</v>
      </c>
      <c r="H177" s="265" t="s">
        <v>2483</v>
      </c>
      <c r="I177" s="265" t="s">
        <v>356</v>
      </c>
      <c r="J177" s="265" t="s">
        <v>652</v>
      </c>
    </row>
    <row r="178" spans="1:10" ht="17" x14ac:dyDescent="0.25">
      <c r="A178" s="265" t="s">
        <v>653</v>
      </c>
      <c r="B178" s="265" t="s">
        <v>2481</v>
      </c>
      <c r="C178" s="265" t="s">
        <v>2482</v>
      </c>
      <c r="D178" s="265">
        <v>245</v>
      </c>
      <c r="E178" s="265" t="s">
        <v>335</v>
      </c>
      <c r="F178" s="265" t="s">
        <v>436</v>
      </c>
      <c r="G178" s="265" t="s">
        <v>651</v>
      </c>
      <c r="H178" s="265" t="s">
        <v>2480</v>
      </c>
      <c r="I178" s="265" t="s">
        <v>356</v>
      </c>
      <c r="J178" s="265" t="s">
        <v>653</v>
      </c>
    </row>
    <row r="179" spans="1:10" ht="17" x14ac:dyDescent="0.25">
      <c r="A179" s="265" t="s">
        <v>500</v>
      </c>
      <c r="B179" s="265" t="s">
        <v>2478</v>
      </c>
      <c r="C179" s="265" t="s">
        <v>2479</v>
      </c>
      <c r="D179" s="265">
        <v>77</v>
      </c>
      <c r="E179" s="265" t="s">
        <v>335</v>
      </c>
      <c r="F179" s="265" t="s">
        <v>436</v>
      </c>
      <c r="G179" s="265" t="s">
        <v>498</v>
      </c>
      <c r="H179" s="265" t="s">
        <v>2477</v>
      </c>
      <c r="I179" s="265" t="s">
        <v>356</v>
      </c>
      <c r="J179" s="265" t="s">
        <v>501</v>
      </c>
    </row>
    <row r="180" spans="1:10" x14ac:dyDescent="0.2">
      <c r="A180" s="265" t="s">
        <v>655</v>
      </c>
      <c r="B180" s="265" t="s">
        <v>2475</v>
      </c>
      <c r="C180" s="265" t="s">
        <v>2476</v>
      </c>
      <c r="D180" s="265">
        <v>247</v>
      </c>
      <c r="E180" s="265" t="s">
        <v>337</v>
      </c>
      <c r="F180" s="265" t="s">
        <v>436</v>
      </c>
      <c r="G180" s="265" t="s">
        <v>656</v>
      </c>
      <c r="H180" s="265" t="s">
        <v>2474</v>
      </c>
      <c r="I180" s="265" t="s">
        <v>356</v>
      </c>
      <c r="J180" s="265" t="s">
        <v>356</v>
      </c>
    </row>
    <row r="181" spans="1:10" x14ac:dyDescent="0.2">
      <c r="A181" s="265" t="s">
        <v>659</v>
      </c>
      <c r="B181" s="265" t="s">
        <v>660</v>
      </c>
      <c r="C181" s="265" t="s">
        <v>1618</v>
      </c>
      <c r="D181" s="265">
        <v>249</v>
      </c>
      <c r="E181" s="265" t="s">
        <v>337</v>
      </c>
      <c r="F181" s="265" t="s">
        <v>436</v>
      </c>
      <c r="G181" s="265" t="s">
        <v>656</v>
      </c>
      <c r="H181" s="265" t="s">
        <v>2473</v>
      </c>
      <c r="I181" s="265" t="s">
        <v>40</v>
      </c>
      <c r="J181" s="265" t="s">
        <v>356</v>
      </c>
    </row>
    <row r="182" spans="1:10" x14ac:dyDescent="0.2">
      <c r="A182" s="265" t="s">
        <v>661</v>
      </c>
      <c r="B182" s="265" t="s">
        <v>662</v>
      </c>
      <c r="C182" s="265" t="s">
        <v>1617</v>
      </c>
      <c r="D182" s="265">
        <v>250</v>
      </c>
      <c r="E182" s="265" t="s">
        <v>337</v>
      </c>
      <c r="F182" s="265" t="s">
        <v>436</v>
      </c>
      <c r="G182" s="265" t="s">
        <v>656</v>
      </c>
      <c r="H182" s="265" t="s">
        <v>2472</v>
      </c>
      <c r="I182" s="265" t="s">
        <v>41</v>
      </c>
      <c r="J182" s="265" t="s">
        <v>356</v>
      </c>
    </row>
    <row r="183" spans="1:10" x14ac:dyDescent="0.2">
      <c r="A183" s="265" t="s">
        <v>663</v>
      </c>
      <c r="B183" s="265" t="s">
        <v>664</v>
      </c>
      <c r="C183" s="265" t="s">
        <v>125</v>
      </c>
      <c r="D183" s="265">
        <v>251</v>
      </c>
      <c r="E183" s="265" t="s">
        <v>337</v>
      </c>
      <c r="F183" s="265" t="s">
        <v>436</v>
      </c>
      <c r="G183" s="265" t="s">
        <v>656</v>
      </c>
      <c r="H183" s="265" t="s">
        <v>2471</v>
      </c>
      <c r="I183" s="265" t="s">
        <v>39</v>
      </c>
      <c r="J183" s="265" t="s">
        <v>356</v>
      </c>
    </row>
    <row r="184" spans="1:10" x14ac:dyDescent="0.2">
      <c r="A184" s="265" t="s">
        <v>503</v>
      </c>
      <c r="B184" s="265" t="s">
        <v>2469</v>
      </c>
      <c r="C184" s="265" t="s">
        <v>2470</v>
      </c>
      <c r="D184" s="265">
        <v>125</v>
      </c>
      <c r="E184" s="265" t="s">
        <v>335</v>
      </c>
      <c r="F184" s="265" t="s">
        <v>405</v>
      </c>
      <c r="G184" s="265" t="s">
        <v>502</v>
      </c>
      <c r="H184" s="265" t="s">
        <v>2468</v>
      </c>
      <c r="I184" s="265" t="s">
        <v>356</v>
      </c>
      <c r="J184" s="265" t="s">
        <v>356</v>
      </c>
    </row>
    <row r="185" spans="1:10" x14ac:dyDescent="0.2">
      <c r="A185" s="265" t="s">
        <v>806</v>
      </c>
      <c r="B185" s="265" t="s">
        <v>2466</v>
      </c>
      <c r="C185" s="265" t="s">
        <v>2467</v>
      </c>
      <c r="D185" s="265">
        <v>651</v>
      </c>
      <c r="E185" s="265" t="s">
        <v>805</v>
      </c>
      <c r="F185" s="265" t="s">
        <v>405</v>
      </c>
      <c r="G185" s="265" t="s">
        <v>804</v>
      </c>
      <c r="H185" s="265" t="s">
        <v>2465</v>
      </c>
      <c r="I185" s="265" t="s">
        <v>356</v>
      </c>
      <c r="J185" s="265" t="s">
        <v>356</v>
      </c>
    </row>
    <row r="186" spans="1:10" x14ac:dyDescent="0.2">
      <c r="A186" s="265" t="s">
        <v>673</v>
      </c>
      <c r="B186" s="265" t="s">
        <v>2464</v>
      </c>
      <c r="C186" s="265" t="s">
        <v>674</v>
      </c>
      <c r="D186" s="265">
        <v>126</v>
      </c>
      <c r="E186" s="265" t="s">
        <v>335</v>
      </c>
      <c r="F186" s="265" t="s">
        <v>466</v>
      </c>
      <c r="G186" s="265" t="s">
        <v>675</v>
      </c>
      <c r="H186" s="265" t="s">
        <v>2463</v>
      </c>
      <c r="I186" s="265" t="s">
        <v>356</v>
      </c>
      <c r="J186" s="265" t="s">
        <v>674</v>
      </c>
    </row>
    <row r="187" spans="1:10" x14ac:dyDescent="0.2">
      <c r="A187" s="265" t="s">
        <v>504</v>
      </c>
      <c r="B187" s="265" t="s">
        <v>2462</v>
      </c>
      <c r="C187" s="265" t="s">
        <v>505</v>
      </c>
      <c r="D187" s="265">
        <v>128</v>
      </c>
      <c r="E187" s="265" t="s">
        <v>335</v>
      </c>
      <c r="F187" s="265" t="s">
        <v>405</v>
      </c>
      <c r="G187" s="265" t="s">
        <v>502</v>
      </c>
      <c r="H187" s="265" t="s">
        <v>2461</v>
      </c>
      <c r="I187" s="265" t="s">
        <v>356</v>
      </c>
      <c r="J187" s="265" t="s">
        <v>505</v>
      </c>
    </row>
    <row r="188" spans="1:10" x14ac:dyDescent="0.2">
      <c r="A188" s="265" t="s">
        <v>506</v>
      </c>
      <c r="B188" s="265" t="s">
        <v>2459</v>
      </c>
      <c r="C188" s="265" t="s">
        <v>2460</v>
      </c>
      <c r="D188" s="265">
        <v>129</v>
      </c>
      <c r="E188" s="265" t="s">
        <v>335</v>
      </c>
      <c r="F188" s="265" t="s">
        <v>405</v>
      </c>
      <c r="G188" s="265" t="s">
        <v>502</v>
      </c>
      <c r="H188" s="265" t="s">
        <v>2458</v>
      </c>
      <c r="I188" s="265" t="s">
        <v>356</v>
      </c>
      <c r="J188" s="265" t="s">
        <v>356</v>
      </c>
    </row>
    <row r="189" spans="1:10" x14ac:dyDescent="0.2">
      <c r="A189" s="265" t="s">
        <v>507</v>
      </c>
      <c r="B189" s="265" t="s">
        <v>2456</v>
      </c>
      <c r="C189" s="265" t="s">
        <v>2457</v>
      </c>
      <c r="D189" s="265">
        <v>130</v>
      </c>
      <c r="E189" s="265" t="s">
        <v>335</v>
      </c>
      <c r="F189" s="265" t="s">
        <v>405</v>
      </c>
      <c r="G189" s="265" t="s">
        <v>502</v>
      </c>
      <c r="H189" s="265" t="s">
        <v>2455</v>
      </c>
      <c r="I189" s="265" t="s">
        <v>356</v>
      </c>
      <c r="J189" s="265" t="s">
        <v>356</v>
      </c>
    </row>
    <row r="190" spans="1:10" x14ac:dyDescent="0.2">
      <c r="A190" s="265" t="s">
        <v>508</v>
      </c>
      <c r="B190" s="265" t="s">
        <v>2453</v>
      </c>
      <c r="C190" s="265" t="s">
        <v>2454</v>
      </c>
      <c r="D190" s="265">
        <v>131</v>
      </c>
      <c r="E190" s="265" t="s">
        <v>335</v>
      </c>
      <c r="F190" s="265" t="s">
        <v>405</v>
      </c>
      <c r="G190" s="265" t="s">
        <v>502</v>
      </c>
      <c r="H190" s="265" t="s">
        <v>2452</v>
      </c>
      <c r="I190" s="265" t="s">
        <v>356</v>
      </c>
      <c r="J190" s="265" t="s">
        <v>356</v>
      </c>
    </row>
    <row r="191" spans="1:10" x14ac:dyDescent="0.2">
      <c r="A191" s="265" t="s">
        <v>509</v>
      </c>
      <c r="B191" s="265" t="s">
        <v>2450</v>
      </c>
      <c r="C191" s="265" t="s">
        <v>2451</v>
      </c>
      <c r="D191" s="265">
        <v>132</v>
      </c>
      <c r="E191" s="265" t="s">
        <v>335</v>
      </c>
      <c r="F191" s="265" t="s">
        <v>405</v>
      </c>
      <c r="G191" s="265" t="s">
        <v>502</v>
      </c>
      <c r="H191" s="265" t="s">
        <v>2449</v>
      </c>
      <c r="I191" s="265" t="s">
        <v>356</v>
      </c>
      <c r="J191" s="265" t="s">
        <v>356</v>
      </c>
    </row>
    <row r="192" spans="1:10" x14ac:dyDescent="0.2">
      <c r="A192" s="265" t="s">
        <v>807</v>
      </c>
      <c r="B192" s="265" t="s">
        <v>2447</v>
      </c>
      <c r="C192" s="265" t="s">
        <v>2448</v>
      </c>
      <c r="D192" s="265">
        <v>203</v>
      </c>
      <c r="E192" s="265" t="s">
        <v>805</v>
      </c>
      <c r="F192" s="265" t="s">
        <v>405</v>
      </c>
      <c r="G192" s="265" t="s">
        <v>804</v>
      </c>
      <c r="H192" s="265" t="s">
        <v>2446</v>
      </c>
      <c r="I192" s="265" t="s">
        <v>356</v>
      </c>
      <c r="J192" s="265" t="s">
        <v>356</v>
      </c>
    </row>
    <row r="193" spans="1:10" x14ac:dyDescent="0.2">
      <c r="A193" s="265" t="s">
        <v>510</v>
      </c>
      <c r="B193" s="265" t="s">
        <v>2444</v>
      </c>
      <c r="C193" s="265" t="s">
        <v>2445</v>
      </c>
      <c r="D193" s="265">
        <v>133</v>
      </c>
      <c r="E193" s="265" t="s">
        <v>335</v>
      </c>
      <c r="F193" s="265" t="s">
        <v>405</v>
      </c>
      <c r="G193" s="265" t="s">
        <v>502</v>
      </c>
      <c r="H193" s="265" t="s">
        <v>2443</v>
      </c>
      <c r="I193" s="265" t="s">
        <v>356</v>
      </c>
      <c r="J193" s="265" t="s">
        <v>356</v>
      </c>
    </row>
    <row r="194" spans="1:10" x14ac:dyDescent="0.2">
      <c r="A194" s="265" t="s">
        <v>511</v>
      </c>
      <c r="B194" s="265" t="s">
        <v>2441</v>
      </c>
      <c r="C194" s="265" t="s">
        <v>2442</v>
      </c>
      <c r="D194" s="265">
        <v>134</v>
      </c>
      <c r="E194" s="265" t="s">
        <v>335</v>
      </c>
      <c r="F194" s="265" t="s">
        <v>405</v>
      </c>
      <c r="G194" s="265" t="s">
        <v>502</v>
      </c>
      <c r="H194" s="265" t="s">
        <v>2440</v>
      </c>
      <c r="I194" s="265" t="s">
        <v>356</v>
      </c>
      <c r="J194" s="265" t="s">
        <v>356</v>
      </c>
    </row>
    <row r="195" spans="1:10" x14ac:dyDescent="0.2">
      <c r="A195" s="265" t="s">
        <v>512</v>
      </c>
      <c r="B195" s="265" t="s">
        <v>2438</v>
      </c>
      <c r="C195" s="265" t="s">
        <v>2439</v>
      </c>
      <c r="D195" s="265">
        <v>135</v>
      </c>
      <c r="E195" s="265" t="s">
        <v>335</v>
      </c>
      <c r="F195" s="265" t="s">
        <v>405</v>
      </c>
      <c r="G195" s="265" t="s">
        <v>502</v>
      </c>
      <c r="H195" s="265" t="s">
        <v>2437</v>
      </c>
      <c r="I195" s="265" t="s">
        <v>356</v>
      </c>
      <c r="J195" s="265" t="s">
        <v>356</v>
      </c>
    </row>
    <row r="196" spans="1:10" x14ac:dyDescent="0.2">
      <c r="A196" s="265" t="s">
        <v>513</v>
      </c>
      <c r="B196" s="265" t="s">
        <v>2435</v>
      </c>
      <c r="C196" s="265" t="s">
        <v>2436</v>
      </c>
      <c r="D196" s="265">
        <v>136</v>
      </c>
      <c r="E196" s="265" t="s">
        <v>335</v>
      </c>
      <c r="F196" s="265" t="s">
        <v>405</v>
      </c>
      <c r="G196" s="265" t="s">
        <v>502</v>
      </c>
      <c r="H196" s="265" t="s">
        <v>2434</v>
      </c>
      <c r="I196" s="265" t="s">
        <v>356</v>
      </c>
      <c r="J196" s="265" t="s">
        <v>356</v>
      </c>
    </row>
    <row r="197" spans="1:10" x14ac:dyDescent="0.2">
      <c r="A197" s="265" t="s">
        <v>514</v>
      </c>
      <c r="B197" s="265" t="s">
        <v>2432</v>
      </c>
      <c r="C197" s="265" t="s">
        <v>2433</v>
      </c>
      <c r="D197" s="265">
        <v>137</v>
      </c>
      <c r="E197" s="265" t="s">
        <v>335</v>
      </c>
      <c r="F197" s="265" t="s">
        <v>405</v>
      </c>
      <c r="G197" s="265" t="s">
        <v>502</v>
      </c>
      <c r="H197" s="265" t="s">
        <v>2431</v>
      </c>
      <c r="I197" s="265" t="s">
        <v>356</v>
      </c>
      <c r="J197" s="265" t="s">
        <v>356</v>
      </c>
    </row>
    <row r="198" spans="1:10" x14ac:dyDescent="0.2">
      <c r="A198" s="265" t="s">
        <v>515</v>
      </c>
      <c r="B198" s="265" t="s">
        <v>2429</v>
      </c>
      <c r="C198" s="265" t="s">
        <v>2430</v>
      </c>
      <c r="D198" s="265">
        <v>138</v>
      </c>
      <c r="E198" s="265" t="s">
        <v>335</v>
      </c>
      <c r="F198" s="265" t="s">
        <v>405</v>
      </c>
      <c r="G198" s="265" t="s">
        <v>502</v>
      </c>
      <c r="H198" s="265" t="s">
        <v>2428</v>
      </c>
      <c r="I198" s="265" t="s">
        <v>356</v>
      </c>
      <c r="J198" s="265" t="s">
        <v>356</v>
      </c>
    </row>
    <row r="199" spans="1:10" x14ac:dyDescent="0.2">
      <c r="A199" s="265" t="s">
        <v>516</v>
      </c>
      <c r="B199" s="265" t="s">
        <v>2426</v>
      </c>
      <c r="C199" s="265" t="s">
        <v>2427</v>
      </c>
      <c r="D199" s="265">
        <v>139</v>
      </c>
      <c r="E199" s="265" t="s">
        <v>335</v>
      </c>
      <c r="F199" s="265" t="s">
        <v>405</v>
      </c>
      <c r="G199" s="265" t="s">
        <v>502</v>
      </c>
      <c r="H199" s="265" t="s">
        <v>2425</v>
      </c>
      <c r="I199" s="265" t="s">
        <v>356</v>
      </c>
      <c r="J199" s="265" t="s">
        <v>356</v>
      </c>
    </row>
    <row r="200" spans="1:10" x14ac:dyDescent="0.2">
      <c r="A200" s="265" t="s">
        <v>591</v>
      </c>
      <c r="B200" s="265" t="s">
        <v>2423</v>
      </c>
      <c r="C200" s="265" t="s">
        <v>2424</v>
      </c>
      <c r="D200" s="265">
        <v>209</v>
      </c>
      <c r="E200" s="265" t="s">
        <v>336</v>
      </c>
      <c r="F200" s="265" t="s">
        <v>405</v>
      </c>
      <c r="G200" s="265" t="s">
        <v>592</v>
      </c>
      <c r="H200" s="265" t="s">
        <v>2422</v>
      </c>
      <c r="I200" s="265" t="s">
        <v>356</v>
      </c>
      <c r="J200" s="265" t="s">
        <v>356</v>
      </c>
    </row>
    <row r="201" spans="1:10" x14ac:dyDescent="0.2">
      <c r="A201" s="265" t="s">
        <v>808</v>
      </c>
      <c r="B201" s="265" t="s">
        <v>2420</v>
      </c>
      <c r="C201" s="265" t="s">
        <v>2421</v>
      </c>
      <c r="D201" s="265">
        <v>205</v>
      </c>
      <c r="E201" s="265" t="s">
        <v>805</v>
      </c>
      <c r="F201" s="265" t="s">
        <v>405</v>
      </c>
      <c r="G201" s="265" t="s">
        <v>804</v>
      </c>
      <c r="H201" s="265" t="s">
        <v>2419</v>
      </c>
      <c r="I201" s="265" t="s">
        <v>356</v>
      </c>
      <c r="J201" s="265" t="s">
        <v>356</v>
      </c>
    </row>
    <row r="202" spans="1:10" x14ac:dyDescent="0.2">
      <c r="A202" s="265" t="s">
        <v>593</v>
      </c>
      <c r="B202" s="265" t="s">
        <v>2417</v>
      </c>
      <c r="C202" s="265" t="s">
        <v>2418</v>
      </c>
      <c r="D202" s="265">
        <v>210</v>
      </c>
      <c r="E202" s="265" t="s">
        <v>336</v>
      </c>
      <c r="F202" s="265" t="s">
        <v>405</v>
      </c>
      <c r="G202" s="265" t="s">
        <v>592</v>
      </c>
      <c r="H202" s="265" t="s">
        <v>2416</v>
      </c>
      <c r="I202" s="265" t="s">
        <v>356</v>
      </c>
      <c r="J202" s="265" t="s">
        <v>356</v>
      </c>
    </row>
    <row r="203" spans="1:10" x14ac:dyDescent="0.2">
      <c r="A203" s="265" t="s">
        <v>517</v>
      </c>
      <c r="B203" s="265" t="s">
        <v>2414</v>
      </c>
      <c r="C203" s="265" t="s">
        <v>2415</v>
      </c>
      <c r="D203" s="265">
        <v>140</v>
      </c>
      <c r="E203" s="265" t="s">
        <v>335</v>
      </c>
      <c r="F203" s="265" t="s">
        <v>405</v>
      </c>
      <c r="G203" s="265" t="s">
        <v>502</v>
      </c>
      <c r="H203" s="265" t="s">
        <v>2413</v>
      </c>
      <c r="I203" s="265" t="s">
        <v>356</v>
      </c>
      <c r="J203" s="265" t="s">
        <v>356</v>
      </c>
    </row>
    <row r="204" spans="1:10" x14ac:dyDescent="0.2">
      <c r="A204" s="265" t="s">
        <v>518</v>
      </c>
      <c r="B204" s="265" t="s">
        <v>2411</v>
      </c>
      <c r="C204" s="265" t="s">
        <v>2412</v>
      </c>
      <c r="D204" s="265">
        <v>141</v>
      </c>
      <c r="E204" s="265" t="s">
        <v>335</v>
      </c>
      <c r="F204" s="265" t="s">
        <v>405</v>
      </c>
      <c r="G204" s="265" t="s">
        <v>502</v>
      </c>
      <c r="H204" s="265" t="s">
        <v>2410</v>
      </c>
      <c r="I204" s="265" t="s">
        <v>356</v>
      </c>
      <c r="J204" s="265" t="s">
        <v>356</v>
      </c>
    </row>
    <row r="205" spans="1:10" x14ac:dyDescent="0.2">
      <c r="A205" s="265" t="s">
        <v>519</v>
      </c>
      <c r="B205" s="265" t="s">
        <v>2408</v>
      </c>
      <c r="C205" s="265" t="s">
        <v>2409</v>
      </c>
      <c r="D205" s="265">
        <v>142</v>
      </c>
      <c r="E205" s="265" t="s">
        <v>335</v>
      </c>
      <c r="F205" s="265" t="s">
        <v>405</v>
      </c>
      <c r="G205" s="265" t="s">
        <v>502</v>
      </c>
      <c r="H205" s="265" t="s">
        <v>2407</v>
      </c>
      <c r="I205" s="265" t="s">
        <v>356</v>
      </c>
      <c r="J205" s="265" t="s">
        <v>356</v>
      </c>
    </row>
    <row r="206" spans="1:10" x14ac:dyDescent="0.2">
      <c r="A206" s="265" t="s">
        <v>520</v>
      </c>
      <c r="B206" s="265" t="s">
        <v>2405</v>
      </c>
      <c r="C206" s="265" t="s">
        <v>2406</v>
      </c>
      <c r="D206" s="265">
        <v>143</v>
      </c>
      <c r="E206" s="265" t="s">
        <v>335</v>
      </c>
      <c r="F206" s="265" t="s">
        <v>405</v>
      </c>
      <c r="G206" s="265" t="s">
        <v>502</v>
      </c>
      <c r="H206" s="265" t="s">
        <v>2404</v>
      </c>
      <c r="I206" s="265" t="s">
        <v>356</v>
      </c>
      <c r="J206" s="265" t="s">
        <v>356</v>
      </c>
    </row>
    <row r="207" spans="1:10" x14ac:dyDescent="0.2">
      <c r="A207" s="265" t="s">
        <v>521</v>
      </c>
      <c r="B207" s="265" t="s">
        <v>2402</v>
      </c>
      <c r="C207" s="265" t="s">
        <v>2403</v>
      </c>
      <c r="D207" s="265">
        <v>144</v>
      </c>
      <c r="E207" s="265" t="s">
        <v>335</v>
      </c>
      <c r="F207" s="265" t="s">
        <v>405</v>
      </c>
      <c r="G207" s="265" t="s">
        <v>502</v>
      </c>
      <c r="H207" s="265" t="s">
        <v>2401</v>
      </c>
      <c r="I207" s="265" t="s">
        <v>356</v>
      </c>
      <c r="J207" s="265" t="s">
        <v>356</v>
      </c>
    </row>
    <row r="208" spans="1:10" x14ac:dyDescent="0.2">
      <c r="A208" s="265" t="s">
        <v>522</v>
      </c>
      <c r="B208" s="265" t="s">
        <v>2400</v>
      </c>
      <c r="C208" s="265" t="s">
        <v>523</v>
      </c>
      <c r="D208" s="265">
        <v>145</v>
      </c>
      <c r="E208" s="265" t="s">
        <v>335</v>
      </c>
      <c r="F208" s="265" t="s">
        <v>405</v>
      </c>
      <c r="G208" s="265" t="s">
        <v>502</v>
      </c>
      <c r="H208" s="265" t="s">
        <v>2399</v>
      </c>
      <c r="I208" s="265" t="s">
        <v>356</v>
      </c>
      <c r="J208" s="265" t="s">
        <v>523</v>
      </c>
    </row>
    <row r="209" spans="1:10" x14ac:dyDescent="0.2">
      <c r="A209" s="265" t="s">
        <v>524</v>
      </c>
      <c r="B209" s="265" t="s">
        <v>2397</v>
      </c>
      <c r="C209" s="265" t="s">
        <v>2398</v>
      </c>
      <c r="D209" s="265">
        <v>637</v>
      </c>
      <c r="E209" s="265" t="s">
        <v>335</v>
      </c>
      <c r="F209" s="265" t="s">
        <v>405</v>
      </c>
      <c r="G209" s="265" t="s">
        <v>502</v>
      </c>
      <c r="H209" s="265" t="s">
        <v>2396</v>
      </c>
      <c r="I209" s="265" t="s">
        <v>356</v>
      </c>
      <c r="J209" s="265" t="s">
        <v>356</v>
      </c>
    </row>
    <row r="210" spans="1:10" x14ac:dyDescent="0.2">
      <c r="A210" s="265" t="s">
        <v>594</v>
      </c>
      <c r="B210" s="265" t="s">
        <v>2394</v>
      </c>
      <c r="C210" s="265" t="s">
        <v>2395</v>
      </c>
      <c r="D210" s="265">
        <v>211</v>
      </c>
      <c r="E210" s="265" t="s">
        <v>336</v>
      </c>
      <c r="F210" s="265" t="s">
        <v>405</v>
      </c>
      <c r="G210" s="265" t="s">
        <v>592</v>
      </c>
      <c r="H210" s="265" t="s">
        <v>2393</v>
      </c>
      <c r="I210" s="265" t="s">
        <v>356</v>
      </c>
      <c r="J210" s="265" t="s">
        <v>356</v>
      </c>
    </row>
    <row r="211" spans="1:10" x14ac:dyDescent="0.2">
      <c r="A211" s="265" t="s">
        <v>525</v>
      </c>
      <c r="B211" s="265" t="s">
        <v>2391</v>
      </c>
      <c r="C211" s="265" t="s">
        <v>2392</v>
      </c>
      <c r="D211" s="265">
        <v>146</v>
      </c>
      <c r="E211" s="265" t="s">
        <v>335</v>
      </c>
      <c r="F211" s="265" t="s">
        <v>405</v>
      </c>
      <c r="G211" s="265" t="s">
        <v>502</v>
      </c>
      <c r="H211" s="265" t="s">
        <v>2390</v>
      </c>
      <c r="I211" s="265" t="s">
        <v>356</v>
      </c>
      <c r="J211" s="265" t="s">
        <v>356</v>
      </c>
    </row>
    <row r="212" spans="1:10" x14ac:dyDescent="0.2">
      <c r="A212" s="265" t="s">
        <v>442</v>
      </c>
      <c r="B212" s="265" t="s">
        <v>445</v>
      </c>
      <c r="C212" s="265" t="s">
        <v>1615</v>
      </c>
      <c r="D212" s="265">
        <v>37</v>
      </c>
      <c r="E212" s="265" t="s">
        <v>335</v>
      </c>
      <c r="F212" s="265" t="s">
        <v>444</v>
      </c>
      <c r="G212" s="265" t="s">
        <v>443</v>
      </c>
      <c r="H212" s="265" t="s">
        <v>2389</v>
      </c>
      <c r="I212" s="265" t="s">
        <v>160</v>
      </c>
      <c r="J212" s="265" t="s">
        <v>356</v>
      </c>
    </row>
    <row r="213" spans="1:10" x14ac:dyDescent="0.2">
      <c r="A213" s="265" t="s">
        <v>595</v>
      </c>
      <c r="B213" s="265" t="s">
        <v>2387</v>
      </c>
      <c r="C213" s="265" t="s">
        <v>2388</v>
      </c>
      <c r="D213" s="265">
        <v>259</v>
      </c>
      <c r="E213" s="265" t="s">
        <v>336</v>
      </c>
      <c r="F213" s="265" t="s">
        <v>405</v>
      </c>
      <c r="G213" s="265" t="s">
        <v>592</v>
      </c>
      <c r="H213" s="265" t="s">
        <v>2386</v>
      </c>
      <c r="I213" s="265" t="s">
        <v>356</v>
      </c>
      <c r="J213" s="265" t="s">
        <v>356</v>
      </c>
    </row>
    <row r="214" spans="1:10" x14ac:dyDescent="0.2">
      <c r="A214" s="265" t="s">
        <v>596</v>
      </c>
      <c r="B214" s="265" t="s">
        <v>2384</v>
      </c>
      <c r="C214" s="265" t="s">
        <v>2385</v>
      </c>
      <c r="D214" s="265">
        <v>260</v>
      </c>
      <c r="E214" s="265" t="s">
        <v>336</v>
      </c>
      <c r="F214" s="265" t="s">
        <v>405</v>
      </c>
      <c r="G214" s="265" t="s">
        <v>592</v>
      </c>
      <c r="H214" s="265" t="s">
        <v>2383</v>
      </c>
      <c r="I214" s="265" t="s">
        <v>356</v>
      </c>
      <c r="J214" s="265" t="s">
        <v>356</v>
      </c>
    </row>
    <row r="215" spans="1:10" x14ac:dyDescent="0.2">
      <c r="A215" s="265" t="s">
        <v>597</v>
      </c>
      <c r="B215" s="265" t="s">
        <v>2381</v>
      </c>
      <c r="C215" s="265" t="s">
        <v>2382</v>
      </c>
      <c r="D215" s="265">
        <v>261</v>
      </c>
      <c r="E215" s="265" t="s">
        <v>336</v>
      </c>
      <c r="F215" s="265" t="s">
        <v>405</v>
      </c>
      <c r="G215" s="265" t="s">
        <v>592</v>
      </c>
      <c r="H215" s="265" t="s">
        <v>2380</v>
      </c>
      <c r="I215" s="265" t="s">
        <v>356</v>
      </c>
      <c r="J215" s="265" t="s">
        <v>356</v>
      </c>
    </row>
    <row r="216" spans="1:10" x14ac:dyDescent="0.2">
      <c r="A216" s="265" t="s">
        <v>463</v>
      </c>
      <c r="B216" s="265" t="s">
        <v>2378</v>
      </c>
      <c r="C216" s="265" t="s">
        <v>2379</v>
      </c>
      <c r="D216" s="265">
        <v>55</v>
      </c>
      <c r="E216" s="265" t="s">
        <v>336</v>
      </c>
      <c r="F216" s="265" t="s">
        <v>462</v>
      </c>
      <c r="G216" s="265" t="s">
        <v>461</v>
      </c>
      <c r="H216" s="265" t="s">
        <v>2377</v>
      </c>
      <c r="I216" s="265" t="s">
        <v>356</v>
      </c>
      <c r="J216" s="265" t="s">
        <v>356</v>
      </c>
    </row>
    <row r="217" spans="1:10" x14ac:dyDescent="0.2">
      <c r="A217" s="265" t="s">
        <v>618</v>
      </c>
      <c r="B217" s="265" t="s">
        <v>2375</v>
      </c>
      <c r="C217" s="265" t="s">
        <v>2376</v>
      </c>
      <c r="D217" s="265">
        <v>221</v>
      </c>
      <c r="E217" s="265" t="s">
        <v>335</v>
      </c>
      <c r="F217" s="265" t="s">
        <v>444</v>
      </c>
      <c r="G217" s="265" t="s">
        <v>619</v>
      </c>
      <c r="H217" s="265" t="s">
        <v>2374</v>
      </c>
      <c r="I217" s="265" t="s">
        <v>356</v>
      </c>
      <c r="J217" s="265" t="s">
        <v>356</v>
      </c>
    </row>
    <row r="218" spans="1:10" x14ac:dyDescent="0.2">
      <c r="A218" s="265" t="s">
        <v>528</v>
      </c>
      <c r="B218" s="265" t="s">
        <v>2373</v>
      </c>
      <c r="C218" s="265" t="s">
        <v>528</v>
      </c>
      <c r="D218" s="265">
        <v>82</v>
      </c>
      <c r="E218" s="265" t="s">
        <v>335</v>
      </c>
      <c r="F218" s="265" t="s">
        <v>405</v>
      </c>
      <c r="G218" s="265" t="s">
        <v>502</v>
      </c>
      <c r="H218" s="265" t="s">
        <v>2372</v>
      </c>
      <c r="I218" s="265" t="s">
        <v>356</v>
      </c>
      <c r="J218" s="265" t="s">
        <v>356</v>
      </c>
    </row>
    <row r="219" spans="1:10" x14ac:dyDescent="0.2">
      <c r="A219" s="265" t="s">
        <v>529</v>
      </c>
      <c r="B219" s="265" t="s">
        <v>2371</v>
      </c>
      <c r="C219" s="265" t="s">
        <v>529</v>
      </c>
      <c r="D219" s="265">
        <v>86</v>
      </c>
      <c r="E219" s="265" t="s">
        <v>335</v>
      </c>
      <c r="F219" s="265" t="s">
        <v>405</v>
      </c>
      <c r="G219" s="265" t="s">
        <v>502</v>
      </c>
      <c r="H219" s="265" t="s">
        <v>2370</v>
      </c>
      <c r="I219" s="265" t="s">
        <v>356</v>
      </c>
      <c r="J219" s="265" t="s">
        <v>356</v>
      </c>
    </row>
    <row r="220" spans="1:10" x14ac:dyDescent="0.2">
      <c r="A220" s="265" t="s">
        <v>530</v>
      </c>
      <c r="B220" s="265" t="s">
        <v>2369</v>
      </c>
      <c r="C220" s="265" t="s">
        <v>530</v>
      </c>
      <c r="D220" s="265">
        <v>87</v>
      </c>
      <c r="E220" s="265" t="s">
        <v>335</v>
      </c>
      <c r="F220" s="265" t="s">
        <v>405</v>
      </c>
      <c r="G220" s="265" t="s">
        <v>502</v>
      </c>
      <c r="H220" s="265" t="s">
        <v>2368</v>
      </c>
      <c r="I220" s="265" t="s">
        <v>356</v>
      </c>
      <c r="J220" s="265" t="s">
        <v>356</v>
      </c>
    </row>
    <row r="221" spans="1:10" x14ac:dyDescent="0.2">
      <c r="A221" s="265" t="s">
        <v>531</v>
      </c>
      <c r="B221" s="265" t="s">
        <v>2367</v>
      </c>
      <c r="C221" s="265" t="s">
        <v>531</v>
      </c>
      <c r="D221" s="265">
        <v>88</v>
      </c>
      <c r="E221" s="265" t="s">
        <v>335</v>
      </c>
      <c r="F221" s="265" t="s">
        <v>405</v>
      </c>
      <c r="G221" s="265" t="s">
        <v>502</v>
      </c>
      <c r="H221" s="265" t="s">
        <v>2366</v>
      </c>
      <c r="I221" s="265" t="s">
        <v>356</v>
      </c>
      <c r="J221" s="265" t="s">
        <v>531</v>
      </c>
    </row>
    <row r="222" spans="1:10" x14ac:dyDescent="0.2">
      <c r="A222" s="265" t="s">
        <v>675</v>
      </c>
      <c r="B222" s="265" t="s">
        <v>2365</v>
      </c>
      <c r="C222" s="265" t="s">
        <v>675</v>
      </c>
      <c r="D222" s="265">
        <v>89</v>
      </c>
      <c r="E222" s="265" t="s">
        <v>335</v>
      </c>
      <c r="F222" s="265" t="s">
        <v>466</v>
      </c>
      <c r="G222" s="265" t="s">
        <v>675</v>
      </c>
      <c r="H222" s="265" t="s">
        <v>2364</v>
      </c>
      <c r="I222" s="265" t="s">
        <v>356</v>
      </c>
      <c r="J222" s="265" t="s">
        <v>356</v>
      </c>
    </row>
    <row r="223" spans="1:10" x14ac:dyDescent="0.2">
      <c r="A223" s="265" t="s">
        <v>532</v>
      </c>
      <c r="B223" s="265" t="s">
        <v>2363</v>
      </c>
      <c r="C223" s="265" t="s">
        <v>532</v>
      </c>
      <c r="D223" s="265">
        <v>90</v>
      </c>
      <c r="E223" s="265" t="s">
        <v>335</v>
      </c>
      <c r="F223" s="265" t="s">
        <v>405</v>
      </c>
      <c r="G223" s="265" t="s">
        <v>502</v>
      </c>
      <c r="H223" s="265" t="s">
        <v>2362</v>
      </c>
      <c r="I223" s="265" t="s">
        <v>356</v>
      </c>
      <c r="J223" s="265" t="s">
        <v>356</v>
      </c>
    </row>
    <row r="224" spans="1:10" x14ac:dyDescent="0.2">
      <c r="A224" s="265" t="s">
        <v>533</v>
      </c>
      <c r="B224" s="265" t="s">
        <v>2361</v>
      </c>
      <c r="C224" s="265" t="s">
        <v>533</v>
      </c>
      <c r="D224" s="265">
        <v>91</v>
      </c>
      <c r="E224" s="265" t="s">
        <v>335</v>
      </c>
      <c r="F224" s="265" t="s">
        <v>405</v>
      </c>
      <c r="G224" s="265" t="s">
        <v>502</v>
      </c>
      <c r="H224" s="265" t="s">
        <v>2360</v>
      </c>
      <c r="I224" s="265" t="s">
        <v>356</v>
      </c>
      <c r="J224" s="265" t="s">
        <v>356</v>
      </c>
    </row>
    <row r="225" spans="1:10" x14ac:dyDescent="0.2">
      <c r="A225" s="265" t="s">
        <v>534</v>
      </c>
      <c r="B225" s="265" t="s">
        <v>2359</v>
      </c>
      <c r="C225" s="265" t="s">
        <v>534</v>
      </c>
      <c r="D225" s="265">
        <v>92</v>
      </c>
      <c r="E225" s="265" t="s">
        <v>335</v>
      </c>
      <c r="F225" s="265" t="s">
        <v>405</v>
      </c>
      <c r="G225" s="265" t="s">
        <v>502</v>
      </c>
      <c r="H225" s="265" t="s">
        <v>2358</v>
      </c>
      <c r="I225" s="265" t="s">
        <v>356</v>
      </c>
      <c r="J225" s="265" t="s">
        <v>356</v>
      </c>
    </row>
    <row r="226" spans="1:10" x14ac:dyDescent="0.2">
      <c r="A226" s="265" t="s">
        <v>535</v>
      </c>
      <c r="B226" s="265" t="s">
        <v>2357</v>
      </c>
      <c r="C226" s="265" t="s">
        <v>535</v>
      </c>
      <c r="D226" s="265">
        <v>93</v>
      </c>
      <c r="E226" s="265" t="s">
        <v>335</v>
      </c>
      <c r="F226" s="265" t="s">
        <v>405</v>
      </c>
      <c r="G226" s="265" t="s">
        <v>502</v>
      </c>
      <c r="H226" s="265" t="s">
        <v>2356</v>
      </c>
      <c r="I226" s="265" t="s">
        <v>356</v>
      </c>
      <c r="J226" s="265" t="s">
        <v>356</v>
      </c>
    </row>
    <row r="227" spans="1:10" x14ac:dyDescent="0.2">
      <c r="A227" s="265" t="s">
        <v>536</v>
      </c>
      <c r="B227" s="265" t="s">
        <v>2355</v>
      </c>
      <c r="C227" s="265" t="s">
        <v>536</v>
      </c>
      <c r="D227" s="265">
        <v>95</v>
      </c>
      <c r="E227" s="265" t="s">
        <v>335</v>
      </c>
      <c r="F227" s="265" t="s">
        <v>405</v>
      </c>
      <c r="G227" s="265" t="s">
        <v>502</v>
      </c>
      <c r="H227" s="265" t="s">
        <v>2354</v>
      </c>
      <c r="I227" s="265" t="s">
        <v>356</v>
      </c>
      <c r="J227" s="265" t="s">
        <v>356</v>
      </c>
    </row>
    <row r="228" spans="1:10" x14ac:dyDescent="0.2">
      <c r="A228" s="265" t="s">
        <v>537</v>
      </c>
      <c r="B228" s="265" t="s">
        <v>2353</v>
      </c>
      <c r="C228" s="265" t="s">
        <v>537</v>
      </c>
      <c r="D228" s="265">
        <v>96</v>
      </c>
      <c r="E228" s="265" t="s">
        <v>335</v>
      </c>
      <c r="F228" s="265" t="s">
        <v>405</v>
      </c>
      <c r="G228" s="265" t="s">
        <v>502</v>
      </c>
      <c r="H228" s="265" t="s">
        <v>2352</v>
      </c>
      <c r="I228" s="265" t="s">
        <v>356</v>
      </c>
      <c r="J228" s="265" t="s">
        <v>356</v>
      </c>
    </row>
    <row r="229" spans="1:10" x14ac:dyDescent="0.2">
      <c r="A229" s="265" t="s">
        <v>538</v>
      </c>
      <c r="B229" s="265" t="s">
        <v>2351</v>
      </c>
      <c r="C229" s="265" t="s">
        <v>538</v>
      </c>
      <c r="D229" s="265">
        <v>97</v>
      </c>
      <c r="E229" s="265" t="s">
        <v>335</v>
      </c>
      <c r="F229" s="265" t="s">
        <v>405</v>
      </c>
      <c r="G229" s="265" t="s">
        <v>502</v>
      </c>
      <c r="H229" s="265" t="s">
        <v>2350</v>
      </c>
      <c r="I229" s="265" t="s">
        <v>356</v>
      </c>
      <c r="J229" s="265" t="s">
        <v>356</v>
      </c>
    </row>
    <row r="230" spans="1:10" x14ac:dyDescent="0.2">
      <c r="A230" s="265" t="s">
        <v>539</v>
      </c>
      <c r="B230" s="265" t="s">
        <v>2349</v>
      </c>
      <c r="C230" s="265" t="s">
        <v>539</v>
      </c>
      <c r="D230" s="265">
        <v>83</v>
      </c>
      <c r="E230" s="265" t="s">
        <v>335</v>
      </c>
      <c r="F230" s="265" t="s">
        <v>405</v>
      </c>
      <c r="G230" s="265" t="s">
        <v>502</v>
      </c>
      <c r="H230" s="265" t="s">
        <v>2348</v>
      </c>
      <c r="I230" s="265" t="s">
        <v>356</v>
      </c>
      <c r="J230" s="265" t="s">
        <v>356</v>
      </c>
    </row>
    <row r="231" spans="1:10" x14ac:dyDescent="0.2">
      <c r="A231" s="265" t="s">
        <v>540</v>
      </c>
      <c r="B231" s="265" t="s">
        <v>2347</v>
      </c>
      <c r="C231" s="265" t="s">
        <v>540</v>
      </c>
      <c r="D231" s="265">
        <v>98</v>
      </c>
      <c r="E231" s="265" t="s">
        <v>335</v>
      </c>
      <c r="F231" s="265" t="s">
        <v>405</v>
      </c>
      <c r="G231" s="265" t="s">
        <v>502</v>
      </c>
      <c r="H231" s="265" t="s">
        <v>2346</v>
      </c>
      <c r="I231" s="265" t="s">
        <v>356</v>
      </c>
      <c r="J231" s="265" t="s">
        <v>356</v>
      </c>
    </row>
    <row r="232" spans="1:10" x14ac:dyDescent="0.2">
      <c r="A232" s="265" t="s">
        <v>541</v>
      </c>
      <c r="B232" s="265" t="s">
        <v>2345</v>
      </c>
      <c r="C232" s="265" t="s">
        <v>541</v>
      </c>
      <c r="D232" s="265">
        <v>99</v>
      </c>
      <c r="E232" s="265" t="s">
        <v>335</v>
      </c>
      <c r="F232" s="265" t="s">
        <v>405</v>
      </c>
      <c r="G232" s="265" t="s">
        <v>502</v>
      </c>
      <c r="H232" s="265" t="s">
        <v>2344</v>
      </c>
      <c r="I232" s="265" t="s">
        <v>356</v>
      </c>
      <c r="J232" s="265" t="s">
        <v>356</v>
      </c>
    </row>
    <row r="233" spans="1:10" x14ac:dyDescent="0.2">
      <c r="A233" s="265" t="s">
        <v>542</v>
      </c>
      <c r="B233" s="265" t="s">
        <v>2343</v>
      </c>
      <c r="C233" s="265" t="s">
        <v>542</v>
      </c>
      <c r="D233" s="265">
        <v>100</v>
      </c>
      <c r="E233" s="265" t="s">
        <v>335</v>
      </c>
      <c r="F233" s="265" t="s">
        <v>405</v>
      </c>
      <c r="G233" s="265" t="s">
        <v>502</v>
      </c>
      <c r="H233" s="265" t="s">
        <v>2342</v>
      </c>
      <c r="I233" s="265" t="s">
        <v>356</v>
      </c>
      <c r="J233" s="265" t="s">
        <v>356</v>
      </c>
    </row>
    <row r="234" spans="1:10" x14ac:dyDescent="0.2">
      <c r="A234" s="265" t="s">
        <v>543</v>
      </c>
      <c r="B234" s="265" t="s">
        <v>2341</v>
      </c>
      <c r="C234" s="265" t="s">
        <v>543</v>
      </c>
      <c r="D234" s="265">
        <v>101</v>
      </c>
      <c r="E234" s="265" t="s">
        <v>335</v>
      </c>
      <c r="F234" s="265" t="s">
        <v>405</v>
      </c>
      <c r="G234" s="265" t="s">
        <v>502</v>
      </c>
      <c r="H234" s="265" t="s">
        <v>2340</v>
      </c>
      <c r="I234" s="265" t="s">
        <v>356</v>
      </c>
      <c r="J234" s="265" t="s">
        <v>543</v>
      </c>
    </row>
    <row r="235" spans="1:10" x14ac:dyDescent="0.2">
      <c r="A235" s="265" t="s">
        <v>544</v>
      </c>
      <c r="B235" s="265" t="s">
        <v>2339</v>
      </c>
      <c r="C235" s="265" t="s">
        <v>544</v>
      </c>
      <c r="D235" s="265">
        <v>102</v>
      </c>
      <c r="E235" s="265" t="s">
        <v>335</v>
      </c>
      <c r="F235" s="265" t="s">
        <v>405</v>
      </c>
      <c r="G235" s="265" t="s">
        <v>502</v>
      </c>
      <c r="H235" s="265" t="s">
        <v>2338</v>
      </c>
      <c r="I235" s="265" t="s">
        <v>356</v>
      </c>
      <c r="J235" s="265" t="s">
        <v>544</v>
      </c>
    </row>
    <row r="236" spans="1:10" x14ac:dyDescent="0.2">
      <c r="A236" s="265" t="s">
        <v>545</v>
      </c>
      <c r="B236" s="265" t="s">
        <v>2337</v>
      </c>
      <c r="C236" s="265" t="s">
        <v>545</v>
      </c>
      <c r="D236" s="265">
        <v>103</v>
      </c>
      <c r="E236" s="265" t="s">
        <v>335</v>
      </c>
      <c r="F236" s="265" t="s">
        <v>405</v>
      </c>
      <c r="G236" s="265" t="s">
        <v>502</v>
      </c>
      <c r="H236" s="265" t="s">
        <v>2336</v>
      </c>
      <c r="I236" s="265" t="s">
        <v>356</v>
      </c>
      <c r="J236" s="265" t="s">
        <v>356</v>
      </c>
    </row>
    <row r="237" spans="1:10" x14ac:dyDescent="0.2">
      <c r="A237" s="265" t="s">
        <v>98</v>
      </c>
      <c r="B237" s="265" t="s">
        <v>546</v>
      </c>
      <c r="C237" s="265" t="s">
        <v>98</v>
      </c>
      <c r="D237" s="265">
        <v>105</v>
      </c>
      <c r="E237" s="265" t="s">
        <v>335</v>
      </c>
      <c r="F237" s="265" t="s">
        <v>405</v>
      </c>
      <c r="G237" s="265" t="s">
        <v>502</v>
      </c>
      <c r="H237" s="265" t="s">
        <v>2335</v>
      </c>
      <c r="I237" s="265" t="s">
        <v>98</v>
      </c>
      <c r="J237" s="265" t="s">
        <v>356</v>
      </c>
    </row>
    <row r="238" spans="1:10" x14ac:dyDescent="0.2">
      <c r="A238" s="265" t="s">
        <v>44</v>
      </c>
      <c r="B238" s="265" t="s">
        <v>547</v>
      </c>
      <c r="C238" s="265" t="s">
        <v>44</v>
      </c>
      <c r="D238" s="265">
        <v>84</v>
      </c>
      <c r="E238" s="265" t="s">
        <v>335</v>
      </c>
      <c r="F238" s="265" t="s">
        <v>405</v>
      </c>
      <c r="G238" s="265" t="s">
        <v>502</v>
      </c>
      <c r="H238" s="265" t="s">
        <v>2334</v>
      </c>
      <c r="I238" s="265" t="s">
        <v>44</v>
      </c>
      <c r="J238" s="265" t="s">
        <v>356</v>
      </c>
    </row>
    <row r="239" spans="1:10" x14ac:dyDescent="0.2">
      <c r="A239" s="265" t="s">
        <v>632</v>
      </c>
      <c r="B239" s="265" t="s">
        <v>2333</v>
      </c>
      <c r="C239" s="265" t="s">
        <v>632</v>
      </c>
      <c r="D239" s="265">
        <v>228</v>
      </c>
      <c r="E239" s="265" t="s">
        <v>335</v>
      </c>
      <c r="F239" s="265" t="s">
        <v>466</v>
      </c>
      <c r="G239" s="265" t="s">
        <v>625</v>
      </c>
      <c r="H239" s="265" t="s">
        <v>2332</v>
      </c>
      <c r="I239" s="265" t="s">
        <v>356</v>
      </c>
      <c r="J239" s="265" t="s">
        <v>356</v>
      </c>
    </row>
    <row r="240" spans="1:10" x14ac:dyDescent="0.2">
      <c r="A240" s="265" t="s">
        <v>632</v>
      </c>
      <c r="B240" s="265" t="s">
        <v>2333</v>
      </c>
      <c r="C240" s="265" t="s">
        <v>632</v>
      </c>
      <c r="D240" s="265">
        <v>228</v>
      </c>
      <c r="E240" s="265" t="s">
        <v>335</v>
      </c>
      <c r="F240" s="265" t="s">
        <v>466</v>
      </c>
      <c r="G240" s="265" t="s">
        <v>625</v>
      </c>
      <c r="H240" s="265" t="s">
        <v>2332</v>
      </c>
      <c r="I240" s="265" t="s">
        <v>356</v>
      </c>
      <c r="J240" s="265" t="s">
        <v>356</v>
      </c>
    </row>
    <row r="241" spans="1:10" x14ac:dyDescent="0.2">
      <c r="A241" s="265" t="s">
        <v>548</v>
      </c>
      <c r="B241" s="265" t="s">
        <v>2331</v>
      </c>
      <c r="C241" s="265" t="s">
        <v>548</v>
      </c>
      <c r="D241" s="265">
        <v>106</v>
      </c>
      <c r="E241" s="265" t="s">
        <v>335</v>
      </c>
      <c r="F241" s="265" t="s">
        <v>405</v>
      </c>
      <c r="G241" s="265" t="s">
        <v>502</v>
      </c>
      <c r="H241" s="265" t="s">
        <v>2330</v>
      </c>
      <c r="I241" s="265" t="s">
        <v>356</v>
      </c>
      <c r="J241" s="265" t="s">
        <v>356</v>
      </c>
    </row>
    <row r="242" spans="1:10" x14ac:dyDescent="0.2">
      <c r="A242" s="265" t="s">
        <v>549</v>
      </c>
      <c r="B242" s="265" t="s">
        <v>2329</v>
      </c>
      <c r="C242" s="265" t="s">
        <v>549</v>
      </c>
      <c r="D242" s="265">
        <v>108</v>
      </c>
      <c r="E242" s="265" t="s">
        <v>335</v>
      </c>
      <c r="F242" s="265" t="s">
        <v>405</v>
      </c>
      <c r="G242" s="265" t="s">
        <v>502</v>
      </c>
      <c r="H242" s="265" t="s">
        <v>2328</v>
      </c>
      <c r="I242" s="265" t="s">
        <v>356</v>
      </c>
      <c r="J242" s="265" t="s">
        <v>356</v>
      </c>
    </row>
    <row r="243" spans="1:10" x14ac:dyDescent="0.2">
      <c r="A243" s="265" t="s">
        <v>676</v>
      </c>
      <c r="B243" s="265" t="s">
        <v>2327</v>
      </c>
      <c r="C243" s="265" t="s">
        <v>676</v>
      </c>
      <c r="D243" s="265">
        <v>109</v>
      </c>
      <c r="E243" s="265" t="s">
        <v>335</v>
      </c>
      <c r="F243" s="265" t="s">
        <v>466</v>
      </c>
      <c r="G243" s="265" t="s">
        <v>675</v>
      </c>
      <c r="H243" s="265" t="s">
        <v>2326</v>
      </c>
      <c r="I243" s="265" t="s">
        <v>356</v>
      </c>
      <c r="J243" s="265" t="s">
        <v>676</v>
      </c>
    </row>
    <row r="244" spans="1:10" x14ac:dyDescent="0.2">
      <c r="A244" s="265" t="s">
        <v>550</v>
      </c>
      <c r="B244" s="265" t="s">
        <v>2325</v>
      </c>
      <c r="C244" s="265" t="s">
        <v>550</v>
      </c>
      <c r="D244" s="265">
        <v>85</v>
      </c>
      <c r="E244" s="265" t="s">
        <v>335</v>
      </c>
      <c r="F244" s="265" t="s">
        <v>405</v>
      </c>
      <c r="G244" s="265" t="s">
        <v>502</v>
      </c>
      <c r="H244" s="265" t="s">
        <v>2324</v>
      </c>
      <c r="I244" s="265" t="s">
        <v>356</v>
      </c>
      <c r="J244" s="265" t="s">
        <v>356</v>
      </c>
    </row>
    <row r="245" spans="1:10" x14ac:dyDescent="0.2">
      <c r="A245" s="265" t="s">
        <v>551</v>
      </c>
      <c r="B245" s="265" t="s">
        <v>2323</v>
      </c>
      <c r="C245" s="265" t="s">
        <v>551</v>
      </c>
      <c r="D245" s="265">
        <v>110</v>
      </c>
      <c r="E245" s="265" t="s">
        <v>335</v>
      </c>
      <c r="F245" s="265" t="s">
        <v>405</v>
      </c>
      <c r="G245" s="265" t="s">
        <v>502</v>
      </c>
      <c r="H245" s="265" t="s">
        <v>2322</v>
      </c>
      <c r="I245" s="265" t="s">
        <v>356</v>
      </c>
      <c r="J245" s="265" t="s">
        <v>356</v>
      </c>
    </row>
    <row r="246" spans="1:10" x14ac:dyDescent="0.2">
      <c r="A246" s="265" t="s">
        <v>552</v>
      </c>
      <c r="B246" s="265" t="s">
        <v>2321</v>
      </c>
      <c r="C246" s="265" t="s">
        <v>552</v>
      </c>
      <c r="D246" s="265">
        <v>111</v>
      </c>
      <c r="E246" s="265" t="s">
        <v>335</v>
      </c>
      <c r="F246" s="265" t="s">
        <v>405</v>
      </c>
      <c r="G246" s="265" t="s">
        <v>502</v>
      </c>
      <c r="H246" s="265" t="s">
        <v>2320</v>
      </c>
      <c r="I246" s="265" t="s">
        <v>356</v>
      </c>
      <c r="J246" s="265" t="s">
        <v>356</v>
      </c>
    </row>
    <row r="247" spans="1:10" x14ac:dyDescent="0.2">
      <c r="A247" s="265" t="s">
        <v>553</v>
      </c>
      <c r="B247" s="265" t="s">
        <v>2319</v>
      </c>
      <c r="C247" s="265" t="s">
        <v>553</v>
      </c>
      <c r="D247" s="265">
        <v>112</v>
      </c>
      <c r="E247" s="265" t="s">
        <v>335</v>
      </c>
      <c r="F247" s="265" t="s">
        <v>405</v>
      </c>
      <c r="G247" s="265" t="s">
        <v>502</v>
      </c>
      <c r="H247" s="265" t="s">
        <v>2318</v>
      </c>
      <c r="I247" s="265" t="s">
        <v>356</v>
      </c>
      <c r="J247" s="265" t="s">
        <v>356</v>
      </c>
    </row>
    <row r="248" spans="1:10" x14ac:dyDescent="0.2">
      <c r="A248" s="265" t="s">
        <v>554</v>
      </c>
      <c r="B248" s="265" t="s">
        <v>2317</v>
      </c>
      <c r="C248" s="265" t="s">
        <v>554</v>
      </c>
      <c r="D248" s="265">
        <v>115</v>
      </c>
      <c r="E248" s="265" t="s">
        <v>335</v>
      </c>
      <c r="F248" s="265" t="s">
        <v>405</v>
      </c>
      <c r="G248" s="265" t="s">
        <v>502</v>
      </c>
      <c r="H248" s="265" t="s">
        <v>2316</v>
      </c>
      <c r="I248" s="265" t="s">
        <v>356</v>
      </c>
      <c r="J248" s="265" t="s">
        <v>356</v>
      </c>
    </row>
    <row r="249" spans="1:10" x14ac:dyDescent="0.2">
      <c r="A249" s="265" t="s">
        <v>555</v>
      </c>
      <c r="B249" s="265" t="s">
        <v>2315</v>
      </c>
      <c r="C249" s="265" t="s">
        <v>555</v>
      </c>
      <c r="D249" s="265">
        <v>116</v>
      </c>
      <c r="E249" s="265" t="s">
        <v>335</v>
      </c>
      <c r="F249" s="265" t="s">
        <v>405</v>
      </c>
      <c r="G249" s="265" t="s">
        <v>502</v>
      </c>
      <c r="H249" s="265" t="s">
        <v>2314</v>
      </c>
      <c r="I249" s="265" t="s">
        <v>356</v>
      </c>
      <c r="J249" s="265" t="s">
        <v>356</v>
      </c>
    </row>
    <row r="250" spans="1:10" x14ac:dyDescent="0.2">
      <c r="A250" s="265" t="s">
        <v>556</v>
      </c>
      <c r="B250" s="265" t="s">
        <v>2313</v>
      </c>
      <c r="C250" s="265" t="s">
        <v>556</v>
      </c>
      <c r="D250" s="265">
        <v>118</v>
      </c>
      <c r="E250" s="265" t="s">
        <v>335</v>
      </c>
      <c r="F250" s="265" t="s">
        <v>405</v>
      </c>
      <c r="G250" s="265" t="s">
        <v>502</v>
      </c>
      <c r="H250" s="265" t="s">
        <v>2312</v>
      </c>
      <c r="I250" s="265" t="s">
        <v>356</v>
      </c>
      <c r="J250" s="265" t="s">
        <v>356</v>
      </c>
    </row>
    <row r="251" spans="1:10" x14ac:dyDescent="0.2">
      <c r="A251" s="265" t="s">
        <v>557</v>
      </c>
      <c r="B251" s="265" t="s">
        <v>2311</v>
      </c>
      <c r="C251" s="265" t="s">
        <v>557</v>
      </c>
      <c r="D251" s="265">
        <v>119</v>
      </c>
      <c r="E251" s="265" t="s">
        <v>335</v>
      </c>
      <c r="F251" s="265" t="s">
        <v>405</v>
      </c>
      <c r="G251" s="265" t="s">
        <v>502</v>
      </c>
      <c r="H251" s="265" t="s">
        <v>2310</v>
      </c>
      <c r="I251" s="265" t="s">
        <v>356</v>
      </c>
      <c r="J251" s="265" t="s">
        <v>356</v>
      </c>
    </row>
    <row r="252" spans="1:10" x14ac:dyDescent="0.2">
      <c r="A252" s="265" t="s">
        <v>559</v>
      </c>
      <c r="B252" s="265" t="s">
        <v>2309</v>
      </c>
      <c r="C252" s="265" t="s">
        <v>559</v>
      </c>
      <c r="D252" s="265">
        <v>121</v>
      </c>
      <c r="E252" s="265" t="s">
        <v>335</v>
      </c>
      <c r="F252" s="265" t="s">
        <v>405</v>
      </c>
      <c r="G252" s="265" t="s">
        <v>502</v>
      </c>
      <c r="H252" s="265" t="s">
        <v>2308</v>
      </c>
      <c r="I252" s="265" t="s">
        <v>356</v>
      </c>
      <c r="J252" s="265" t="s">
        <v>356</v>
      </c>
    </row>
    <row r="253" spans="1:10" x14ac:dyDescent="0.2">
      <c r="A253" s="265" t="s">
        <v>560</v>
      </c>
      <c r="B253" s="265" t="s">
        <v>2307</v>
      </c>
      <c r="C253" s="265" t="s">
        <v>560</v>
      </c>
      <c r="D253" s="265">
        <v>122</v>
      </c>
      <c r="E253" s="265" t="s">
        <v>335</v>
      </c>
      <c r="F253" s="265" t="s">
        <v>405</v>
      </c>
      <c r="G253" s="265" t="s">
        <v>502</v>
      </c>
      <c r="H253" s="265" t="s">
        <v>2306</v>
      </c>
      <c r="I253" s="265" t="s">
        <v>356</v>
      </c>
      <c r="J253" s="265" t="s">
        <v>356</v>
      </c>
    </row>
    <row r="254" spans="1:10" x14ac:dyDescent="0.2">
      <c r="A254" s="265" t="s">
        <v>561</v>
      </c>
      <c r="B254" s="265" t="s">
        <v>2305</v>
      </c>
      <c r="C254" s="265" t="s">
        <v>561</v>
      </c>
      <c r="D254" s="265">
        <v>123</v>
      </c>
      <c r="E254" s="265" t="s">
        <v>335</v>
      </c>
      <c r="F254" s="265" t="s">
        <v>405</v>
      </c>
      <c r="G254" s="265" t="s">
        <v>502</v>
      </c>
      <c r="H254" s="265" t="s">
        <v>2304</v>
      </c>
      <c r="I254" s="265" t="s">
        <v>356</v>
      </c>
      <c r="J254" s="265" t="s">
        <v>356</v>
      </c>
    </row>
    <row r="255" spans="1:10" ht="17" x14ac:dyDescent="0.25">
      <c r="A255" s="265" t="s">
        <v>735</v>
      </c>
      <c r="B255" s="265" t="s">
        <v>2302</v>
      </c>
      <c r="C255" s="265" t="s">
        <v>2303</v>
      </c>
      <c r="D255" s="265">
        <v>289</v>
      </c>
      <c r="E255" s="265" t="s">
        <v>336</v>
      </c>
      <c r="F255" s="265" t="s">
        <v>648</v>
      </c>
      <c r="G255" s="265" t="s">
        <v>736</v>
      </c>
      <c r="H255" s="265" t="s">
        <v>2301</v>
      </c>
      <c r="I255" s="265" t="s">
        <v>356</v>
      </c>
      <c r="J255" s="265" t="s">
        <v>356</v>
      </c>
    </row>
    <row r="256" spans="1:10" ht="17" x14ac:dyDescent="0.25">
      <c r="A256" s="265" t="s">
        <v>737</v>
      </c>
      <c r="B256" s="265" t="s">
        <v>738</v>
      </c>
      <c r="C256" s="265" t="s">
        <v>2300</v>
      </c>
      <c r="D256" s="265">
        <v>290</v>
      </c>
      <c r="E256" s="265" t="s">
        <v>336</v>
      </c>
      <c r="F256" s="265" t="s">
        <v>648</v>
      </c>
      <c r="G256" s="265" t="s">
        <v>736</v>
      </c>
      <c r="H256" s="265" t="s">
        <v>2299</v>
      </c>
      <c r="I256" s="265" t="s">
        <v>51</v>
      </c>
      <c r="J256" s="265" t="s">
        <v>356</v>
      </c>
    </row>
    <row r="257" spans="1:10" ht="17" x14ac:dyDescent="0.25">
      <c r="A257" s="265" t="s">
        <v>739</v>
      </c>
      <c r="B257" s="265" t="s">
        <v>2297</v>
      </c>
      <c r="C257" s="265" t="s">
        <v>2298</v>
      </c>
      <c r="D257" s="265">
        <v>291</v>
      </c>
      <c r="E257" s="265" t="s">
        <v>336</v>
      </c>
      <c r="F257" s="265" t="s">
        <v>648</v>
      </c>
      <c r="G257" s="265" t="s">
        <v>736</v>
      </c>
      <c r="H257" s="265" t="s">
        <v>2296</v>
      </c>
      <c r="I257" s="265" t="s">
        <v>356</v>
      </c>
      <c r="J257" s="265" t="s">
        <v>356</v>
      </c>
    </row>
    <row r="258" spans="1:10" ht="17" x14ac:dyDescent="0.25">
      <c r="A258" s="265" t="s">
        <v>740</v>
      </c>
      <c r="B258" s="265" t="s">
        <v>741</v>
      </c>
      <c r="C258" s="265" t="s">
        <v>2295</v>
      </c>
      <c r="D258" s="265">
        <v>292</v>
      </c>
      <c r="E258" s="265" t="s">
        <v>336</v>
      </c>
      <c r="F258" s="265" t="s">
        <v>648</v>
      </c>
      <c r="G258" s="265" t="s">
        <v>736</v>
      </c>
      <c r="H258" s="265" t="s">
        <v>2294</v>
      </c>
      <c r="I258" s="265" t="s">
        <v>52</v>
      </c>
      <c r="J258" s="265" t="s">
        <v>356</v>
      </c>
    </row>
    <row r="259" spans="1:10" ht="17" x14ac:dyDescent="0.25">
      <c r="A259" s="265" t="s">
        <v>742</v>
      </c>
      <c r="B259" s="265" t="s">
        <v>743</v>
      </c>
      <c r="C259" s="265" t="s">
        <v>2293</v>
      </c>
      <c r="D259" s="265">
        <v>293</v>
      </c>
      <c r="E259" s="265" t="s">
        <v>336</v>
      </c>
      <c r="F259" s="265" t="s">
        <v>648</v>
      </c>
      <c r="G259" s="265" t="s">
        <v>736</v>
      </c>
      <c r="H259" s="265" t="s">
        <v>2292</v>
      </c>
      <c r="I259" s="265" t="s">
        <v>53</v>
      </c>
      <c r="J259" s="265" t="s">
        <v>356</v>
      </c>
    </row>
    <row r="260" spans="1:10" ht="17" x14ac:dyDescent="0.25">
      <c r="A260" s="265" t="s">
        <v>744</v>
      </c>
      <c r="B260" s="265" t="s">
        <v>745</v>
      </c>
      <c r="C260" s="265" t="s">
        <v>2291</v>
      </c>
      <c r="D260" s="265">
        <v>294</v>
      </c>
      <c r="E260" s="265" t="s">
        <v>336</v>
      </c>
      <c r="F260" s="265" t="s">
        <v>648</v>
      </c>
      <c r="G260" s="265" t="s">
        <v>736</v>
      </c>
      <c r="H260" s="265" t="s">
        <v>2290</v>
      </c>
      <c r="I260" s="265" t="s">
        <v>54</v>
      </c>
      <c r="J260" s="265" t="s">
        <v>356</v>
      </c>
    </row>
    <row r="261" spans="1:10" ht="17" x14ac:dyDescent="0.25">
      <c r="A261" s="265" t="s">
        <v>746</v>
      </c>
      <c r="B261" s="265" t="s">
        <v>2288</v>
      </c>
      <c r="C261" s="265" t="s">
        <v>2289</v>
      </c>
      <c r="D261" s="265">
        <v>295</v>
      </c>
      <c r="E261" s="265" t="s">
        <v>336</v>
      </c>
      <c r="F261" s="265" t="s">
        <v>648</v>
      </c>
      <c r="G261" s="265" t="s">
        <v>736</v>
      </c>
      <c r="H261" s="265" t="s">
        <v>2287</v>
      </c>
      <c r="I261" s="265" t="s">
        <v>356</v>
      </c>
      <c r="J261" s="265" t="s">
        <v>356</v>
      </c>
    </row>
    <row r="262" spans="1:10" ht="17" x14ac:dyDescent="0.25">
      <c r="A262" s="265" t="s">
        <v>747</v>
      </c>
      <c r="B262" s="265" t="s">
        <v>748</v>
      </c>
      <c r="C262" s="265" t="s">
        <v>2286</v>
      </c>
      <c r="D262" s="265">
        <v>296</v>
      </c>
      <c r="E262" s="265" t="s">
        <v>336</v>
      </c>
      <c r="F262" s="265" t="s">
        <v>648</v>
      </c>
      <c r="G262" s="265" t="s">
        <v>736</v>
      </c>
      <c r="H262" s="265" t="s">
        <v>2285</v>
      </c>
      <c r="I262" s="265" t="s">
        <v>55</v>
      </c>
      <c r="J262" s="265" t="s">
        <v>356</v>
      </c>
    </row>
    <row r="263" spans="1:10" ht="17" x14ac:dyDescent="0.25">
      <c r="A263" s="265" t="s">
        <v>448</v>
      </c>
      <c r="B263" s="265" t="s">
        <v>2283</v>
      </c>
      <c r="C263" s="265" t="s">
        <v>2284</v>
      </c>
      <c r="D263" s="265">
        <v>39</v>
      </c>
      <c r="E263" s="265" t="s">
        <v>335</v>
      </c>
      <c r="F263" s="265" t="s">
        <v>436</v>
      </c>
      <c r="G263" s="265" t="s">
        <v>447</v>
      </c>
      <c r="H263" s="265" t="s">
        <v>2282</v>
      </c>
      <c r="I263" s="265" t="s">
        <v>356</v>
      </c>
      <c r="J263" s="265" t="s">
        <v>448</v>
      </c>
    </row>
    <row r="264" spans="1:10" ht="17" x14ac:dyDescent="0.25">
      <c r="A264" s="265" t="s">
        <v>683</v>
      </c>
      <c r="B264" s="265" t="s">
        <v>2280</v>
      </c>
      <c r="C264" s="265" t="s">
        <v>2281</v>
      </c>
      <c r="D264" s="265">
        <v>311</v>
      </c>
      <c r="E264" s="265" t="s">
        <v>335</v>
      </c>
      <c r="F264" s="265" t="s">
        <v>685</v>
      </c>
      <c r="G264" s="265" t="s">
        <v>684</v>
      </c>
      <c r="H264" s="265" t="s">
        <v>2279</v>
      </c>
      <c r="I264" s="265" t="s">
        <v>356</v>
      </c>
      <c r="J264" s="265" t="s">
        <v>356</v>
      </c>
    </row>
    <row r="265" spans="1:10" ht="17" x14ac:dyDescent="0.25">
      <c r="A265" s="265" t="s">
        <v>686</v>
      </c>
      <c r="B265" s="265" t="s">
        <v>687</v>
      </c>
      <c r="C265" s="265" t="s">
        <v>2278</v>
      </c>
      <c r="D265" s="265">
        <v>312</v>
      </c>
      <c r="E265" s="265" t="s">
        <v>335</v>
      </c>
      <c r="F265" s="265" t="s">
        <v>685</v>
      </c>
      <c r="G265" s="265" t="s">
        <v>684</v>
      </c>
      <c r="H265" s="265" t="s">
        <v>2277</v>
      </c>
      <c r="I265" s="265" t="s">
        <v>58</v>
      </c>
      <c r="J265" s="265" t="s">
        <v>356</v>
      </c>
    </row>
    <row r="266" spans="1:10" ht="17" x14ac:dyDescent="0.25">
      <c r="A266" s="265" t="s">
        <v>59</v>
      </c>
      <c r="B266" s="265" t="s">
        <v>688</v>
      </c>
      <c r="C266" s="265" t="s">
        <v>2276</v>
      </c>
      <c r="D266" s="265">
        <v>313</v>
      </c>
      <c r="E266" s="265" t="s">
        <v>335</v>
      </c>
      <c r="F266" s="265" t="s">
        <v>685</v>
      </c>
      <c r="G266" s="265" t="s">
        <v>684</v>
      </c>
      <c r="H266" s="265" t="s">
        <v>2275</v>
      </c>
      <c r="I266" s="265" t="s">
        <v>59</v>
      </c>
      <c r="J266" s="265" t="s">
        <v>356</v>
      </c>
    </row>
    <row r="267" spans="1:10" ht="17" x14ac:dyDescent="0.25">
      <c r="A267" s="265" t="s">
        <v>681</v>
      </c>
      <c r="B267" s="265" t="s">
        <v>2273</v>
      </c>
      <c r="C267" s="265" t="s">
        <v>2274</v>
      </c>
      <c r="D267" s="265">
        <v>264</v>
      </c>
      <c r="E267" s="265" t="s">
        <v>335</v>
      </c>
      <c r="F267" s="265" t="s">
        <v>347</v>
      </c>
      <c r="G267" s="265" t="s">
        <v>138</v>
      </c>
      <c r="H267" s="265" t="s">
        <v>2272</v>
      </c>
      <c r="I267" s="265" t="s">
        <v>356</v>
      </c>
      <c r="J267" s="265" t="s">
        <v>681</v>
      </c>
    </row>
    <row r="268" spans="1:10" ht="17" x14ac:dyDescent="0.25">
      <c r="A268" s="265" t="s">
        <v>682</v>
      </c>
      <c r="B268" s="265" t="s">
        <v>2270</v>
      </c>
      <c r="C268" s="265" t="s">
        <v>2271</v>
      </c>
      <c r="D268" s="265">
        <v>265</v>
      </c>
      <c r="E268" s="265" t="s">
        <v>335</v>
      </c>
      <c r="F268" s="265" t="s">
        <v>347</v>
      </c>
      <c r="G268" s="265" t="s">
        <v>138</v>
      </c>
      <c r="H268" s="265" t="s">
        <v>2269</v>
      </c>
      <c r="I268" s="265" t="s">
        <v>356</v>
      </c>
      <c r="J268" s="265" t="s">
        <v>682</v>
      </c>
    </row>
    <row r="269" spans="1:10" x14ac:dyDescent="0.2">
      <c r="A269" s="265" t="s">
        <v>689</v>
      </c>
      <c r="B269" s="265" t="s">
        <v>2268</v>
      </c>
      <c r="C269" s="265" t="s">
        <v>691</v>
      </c>
      <c r="D269" s="265">
        <v>266</v>
      </c>
      <c r="E269" s="265" t="s">
        <v>335</v>
      </c>
      <c r="F269" s="265" t="s">
        <v>436</v>
      </c>
      <c r="G269" s="265" t="s">
        <v>691</v>
      </c>
      <c r="H269" s="265" t="s">
        <v>2267</v>
      </c>
      <c r="I269" s="265" t="s">
        <v>356</v>
      </c>
      <c r="J269" s="265" t="s">
        <v>690</v>
      </c>
    </row>
    <row r="270" spans="1:10" x14ac:dyDescent="0.2">
      <c r="A270" s="265" t="s">
        <v>562</v>
      </c>
      <c r="B270" s="265" t="s">
        <v>2266</v>
      </c>
      <c r="C270" s="265" t="s">
        <v>562</v>
      </c>
      <c r="D270" s="265">
        <v>147</v>
      </c>
      <c r="E270" s="265" t="s">
        <v>335</v>
      </c>
      <c r="F270" s="265" t="s">
        <v>405</v>
      </c>
      <c r="G270" s="265" t="s">
        <v>502</v>
      </c>
      <c r="H270" s="265" t="s">
        <v>2265</v>
      </c>
      <c r="I270" s="265" t="s">
        <v>356</v>
      </c>
      <c r="J270" s="265" t="s">
        <v>356</v>
      </c>
    </row>
    <row r="271" spans="1:10" x14ac:dyDescent="0.2">
      <c r="A271" s="265" t="s">
        <v>563</v>
      </c>
      <c r="B271" s="265" t="s">
        <v>2264</v>
      </c>
      <c r="C271" s="265" t="s">
        <v>563</v>
      </c>
      <c r="D271" s="265">
        <v>148</v>
      </c>
      <c r="E271" s="265" t="s">
        <v>335</v>
      </c>
      <c r="F271" s="265" t="s">
        <v>405</v>
      </c>
      <c r="G271" s="265" t="s">
        <v>502</v>
      </c>
      <c r="H271" s="265" t="s">
        <v>2263</v>
      </c>
      <c r="I271" s="265" t="s">
        <v>356</v>
      </c>
      <c r="J271" s="265" t="s">
        <v>356</v>
      </c>
    </row>
    <row r="272" spans="1:10" x14ac:dyDescent="0.2">
      <c r="A272" s="265" t="s">
        <v>564</v>
      </c>
      <c r="B272" s="265" t="s">
        <v>2262</v>
      </c>
      <c r="C272" s="265" t="s">
        <v>564</v>
      </c>
      <c r="D272" s="265">
        <v>149</v>
      </c>
      <c r="E272" s="265" t="s">
        <v>335</v>
      </c>
      <c r="F272" s="265" t="s">
        <v>405</v>
      </c>
      <c r="G272" s="265" t="s">
        <v>502</v>
      </c>
      <c r="H272" s="265" t="s">
        <v>2261</v>
      </c>
      <c r="I272" s="265" t="s">
        <v>356</v>
      </c>
      <c r="J272" s="265" t="s">
        <v>356</v>
      </c>
    </row>
    <row r="273" spans="1:10" ht="17" x14ac:dyDescent="0.25">
      <c r="A273" s="265" t="s">
        <v>708</v>
      </c>
      <c r="B273" s="265" t="s">
        <v>2259</v>
      </c>
      <c r="C273" s="265" t="s">
        <v>2260</v>
      </c>
      <c r="D273" s="265">
        <v>274</v>
      </c>
      <c r="E273" s="265" t="s">
        <v>335</v>
      </c>
      <c r="F273" s="265" t="s">
        <v>466</v>
      </c>
      <c r="G273" s="265" t="s">
        <v>705</v>
      </c>
      <c r="H273" s="265" t="s">
        <v>2258</v>
      </c>
      <c r="I273" s="265" t="s">
        <v>356</v>
      </c>
      <c r="J273" s="265" t="s">
        <v>708</v>
      </c>
    </row>
    <row r="274" spans="1:10" ht="17" x14ac:dyDescent="0.25">
      <c r="A274" s="265" t="s">
        <v>709</v>
      </c>
      <c r="B274" s="265" t="s">
        <v>2256</v>
      </c>
      <c r="C274" s="265" t="s">
        <v>2257</v>
      </c>
      <c r="D274" s="265">
        <v>94</v>
      </c>
      <c r="E274" s="265" t="s">
        <v>335</v>
      </c>
      <c r="F274" s="265" t="s">
        <v>466</v>
      </c>
      <c r="G274" s="265" t="s">
        <v>705</v>
      </c>
      <c r="H274" s="265" t="s">
        <v>2255</v>
      </c>
      <c r="I274" s="265" t="s">
        <v>356</v>
      </c>
      <c r="J274" s="265" t="s">
        <v>709</v>
      </c>
    </row>
    <row r="275" spans="1:10" ht="17" x14ac:dyDescent="0.25">
      <c r="A275" s="265" t="s">
        <v>710</v>
      </c>
      <c r="B275" s="265" t="s">
        <v>2253</v>
      </c>
      <c r="C275" s="265" t="s">
        <v>2254</v>
      </c>
      <c r="D275" s="265">
        <v>124</v>
      </c>
      <c r="E275" s="265" t="s">
        <v>335</v>
      </c>
      <c r="F275" s="265" t="s">
        <v>466</v>
      </c>
      <c r="G275" s="265" t="s">
        <v>705</v>
      </c>
      <c r="H275" s="265" t="s">
        <v>2252</v>
      </c>
      <c r="I275" s="265" t="s">
        <v>356</v>
      </c>
      <c r="J275" s="265" t="s">
        <v>710</v>
      </c>
    </row>
    <row r="276" spans="1:10" ht="17" x14ac:dyDescent="0.25">
      <c r="A276" s="265" t="s">
        <v>711</v>
      </c>
      <c r="B276" s="265" t="s">
        <v>2250</v>
      </c>
      <c r="C276" s="265" t="s">
        <v>2251</v>
      </c>
      <c r="D276" s="265">
        <v>163</v>
      </c>
      <c r="E276" s="265" t="s">
        <v>335</v>
      </c>
      <c r="F276" s="265" t="s">
        <v>466</v>
      </c>
      <c r="G276" s="265" t="s">
        <v>705</v>
      </c>
      <c r="H276" s="265" t="s">
        <v>2249</v>
      </c>
      <c r="I276" s="265" t="s">
        <v>356</v>
      </c>
      <c r="J276" s="265" t="s">
        <v>711</v>
      </c>
    </row>
    <row r="277" spans="1:10" x14ac:dyDescent="0.2">
      <c r="A277" s="265" t="s">
        <v>668</v>
      </c>
      <c r="B277" s="265" t="s">
        <v>2247</v>
      </c>
      <c r="C277" s="265" t="s">
        <v>2248</v>
      </c>
      <c r="D277" s="265">
        <v>254</v>
      </c>
      <c r="E277" s="265" t="s">
        <v>335</v>
      </c>
      <c r="F277" s="265" t="s">
        <v>472</v>
      </c>
      <c r="G277" s="265" t="s">
        <v>667</v>
      </c>
      <c r="H277" s="265" t="s">
        <v>2246</v>
      </c>
      <c r="I277" s="265" t="s">
        <v>356</v>
      </c>
      <c r="J277" s="265" t="s">
        <v>356</v>
      </c>
    </row>
    <row r="278" spans="1:10" x14ac:dyDescent="0.2">
      <c r="A278" s="265" t="s">
        <v>565</v>
      </c>
      <c r="B278" s="265" t="s">
        <v>2244</v>
      </c>
      <c r="C278" s="265" t="s">
        <v>2245</v>
      </c>
      <c r="D278" s="265">
        <v>150</v>
      </c>
      <c r="E278" s="265" t="s">
        <v>335</v>
      </c>
      <c r="F278" s="265" t="s">
        <v>405</v>
      </c>
      <c r="G278" s="265" t="s">
        <v>502</v>
      </c>
      <c r="H278" s="265" t="s">
        <v>2243</v>
      </c>
      <c r="I278" s="265" t="s">
        <v>356</v>
      </c>
      <c r="J278" s="265" t="s">
        <v>356</v>
      </c>
    </row>
    <row r="279" spans="1:10" x14ac:dyDescent="0.2">
      <c r="A279" s="265" t="s">
        <v>566</v>
      </c>
      <c r="B279" s="265" t="s">
        <v>2242</v>
      </c>
      <c r="C279" s="265" t="s">
        <v>566</v>
      </c>
      <c r="D279" s="265">
        <v>151</v>
      </c>
      <c r="E279" s="265" t="s">
        <v>335</v>
      </c>
      <c r="F279" s="265" t="s">
        <v>405</v>
      </c>
      <c r="G279" s="265" t="s">
        <v>502</v>
      </c>
      <c r="H279" s="265" t="s">
        <v>2241</v>
      </c>
      <c r="I279" s="265" t="s">
        <v>356</v>
      </c>
      <c r="J279" s="265" t="s">
        <v>356</v>
      </c>
    </row>
    <row r="280" spans="1:10" ht="17" x14ac:dyDescent="0.25">
      <c r="A280" s="265" t="s">
        <v>725</v>
      </c>
      <c r="B280" s="265" t="s">
        <v>2239</v>
      </c>
      <c r="C280" s="265" t="s">
        <v>2240</v>
      </c>
      <c r="D280" s="265">
        <v>286</v>
      </c>
      <c r="E280" s="265" t="s">
        <v>335</v>
      </c>
      <c r="F280" s="265" t="s">
        <v>436</v>
      </c>
      <c r="G280" s="265" t="s">
        <v>722</v>
      </c>
      <c r="H280" s="265" t="s">
        <v>2238</v>
      </c>
      <c r="I280" s="265" t="s">
        <v>356</v>
      </c>
      <c r="J280" s="265" t="s">
        <v>725</v>
      </c>
    </row>
    <row r="281" spans="1:10" ht="17" x14ac:dyDescent="0.25">
      <c r="A281" s="265" t="s">
        <v>718</v>
      </c>
      <c r="B281" s="265" t="s">
        <v>2236</v>
      </c>
      <c r="C281" s="265" t="s">
        <v>2237</v>
      </c>
      <c r="D281" s="265">
        <v>280</v>
      </c>
      <c r="E281" s="265" t="s">
        <v>335</v>
      </c>
      <c r="F281" s="265" t="s">
        <v>436</v>
      </c>
      <c r="G281" s="265" t="s">
        <v>719</v>
      </c>
      <c r="H281" s="265" t="s">
        <v>2235</v>
      </c>
      <c r="I281" s="265" t="s">
        <v>356</v>
      </c>
      <c r="J281" s="265" t="s">
        <v>718</v>
      </c>
    </row>
    <row r="282" spans="1:10" ht="17" x14ac:dyDescent="0.25">
      <c r="A282" s="265" t="s">
        <v>720</v>
      </c>
      <c r="B282" s="265" t="s">
        <v>2233</v>
      </c>
      <c r="C282" s="265" t="s">
        <v>2234</v>
      </c>
      <c r="D282" s="265">
        <v>281</v>
      </c>
      <c r="E282" s="265" t="s">
        <v>335</v>
      </c>
      <c r="F282" s="265" t="s">
        <v>436</v>
      </c>
      <c r="G282" s="265" t="s">
        <v>719</v>
      </c>
      <c r="H282" s="265" t="s">
        <v>2232</v>
      </c>
      <c r="I282" s="265" t="s">
        <v>356</v>
      </c>
      <c r="J282" s="265" t="s">
        <v>720</v>
      </c>
    </row>
    <row r="283" spans="1:10" x14ac:dyDescent="0.2">
      <c r="A283" s="265" t="s">
        <v>567</v>
      </c>
      <c r="B283" s="265" t="s">
        <v>2230</v>
      </c>
      <c r="C283" s="265" t="s">
        <v>2231</v>
      </c>
      <c r="D283" s="265">
        <v>152</v>
      </c>
      <c r="E283" s="265" t="s">
        <v>335</v>
      </c>
      <c r="F283" s="265" t="s">
        <v>405</v>
      </c>
      <c r="G283" s="265" t="s">
        <v>502</v>
      </c>
      <c r="H283" s="265" t="s">
        <v>2229</v>
      </c>
      <c r="I283" s="265" t="s">
        <v>356</v>
      </c>
      <c r="J283" s="265" t="s">
        <v>356</v>
      </c>
    </row>
    <row r="284" spans="1:10" x14ac:dyDescent="0.2">
      <c r="A284" s="265" t="s">
        <v>568</v>
      </c>
      <c r="B284" s="265" t="s">
        <v>2227</v>
      </c>
      <c r="C284" s="265" t="s">
        <v>2228</v>
      </c>
      <c r="D284" s="265">
        <v>153</v>
      </c>
      <c r="E284" s="265" t="s">
        <v>335</v>
      </c>
      <c r="F284" s="265" t="s">
        <v>405</v>
      </c>
      <c r="G284" s="265" t="s">
        <v>502</v>
      </c>
      <c r="H284" s="265" t="s">
        <v>2226</v>
      </c>
      <c r="I284" s="265" t="s">
        <v>356</v>
      </c>
      <c r="J284" s="265" t="s">
        <v>356</v>
      </c>
    </row>
    <row r="285" spans="1:10" x14ac:dyDescent="0.2">
      <c r="A285" s="265" t="s">
        <v>569</v>
      </c>
      <c r="B285" s="265" t="s">
        <v>2224</v>
      </c>
      <c r="C285" s="265" t="s">
        <v>2225</v>
      </c>
      <c r="D285" s="265">
        <v>154</v>
      </c>
      <c r="E285" s="265" t="s">
        <v>335</v>
      </c>
      <c r="F285" s="265" t="s">
        <v>405</v>
      </c>
      <c r="G285" s="265" t="s">
        <v>502</v>
      </c>
      <c r="H285" s="265" t="s">
        <v>2223</v>
      </c>
      <c r="I285" s="265" t="s">
        <v>356</v>
      </c>
      <c r="J285" s="265" t="s">
        <v>356</v>
      </c>
    </row>
    <row r="286" spans="1:10" x14ac:dyDescent="0.2">
      <c r="A286" s="265" t="s">
        <v>570</v>
      </c>
      <c r="B286" s="265" t="s">
        <v>2221</v>
      </c>
      <c r="C286" s="265" t="s">
        <v>2222</v>
      </c>
      <c r="D286" s="265">
        <v>155</v>
      </c>
      <c r="E286" s="265" t="s">
        <v>335</v>
      </c>
      <c r="F286" s="265" t="s">
        <v>405</v>
      </c>
      <c r="G286" s="265" t="s">
        <v>502</v>
      </c>
      <c r="H286" s="265" t="s">
        <v>2220</v>
      </c>
      <c r="I286" s="265" t="s">
        <v>356</v>
      </c>
      <c r="J286" s="265" t="s">
        <v>356</v>
      </c>
    </row>
    <row r="287" spans="1:10" x14ac:dyDescent="0.2">
      <c r="A287" s="265" t="s">
        <v>571</v>
      </c>
      <c r="B287" s="265" t="s">
        <v>2219</v>
      </c>
      <c r="C287" s="265" t="s">
        <v>572</v>
      </c>
      <c r="D287" s="265">
        <v>156</v>
      </c>
      <c r="E287" s="265" t="s">
        <v>335</v>
      </c>
      <c r="F287" s="265" t="s">
        <v>405</v>
      </c>
      <c r="G287" s="265" t="s">
        <v>502</v>
      </c>
      <c r="H287" s="265" t="s">
        <v>2218</v>
      </c>
      <c r="I287" s="265" t="s">
        <v>356</v>
      </c>
      <c r="J287" s="265" t="s">
        <v>572</v>
      </c>
    </row>
    <row r="288" spans="1:10" x14ac:dyDescent="0.2">
      <c r="A288" s="265" t="s">
        <v>573</v>
      </c>
      <c r="B288" s="265" t="s">
        <v>2217</v>
      </c>
      <c r="C288" s="265" t="s">
        <v>574</v>
      </c>
      <c r="D288" s="265">
        <v>157</v>
      </c>
      <c r="E288" s="265" t="s">
        <v>335</v>
      </c>
      <c r="F288" s="265" t="s">
        <v>405</v>
      </c>
      <c r="G288" s="265" t="s">
        <v>502</v>
      </c>
      <c r="H288" s="265" t="s">
        <v>2216</v>
      </c>
      <c r="I288" s="265" t="s">
        <v>356</v>
      </c>
      <c r="J288" s="265" t="s">
        <v>574</v>
      </c>
    </row>
    <row r="289" spans="1:10" x14ac:dyDescent="0.2">
      <c r="A289" s="265" t="s">
        <v>575</v>
      </c>
      <c r="B289" s="265" t="s">
        <v>2214</v>
      </c>
      <c r="C289" s="265" t="s">
        <v>2215</v>
      </c>
      <c r="D289" s="265">
        <v>158</v>
      </c>
      <c r="E289" s="265" t="s">
        <v>335</v>
      </c>
      <c r="F289" s="265" t="s">
        <v>405</v>
      </c>
      <c r="G289" s="265" t="s">
        <v>502</v>
      </c>
      <c r="H289" s="265" t="s">
        <v>2213</v>
      </c>
      <c r="I289" s="265" t="s">
        <v>356</v>
      </c>
      <c r="J289" s="265" t="s">
        <v>356</v>
      </c>
    </row>
    <row r="290" spans="1:10" x14ac:dyDescent="0.2">
      <c r="A290" s="265" t="s">
        <v>576</v>
      </c>
      <c r="B290" s="265" t="s">
        <v>2211</v>
      </c>
      <c r="C290" s="265" t="s">
        <v>2212</v>
      </c>
      <c r="D290" s="265">
        <v>159</v>
      </c>
      <c r="E290" s="265" t="s">
        <v>335</v>
      </c>
      <c r="F290" s="265" t="s">
        <v>405</v>
      </c>
      <c r="G290" s="265" t="s">
        <v>502</v>
      </c>
      <c r="H290" s="265" t="s">
        <v>2210</v>
      </c>
      <c r="I290" s="265" t="s">
        <v>356</v>
      </c>
      <c r="J290" s="265" t="s">
        <v>356</v>
      </c>
    </row>
    <row r="291" spans="1:10" ht="17" x14ac:dyDescent="0.25">
      <c r="A291" s="265" t="s">
        <v>726</v>
      </c>
      <c r="B291" s="265" t="s">
        <v>2208</v>
      </c>
      <c r="C291" s="265" t="s">
        <v>2209</v>
      </c>
      <c r="D291" s="265">
        <v>282</v>
      </c>
      <c r="E291" s="265" t="s">
        <v>335</v>
      </c>
      <c r="F291" s="265" t="s">
        <v>436</v>
      </c>
      <c r="G291" s="265" t="s">
        <v>722</v>
      </c>
      <c r="H291" s="265" t="s">
        <v>2207</v>
      </c>
      <c r="I291" s="265" t="s">
        <v>356</v>
      </c>
      <c r="J291" s="265" t="s">
        <v>727</v>
      </c>
    </row>
    <row r="292" spans="1:10" x14ac:dyDescent="0.2">
      <c r="A292" s="265" t="s">
        <v>749</v>
      </c>
      <c r="B292" s="265" t="s">
        <v>2206</v>
      </c>
      <c r="C292" s="265" t="s">
        <v>1797</v>
      </c>
      <c r="D292" s="265">
        <v>297</v>
      </c>
      <c r="E292" s="265" t="s">
        <v>335</v>
      </c>
      <c r="F292" s="265" t="s">
        <v>436</v>
      </c>
      <c r="G292" s="265" t="s">
        <v>751</v>
      </c>
      <c r="H292" s="265" t="s">
        <v>2205</v>
      </c>
      <c r="I292" s="265" t="s">
        <v>356</v>
      </c>
      <c r="J292" s="265" t="s">
        <v>750</v>
      </c>
    </row>
    <row r="293" spans="1:10" x14ac:dyDescent="0.2">
      <c r="A293" s="265" t="s">
        <v>577</v>
      </c>
      <c r="B293" s="265" t="s">
        <v>2203</v>
      </c>
      <c r="C293" s="265" t="s">
        <v>2204</v>
      </c>
      <c r="D293" s="265">
        <v>107</v>
      </c>
      <c r="E293" s="265" t="s">
        <v>335</v>
      </c>
      <c r="F293" s="265" t="s">
        <v>405</v>
      </c>
      <c r="G293" s="265" t="s">
        <v>502</v>
      </c>
      <c r="H293" s="265" t="s">
        <v>2202</v>
      </c>
      <c r="I293" s="265" t="s">
        <v>356</v>
      </c>
      <c r="J293" s="265" t="s">
        <v>356</v>
      </c>
    </row>
    <row r="294" spans="1:10" ht="17" x14ac:dyDescent="0.25">
      <c r="A294" s="265" t="s">
        <v>889</v>
      </c>
      <c r="B294" s="265" t="s">
        <v>2200</v>
      </c>
      <c r="C294" s="265" t="s">
        <v>2201</v>
      </c>
      <c r="D294" s="265">
        <v>360</v>
      </c>
      <c r="E294" s="265" t="s">
        <v>335</v>
      </c>
      <c r="F294" s="265" t="s">
        <v>436</v>
      </c>
      <c r="G294" s="265" t="s">
        <v>891</v>
      </c>
      <c r="H294" s="265" t="s">
        <v>2199</v>
      </c>
      <c r="I294" s="265" t="s">
        <v>356</v>
      </c>
      <c r="J294" s="265" t="s">
        <v>890</v>
      </c>
    </row>
    <row r="295" spans="1:10" ht="17" x14ac:dyDescent="0.25">
      <c r="A295" s="265" t="s">
        <v>892</v>
      </c>
      <c r="B295" s="265" t="s">
        <v>2197</v>
      </c>
      <c r="C295" s="265" t="s">
        <v>2198</v>
      </c>
      <c r="D295" s="265">
        <v>361</v>
      </c>
      <c r="E295" s="265" t="s">
        <v>335</v>
      </c>
      <c r="F295" s="265" t="s">
        <v>436</v>
      </c>
      <c r="G295" s="265" t="s">
        <v>891</v>
      </c>
      <c r="H295" s="265" t="s">
        <v>2196</v>
      </c>
      <c r="I295" s="265" t="s">
        <v>356</v>
      </c>
      <c r="J295" s="265" t="s">
        <v>893</v>
      </c>
    </row>
    <row r="296" spans="1:10" ht="17" x14ac:dyDescent="0.25">
      <c r="A296" s="265" t="s">
        <v>894</v>
      </c>
      <c r="B296" s="265" t="s">
        <v>2194</v>
      </c>
      <c r="C296" s="265" t="s">
        <v>2195</v>
      </c>
      <c r="D296" s="265">
        <v>362</v>
      </c>
      <c r="E296" s="265" t="s">
        <v>335</v>
      </c>
      <c r="F296" s="265" t="s">
        <v>436</v>
      </c>
      <c r="G296" s="265" t="s">
        <v>891</v>
      </c>
      <c r="H296" s="265" t="s">
        <v>2193</v>
      </c>
      <c r="I296" s="265" t="s">
        <v>356</v>
      </c>
      <c r="J296" s="265" t="s">
        <v>895</v>
      </c>
    </row>
    <row r="297" spans="1:10" ht="17" x14ac:dyDescent="0.25">
      <c r="A297" s="265" t="s">
        <v>449</v>
      </c>
      <c r="B297" s="265" t="s">
        <v>2191</v>
      </c>
      <c r="C297" s="265" t="s">
        <v>2192</v>
      </c>
      <c r="D297" s="265">
        <v>38</v>
      </c>
      <c r="E297" s="265" t="s">
        <v>335</v>
      </c>
      <c r="F297" s="265" t="s">
        <v>436</v>
      </c>
      <c r="G297" s="265" t="s">
        <v>447</v>
      </c>
      <c r="H297" s="265" t="s">
        <v>2190</v>
      </c>
      <c r="I297" s="265" t="s">
        <v>356</v>
      </c>
      <c r="J297" s="265" t="s">
        <v>449</v>
      </c>
    </row>
    <row r="298" spans="1:10" x14ac:dyDescent="0.2">
      <c r="A298" s="265" t="s">
        <v>752</v>
      </c>
      <c r="B298" s="265" t="s">
        <v>2189</v>
      </c>
      <c r="C298" s="265" t="s">
        <v>1792</v>
      </c>
      <c r="D298" s="265">
        <v>298</v>
      </c>
      <c r="E298" s="265" t="s">
        <v>335</v>
      </c>
      <c r="F298" s="265" t="s">
        <v>436</v>
      </c>
      <c r="G298" s="265" t="s">
        <v>753</v>
      </c>
      <c r="H298" s="265" t="s">
        <v>2188</v>
      </c>
      <c r="I298" s="265" t="s">
        <v>356</v>
      </c>
      <c r="J298" s="265" t="s">
        <v>752</v>
      </c>
    </row>
    <row r="299" spans="1:10" x14ac:dyDescent="0.2">
      <c r="A299" s="265" t="s">
        <v>754</v>
      </c>
      <c r="B299" s="265" t="s">
        <v>2187</v>
      </c>
      <c r="C299" s="265" t="s">
        <v>1791</v>
      </c>
      <c r="D299" s="265">
        <v>299</v>
      </c>
      <c r="E299" s="265" t="s">
        <v>335</v>
      </c>
      <c r="F299" s="265" t="s">
        <v>436</v>
      </c>
      <c r="G299" s="265" t="s">
        <v>753</v>
      </c>
      <c r="H299" s="265" t="s">
        <v>2186</v>
      </c>
      <c r="I299" s="265" t="s">
        <v>356</v>
      </c>
      <c r="J299" s="265" t="s">
        <v>754</v>
      </c>
    </row>
    <row r="300" spans="1:10" x14ac:dyDescent="0.2">
      <c r="A300" s="266" t="s">
        <v>458</v>
      </c>
      <c r="C300" s="267" t="s">
        <v>976</v>
      </c>
      <c r="D300" s="266"/>
      <c r="E300" s="265" t="e">
        <v>#N/A</v>
      </c>
      <c r="F300" s="265" t="e">
        <v>#N/A</v>
      </c>
      <c r="G300" s="265" t="e">
        <v>#N/A</v>
      </c>
      <c r="I300" s="265" t="e">
        <v>#N/A</v>
      </c>
      <c r="J300" s="265" t="e">
        <v>#N/A</v>
      </c>
    </row>
    <row r="301" spans="1:10" x14ac:dyDescent="0.2">
      <c r="A301" s="266" t="s">
        <v>458</v>
      </c>
      <c r="C301" s="267" t="s">
        <v>977</v>
      </c>
      <c r="D301" s="266"/>
      <c r="E301" s="265" t="e">
        <v>#N/A</v>
      </c>
      <c r="F301" s="265" t="e">
        <v>#N/A</v>
      </c>
      <c r="G301" s="265" t="e">
        <v>#N/A</v>
      </c>
      <c r="I301" s="265" t="e">
        <v>#N/A</v>
      </c>
      <c r="J301" s="265" t="e">
        <v>#N/A</v>
      </c>
    </row>
    <row r="302" spans="1:10" x14ac:dyDescent="0.2">
      <c r="A302" s="266" t="s">
        <v>979</v>
      </c>
      <c r="C302" s="267" t="s">
        <v>978</v>
      </c>
      <c r="D302" s="266"/>
      <c r="E302" s="265" t="e">
        <v>#N/A</v>
      </c>
      <c r="F302" s="265" t="e">
        <v>#N/A</v>
      </c>
      <c r="G302" s="265" t="e">
        <v>#N/A</v>
      </c>
      <c r="I302" s="265" t="e">
        <v>#N/A</v>
      </c>
      <c r="J302" s="265" t="e">
        <v>#N/A</v>
      </c>
    </row>
    <row r="303" spans="1:10" x14ac:dyDescent="0.2">
      <c r="A303" s="265" t="s">
        <v>762</v>
      </c>
      <c r="B303" s="265" t="s">
        <v>2185</v>
      </c>
      <c r="C303" s="265" t="s">
        <v>762</v>
      </c>
      <c r="D303" s="265">
        <v>303</v>
      </c>
      <c r="E303" s="265" t="s">
        <v>335</v>
      </c>
      <c r="F303" s="265" t="s">
        <v>436</v>
      </c>
      <c r="G303" s="265" t="s">
        <v>764</v>
      </c>
      <c r="H303" s="265" t="s">
        <v>2184</v>
      </c>
      <c r="I303" s="265" t="s">
        <v>356</v>
      </c>
      <c r="J303" s="265" t="s">
        <v>763</v>
      </c>
    </row>
    <row r="304" spans="1:10" x14ac:dyDescent="0.2">
      <c r="A304" s="265" t="s">
        <v>765</v>
      </c>
      <c r="B304" s="265" t="s">
        <v>2183</v>
      </c>
      <c r="C304" s="265" t="s">
        <v>765</v>
      </c>
      <c r="D304" s="265">
        <v>304</v>
      </c>
      <c r="E304" s="265" t="s">
        <v>335</v>
      </c>
      <c r="F304" s="265" t="s">
        <v>436</v>
      </c>
      <c r="G304" s="265" t="s">
        <v>764</v>
      </c>
      <c r="H304" s="265" t="s">
        <v>2182</v>
      </c>
      <c r="I304" s="265" t="s">
        <v>356</v>
      </c>
      <c r="J304" s="265" t="s">
        <v>356</v>
      </c>
    </row>
    <row r="305" spans="1:10" x14ac:dyDescent="0.2">
      <c r="A305" s="265" t="s">
        <v>760</v>
      </c>
      <c r="B305" s="265" t="s">
        <v>2180</v>
      </c>
      <c r="C305" s="265" t="s">
        <v>2181</v>
      </c>
      <c r="D305" s="265">
        <v>302</v>
      </c>
      <c r="E305" s="265" t="s">
        <v>335</v>
      </c>
      <c r="F305" s="265" t="s">
        <v>436</v>
      </c>
      <c r="G305" s="265" t="s">
        <v>761</v>
      </c>
      <c r="H305" s="265" t="s">
        <v>2179</v>
      </c>
      <c r="I305" s="265" t="s">
        <v>356</v>
      </c>
      <c r="J305" s="265" t="s">
        <v>356</v>
      </c>
    </row>
    <row r="306" spans="1:10" ht="17" x14ac:dyDescent="0.25">
      <c r="A306" s="265" t="s">
        <v>71</v>
      </c>
      <c r="B306" s="265" t="s">
        <v>767</v>
      </c>
      <c r="C306" s="265" t="s">
        <v>2178</v>
      </c>
      <c r="D306" s="265">
        <v>305</v>
      </c>
      <c r="E306" s="265" t="s">
        <v>335</v>
      </c>
      <c r="F306" s="265" t="s">
        <v>436</v>
      </c>
      <c r="G306" s="265" t="s">
        <v>766</v>
      </c>
      <c r="H306" s="265" t="s">
        <v>2177</v>
      </c>
      <c r="I306" s="265" t="s">
        <v>71</v>
      </c>
      <c r="J306" s="265" t="s">
        <v>356</v>
      </c>
    </row>
    <row r="307" spans="1:10" ht="17" x14ac:dyDescent="0.25">
      <c r="A307" s="265" t="s">
        <v>768</v>
      </c>
      <c r="B307" s="265" t="s">
        <v>2175</v>
      </c>
      <c r="C307" s="265" t="s">
        <v>2176</v>
      </c>
      <c r="D307" s="265">
        <v>306</v>
      </c>
      <c r="E307" s="265" t="s">
        <v>335</v>
      </c>
      <c r="F307" s="265" t="s">
        <v>436</v>
      </c>
      <c r="G307" s="265" t="s">
        <v>766</v>
      </c>
      <c r="H307" s="265" t="s">
        <v>2174</v>
      </c>
      <c r="I307" s="265" t="s">
        <v>356</v>
      </c>
      <c r="J307" s="265" t="s">
        <v>356</v>
      </c>
    </row>
    <row r="308" spans="1:10" ht="17" x14ac:dyDescent="0.25">
      <c r="A308" s="265" t="s">
        <v>769</v>
      </c>
      <c r="B308" s="265" t="s">
        <v>2172</v>
      </c>
      <c r="C308" s="265" t="s">
        <v>2173</v>
      </c>
      <c r="D308" s="265">
        <v>307</v>
      </c>
      <c r="E308" s="265" t="s">
        <v>335</v>
      </c>
      <c r="F308" s="265" t="s">
        <v>436</v>
      </c>
      <c r="G308" s="265" t="s">
        <v>766</v>
      </c>
      <c r="H308" s="265" t="s">
        <v>2171</v>
      </c>
      <c r="I308" s="265" t="s">
        <v>356</v>
      </c>
      <c r="J308" s="265" t="s">
        <v>356</v>
      </c>
    </row>
    <row r="309" spans="1:10" ht="17" x14ac:dyDescent="0.25">
      <c r="A309" s="265" t="s">
        <v>100</v>
      </c>
      <c r="B309" s="265" t="s">
        <v>770</v>
      </c>
      <c r="C309" s="265" t="s">
        <v>2170</v>
      </c>
      <c r="D309" s="265">
        <v>308</v>
      </c>
      <c r="E309" s="265" t="s">
        <v>335</v>
      </c>
      <c r="F309" s="265" t="s">
        <v>436</v>
      </c>
      <c r="G309" s="265" t="s">
        <v>766</v>
      </c>
      <c r="H309" s="265" t="s">
        <v>2169</v>
      </c>
      <c r="I309" s="265" t="s">
        <v>100</v>
      </c>
      <c r="J309" s="265" t="s">
        <v>356</v>
      </c>
    </row>
    <row r="310" spans="1:10" ht="17" x14ac:dyDescent="0.25">
      <c r="A310" s="265" t="s">
        <v>771</v>
      </c>
      <c r="B310" s="265" t="s">
        <v>2167</v>
      </c>
      <c r="C310" s="265" t="s">
        <v>2168</v>
      </c>
      <c r="D310" s="265">
        <v>683</v>
      </c>
      <c r="E310" s="265" t="s">
        <v>335</v>
      </c>
      <c r="F310" s="265" t="s">
        <v>436</v>
      </c>
      <c r="G310" s="265" t="s">
        <v>766</v>
      </c>
      <c r="H310" s="265" t="s">
        <v>2166</v>
      </c>
      <c r="I310" s="265" t="s">
        <v>356</v>
      </c>
      <c r="J310" s="265" t="s">
        <v>356</v>
      </c>
    </row>
    <row r="311" spans="1:10" ht="17" x14ac:dyDescent="0.25">
      <c r="A311" s="265" t="s">
        <v>772</v>
      </c>
      <c r="B311" s="265" t="s">
        <v>2164</v>
      </c>
      <c r="C311" s="265" t="s">
        <v>2165</v>
      </c>
      <c r="D311" s="265">
        <v>309</v>
      </c>
      <c r="E311" s="265" t="s">
        <v>335</v>
      </c>
      <c r="F311" s="265" t="s">
        <v>436</v>
      </c>
      <c r="G311" s="265" t="s">
        <v>773</v>
      </c>
      <c r="H311" s="265" t="s">
        <v>2163</v>
      </c>
      <c r="I311" s="265" t="s">
        <v>356</v>
      </c>
      <c r="J311" s="265" t="s">
        <v>356</v>
      </c>
    </row>
    <row r="312" spans="1:10" ht="17" x14ac:dyDescent="0.25">
      <c r="A312" s="265" t="s">
        <v>774</v>
      </c>
      <c r="B312" s="265" t="s">
        <v>2161</v>
      </c>
      <c r="C312" s="265" t="s">
        <v>2162</v>
      </c>
      <c r="D312" s="265">
        <v>310</v>
      </c>
      <c r="E312" s="265" t="s">
        <v>335</v>
      </c>
      <c r="F312" s="265" t="s">
        <v>436</v>
      </c>
      <c r="G312" s="265" t="s">
        <v>773</v>
      </c>
      <c r="H312" s="265" t="s">
        <v>2160</v>
      </c>
      <c r="I312" s="265" t="s">
        <v>356</v>
      </c>
      <c r="J312" s="265" t="s">
        <v>356</v>
      </c>
    </row>
    <row r="313" spans="1:10" x14ac:dyDescent="0.2">
      <c r="A313" s="265" t="s">
        <v>578</v>
      </c>
      <c r="B313" s="265" t="s">
        <v>579</v>
      </c>
      <c r="C313" s="265" t="s">
        <v>48</v>
      </c>
      <c r="D313" s="265">
        <v>114</v>
      </c>
      <c r="E313" s="265" t="s">
        <v>335</v>
      </c>
      <c r="F313" s="265" t="s">
        <v>405</v>
      </c>
      <c r="G313" s="265" t="s">
        <v>502</v>
      </c>
      <c r="H313" s="265" t="s">
        <v>2159</v>
      </c>
      <c r="I313" s="265" t="s">
        <v>48</v>
      </c>
      <c r="J313" s="265" t="s">
        <v>356</v>
      </c>
    </row>
    <row r="314" spans="1:10" x14ac:dyDescent="0.2">
      <c r="A314" s="265" t="s">
        <v>788</v>
      </c>
      <c r="B314" s="265" t="s">
        <v>2158</v>
      </c>
      <c r="C314" s="265" t="s">
        <v>788</v>
      </c>
      <c r="D314" s="265">
        <v>160</v>
      </c>
      <c r="E314" s="265" t="s">
        <v>335</v>
      </c>
      <c r="F314" s="265" t="s">
        <v>790</v>
      </c>
      <c r="G314" s="265" t="s">
        <v>789</v>
      </c>
      <c r="H314" s="265" t="s">
        <v>2157</v>
      </c>
      <c r="I314" s="265" t="s">
        <v>356</v>
      </c>
      <c r="J314" s="265" t="s">
        <v>356</v>
      </c>
    </row>
    <row r="315" spans="1:10" x14ac:dyDescent="0.2">
      <c r="A315" s="265" t="s">
        <v>791</v>
      </c>
      <c r="B315" s="265" t="s">
        <v>2156</v>
      </c>
      <c r="C315" s="265" t="s">
        <v>791</v>
      </c>
      <c r="D315" s="265">
        <v>2758</v>
      </c>
      <c r="E315" s="265" t="s">
        <v>335</v>
      </c>
      <c r="F315" s="265" t="s">
        <v>790</v>
      </c>
      <c r="G315" s="265" t="s">
        <v>789</v>
      </c>
      <c r="H315" s="265" t="s">
        <v>2155</v>
      </c>
      <c r="I315" s="265" t="s">
        <v>356</v>
      </c>
      <c r="J315" s="265" t="s">
        <v>356</v>
      </c>
    </row>
    <row r="316" spans="1:10" x14ac:dyDescent="0.2">
      <c r="A316" s="265" t="s">
        <v>792</v>
      </c>
      <c r="B316" s="265" t="s">
        <v>2154</v>
      </c>
      <c r="C316" s="265" t="s">
        <v>792</v>
      </c>
      <c r="D316" s="265">
        <v>161</v>
      </c>
      <c r="E316" s="265" t="s">
        <v>335</v>
      </c>
      <c r="F316" s="265" t="s">
        <v>790</v>
      </c>
      <c r="G316" s="265" t="s">
        <v>789</v>
      </c>
      <c r="H316" s="265" t="s">
        <v>2153</v>
      </c>
      <c r="I316" s="265" t="s">
        <v>356</v>
      </c>
      <c r="J316" s="265" t="s">
        <v>356</v>
      </c>
    </row>
    <row r="317" spans="1:10" x14ac:dyDescent="0.2">
      <c r="A317" s="265" t="s">
        <v>793</v>
      </c>
      <c r="B317" s="265" t="s">
        <v>2151</v>
      </c>
      <c r="C317" s="265" t="s">
        <v>2152</v>
      </c>
      <c r="D317" s="265">
        <v>2960</v>
      </c>
      <c r="E317" s="265" t="s">
        <v>335</v>
      </c>
      <c r="F317" s="265" t="s">
        <v>790</v>
      </c>
      <c r="G317" s="265" t="s">
        <v>789</v>
      </c>
      <c r="H317" s="265" t="s">
        <v>2150</v>
      </c>
      <c r="I317" s="265" t="s">
        <v>356</v>
      </c>
      <c r="J317" s="265" t="s">
        <v>356</v>
      </c>
    </row>
    <row r="318" spans="1:10" x14ac:dyDescent="0.2">
      <c r="A318" s="265" t="s">
        <v>794</v>
      </c>
      <c r="B318" s="265" t="s">
        <v>2148</v>
      </c>
      <c r="C318" s="265" t="s">
        <v>2149</v>
      </c>
      <c r="D318" s="265">
        <v>2963</v>
      </c>
      <c r="E318" s="265" t="s">
        <v>335</v>
      </c>
      <c r="F318" s="265" t="s">
        <v>790</v>
      </c>
      <c r="G318" s="265" t="s">
        <v>789</v>
      </c>
      <c r="H318" s="265" t="s">
        <v>2147</v>
      </c>
      <c r="I318" s="265" t="s">
        <v>356</v>
      </c>
      <c r="J318" s="265" t="s">
        <v>356</v>
      </c>
    </row>
    <row r="319" spans="1:10" x14ac:dyDescent="0.2">
      <c r="A319" s="265" t="s">
        <v>795</v>
      </c>
      <c r="B319" s="265" t="s">
        <v>2145</v>
      </c>
      <c r="C319" s="265" t="s">
        <v>2146</v>
      </c>
      <c r="D319" s="265">
        <v>2962</v>
      </c>
      <c r="E319" s="265" t="s">
        <v>335</v>
      </c>
      <c r="F319" s="265" t="s">
        <v>790</v>
      </c>
      <c r="G319" s="265" t="s">
        <v>789</v>
      </c>
      <c r="H319" s="265" t="s">
        <v>2144</v>
      </c>
      <c r="I319" s="265" t="s">
        <v>356</v>
      </c>
      <c r="J319" s="265" t="s">
        <v>356</v>
      </c>
    </row>
    <row r="320" spans="1:10" x14ac:dyDescent="0.2">
      <c r="A320" s="265" t="s">
        <v>796</v>
      </c>
      <c r="B320" s="265" t="s">
        <v>2142</v>
      </c>
      <c r="C320" s="265" t="s">
        <v>2143</v>
      </c>
      <c r="D320" s="265">
        <v>2961</v>
      </c>
      <c r="E320" s="265" t="s">
        <v>335</v>
      </c>
      <c r="F320" s="265" t="s">
        <v>790</v>
      </c>
      <c r="G320" s="265" t="s">
        <v>789</v>
      </c>
      <c r="H320" s="265" t="s">
        <v>2141</v>
      </c>
      <c r="I320" s="265" t="s">
        <v>356</v>
      </c>
      <c r="J320" s="265" t="s">
        <v>356</v>
      </c>
    </row>
    <row r="321" spans="1:10" ht="17" x14ac:dyDescent="0.25">
      <c r="A321" s="265" t="s">
        <v>797</v>
      </c>
      <c r="B321" s="265" t="s">
        <v>2139</v>
      </c>
      <c r="C321" s="265" t="s">
        <v>2140</v>
      </c>
      <c r="D321" s="265">
        <v>321</v>
      </c>
      <c r="E321" s="265" t="s">
        <v>335</v>
      </c>
      <c r="F321" s="265" t="s">
        <v>436</v>
      </c>
      <c r="G321" s="265" t="s">
        <v>799</v>
      </c>
      <c r="H321" s="265" t="s">
        <v>2138</v>
      </c>
      <c r="I321" s="265" t="s">
        <v>356</v>
      </c>
      <c r="J321" s="265" t="s">
        <v>798</v>
      </c>
    </row>
    <row r="322" spans="1:10" x14ac:dyDescent="0.2">
      <c r="A322" s="265" t="s">
        <v>704</v>
      </c>
      <c r="B322" s="265" t="s">
        <v>2136</v>
      </c>
      <c r="C322" s="265" t="s">
        <v>2137</v>
      </c>
      <c r="D322" s="265">
        <v>271</v>
      </c>
      <c r="E322" s="265" t="s">
        <v>335</v>
      </c>
      <c r="F322" s="265" t="s">
        <v>466</v>
      </c>
      <c r="G322" s="265" t="s">
        <v>694</v>
      </c>
      <c r="H322" s="265" t="s">
        <v>2135</v>
      </c>
      <c r="I322" s="265" t="s">
        <v>356</v>
      </c>
      <c r="J322" s="265" t="s">
        <v>356</v>
      </c>
    </row>
    <row r="323" spans="1:10" x14ac:dyDescent="0.2">
      <c r="A323" s="265" t="s">
        <v>810</v>
      </c>
      <c r="B323" s="265" t="s">
        <v>2134</v>
      </c>
      <c r="C323" s="265" t="s">
        <v>811</v>
      </c>
      <c r="D323" s="265">
        <v>162</v>
      </c>
      <c r="E323" s="265" t="s">
        <v>335</v>
      </c>
      <c r="F323" s="265" t="s">
        <v>685</v>
      </c>
      <c r="G323" s="265" t="s">
        <v>811</v>
      </c>
      <c r="H323" s="265" t="s">
        <v>2133</v>
      </c>
      <c r="I323" s="265" t="s">
        <v>356</v>
      </c>
      <c r="J323" s="265" t="s">
        <v>810</v>
      </c>
    </row>
    <row r="324" spans="1:10" ht="17" x14ac:dyDescent="0.25">
      <c r="A324" s="265" t="s">
        <v>812</v>
      </c>
      <c r="B324" s="265" t="s">
        <v>2131</v>
      </c>
      <c r="C324" s="265" t="s">
        <v>2132</v>
      </c>
      <c r="D324" s="265">
        <v>323</v>
      </c>
      <c r="E324" s="265" t="s">
        <v>335</v>
      </c>
      <c r="F324" s="265" t="s">
        <v>393</v>
      </c>
      <c r="G324" s="265" t="s">
        <v>813</v>
      </c>
      <c r="H324" s="265" t="s">
        <v>2130</v>
      </c>
      <c r="I324" s="265" t="s">
        <v>356</v>
      </c>
      <c r="J324" s="265" t="s">
        <v>812</v>
      </c>
    </row>
    <row r="325" spans="1:10" ht="17" x14ac:dyDescent="0.25">
      <c r="A325" s="265" t="s">
        <v>816</v>
      </c>
      <c r="B325" s="265" t="s">
        <v>2128</v>
      </c>
      <c r="C325" s="265" t="s">
        <v>2129</v>
      </c>
      <c r="D325" s="265">
        <v>325</v>
      </c>
      <c r="E325" s="265" t="s">
        <v>335</v>
      </c>
      <c r="F325" s="265" t="s">
        <v>393</v>
      </c>
      <c r="G325" s="265" t="s">
        <v>813</v>
      </c>
      <c r="H325" s="265" t="s">
        <v>2127</v>
      </c>
      <c r="I325" s="265" t="s">
        <v>356</v>
      </c>
      <c r="J325" s="265" t="s">
        <v>816</v>
      </c>
    </row>
    <row r="326" spans="1:10" ht="17" x14ac:dyDescent="0.25">
      <c r="A326" s="265" t="s">
        <v>817</v>
      </c>
      <c r="B326" s="265" t="s">
        <v>2125</v>
      </c>
      <c r="C326" s="265" t="s">
        <v>2126</v>
      </c>
      <c r="D326" s="265">
        <v>326</v>
      </c>
      <c r="E326" s="265" t="s">
        <v>335</v>
      </c>
      <c r="F326" s="265" t="s">
        <v>393</v>
      </c>
      <c r="G326" s="265" t="s">
        <v>813</v>
      </c>
      <c r="H326" s="265" t="s">
        <v>2124</v>
      </c>
      <c r="I326" s="265" t="s">
        <v>356</v>
      </c>
      <c r="J326" s="265" t="s">
        <v>817</v>
      </c>
    </row>
    <row r="327" spans="1:10" x14ac:dyDescent="0.2">
      <c r="A327" s="265" t="s">
        <v>580</v>
      </c>
      <c r="B327" s="265" t="s">
        <v>2123</v>
      </c>
      <c r="C327" s="265" t="s">
        <v>580</v>
      </c>
      <c r="D327" s="265">
        <v>164</v>
      </c>
      <c r="E327" s="265" t="s">
        <v>335</v>
      </c>
      <c r="F327" s="265" t="s">
        <v>405</v>
      </c>
      <c r="G327" s="265" t="s">
        <v>502</v>
      </c>
      <c r="H327" s="265" t="s">
        <v>2122</v>
      </c>
      <c r="I327" s="265" t="s">
        <v>356</v>
      </c>
      <c r="J327" s="265" t="s">
        <v>356</v>
      </c>
    </row>
    <row r="328" spans="1:10" ht="17" x14ac:dyDescent="0.25">
      <c r="A328" s="265" t="s">
        <v>581</v>
      </c>
      <c r="B328" s="265" t="s">
        <v>2120</v>
      </c>
      <c r="C328" s="265" t="s">
        <v>2121</v>
      </c>
      <c r="D328" s="265">
        <v>165</v>
      </c>
      <c r="E328" s="265" t="s">
        <v>335</v>
      </c>
      <c r="F328" s="265" t="s">
        <v>405</v>
      </c>
      <c r="G328" s="265" t="s">
        <v>502</v>
      </c>
      <c r="H328" s="265" t="s">
        <v>2119</v>
      </c>
      <c r="I328" s="265" t="s">
        <v>356</v>
      </c>
      <c r="J328" s="265" t="s">
        <v>582</v>
      </c>
    </row>
    <row r="329" spans="1:10" ht="17" x14ac:dyDescent="0.25">
      <c r="A329" s="265" t="s">
        <v>818</v>
      </c>
      <c r="B329" s="265" t="s">
        <v>2117</v>
      </c>
      <c r="C329" s="265" t="s">
        <v>2118</v>
      </c>
      <c r="D329" s="265">
        <v>327</v>
      </c>
      <c r="E329" s="265" t="s">
        <v>335</v>
      </c>
      <c r="F329" s="265" t="s">
        <v>393</v>
      </c>
      <c r="G329" s="265" t="s">
        <v>813</v>
      </c>
      <c r="H329" s="265" t="s">
        <v>2116</v>
      </c>
      <c r="I329" s="265" t="s">
        <v>356</v>
      </c>
      <c r="J329" s="265" t="s">
        <v>819</v>
      </c>
    </row>
    <row r="330" spans="1:10" ht="17" x14ac:dyDescent="0.25">
      <c r="A330" s="265" t="s">
        <v>820</v>
      </c>
      <c r="B330" s="265" t="s">
        <v>2114</v>
      </c>
      <c r="C330" s="265" t="s">
        <v>2115</v>
      </c>
      <c r="D330" s="265">
        <v>328</v>
      </c>
      <c r="E330" s="265" t="s">
        <v>335</v>
      </c>
      <c r="F330" s="265" t="s">
        <v>393</v>
      </c>
      <c r="G330" s="265" t="s">
        <v>813</v>
      </c>
      <c r="H330" s="265" t="s">
        <v>2113</v>
      </c>
      <c r="I330" s="265" t="s">
        <v>356</v>
      </c>
      <c r="J330" s="265" t="s">
        <v>821</v>
      </c>
    </row>
    <row r="331" spans="1:10" ht="17" x14ac:dyDescent="0.25">
      <c r="A331" s="265" t="s">
        <v>822</v>
      </c>
      <c r="B331" s="265" t="s">
        <v>2111</v>
      </c>
      <c r="C331" s="265" t="s">
        <v>2112</v>
      </c>
      <c r="D331" s="265">
        <v>329</v>
      </c>
      <c r="E331" s="265" t="s">
        <v>335</v>
      </c>
      <c r="F331" s="265" t="s">
        <v>393</v>
      </c>
      <c r="G331" s="265" t="s">
        <v>813</v>
      </c>
      <c r="H331" s="265" t="s">
        <v>2110</v>
      </c>
      <c r="I331" s="265" t="s">
        <v>356</v>
      </c>
      <c r="J331" s="265" t="s">
        <v>823</v>
      </c>
    </row>
    <row r="332" spans="1:10" ht="17" x14ac:dyDescent="0.25">
      <c r="A332" s="265" t="s">
        <v>824</v>
      </c>
      <c r="B332" s="265" t="s">
        <v>2108</v>
      </c>
      <c r="C332" s="265" t="s">
        <v>2109</v>
      </c>
      <c r="D332" s="265">
        <v>330</v>
      </c>
      <c r="E332" s="265" t="s">
        <v>335</v>
      </c>
      <c r="F332" s="265" t="s">
        <v>393</v>
      </c>
      <c r="G332" s="265" t="s">
        <v>813</v>
      </c>
      <c r="H332" s="265" t="s">
        <v>2107</v>
      </c>
      <c r="I332" s="265" t="s">
        <v>356</v>
      </c>
      <c r="J332" s="265" t="s">
        <v>825</v>
      </c>
    </row>
    <row r="333" spans="1:10" ht="17" x14ac:dyDescent="0.25">
      <c r="A333" s="265" t="s">
        <v>943</v>
      </c>
      <c r="B333" s="265" t="s">
        <v>2105</v>
      </c>
      <c r="C333" s="265" t="s">
        <v>2106</v>
      </c>
      <c r="D333" s="265">
        <v>370</v>
      </c>
      <c r="E333" s="265" t="s">
        <v>337</v>
      </c>
      <c r="F333" s="265" t="s">
        <v>436</v>
      </c>
      <c r="G333" s="265" t="s">
        <v>945</v>
      </c>
      <c r="H333" s="265" t="s">
        <v>2104</v>
      </c>
      <c r="I333" s="265" t="s">
        <v>356</v>
      </c>
      <c r="J333" s="265" t="s">
        <v>944</v>
      </c>
    </row>
    <row r="334" spans="1:10" x14ac:dyDescent="0.2">
      <c r="A334" s="265" t="s">
        <v>868</v>
      </c>
      <c r="B334" s="265" t="s">
        <v>2103</v>
      </c>
      <c r="C334" s="265" t="s">
        <v>868</v>
      </c>
      <c r="D334" s="265">
        <v>349</v>
      </c>
      <c r="E334" s="265" t="s">
        <v>335</v>
      </c>
      <c r="F334" s="265" t="s">
        <v>436</v>
      </c>
      <c r="G334" s="265" t="s">
        <v>863</v>
      </c>
      <c r="H334" s="265" t="s">
        <v>2102</v>
      </c>
      <c r="I334" s="265" t="s">
        <v>356</v>
      </c>
      <c r="J334" s="265" t="s">
        <v>221</v>
      </c>
    </row>
    <row r="335" spans="1:10" x14ac:dyDescent="0.2">
      <c r="A335" s="265" t="s">
        <v>869</v>
      </c>
      <c r="B335" s="265" t="s">
        <v>2101</v>
      </c>
      <c r="C335" s="265" t="s">
        <v>869</v>
      </c>
      <c r="D335" s="265">
        <v>350</v>
      </c>
      <c r="E335" s="265" t="s">
        <v>335</v>
      </c>
      <c r="F335" s="265" t="s">
        <v>436</v>
      </c>
      <c r="G335" s="265" t="s">
        <v>863</v>
      </c>
      <c r="H335" s="265" t="s">
        <v>2100</v>
      </c>
      <c r="I335" s="265" t="s">
        <v>356</v>
      </c>
      <c r="J335" s="265" t="s">
        <v>222</v>
      </c>
    </row>
    <row r="336" spans="1:10" ht="17" x14ac:dyDescent="0.25">
      <c r="A336" s="265" t="s">
        <v>838</v>
      </c>
      <c r="B336" s="265" t="s">
        <v>2098</v>
      </c>
      <c r="C336" s="265" t="s">
        <v>2099</v>
      </c>
      <c r="D336" s="265">
        <v>338</v>
      </c>
      <c r="E336" s="265" t="s">
        <v>335</v>
      </c>
      <c r="F336" s="265" t="s">
        <v>466</v>
      </c>
      <c r="G336" s="265" t="s">
        <v>840</v>
      </c>
      <c r="H336" s="265" t="s">
        <v>2097</v>
      </c>
      <c r="I336" s="265" t="s">
        <v>356</v>
      </c>
      <c r="J336" s="265" t="s">
        <v>839</v>
      </c>
    </row>
    <row r="337" spans="1:10" ht="17" x14ac:dyDescent="0.25">
      <c r="A337" s="265" t="s">
        <v>841</v>
      </c>
      <c r="B337" s="265" t="s">
        <v>2095</v>
      </c>
      <c r="C337" s="265" t="s">
        <v>2096</v>
      </c>
      <c r="D337" s="265">
        <v>339</v>
      </c>
      <c r="E337" s="265" t="s">
        <v>335</v>
      </c>
      <c r="F337" s="265" t="s">
        <v>466</v>
      </c>
      <c r="G337" s="265" t="s">
        <v>840</v>
      </c>
      <c r="H337" s="265" t="s">
        <v>2094</v>
      </c>
      <c r="I337" s="265" t="s">
        <v>356</v>
      </c>
      <c r="J337" s="265" t="s">
        <v>356</v>
      </c>
    </row>
    <row r="338" spans="1:10" x14ac:dyDescent="0.2">
      <c r="A338" s="265" t="s">
        <v>857</v>
      </c>
      <c r="B338" s="265" t="s">
        <v>2093</v>
      </c>
      <c r="C338" s="265" t="s">
        <v>1778</v>
      </c>
      <c r="D338" s="265">
        <v>345</v>
      </c>
      <c r="E338" s="265" t="s">
        <v>335</v>
      </c>
      <c r="F338" s="265" t="s">
        <v>466</v>
      </c>
      <c r="G338" s="265" t="s">
        <v>840</v>
      </c>
      <c r="H338" s="265" t="s">
        <v>2092</v>
      </c>
      <c r="I338" s="265" t="s">
        <v>356</v>
      </c>
      <c r="J338" s="265" t="s">
        <v>858</v>
      </c>
    </row>
    <row r="339" spans="1:10" ht="17" x14ac:dyDescent="0.25">
      <c r="A339" s="265" t="s">
        <v>833</v>
      </c>
      <c r="B339" s="265" t="s">
        <v>2090</v>
      </c>
      <c r="C339" s="265" t="s">
        <v>2091</v>
      </c>
      <c r="D339" s="265">
        <v>335</v>
      </c>
      <c r="E339" s="265" t="s">
        <v>335</v>
      </c>
      <c r="F339" s="265" t="s">
        <v>472</v>
      </c>
      <c r="G339" s="265" t="s">
        <v>834</v>
      </c>
      <c r="H339" s="265" t="s">
        <v>2089</v>
      </c>
      <c r="I339" s="265" t="s">
        <v>356</v>
      </c>
      <c r="J339" s="265" t="s">
        <v>356</v>
      </c>
    </row>
    <row r="340" spans="1:10" ht="17" x14ac:dyDescent="0.25">
      <c r="A340" s="265" t="s">
        <v>835</v>
      </c>
      <c r="B340" s="265" t="s">
        <v>2087</v>
      </c>
      <c r="C340" s="265" t="s">
        <v>2088</v>
      </c>
      <c r="D340" s="265">
        <v>336</v>
      </c>
      <c r="E340" s="265" t="s">
        <v>335</v>
      </c>
      <c r="F340" s="265" t="s">
        <v>472</v>
      </c>
      <c r="G340" s="265" t="s">
        <v>834</v>
      </c>
      <c r="H340" s="265" t="s">
        <v>2086</v>
      </c>
      <c r="I340" s="265" t="s">
        <v>356</v>
      </c>
      <c r="J340" s="265" t="s">
        <v>356</v>
      </c>
    </row>
    <row r="341" spans="1:10" x14ac:dyDescent="0.2">
      <c r="A341" s="265" t="s">
        <v>836</v>
      </c>
      <c r="B341" s="265" t="s">
        <v>2085</v>
      </c>
      <c r="C341" s="265" t="s">
        <v>1777</v>
      </c>
      <c r="D341" s="265">
        <v>337</v>
      </c>
      <c r="E341" s="265" t="s">
        <v>335</v>
      </c>
      <c r="F341" s="265" t="s">
        <v>436</v>
      </c>
      <c r="G341" s="265" t="s">
        <v>837</v>
      </c>
      <c r="H341" s="265" t="s">
        <v>2084</v>
      </c>
      <c r="I341" s="265" t="s">
        <v>356</v>
      </c>
      <c r="J341" s="265" t="s">
        <v>836</v>
      </c>
    </row>
    <row r="342" spans="1:10" x14ac:dyDescent="0.2">
      <c r="A342" s="265" t="s">
        <v>583</v>
      </c>
      <c r="B342" s="265" t="s">
        <v>584</v>
      </c>
      <c r="C342" s="265" t="s">
        <v>47</v>
      </c>
      <c r="D342" s="265">
        <v>113</v>
      </c>
      <c r="E342" s="265" t="s">
        <v>335</v>
      </c>
      <c r="F342" s="265" t="s">
        <v>405</v>
      </c>
      <c r="G342" s="265" t="s">
        <v>502</v>
      </c>
      <c r="H342" s="265" t="s">
        <v>2083</v>
      </c>
      <c r="I342" s="265" t="s">
        <v>47</v>
      </c>
      <c r="J342" s="265" t="s">
        <v>356</v>
      </c>
    </row>
    <row r="343" spans="1:10" x14ac:dyDescent="0.2">
      <c r="A343" s="265" t="s">
        <v>831</v>
      </c>
      <c r="B343" s="265" t="s">
        <v>2082</v>
      </c>
      <c r="C343" s="265" t="s">
        <v>1776</v>
      </c>
      <c r="D343" s="265">
        <v>334</v>
      </c>
      <c r="E343" s="265" t="s">
        <v>335</v>
      </c>
      <c r="F343" s="265" t="s">
        <v>466</v>
      </c>
      <c r="G343" s="265" t="s">
        <v>832</v>
      </c>
      <c r="H343" s="265" t="s">
        <v>2081</v>
      </c>
      <c r="I343" s="265" t="s">
        <v>356</v>
      </c>
      <c r="J343" s="265" t="s">
        <v>831</v>
      </c>
    </row>
    <row r="344" spans="1:10" x14ac:dyDescent="0.2">
      <c r="A344" s="265" t="s">
        <v>828</v>
      </c>
      <c r="B344" s="265" t="s">
        <v>2080</v>
      </c>
      <c r="C344" s="265" t="s">
        <v>1775</v>
      </c>
      <c r="D344" s="265">
        <v>332</v>
      </c>
      <c r="E344" s="265" t="s">
        <v>337</v>
      </c>
      <c r="F344" s="265" t="s">
        <v>436</v>
      </c>
      <c r="G344" s="265" t="s">
        <v>826</v>
      </c>
      <c r="H344" s="265" t="s">
        <v>2079</v>
      </c>
      <c r="I344" s="265" t="s">
        <v>356</v>
      </c>
      <c r="J344" s="265" t="s">
        <v>828</v>
      </c>
    </row>
    <row r="345" spans="1:10" x14ac:dyDescent="0.2">
      <c r="A345" s="265" t="s">
        <v>829</v>
      </c>
      <c r="B345" s="265" t="s">
        <v>2077</v>
      </c>
      <c r="C345" s="265" t="s">
        <v>2078</v>
      </c>
      <c r="D345" s="265">
        <v>333</v>
      </c>
      <c r="E345" s="265" t="s">
        <v>335</v>
      </c>
      <c r="F345" s="265" t="s">
        <v>436</v>
      </c>
      <c r="G345" s="265" t="s">
        <v>830</v>
      </c>
      <c r="H345" s="265" t="s">
        <v>2076</v>
      </c>
      <c r="I345" s="265" t="s">
        <v>356</v>
      </c>
      <c r="J345" s="265" t="s">
        <v>356</v>
      </c>
    </row>
    <row r="346" spans="1:10" x14ac:dyDescent="0.2">
      <c r="A346" s="265" t="s">
        <v>598</v>
      </c>
      <c r="B346" s="265" t="s">
        <v>2074</v>
      </c>
      <c r="C346" s="265" t="s">
        <v>2075</v>
      </c>
      <c r="D346" s="265">
        <v>258</v>
      </c>
      <c r="E346" s="265" t="s">
        <v>336</v>
      </c>
      <c r="F346" s="265" t="s">
        <v>405</v>
      </c>
      <c r="G346" s="265" t="s">
        <v>592</v>
      </c>
      <c r="H346" s="265" t="s">
        <v>2073</v>
      </c>
      <c r="I346" s="265" t="s">
        <v>356</v>
      </c>
      <c r="J346" s="265" t="s">
        <v>356</v>
      </c>
    </row>
    <row r="347" spans="1:10" x14ac:dyDescent="0.2">
      <c r="A347" s="265" t="s">
        <v>870</v>
      </c>
      <c r="B347" s="265" t="s">
        <v>2071</v>
      </c>
      <c r="C347" s="265" t="s">
        <v>2072</v>
      </c>
      <c r="D347" s="265">
        <v>353</v>
      </c>
      <c r="E347" s="265" t="s">
        <v>335</v>
      </c>
      <c r="F347" s="265" t="s">
        <v>436</v>
      </c>
      <c r="G347" s="265" t="s">
        <v>871</v>
      </c>
      <c r="H347" s="265" t="s">
        <v>2070</v>
      </c>
      <c r="I347" s="265" t="s">
        <v>356</v>
      </c>
      <c r="J347" s="265" t="s">
        <v>356</v>
      </c>
    </row>
    <row r="348" spans="1:10" x14ac:dyDescent="0.2">
      <c r="A348" s="265" t="s">
        <v>872</v>
      </c>
      <c r="B348" s="265" t="s">
        <v>2068</v>
      </c>
      <c r="C348" s="265" t="s">
        <v>2069</v>
      </c>
      <c r="D348" s="265">
        <v>354</v>
      </c>
      <c r="E348" s="265" t="s">
        <v>335</v>
      </c>
      <c r="F348" s="265" t="s">
        <v>436</v>
      </c>
      <c r="G348" s="265" t="s">
        <v>871</v>
      </c>
      <c r="H348" s="265" t="s">
        <v>2067</v>
      </c>
      <c r="I348" s="265" t="s">
        <v>356</v>
      </c>
      <c r="J348" s="265" t="s">
        <v>356</v>
      </c>
    </row>
    <row r="349" spans="1:10" x14ac:dyDescent="0.2">
      <c r="A349" s="265" t="s">
        <v>873</v>
      </c>
      <c r="B349" s="265" t="s">
        <v>2066</v>
      </c>
      <c r="C349" s="265" t="s">
        <v>873</v>
      </c>
      <c r="D349" s="265">
        <v>351</v>
      </c>
      <c r="E349" s="265" t="s">
        <v>335</v>
      </c>
      <c r="F349" s="265" t="s">
        <v>436</v>
      </c>
      <c r="G349" s="265" t="s">
        <v>871</v>
      </c>
      <c r="H349" s="265" t="s">
        <v>2065</v>
      </c>
      <c r="I349" s="265" t="s">
        <v>356</v>
      </c>
      <c r="J349" s="265" t="s">
        <v>356</v>
      </c>
    </row>
    <row r="350" spans="1:10" x14ac:dyDescent="0.2">
      <c r="A350" s="265" t="s">
        <v>874</v>
      </c>
      <c r="B350" s="265" t="s">
        <v>2064</v>
      </c>
      <c r="C350" s="265" t="s">
        <v>874</v>
      </c>
      <c r="D350" s="265">
        <v>352</v>
      </c>
      <c r="E350" s="265" t="s">
        <v>335</v>
      </c>
      <c r="F350" s="265" t="s">
        <v>436</v>
      </c>
      <c r="G350" s="265" t="s">
        <v>871</v>
      </c>
      <c r="H350" s="265" t="s">
        <v>2063</v>
      </c>
      <c r="I350" s="265" t="s">
        <v>356</v>
      </c>
      <c r="J350" s="265" t="s">
        <v>356</v>
      </c>
    </row>
    <row r="351" spans="1:10" ht="17" x14ac:dyDescent="0.25">
      <c r="A351" s="265" t="s">
        <v>714</v>
      </c>
      <c r="B351" s="265" t="s">
        <v>2061</v>
      </c>
      <c r="C351" s="265" t="s">
        <v>2062</v>
      </c>
      <c r="D351" s="265">
        <v>276</v>
      </c>
      <c r="E351" s="265" t="s">
        <v>335</v>
      </c>
      <c r="F351" s="265" t="s">
        <v>466</v>
      </c>
      <c r="G351" s="265" t="s">
        <v>712</v>
      </c>
      <c r="H351" s="265" t="s">
        <v>2060</v>
      </c>
      <c r="I351" s="265" t="s">
        <v>356</v>
      </c>
      <c r="J351" s="265" t="s">
        <v>714</v>
      </c>
    </row>
    <row r="352" spans="1:10" ht="17" x14ac:dyDescent="0.25">
      <c r="A352" s="265" t="s">
        <v>715</v>
      </c>
      <c r="B352" s="265" t="s">
        <v>2058</v>
      </c>
      <c r="C352" s="265" t="s">
        <v>2059</v>
      </c>
      <c r="D352" s="265">
        <v>277</v>
      </c>
      <c r="E352" s="265" t="s">
        <v>335</v>
      </c>
      <c r="F352" s="265" t="s">
        <v>466</v>
      </c>
      <c r="G352" s="265" t="s">
        <v>712</v>
      </c>
      <c r="H352" s="265" t="s">
        <v>2057</v>
      </c>
      <c r="I352" s="265" t="s">
        <v>356</v>
      </c>
      <c r="J352" s="265" t="s">
        <v>715</v>
      </c>
    </row>
    <row r="353" spans="1:10" ht="17" x14ac:dyDescent="0.25">
      <c r="A353" s="265" t="s">
        <v>716</v>
      </c>
      <c r="B353" s="265" t="s">
        <v>2055</v>
      </c>
      <c r="C353" s="265" t="s">
        <v>2056</v>
      </c>
      <c r="D353" s="265">
        <v>278</v>
      </c>
      <c r="E353" s="265" t="s">
        <v>335</v>
      </c>
      <c r="F353" s="265" t="s">
        <v>466</v>
      </c>
      <c r="G353" s="265" t="s">
        <v>712</v>
      </c>
      <c r="H353" s="265" t="s">
        <v>2054</v>
      </c>
      <c r="I353" s="265" t="s">
        <v>356</v>
      </c>
      <c r="J353" s="265" t="s">
        <v>356</v>
      </c>
    </row>
    <row r="354" spans="1:10" ht="17" x14ac:dyDescent="0.25">
      <c r="A354" s="265" t="s">
        <v>717</v>
      </c>
      <c r="B354" s="265" t="s">
        <v>2052</v>
      </c>
      <c r="C354" s="265" t="s">
        <v>2053</v>
      </c>
      <c r="D354" s="265">
        <v>279</v>
      </c>
      <c r="E354" s="265" t="s">
        <v>335</v>
      </c>
      <c r="F354" s="265" t="s">
        <v>466</v>
      </c>
      <c r="G354" s="265" t="s">
        <v>712</v>
      </c>
      <c r="H354" s="265" t="s">
        <v>2051</v>
      </c>
      <c r="I354" s="265" t="s">
        <v>356</v>
      </c>
      <c r="J354" s="265" t="s">
        <v>717</v>
      </c>
    </row>
    <row r="355" spans="1:10" x14ac:dyDescent="0.2">
      <c r="A355" s="265" t="s">
        <v>665</v>
      </c>
      <c r="B355" s="265" t="s">
        <v>2049</v>
      </c>
      <c r="C355" s="265" t="s">
        <v>2050</v>
      </c>
      <c r="D355" s="265">
        <v>252</v>
      </c>
      <c r="E355" s="265" t="s">
        <v>337</v>
      </c>
      <c r="F355" s="265" t="s">
        <v>436</v>
      </c>
      <c r="G355" s="265" t="s">
        <v>656</v>
      </c>
      <c r="H355" s="265" t="s">
        <v>2048</v>
      </c>
      <c r="I355" s="265" t="s">
        <v>356</v>
      </c>
      <c r="J355" s="265" t="s">
        <v>356</v>
      </c>
    </row>
    <row r="356" spans="1:10" x14ac:dyDescent="0.2">
      <c r="A356" s="265" t="s">
        <v>645</v>
      </c>
      <c r="B356" s="265" t="s">
        <v>2047</v>
      </c>
      <c r="C356" s="265" t="s">
        <v>645</v>
      </c>
      <c r="D356" s="265">
        <v>239</v>
      </c>
      <c r="E356" s="265" t="s">
        <v>635</v>
      </c>
      <c r="F356" s="265" t="s">
        <v>472</v>
      </c>
      <c r="G356" s="265" t="s">
        <v>634</v>
      </c>
      <c r="H356" s="265" t="s">
        <v>2046</v>
      </c>
      <c r="I356" s="265" t="s">
        <v>356</v>
      </c>
      <c r="J356" s="265" t="s">
        <v>356</v>
      </c>
    </row>
    <row r="357" spans="1:10" x14ac:dyDescent="0.2">
      <c r="A357" s="265" t="s">
        <v>875</v>
      </c>
      <c r="B357" s="265" t="s">
        <v>2045</v>
      </c>
      <c r="C357" s="265" t="s">
        <v>1771</v>
      </c>
      <c r="D357" s="265">
        <v>355</v>
      </c>
      <c r="E357" s="265" t="s">
        <v>335</v>
      </c>
      <c r="F357" s="265" t="s">
        <v>436</v>
      </c>
      <c r="G357" s="265" t="s">
        <v>877</v>
      </c>
      <c r="H357" s="265" t="s">
        <v>2044</v>
      </c>
      <c r="I357" s="265" t="s">
        <v>356</v>
      </c>
      <c r="J357" s="265" t="s">
        <v>876</v>
      </c>
    </row>
    <row r="358" spans="1:10" x14ac:dyDescent="0.2">
      <c r="A358" s="265" t="s">
        <v>881</v>
      </c>
      <c r="B358" s="265" t="s">
        <v>2043</v>
      </c>
      <c r="C358" s="265" t="s">
        <v>1770</v>
      </c>
      <c r="D358" s="265">
        <v>357</v>
      </c>
      <c r="E358" s="265" t="s">
        <v>335</v>
      </c>
      <c r="F358" s="265" t="s">
        <v>436</v>
      </c>
      <c r="G358" s="265" t="s">
        <v>877</v>
      </c>
      <c r="H358" s="265" t="s">
        <v>2042</v>
      </c>
      <c r="I358" s="265" t="s">
        <v>356</v>
      </c>
      <c r="J358" s="265" t="s">
        <v>882</v>
      </c>
    </row>
    <row r="359" spans="1:10" x14ac:dyDescent="0.2">
      <c r="A359" s="265" t="s">
        <v>883</v>
      </c>
      <c r="B359" s="265" t="s">
        <v>2041</v>
      </c>
      <c r="C359" s="265" t="s">
        <v>1769</v>
      </c>
      <c r="D359" s="265">
        <v>358</v>
      </c>
      <c r="E359" s="265" t="s">
        <v>335</v>
      </c>
      <c r="F359" s="265" t="s">
        <v>436</v>
      </c>
      <c r="G359" s="265" t="s">
        <v>877</v>
      </c>
      <c r="H359" s="265" t="s">
        <v>2040</v>
      </c>
      <c r="I359" s="265" t="s">
        <v>356</v>
      </c>
      <c r="J359" s="265" t="s">
        <v>884</v>
      </c>
    </row>
    <row r="360" spans="1:10" x14ac:dyDescent="0.2">
      <c r="A360" s="265" t="s">
        <v>885</v>
      </c>
      <c r="B360" s="265" t="s">
        <v>2039</v>
      </c>
      <c r="C360" s="265" t="s">
        <v>1768</v>
      </c>
      <c r="D360" s="265">
        <v>359</v>
      </c>
      <c r="E360" s="265" t="s">
        <v>335</v>
      </c>
      <c r="F360" s="265" t="s">
        <v>436</v>
      </c>
      <c r="G360" s="265" t="s">
        <v>877</v>
      </c>
      <c r="H360" s="265" t="s">
        <v>2038</v>
      </c>
      <c r="I360" s="265" t="s">
        <v>356</v>
      </c>
      <c r="J360" s="265" t="s">
        <v>886</v>
      </c>
    </row>
    <row r="361" spans="1:10" x14ac:dyDescent="0.2">
      <c r="A361" s="265" t="s">
        <v>887</v>
      </c>
      <c r="B361" s="265" t="s">
        <v>2037</v>
      </c>
      <c r="C361" s="265" t="s">
        <v>888</v>
      </c>
      <c r="D361" s="265">
        <v>166</v>
      </c>
      <c r="E361" s="265" t="s">
        <v>335</v>
      </c>
      <c r="F361" s="265" t="s">
        <v>685</v>
      </c>
      <c r="G361" s="265" t="s">
        <v>888</v>
      </c>
      <c r="H361" s="265" t="s">
        <v>2036</v>
      </c>
      <c r="I361" s="265" t="s">
        <v>356</v>
      </c>
      <c r="J361" s="265" t="s">
        <v>356</v>
      </c>
    </row>
    <row r="362" spans="1:10" x14ac:dyDescent="0.2">
      <c r="A362" s="265" t="s">
        <v>900</v>
      </c>
      <c r="B362" s="265" t="s">
        <v>2034</v>
      </c>
      <c r="C362" s="265" t="s">
        <v>2035</v>
      </c>
      <c r="D362" s="265">
        <v>666</v>
      </c>
      <c r="E362" s="265" t="s">
        <v>902</v>
      </c>
      <c r="F362" s="265" t="s">
        <v>790</v>
      </c>
      <c r="G362" s="265" t="s">
        <v>901</v>
      </c>
      <c r="H362" s="265" t="s">
        <v>2033</v>
      </c>
      <c r="I362" s="265" t="s">
        <v>356</v>
      </c>
      <c r="J362" s="265" t="s">
        <v>356</v>
      </c>
    </row>
    <row r="363" spans="1:10" x14ac:dyDescent="0.2">
      <c r="A363" s="265" t="s">
        <v>903</v>
      </c>
      <c r="B363" s="265" t="s">
        <v>2031</v>
      </c>
      <c r="C363" s="265" t="s">
        <v>2032</v>
      </c>
      <c r="D363" s="265">
        <v>667</v>
      </c>
      <c r="E363" s="265" t="s">
        <v>902</v>
      </c>
      <c r="F363" s="265" t="s">
        <v>790</v>
      </c>
      <c r="G363" s="265" t="s">
        <v>901</v>
      </c>
      <c r="H363" s="265" t="s">
        <v>2030</v>
      </c>
      <c r="I363" s="265" t="s">
        <v>356</v>
      </c>
      <c r="J363" s="265" t="s">
        <v>356</v>
      </c>
    </row>
    <row r="364" spans="1:10" x14ac:dyDescent="0.2">
      <c r="A364" s="265" t="s">
        <v>904</v>
      </c>
      <c r="B364" s="265" t="s">
        <v>2028</v>
      </c>
      <c r="C364" s="265" t="s">
        <v>2029</v>
      </c>
      <c r="D364" s="265">
        <v>668</v>
      </c>
      <c r="E364" s="265" t="s">
        <v>902</v>
      </c>
      <c r="F364" s="265" t="s">
        <v>790</v>
      </c>
      <c r="G364" s="265" t="s">
        <v>901</v>
      </c>
      <c r="H364" s="265" t="s">
        <v>2027</v>
      </c>
      <c r="I364" s="265" t="s">
        <v>356</v>
      </c>
      <c r="J364" s="265" t="s">
        <v>356</v>
      </c>
    </row>
    <row r="365" spans="1:10" x14ac:dyDescent="0.2">
      <c r="A365" s="265" t="s">
        <v>905</v>
      </c>
      <c r="B365" s="265" t="s">
        <v>2025</v>
      </c>
      <c r="C365" s="265" t="s">
        <v>2026</v>
      </c>
      <c r="D365" s="265">
        <v>669</v>
      </c>
      <c r="E365" s="265" t="s">
        <v>902</v>
      </c>
      <c r="F365" s="265" t="s">
        <v>790</v>
      </c>
      <c r="G365" s="265" t="s">
        <v>901</v>
      </c>
      <c r="H365" s="265" t="s">
        <v>2024</v>
      </c>
      <c r="I365" s="265" t="s">
        <v>356</v>
      </c>
      <c r="J365" s="265" t="s">
        <v>356</v>
      </c>
    </row>
    <row r="366" spans="1:10" x14ac:dyDescent="0.2">
      <c r="A366" s="265" t="s">
        <v>975</v>
      </c>
      <c r="B366" s="265" t="s">
        <v>2022</v>
      </c>
      <c r="C366" s="265" t="s">
        <v>2023</v>
      </c>
      <c r="D366" s="265">
        <v>670</v>
      </c>
      <c r="E366" s="265" t="s">
        <v>902</v>
      </c>
      <c r="F366" s="265" t="s">
        <v>790</v>
      </c>
      <c r="G366" s="265" t="s">
        <v>901</v>
      </c>
      <c r="H366" s="265" t="s">
        <v>2021</v>
      </c>
      <c r="I366" s="265" t="s">
        <v>356</v>
      </c>
      <c r="J366" s="265" t="s">
        <v>356</v>
      </c>
    </row>
    <row r="367" spans="1:10" x14ac:dyDescent="0.2">
      <c r="A367" s="265" t="s">
        <v>906</v>
      </c>
      <c r="B367" s="265" t="s">
        <v>2019</v>
      </c>
      <c r="C367" s="265" t="s">
        <v>2020</v>
      </c>
      <c r="D367" s="265">
        <v>671</v>
      </c>
      <c r="E367" s="265" t="s">
        <v>902</v>
      </c>
      <c r="F367" s="265" t="s">
        <v>790</v>
      </c>
      <c r="G367" s="265" t="s">
        <v>901</v>
      </c>
      <c r="H367" s="265" t="s">
        <v>2018</v>
      </c>
      <c r="I367" s="265" t="s">
        <v>356</v>
      </c>
      <c r="J367" s="265" t="s">
        <v>356</v>
      </c>
    </row>
    <row r="368" spans="1:10" x14ac:dyDescent="0.2">
      <c r="A368" s="265" t="s">
        <v>907</v>
      </c>
      <c r="B368" s="265" t="s">
        <v>2016</v>
      </c>
      <c r="C368" s="265" t="s">
        <v>2017</v>
      </c>
      <c r="D368" s="265">
        <v>673</v>
      </c>
      <c r="E368" s="265" t="s">
        <v>902</v>
      </c>
      <c r="F368" s="265" t="s">
        <v>790</v>
      </c>
      <c r="G368" s="265" t="s">
        <v>901</v>
      </c>
      <c r="H368" s="265" t="s">
        <v>2015</v>
      </c>
      <c r="I368" s="265" t="s">
        <v>356</v>
      </c>
      <c r="J368" s="265" t="s">
        <v>356</v>
      </c>
    </row>
    <row r="369" spans="1:10" x14ac:dyDescent="0.2">
      <c r="A369" s="265" t="s">
        <v>908</v>
      </c>
      <c r="B369" s="265" t="s">
        <v>2013</v>
      </c>
      <c r="C369" s="265" t="s">
        <v>2014</v>
      </c>
      <c r="D369" s="265">
        <v>674</v>
      </c>
      <c r="E369" s="265" t="s">
        <v>902</v>
      </c>
      <c r="F369" s="265" t="s">
        <v>790</v>
      </c>
      <c r="G369" s="265" t="s">
        <v>901</v>
      </c>
      <c r="H369" s="265" t="s">
        <v>2012</v>
      </c>
      <c r="I369" s="265" t="s">
        <v>356</v>
      </c>
      <c r="J369" s="265" t="s">
        <v>356</v>
      </c>
    </row>
    <row r="370" spans="1:10" x14ac:dyDescent="0.2">
      <c r="A370" s="265" t="s">
        <v>909</v>
      </c>
      <c r="B370" s="265" t="s">
        <v>2010</v>
      </c>
      <c r="C370" s="265" t="s">
        <v>2011</v>
      </c>
      <c r="D370" s="265">
        <v>682</v>
      </c>
      <c r="E370" s="265" t="s">
        <v>902</v>
      </c>
      <c r="F370" s="265" t="s">
        <v>790</v>
      </c>
      <c r="G370" s="265" t="s">
        <v>901</v>
      </c>
      <c r="H370" s="265" t="s">
        <v>2009</v>
      </c>
      <c r="I370" s="265" t="s">
        <v>356</v>
      </c>
      <c r="J370" s="265" t="s">
        <v>356</v>
      </c>
    </row>
    <row r="371" spans="1:10" x14ac:dyDescent="0.2">
      <c r="A371" s="265" t="s">
        <v>910</v>
      </c>
      <c r="B371" s="265" t="s">
        <v>2007</v>
      </c>
      <c r="C371" s="265" t="s">
        <v>2008</v>
      </c>
      <c r="D371" s="265">
        <v>675</v>
      </c>
      <c r="E371" s="265" t="s">
        <v>902</v>
      </c>
      <c r="F371" s="265" t="s">
        <v>790</v>
      </c>
      <c r="G371" s="265" t="s">
        <v>901</v>
      </c>
      <c r="H371" s="265" t="s">
        <v>2006</v>
      </c>
      <c r="I371" s="265" t="s">
        <v>356</v>
      </c>
      <c r="J371" s="265" t="s">
        <v>356</v>
      </c>
    </row>
    <row r="372" spans="1:10" x14ac:dyDescent="0.2">
      <c r="A372" s="265" t="s">
        <v>911</v>
      </c>
      <c r="B372" s="265" t="s">
        <v>2004</v>
      </c>
      <c r="C372" s="265" t="s">
        <v>2005</v>
      </c>
      <c r="D372" s="265">
        <v>676</v>
      </c>
      <c r="E372" s="265" t="s">
        <v>902</v>
      </c>
      <c r="F372" s="265" t="s">
        <v>790</v>
      </c>
      <c r="G372" s="265" t="s">
        <v>901</v>
      </c>
      <c r="H372" s="265" t="s">
        <v>2003</v>
      </c>
      <c r="I372" s="265" t="s">
        <v>356</v>
      </c>
      <c r="J372" s="265" t="s">
        <v>356</v>
      </c>
    </row>
    <row r="373" spans="1:10" x14ac:dyDescent="0.2">
      <c r="A373" s="265" t="s">
        <v>912</v>
      </c>
      <c r="B373" s="265" t="s">
        <v>2001</v>
      </c>
      <c r="C373" s="265" t="s">
        <v>2002</v>
      </c>
      <c r="D373" s="265">
        <v>680</v>
      </c>
      <c r="E373" s="265" t="s">
        <v>902</v>
      </c>
      <c r="F373" s="265" t="s">
        <v>790</v>
      </c>
      <c r="G373" s="265" t="s">
        <v>901</v>
      </c>
      <c r="H373" s="265" t="s">
        <v>2000</v>
      </c>
      <c r="I373" s="265" t="s">
        <v>356</v>
      </c>
      <c r="J373" s="265" t="s">
        <v>356</v>
      </c>
    </row>
    <row r="374" spans="1:10" x14ac:dyDescent="0.2">
      <c r="A374" s="265" t="s">
        <v>913</v>
      </c>
      <c r="B374" s="265" t="s">
        <v>1998</v>
      </c>
      <c r="C374" s="265" t="s">
        <v>1999</v>
      </c>
      <c r="D374" s="265">
        <v>672</v>
      </c>
      <c r="E374" s="265" t="s">
        <v>902</v>
      </c>
      <c r="F374" s="265" t="s">
        <v>790</v>
      </c>
      <c r="G374" s="265" t="s">
        <v>901</v>
      </c>
      <c r="H374" s="265" t="s">
        <v>1997</v>
      </c>
      <c r="I374" s="265" t="s">
        <v>356</v>
      </c>
      <c r="J374" s="265" t="s">
        <v>356</v>
      </c>
    </row>
    <row r="375" spans="1:10" x14ac:dyDescent="0.2">
      <c r="A375" s="265" t="s">
        <v>914</v>
      </c>
      <c r="B375" s="265" t="s">
        <v>1995</v>
      </c>
      <c r="C375" s="265" t="s">
        <v>1996</v>
      </c>
      <c r="D375" s="265">
        <v>678</v>
      </c>
      <c r="E375" s="265" t="s">
        <v>902</v>
      </c>
      <c r="F375" s="265" t="s">
        <v>790</v>
      </c>
      <c r="G375" s="265" t="s">
        <v>901</v>
      </c>
      <c r="H375" s="265" t="s">
        <v>1994</v>
      </c>
      <c r="I375" s="265" t="s">
        <v>356</v>
      </c>
      <c r="J375" s="265" t="s">
        <v>356</v>
      </c>
    </row>
    <row r="376" spans="1:10" x14ac:dyDescent="0.2">
      <c r="A376" s="265" t="s">
        <v>915</v>
      </c>
      <c r="B376" s="265" t="s">
        <v>1992</v>
      </c>
      <c r="C376" s="265" t="s">
        <v>1993</v>
      </c>
      <c r="D376" s="265">
        <v>2828</v>
      </c>
      <c r="E376" s="265" t="s">
        <v>902</v>
      </c>
      <c r="F376" s="265" t="s">
        <v>790</v>
      </c>
      <c r="G376" s="265" t="s">
        <v>901</v>
      </c>
      <c r="H376" s="265" t="s">
        <v>1991</v>
      </c>
      <c r="I376" s="265" t="s">
        <v>356</v>
      </c>
      <c r="J376" s="265" t="s">
        <v>356</v>
      </c>
    </row>
    <row r="377" spans="1:10" x14ac:dyDescent="0.2">
      <c r="A377" s="265" t="s">
        <v>916</v>
      </c>
      <c r="B377" s="265" t="s">
        <v>1989</v>
      </c>
      <c r="C377" s="265" t="s">
        <v>1990</v>
      </c>
      <c r="D377" s="265">
        <v>679</v>
      </c>
      <c r="E377" s="265" t="s">
        <v>902</v>
      </c>
      <c r="F377" s="265" t="s">
        <v>790</v>
      </c>
      <c r="G377" s="265" t="s">
        <v>901</v>
      </c>
      <c r="H377" s="265" t="s">
        <v>1988</v>
      </c>
      <c r="I377" s="265" t="s">
        <v>356</v>
      </c>
      <c r="J377" s="265" t="s">
        <v>356</v>
      </c>
    </row>
    <row r="378" spans="1:10" x14ac:dyDescent="0.2">
      <c r="A378" s="265" t="s">
        <v>917</v>
      </c>
      <c r="B378" s="265" t="s">
        <v>1986</v>
      </c>
      <c r="C378" s="265" t="s">
        <v>1987</v>
      </c>
      <c r="D378" s="265">
        <v>677</v>
      </c>
      <c r="E378" s="265" t="s">
        <v>902</v>
      </c>
      <c r="F378" s="265" t="s">
        <v>790</v>
      </c>
      <c r="G378" s="265" t="s">
        <v>901</v>
      </c>
      <c r="H378" s="265" t="s">
        <v>1985</v>
      </c>
      <c r="I378" s="265" t="s">
        <v>356</v>
      </c>
      <c r="J378" s="265" t="s">
        <v>356</v>
      </c>
    </row>
    <row r="379" spans="1:10" x14ac:dyDescent="0.2">
      <c r="A379" s="265" t="s">
        <v>918</v>
      </c>
      <c r="B379" s="265" t="s">
        <v>1983</v>
      </c>
      <c r="C379" s="265" t="s">
        <v>1984</v>
      </c>
      <c r="D379" s="265">
        <v>681</v>
      </c>
      <c r="E379" s="265" t="s">
        <v>902</v>
      </c>
      <c r="F379" s="265" t="s">
        <v>790</v>
      </c>
      <c r="G379" s="265" t="s">
        <v>901</v>
      </c>
      <c r="H379" s="265" t="s">
        <v>1982</v>
      </c>
      <c r="I379" s="265" t="s">
        <v>356</v>
      </c>
      <c r="J379" s="265" t="s">
        <v>356</v>
      </c>
    </row>
    <row r="380" spans="1:10" x14ac:dyDescent="0.2">
      <c r="A380" s="265" t="s">
        <v>859</v>
      </c>
      <c r="B380" s="265" t="s">
        <v>1981</v>
      </c>
      <c r="C380" s="265" t="s">
        <v>1767</v>
      </c>
      <c r="D380" s="265">
        <v>346</v>
      </c>
      <c r="E380" s="265" t="s">
        <v>335</v>
      </c>
      <c r="F380" s="265" t="s">
        <v>466</v>
      </c>
      <c r="G380" s="265" t="s">
        <v>840</v>
      </c>
      <c r="H380" s="265" t="s">
        <v>1980</v>
      </c>
      <c r="I380" s="265" t="s">
        <v>356</v>
      </c>
      <c r="J380" s="265" t="s">
        <v>860</v>
      </c>
    </row>
    <row r="381" spans="1:10" x14ac:dyDescent="0.2">
      <c r="A381" s="265" t="s">
        <v>919</v>
      </c>
      <c r="B381" s="265" t="s">
        <v>1978</v>
      </c>
      <c r="C381" s="265" t="s">
        <v>1979</v>
      </c>
      <c r="D381" s="265">
        <v>659</v>
      </c>
      <c r="E381" s="265" t="s">
        <v>902</v>
      </c>
      <c r="F381" s="265" t="s">
        <v>790</v>
      </c>
      <c r="G381" s="265" t="s">
        <v>901</v>
      </c>
      <c r="H381" s="265" t="s">
        <v>1977</v>
      </c>
      <c r="I381" s="265" t="s">
        <v>356</v>
      </c>
      <c r="J381" s="265" t="s">
        <v>356</v>
      </c>
    </row>
    <row r="382" spans="1:10" x14ac:dyDescent="0.2">
      <c r="A382" s="265" t="s">
        <v>920</v>
      </c>
      <c r="B382" s="265" t="s">
        <v>1975</v>
      </c>
      <c r="C382" s="265" t="s">
        <v>1976</v>
      </c>
      <c r="D382" s="265">
        <v>660</v>
      </c>
      <c r="E382" s="265" t="s">
        <v>902</v>
      </c>
      <c r="F382" s="265" t="s">
        <v>790</v>
      </c>
      <c r="G382" s="265" t="s">
        <v>901</v>
      </c>
      <c r="H382" s="265" t="s">
        <v>1974</v>
      </c>
      <c r="I382" s="265" t="s">
        <v>356</v>
      </c>
      <c r="J382" s="265" t="s">
        <v>356</v>
      </c>
    </row>
    <row r="383" spans="1:10" x14ac:dyDescent="0.2">
      <c r="A383" s="265" t="s">
        <v>921</v>
      </c>
      <c r="B383" s="265" t="s">
        <v>1972</v>
      </c>
      <c r="C383" s="265" t="s">
        <v>1973</v>
      </c>
      <c r="D383" s="265">
        <v>661</v>
      </c>
      <c r="E383" s="265" t="s">
        <v>902</v>
      </c>
      <c r="F383" s="265" t="s">
        <v>790</v>
      </c>
      <c r="G383" s="265" t="s">
        <v>901</v>
      </c>
      <c r="H383" s="265" t="s">
        <v>1971</v>
      </c>
      <c r="I383" s="265" t="s">
        <v>356</v>
      </c>
      <c r="J383" s="265" t="s">
        <v>356</v>
      </c>
    </row>
    <row r="384" spans="1:10" x14ac:dyDescent="0.2">
      <c r="A384" s="265" t="s">
        <v>922</v>
      </c>
      <c r="B384" s="265" t="s">
        <v>1969</v>
      </c>
      <c r="C384" s="265" t="s">
        <v>1970</v>
      </c>
      <c r="D384" s="265">
        <v>662</v>
      </c>
      <c r="E384" s="265" t="s">
        <v>902</v>
      </c>
      <c r="F384" s="265" t="s">
        <v>790</v>
      </c>
      <c r="G384" s="265" t="s">
        <v>901</v>
      </c>
      <c r="H384" s="265" t="s">
        <v>1968</v>
      </c>
      <c r="I384" s="265" t="s">
        <v>356</v>
      </c>
      <c r="J384" s="265" t="s">
        <v>356</v>
      </c>
    </row>
    <row r="385" spans="1:10" x14ac:dyDescent="0.2">
      <c r="A385" s="265" t="s">
        <v>923</v>
      </c>
      <c r="B385" s="265" t="s">
        <v>1966</v>
      </c>
      <c r="C385" s="265" t="s">
        <v>1967</v>
      </c>
      <c r="D385" s="265">
        <v>663</v>
      </c>
      <c r="E385" s="265" t="s">
        <v>902</v>
      </c>
      <c r="F385" s="265" t="s">
        <v>790</v>
      </c>
      <c r="G385" s="265" t="s">
        <v>901</v>
      </c>
      <c r="H385" s="265" t="s">
        <v>1965</v>
      </c>
      <c r="I385" s="265" t="s">
        <v>356</v>
      </c>
      <c r="J385" s="265" t="s">
        <v>356</v>
      </c>
    </row>
    <row r="386" spans="1:10" x14ac:dyDescent="0.2">
      <c r="A386" s="265" t="s">
        <v>924</v>
      </c>
      <c r="B386" s="265" t="s">
        <v>1963</v>
      </c>
      <c r="C386" s="265" t="s">
        <v>1964</v>
      </c>
      <c r="D386" s="265">
        <v>664</v>
      </c>
      <c r="E386" s="265" t="s">
        <v>902</v>
      </c>
      <c r="F386" s="265" t="s">
        <v>790</v>
      </c>
      <c r="G386" s="265" t="s">
        <v>901</v>
      </c>
      <c r="H386" s="265" t="s">
        <v>1962</v>
      </c>
      <c r="I386" s="265" t="s">
        <v>356</v>
      </c>
      <c r="J386" s="265" t="s">
        <v>356</v>
      </c>
    </row>
    <row r="387" spans="1:10" x14ac:dyDescent="0.2">
      <c r="A387" s="265" t="s">
        <v>925</v>
      </c>
      <c r="B387" s="265" t="s">
        <v>1960</v>
      </c>
      <c r="C387" s="265" t="s">
        <v>1961</v>
      </c>
      <c r="D387" s="265">
        <v>665</v>
      </c>
      <c r="E387" s="265" t="s">
        <v>902</v>
      </c>
      <c r="F387" s="265" t="s">
        <v>790</v>
      </c>
      <c r="G387" s="265" t="s">
        <v>901</v>
      </c>
      <c r="H387" s="265" t="s">
        <v>1959</v>
      </c>
      <c r="I387" s="265" t="s">
        <v>356</v>
      </c>
      <c r="J387" s="265" t="s">
        <v>356</v>
      </c>
    </row>
    <row r="388" spans="1:10" ht="17" x14ac:dyDescent="0.25">
      <c r="A388" s="265" t="s">
        <v>928</v>
      </c>
      <c r="B388" s="265" t="s">
        <v>1957</v>
      </c>
      <c r="C388" s="265" t="s">
        <v>1958</v>
      </c>
      <c r="D388" s="265">
        <v>364</v>
      </c>
      <c r="E388" s="265" t="s">
        <v>335</v>
      </c>
      <c r="F388" s="265" t="s">
        <v>347</v>
      </c>
      <c r="G388" s="265" t="s">
        <v>929</v>
      </c>
      <c r="H388" s="265" t="s">
        <v>1956</v>
      </c>
      <c r="I388" s="265" t="s">
        <v>356</v>
      </c>
      <c r="J388" s="265" t="s">
        <v>356</v>
      </c>
    </row>
    <row r="389" spans="1:10" x14ac:dyDescent="0.2">
      <c r="A389" s="265" t="s">
        <v>585</v>
      </c>
      <c r="B389" s="265" t="s">
        <v>1955</v>
      </c>
      <c r="C389" s="265" t="s">
        <v>585</v>
      </c>
      <c r="D389" s="265">
        <v>167</v>
      </c>
      <c r="E389" s="265" t="s">
        <v>335</v>
      </c>
      <c r="F389" s="265" t="s">
        <v>405</v>
      </c>
      <c r="G389" s="265" t="s">
        <v>502</v>
      </c>
      <c r="H389" s="265" t="s">
        <v>1954</v>
      </c>
      <c r="I389" s="265" t="s">
        <v>356</v>
      </c>
      <c r="J389" s="265" t="s">
        <v>356</v>
      </c>
    </row>
    <row r="390" spans="1:10" x14ac:dyDescent="0.2">
      <c r="A390" s="265" t="s">
        <v>586</v>
      </c>
      <c r="B390" s="265" t="s">
        <v>1953</v>
      </c>
      <c r="C390" s="265" t="s">
        <v>586</v>
      </c>
      <c r="D390" s="265">
        <v>168</v>
      </c>
      <c r="E390" s="265" t="s">
        <v>335</v>
      </c>
      <c r="F390" s="265" t="s">
        <v>405</v>
      </c>
      <c r="G390" s="265" t="s">
        <v>502</v>
      </c>
      <c r="H390" s="265" t="s">
        <v>1952</v>
      </c>
      <c r="I390" s="265" t="s">
        <v>356</v>
      </c>
      <c r="J390" s="265" t="s">
        <v>356</v>
      </c>
    </row>
    <row r="391" spans="1:10" x14ac:dyDescent="0.2">
      <c r="A391" s="265" t="s">
        <v>587</v>
      </c>
      <c r="B391" s="265" t="s">
        <v>1951</v>
      </c>
      <c r="C391" s="265" t="s">
        <v>587</v>
      </c>
      <c r="D391" s="265">
        <v>170</v>
      </c>
      <c r="E391" s="265" t="s">
        <v>335</v>
      </c>
      <c r="F391" s="265" t="s">
        <v>405</v>
      </c>
      <c r="G391" s="265" t="s">
        <v>502</v>
      </c>
      <c r="H391" s="265" t="s">
        <v>1950</v>
      </c>
      <c r="I391" s="265" t="s">
        <v>356</v>
      </c>
      <c r="J391" s="265" t="s">
        <v>356</v>
      </c>
    </row>
    <row r="392" spans="1:10" x14ac:dyDescent="0.2">
      <c r="A392" s="265" t="s">
        <v>588</v>
      </c>
      <c r="B392" s="265" t="s">
        <v>1949</v>
      </c>
      <c r="C392" s="265" t="s">
        <v>588</v>
      </c>
      <c r="D392" s="265">
        <v>171</v>
      </c>
      <c r="E392" s="265" t="s">
        <v>335</v>
      </c>
      <c r="F392" s="265" t="s">
        <v>405</v>
      </c>
      <c r="G392" s="265" t="s">
        <v>502</v>
      </c>
      <c r="H392" s="265" t="s">
        <v>1948</v>
      </c>
      <c r="I392" s="265" t="s">
        <v>356</v>
      </c>
      <c r="J392" s="265" t="s">
        <v>356</v>
      </c>
    </row>
    <row r="393" spans="1:10" x14ac:dyDescent="0.2">
      <c r="A393" s="265" t="s">
        <v>589</v>
      </c>
      <c r="B393" s="265" t="s">
        <v>1947</v>
      </c>
      <c r="C393" s="265" t="s">
        <v>589</v>
      </c>
      <c r="D393" s="265">
        <v>172</v>
      </c>
      <c r="E393" s="265" t="s">
        <v>335</v>
      </c>
      <c r="F393" s="265" t="s">
        <v>405</v>
      </c>
      <c r="G393" s="265" t="s">
        <v>502</v>
      </c>
      <c r="H393" s="265" t="s">
        <v>1946</v>
      </c>
      <c r="I393" s="265" t="s">
        <v>356</v>
      </c>
      <c r="J393" s="265" t="s">
        <v>356</v>
      </c>
    </row>
    <row r="394" spans="1:10" x14ac:dyDescent="0.2">
      <c r="A394" s="265" t="s">
        <v>590</v>
      </c>
      <c r="B394" s="265" t="s">
        <v>1945</v>
      </c>
      <c r="C394" s="265" t="s">
        <v>590</v>
      </c>
      <c r="D394" s="265">
        <v>173</v>
      </c>
      <c r="E394" s="265" t="s">
        <v>335</v>
      </c>
      <c r="F394" s="265" t="s">
        <v>405</v>
      </c>
      <c r="G394" s="265" t="s">
        <v>502</v>
      </c>
      <c r="H394" s="265" t="s">
        <v>1944</v>
      </c>
      <c r="I394" s="265" t="s">
        <v>356</v>
      </c>
      <c r="J394" s="265" t="s">
        <v>356</v>
      </c>
    </row>
    <row r="395" spans="1:10" x14ac:dyDescent="0.2">
      <c r="A395" s="265" t="s">
        <v>809</v>
      </c>
      <c r="B395" s="265" t="s">
        <v>1943</v>
      </c>
      <c r="C395" s="265" t="s">
        <v>809</v>
      </c>
      <c r="D395" s="265">
        <v>655</v>
      </c>
      <c r="E395" s="265" t="s">
        <v>805</v>
      </c>
      <c r="F395" s="265" t="s">
        <v>405</v>
      </c>
      <c r="G395" s="265" t="s">
        <v>804</v>
      </c>
      <c r="H395" s="265" t="s">
        <v>1942</v>
      </c>
      <c r="I395" s="265" t="s">
        <v>356</v>
      </c>
      <c r="J395" s="265" t="s">
        <v>356</v>
      </c>
    </row>
    <row r="396" spans="1:10" ht="17" x14ac:dyDescent="0.25">
      <c r="A396" s="265" t="s">
        <v>926</v>
      </c>
      <c r="B396" s="265" t="s">
        <v>1940</v>
      </c>
      <c r="C396" s="265" t="s">
        <v>1941</v>
      </c>
      <c r="D396" s="265">
        <v>363</v>
      </c>
      <c r="E396" s="265" t="s">
        <v>335</v>
      </c>
      <c r="F396" s="265" t="s">
        <v>436</v>
      </c>
      <c r="G396" s="265" t="s">
        <v>927</v>
      </c>
      <c r="H396" s="265" t="s">
        <v>1939</v>
      </c>
      <c r="I396" s="265" t="s">
        <v>356</v>
      </c>
      <c r="J396" s="265" t="s">
        <v>356</v>
      </c>
    </row>
    <row r="397" spans="1:10" x14ac:dyDescent="0.2">
      <c r="A397" s="265" t="s">
        <v>896</v>
      </c>
      <c r="B397" s="265" t="s">
        <v>1937</v>
      </c>
      <c r="C397" s="265" t="s">
        <v>1938</v>
      </c>
      <c r="D397" s="265">
        <v>656</v>
      </c>
      <c r="E397" s="265" t="s">
        <v>336</v>
      </c>
      <c r="F397" s="265" t="s">
        <v>790</v>
      </c>
      <c r="G397" s="265" t="s">
        <v>897</v>
      </c>
      <c r="H397" s="265" t="s">
        <v>1936</v>
      </c>
      <c r="I397" s="265" t="s">
        <v>356</v>
      </c>
      <c r="J397" s="265" t="s">
        <v>356</v>
      </c>
    </row>
    <row r="398" spans="1:10" x14ac:dyDescent="0.2">
      <c r="A398" s="265" t="s">
        <v>898</v>
      </c>
      <c r="B398" s="265" t="s">
        <v>1934</v>
      </c>
      <c r="C398" s="265" t="s">
        <v>1935</v>
      </c>
      <c r="D398" s="265">
        <v>657</v>
      </c>
      <c r="E398" s="265" t="s">
        <v>336</v>
      </c>
      <c r="F398" s="265" t="s">
        <v>790</v>
      </c>
      <c r="G398" s="265" t="s">
        <v>897</v>
      </c>
      <c r="H398" s="265" t="s">
        <v>1933</v>
      </c>
      <c r="I398" s="265" t="s">
        <v>356</v>
      </c>
      <c r="J398" s="265" t="s">
        <v>356</v>
      </c>
    </row>
    <row r="399" spans="1:10" x14ac:dyDescent="0.2">
      <c r="A399" s="265" t="s">
        <v>899</v>
      </c>
      <c r="B399" s="265" t="s">
        <v>1931</v>
      </c>
      <c r="C399" s="265" t="s">
        <v>1932</v>
      </c>
      <c r="D399" s="265">
        <v>658</v>
      </c>
      <c r="E399" s="265" t="s">
        <v>336</v>
      </c>
      <c r="F399" s="265" t="s">
        <v>790</v>
      </c>
      <c r="G399" s="265" t="s">
        <v>897</v>
      </c>
      <c r="H399" s="265" t="s">
        <v>1930</v>
      </c>
      <c r="I399" s="265" t="s">
        <v>356</v>
      </c>
      <c r="J399" s="265" t="s">
        <v>356</v>
      </c>
    </row>
    <row r="400" spans="1:10" x14ac:dyDescent="0.2">
      <c r="A400" s="265" t="s">
        <v>669</v>
      </c>
      <c r="B400" s="265" t="s">
        <v>1928</v>
      </c>
      <c r="C400" s="265" t="s">
        <v>1929</v>
      </c>
      <c r="D400" s="265">
        <v>255</v>
      </c>
      <c r="E400" s="265" t="s">
        <v>335</v>
      </c>
      <c r="F400" s="265" t="s">
        <v>472</v>
      </c>
      <c r="G400" s="265" t="s">
        <v>667</v>
      </c>
      <c r="H400" s="265" t="s">
        <v>1927</v>
      </c>
      <c r="I400" s="265" t="s">
        <v>356</v>
      </c>
      <c r="J400" s="265" t="s">
        <v>356</v>
      </c>
    </row>
    <row r="401" spans="1:10" x14ac:dyDescent="0.2">
      <c r="A401" s="265" t="s">
        <v>930</v>
      </c>
      <c r="B401" s="265" t="s">
        <v>1926</v>
      </c>
      <c r="C401" s="265" t="s">
        <v>1765</v>
      </c>
      <c r="D401" s="265">
        <v>365</v>
      </c>
      <c r="E401" s="265" t="s">
        <v>335</v>
      </c>
      <c r="F401" s="265" t="s">
        <v>436</v>
      </c>
      <c r="G401" s="265" t="s">
        <v>932</v>
      </c>
      <c r="H401" s="265" t="s">
        <v>1925</v>
      </c>
      <c r="I401" s="265" t="s">
        <v>356</v>
      </c>
      <c r="J401" s="265" t="s">
        <v>931</v>
      </c>
    </row>
    <row r="402" spans="1:10" ht="17" x14ac:dyDescent="0.25">
      <c r="A402" s="265" t="s">
        <v>939</v>
      </c>
      <c r="B402" s="265" t="s">
        <v>1923</v>
      </c>
      <c r="C402" s="265" t="s">
        <v>1924</v>
      </c>
      <c r="D402" s="265">
        <v>367</v>
      </c>
      <c r="E402" s="265" t="s">
        <v>335</v>
      </c>
      <c r="F402" s="265" t="s">
        <v>436</v>
      </c>
      <c r="G402" s="265" t="s">
        <v>935</v>
      </c>
      <c r="H402" s="265" t="s">
        <v>1922</v>
      </c>
      <c r="I402" s="265" t="s">
        <v>356</v>
      </c>
      <c r="J402" s="265" t="s">
        <v>940</v>
      </c>
    </row>
    <row r="403" spans="1:10" ht="17" x14ac:dyDescent="0.25">
      <c r="A403" s="265" t="s">
        <v>946</v>
      </c>
      <c r="B403" s="265" t="s">
        <v>947</v>
      </c>
      <c r="C403" s="265" t="s">
        <v>1921</v>
      </c>
      <c r="D403" s="265">
        <v>371</v>
      </c>
      <c r="E403" s="265" t="s">
        <v>337</v>
      </c>
      <c r="F403" s="265" t="s">
        <v>436</v>
      </c>
      <c r="G403" s="265" t="s">
        <v>945</v>
      </c>
      <c r="H403" s="265" t="s">
        <v>1920</v>
      </c>
      <c r="I403" s="265" t="s">
        <v>164</v>
      </c>
      <c r="J403" s="265" t="s">
        <v>356</v>
      </c>
    </row>
    <row r="404" spans="1:10" ht="17" x14ac:dyDescent="0.25">
      <c r="A404" s="265" t="s">
        <v>948</v>
      </c>
      <c r="B404" s="265" t="s">
        <v>1918</v>
      </c>
      <c r="C404" s="265" t="s">
        <v>1919</v>
      </c>
      <c r="D404" s="265">
        <v>372</v>
      </c>
      <c r="E404" s="265" t="s">
        <v>337</v>
      </c>
      <c r="F404" s="265" t="s">
        <v>436</v>
      </c>
      <c r="G404" s="265" t="s">
        <v>945</v>
      </c>
      <c r="H404" s="265" t="s">
        <v>1917</v>
      </c>
      <c r="I404" s="265" t="s">
        <v>356</v>
      </c>
      <c r="J404" s="265" t="s">
        <v>356</v>
      </c>
    </row>
    <row r="405" spans="1:10" x14ac:dyDescent="0.2">
      <c r="A405" s="265" t="s">
        <v>496</v>
      </c>
      <c r="B405" s="265" t="s">
        <v>1916</v>
      </c>
      <c r="C405" s="265" t="s">
        <v>496</v>
      </c>
      <c r="D405" s="265">
        <v>75</v>
      </c>
      <c r="E405" s="265" t="s">
        <v>335</v>
      </c>
      <c r="F405" s="265" t="s">
        <v>472</v>
      </c>
      <c r="G405" s="265" t="s">
        <v>474</v>
      </c>
      <c r="H405" s="265" t="s">
        <v>1915</v>
      </c>
      <c r="I405" s="265" t="s">
        <v>356</v>
      </c>
      <c r="J405" s="265" t="s">
        <v>356</v>
      </c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7791-5606-5742-951B-ED8886B5F967}">
  <sheetPr>
    <tabColor rgb="FF92D050"/>
  </sheetPr>
  <dimension ref="A1:L177"/>
  <sheetViews>
    <sheetView tabSelected="1" zoomScale="140" zoomScaleNormal="140" workbookViewId="0">
      <pane ySplit="1" topLeftCell="A32" activePane="bottomLeft" state="frozen"/>
      <selection activeCell="M52" sqref="M52"/>
      <selection pane="bottomLeft" activeCell="D63" sqref="D63"/>
    </sheetView>
  </sheetViews>
  <sheetFormatPr baseColWidth="10" defaultRowHeight="15" x14ac:dyDescent="0.2"/>
  <cols>
    <col min="1" max="1" width="12.1640625" bestFit="1" customWidth="1"/>
    <col min="2" max="2" width="5.5" style="11" bestFit="1" customWidth="1"/>
    <col min="3" max="3" width="22" style="11" bestFit="1" customWidth="1"/>
    <col min="4" max="4" width="22" customWidth="1"/>
    <col min="5" max="5" width="7.1640625" style="129" bestFit="1" customWidth="1"/>
    <col min="6" max="6" width="7.1640625" style="130" customWidth="1"/>
    <col min="7" max="7" width="19.33203125" style="131" bestFit="1" customWidth="1"/>
    <col min="8" max="8" width="26.33203125" style="11" bestFit="1" customWidth="1"/>
    <col min="9" max="9" width="61" bestFit="1" customWidth="1"/>
    <col min="10" max="10" width="12.5" bestFit="1" customWidth="1"/>
    <col min="11" max="11" width="5.83203125" style="129" bestFit="1" customWidth="1"/>
    <col min="12" max="12" width="10.83203125" style="11"/>
  </cols>
  <sheetData>
    <row r="1" spans="1:12" s="1" customFormat="1" ht="32" x14ac:dyDescent="0.2">
      <c r="A1" s="1" t="s">
        <v>331</v>
      </c>
      <c r="B1" s="83" t="s">
        <v>980</v>
      </c>
      <c r="C1" s="73" t="s">
        <v>1284</v>
      </c>
      <c r="D1" s="1" t="s">
        <v>1285</v>
      </c>
      <c r="E1" s="82" t="s">
        <v>1286</v>
      </c>
      <c r="F1" s="82" t="s">
        <v>1287</v>
      </c>
      <c r="G1" s="125" t="s">
        <v>1288</v>
      </c>
      <c r="H1" s="126" t="s">
        <v>1289</v>
      </c>
      <c r="I1" s="127" t="s">
        <v>1290</v>
      </c>
      <c r="J1" s="128" t="s">
        <v>1291</v>
      </c>
      <c r="K1" s="82" t="s">
        <v>1292</v>
      </c>
      <c r="L1" s="73" t="s">
        <v>333</v>
      </c>
    </row>
    <row r="2" spans="1:12" x14ac:dyDescent="0.2">
      <c r="A2" t="s">
        <v>12</v>
      </c>
      <c r="B2" s="11" t="b">
        <f t="shared" ref="B2:B33" si="0">AND(D2=G2)</f>
        <v>1</v>
      </c>
      <c r="C2" s="11" t="s">
        <v>104</v>
      </c>
      <c r="D2" t="s">
        <v>440</v>
      </c>
      <c r="E2" s="129" t="s">
        <v>1293</v>
      </c>
      <c r="F2" s="130" t="s">
        <v>1294</v>
      </c>
      <c r="G2" s="131" t="str">
        <f t="shared" ref="G2:G14" si="1">H2</f>
        <v>Apelin</v>
      </c>
      <c r="H2" s="132" t="s">
        <v>1295</v>
      </c>
      <c r="I2" s="133" t="s">
        <v>1296</v>
      </c>
      <c r="J2" s="134" t="s">
        <v>1297</v>
      </c>
      <c r="K2" s="135" t="s">
        <v>1293</v>
      </c>
      <c r="L2" s="11" t="str">
        <f>VLOOKUP(A2,RecNamesAll!A:E,5,FALSE)</f>
        <v>A</v>
      </c>
    </row>
    <row r="3" spans="1:12" x14ac:dyDescent="0.2">
      <c r="A3" t="s">
        <v>526</v>
      </c>
      <c r="B3" s="11" t="b">
        <f t="shared" si="0"/>
        <v>1</v>
      </c>
      <c r="C3" s="11" t="s">
        <v>136</v>
      </c>
      <c r="D3" t="s">
        <v>1298</v>
      </c>
      <c r="G3" s="131" t="str">
        <f t="shared" si="1"/>
        <v>7α,25-dihydroxycholesterol</v>
      </c>
      <c r="H3" s="132" t="s">
        <v>1298</v>
      </c>
      <c r="I3" s="133" t="s">
        <v>1298</v>
      </c>
      <c r="J3" s="134" t="s">
        <v>1299</v>
      </c>
      <c r="K3" s="135"/>
      <c r="L3" s="11" t="str">
        <f>VLOOKUP(A3,RecNamesAll!A:E,5,FALSE)</f>
        <v>A</v>
      </c>
    </row>
    <row r="4" spans="1:12" x14ac:dyDescent="0.2">
      <c r="A4" t="s">
        <v>376</v>
      </c>
      <c r="B4" s="11" t="b">
        <f t="shared" si="0"/>
        <v>1</v>
      </c>
      <c r="C4" s="11" t="s">
        <v>143</v>
      </c>
      <c r="D4" t="str">
        <f t="shared" ref="D4:D12" si="2">C4</f>
        <v>Acetylcholine</v>
      </c>
      <c r="G4" s="131" t="str">
        <f t="shared" si="1"/>
        <v>Acetylcholine</v>
      </c>
      <c r="H4" s="132" t="s">
        <v>1300</v>
      </c>
      <c r="I4" s="133" t="s">
        <v>1301</v>
      </c>
      <c r="J4" s="134" t="s">
        <v>1302</v>
      </c>
      <c r="K4" s="135"/>
      <c r="L4" s="11" t="str">
        <f>VLOOKUP(A4,RecNamesAll!A:E,5,FALSE)</f>
        <v>A</v>
      </c>
    </row>
    <row r="5" spans="1:12" x14ac:dyDescent="0.2">
      <c r="A5" t="s">
        <v>380</v>
      </c>
      <c r="B5" s="11" t="b">
        <f t="shared" si="0"/>
        <v>1</v>
      </c>
      <c r="C5" s="11" t="s">
        <v>143</v>
      </c>
      <c r="D5" t="str">
        <f t="shared" si="2"/>
        <v>Acetylcholine</v>
      </c>
      <c r="G5" s="131" t="str">
        <f t="shared" si="1"/>
        <v>Acetylcholine</v>
      </c>
      <c r="H5" s="132" t="s">
        <v>1300</v>
      </c>
      <c r="I5" s="133" t="s">
        <v>1303</v>
      </c>
      <c r="J5" s="134" t="s">
        <v>1302</v>
      </c>
      <c r="K5" s="135"/>
      <c r="L5" s="11" t="str">
        <f>VLOOKUP(A5,RecNamesAll!A:E,5,FALSE)</f>
        <v>A</v>
      </c>
    </row>
    <row r="6" spans="1:12" x14ac:dyDescent="0.2">
      <c r="A6" t="s">
        <v>383</v>
      </c>
      <c r="B6" s="11" t="b">
        <f t="shared" si="0"/>
        <v>1</v>
      </c>
      <c r="C6" s="11" t="s">
        <v>143</v>
      </c>
      <c r="D6" t="str">
        <f t="shared" si="2"/>
        <v>Acetylcholine</v>
      </c>
      <c r="G6" s="131" t="str">
        <f t="shared" si="1"/>
        <v>Acetylcholine</v>
      </c>
      <c r="H6" s="132" t="s">
        <v>1300</v>
      </c>
      <c r="I6" s="133" t="s">
        <v>1301</v>
      </c>
      <c r="J6" s="134" t="s">
        <v>1302</v>
      </c>
      <c r="K6" s="135"/>
      <c r="L6" s="11" t="str">
        <f>VLOOKUP(A6,RecNamesAll!A:E,5,FALSE)</f>
        <v>A</v>
      </c>
    </row>
    <row r="7" spans="1:12" x14ac:dyDescent="0.2">
      <c r="A7" t="s">
        <v>386</v>
      </c>
      <c r="B7" s="11" t="b">
        <f t="shared" si="0"/>
        <v>1</v>
      </c>
      <c r="C7" s="11" t="s">
        <v>143</v>
      </c>
      <c r="D7" t="str">
        <f t="shared" si="2"/>
        <v>Acetylcholine</v>
      </c>
      <c r="G7" s="131" t="str">
        <f t="shared" si="1"/>
        <v>Acetylcholine</v>
      </c>
      <c r="H7" s="132" t="s">
        <v>1300</v>
      </c>
      <c r="I7" s="133" t="s">
        <v>1303</v>
      </c>
      <c r="J7" s="134" t="s">
        <v>1302</v>
      </c>
      <c r="K7" s="135"/>
      <c r="L7" s="11" t="str">
        <f>VLOOKUP(A7,RecNamesAll!A:E,5,FALSE)</f>
        <v>A</v>
      </c>
    </row>
    <row r="8" spans="1:12" x14ac:dyDescent="0.2">
      <c r="A8" t="s">
        <v>391</v>
      </c>
      <c r="B8" s="11" t="b">
        <f t="shared" si="0"/>
        <v>1</v>
      </c>
      <c r="C8" s="11" t="s">
        <v>103</v>
      </c>
      <c r="D8" t="str">
        <f t="shared" si="2"/>
        <v>Adenosine</v>
      </c>
      <c r="G8" s="131" t="str">
        <f t="shared" si="1"/>
        <v>Adenosine</v>
      </c>
      <c r="H8" s="132" t="s">
        <v>1304</v>
      </c>
      <c r="I8" s="133" t="s">
        <v>103</v>
      </c>
      <c r="J8" s="134" t="s">
        <v>1305</v>
      </c>
      <c r="K8" s="135"/>
      <c r="L8" s="11" t="str">
        <f>VLOOKUP(A8,RecNamesAll!A:E,5,FALSE)</f>
        <v>A</v>
      </c>
    </row>
    <row r="9" spans="1:12" x14ac:dyDescent="0.2">
      <c r="A9" t="s">
        <v>395</v>
      </c>
      <c r="B9" s="11" t="b">
        <f t="shared" si="0"/>
        <v>1</v>
      </c>
      <c r="C9" s="11" t="s">
        <v>103</v>
      </c>
      <c r="D9" t="str">
        <f t="shared" si="2"/>
        <v>Adenosine</v>
      </c>
      <c r="G9" s="131" t="str">
        <f t="shared" si="1"/>
        <v>Adenosine</v>
      </c>
      <c r="H9" s="132" t="s">
        <v>103</v>
      </c>
      <c r="I9" s="133" t="s">
        <v>1304</v>
      </c>
      <c r="J9" s="134" t="s">
        <v>1305</v>
      </c>
      <c r="K9" s="135"/>
      <c r="L9" s="11" t="str">
        <f>VLOOKUP(A9,RecNamesAll!A:E,5,FALSE)</f>
        <v>A</v>
      </c>
    </row>
    <row r="10" spans="1:12" x14ac:dyDescent="0.2">
      <c r="A10" t="s">
        <v>398</v>
      </c>
      <c r="B10" s="11" t="b">
        <f t="shared" si="0"/>
        <v>1</v>
      </c>
      <c r="C10" s="11" t="s">
        <v>103</v>
      </c>
      <c r="D10" t="str">
        <f t="shared" si="2"/>
        <v>Adenosine</v>
      </c>
      <c r="G10" s="131" t="str">
        <f t="shared" si="1"/>
        <v>Adenosine</v>
      </c>
      <c r="H10" s="132" t="s">
        <v>1304</v>
      </c>
      <c r="I10" s="133" t="s">
        <v>103</v>
      </c>
      <c r="J10" s="134" t="s">
        <v>1305</v>
      </c>
      <c r="K10" s="135"/>
      <c r="L10" s="11" t="str">
        <f>VLOOKUP(A10,RecNamesAll!A:E,5,FALSE)</f>
        <v>A</v>
      </c>
    </row>
    <row r="11" spans="1:12" x14ac:dyDescent="0.2">
      <c r="A11" t="s">
        <v>401</v>
      </c>
      <c r="B11" s="11" t="b">
        <f t="shared" si="0"/>
        <v>1</v>
      </c>
      <c r="C11" s="11" t="s">
        <v>103</v>
      </c>
      <c r="D11" t="str">
        <f t="shared" si="2"/>
        <v>Adenosine</v>
      </c>
      <c r="G11" s="131" t="str">
        <f t="shared" si="1"/>
        <v>Adenosine</v>
      </c>
      <c r="H11" s="132" t="s">
        <v>103</v>
      </c>
      <c r="I11" s="133" t="s">
        <v>1304</v>
      </c>
      <c r="J11" s="134" t="s">
        <v>1305</v>
      </c>
      <c r="K11" s="135"/>
      <c r="L11" s="11" t="str">
        <f>VLOOKUP(A11,RecNamesAll!A:E,5,FALSE)</f>
        <v>A</v>
      </c>
    </row>
    <row r="12" spans="1:12" x14ac:dyDescent="0.2">
      <c r="A12" t="s">
        <v>433</v>
      </c>
      <c r="B12" s="11" t="b">
        <f t="shared" si="0"/>
        <v>1</v>
      </c>
      <c r="C12" s="11" t="s">
        <v>105</v>
      </c>
      <c r="D12" t="str">
        <f t="shared" si="2"/>
        <v>Angiotensin II</v>
      </c>
      <c r="G12" s="131" t="str">
        <f t="shared" si="1"/>
        <v>Angiotensin II</v>
      </c>
      <c r="H12" s="132" t="s">
        <v>1306</v>
      </c>
      <c r="I12" s="133" t="s">
        <v>1307</v>
      </c>
      <c r="J12" s="134" t="s">
        <v>1308</v>
      </c>
      <c r="K12" s="135"/>
      <c r="L12" s="11" t="str">
        <f>VLOOKUP(A12,RecNamesAll!A:E,5,FALSE)</f>
        <v>A</v>
      </c>
    </row>
    <row r="13" spans="1:12" x14ac:dyDescent="0.2">
      <c r="A13" t="s">
        <v>166</v>
      </c>
      <c r="B13" s="11" t="b">
        <f t="shared" si="0"/>
        <v>1</v>
      </c>
      <c r="C13" s="11" t="s">
        <v>159</v>
      </c>
      <c r="D13" t="s">
        <v>1309</v>
      </c>
      <c r="G13" s="131" t="str">
        <f t="shared" si="1"/>
        <v>Vasopressin</v>
      </c>
      <c r="H13" s="132" t="s">
        <v>1309</v>
      </c>
      <c r="I13" s="133" t="s">
        <v>1310</v>
      </c>
      <c r="J13" s="134" t="s">
        <v>1311</v>
      </c>
      <c r="K13" s="135"/>
      <c r="L13" s="11" t="str">
        <f>VLOOKUP(A13,RecNamesAll!A:E,5,FALSE)</f>
        <v>A</v>
      </c>
    </row>
    <row r="14" spans="1:12" x14ac:dyDescent="0.2">
      <c r="A14" t="s">
        <v>87</v>
      </c>
      <c r="B14" s="11" t="b">
        <f t="shared" si="0"/>
        <v>1</v>
      </c>
      <c r="C14" s="11" t="s">
        <v>159</v>
      </c>
      <c r="D14" t="s">
        <v>1309</v>
      </c>
      <c r="G14" s="131" t="str">
        <f t="shared" si="1"/>
        <v>Vasopressin</v>
      </c>
      <c r="H14" s="132" t="s">
        <v>1312</v>
      </c>
      <c r="I14" s="133" t="s">
        <v>1310</v>
      </c>
      <c r="J14" s="134" t="s">
        <v>1311</v>
      </c>
      <c r="K14" s="135"/>
      <c r="L14" s="11" t="str">
        <f>VLOOKUP(A14,RecNamesAll!A:E,5,FALSE)</f>
        <v>A</v>
      </c>
    </row>
    <row r="15" spans="1:12" x14ac:dyDescent="0.2">
      <c r="A15" t="s">
        <v>497</v>
      </c>
      <c r="B15" s="11" t="b">
        <f t="shared" si="0"/>
        <v>1</v>
      </c>
      <c r="C15" s="11" t="s">
        <v>110</v>
      </c>
      <c r="D15" t="s">
        <v>1313</v>
      </c>
      <c r="G15" s="131" t="s">
        <v>1313</v>
      </c>
      <c r="H15" s="132" t="s">
        <v>1314</v>
      </c>
      <c r="I15" s="133" t="s">
        <v>1315</v>
      </c>
      <c r="J15" s="134" t="s">
        <v>1316</v>
      </c>
      <c r="K15" s="135"/>
      <c r="L15" s="11" t="str">
        <f>VLOOKUP(A15,RecNamesAll!A:E,5,FALSE)</f>
        <v>A</v>
      </c>
    </row>
    <row r="16" spans="1:12" x14ac:dyDescent="0.2">
      <c r="A16" t="s">
        <v>606</v>
      </c>
      <c r="B16" s="11" t="b">
        <f t="shared" si="0"/>
        <v>1</v>
      </c>
      <c r="C16" s="11" t="s">
        <v>121</v>
      </c>
      <c r="D16" t="str">
        <f t="shared" ref="D16:D22" si="3">C16</f>
        <v>Dopamine</v>
      </c>
      <c r="G16" s="131" t="str">
        <f t="shared" ref="G16:G47" si="4">H16</f>
        <v>Dopamine</v>
      </c>
      <c r="H16" s="132" t="s">
        <v>1317</v>
      </c>
      <c r="I16" s="133" t="s">
        <v>1318</v>
      </c>
      <c r="J16" s="134" t="s">
        <v>1319</v>
      </c>
      <c r="K16" s="135"/>
      <c r="L16" s="11" t="str">
        <f>VLOOKUP(A16,RecNamesAll!A:E,5,FALSE)</f>
        <v>A</v>
      </c>
    </row>
    <row r="17" spans="1:12" x14ac:dyDescent="0.2">
      <c r="A17" t="s">
        <v>608</v>
      </c>
      <c r="B17" s="11" t="b">
        <f t="shared" si="0"/>
        <v>1</v>
      </c>
      <c r="C17" s="11" t="s">
        <v>121</v>
      </c>
      <c r="D17" t="str">
        <f t="shared" si="3"/>
        <v>Dopamine</v>
      </c>
      <c r="G17" s="131" t="str">
        <f t="shared" si="4"/>
        <v>Dopamine</v>
      </c>
      <c r="H17" s="132" t="s">
        <v>1317</v>
      </c>
      <c r="I17" s="133" t="s">
        <v>1320</v>
      </c>
      <c r="J17" s="134" t="s">
        <v>1319</v>
      </c>
      <c r="K17" s="135"/>
      <c r="L17" s="11" t="str">
        <f>VLOOKUP(A17,RecNamesAll!A:E,5,FALSE)</f>
        <v>A</v>
      </c>
    </row>
    <row r="18" spans="1:12" x14ac:dyDescent="0.2">
      <c r="A18" t="s">
        <v>612</v>
      </c>
      <c r="B18" s="11" t="b">
        <f t="shared" si="0"/>
        <v>1</v>
      </c>
      <c r="C18" s="11" t="s">
        <v>121</v>
      </c>
      <c r="D18" t="str">
        <f t="shared" si="3"/>
        <v>Dopamine</v>
      </c>
      <c r="G18" s="131" t="str">
        <f t="shared" si="4"/>
        <v>Dopamine</v>
      </c>
      <c r="H18" s="132" t="s">
        <v>1317</v>
      </c>
      <c r="I18" s="133" t="s">
        <v>1318</v>
      </c>
      <c r="J18" s="134" t="s">
        <v>1319</v>
      </c>
      <c r="K18" s="135"/>
      <c r="L18" s="11" t="str">
        <f>VLOOKUP(A18,RecNamesAll!A:E,5,FALSE)</f>
        <v>A</v>
      </c>
    </row>
    <row r="19" spans="1:12" x14ac:dyDescent="0.2">
      <c r="A19" t="s">
        <v>779</v>
      </c>
      <c r="B19" s="11" t="b">
        <f t="shared" si="0"/>
        <v>1</v>
      </c>
      <c r="C19" s="11" t="s">
        <v>141</v>
      </c>
      <c r="D19" t="str">
        <f t="shared" si="3"/>
        <v>Dynorphin A</v>
      </c>
      <c r="G19" s="131" t="str">
        <f t="shared" si="4"/>
        <v>Dynorphin A</v>
      </c>
      <c r="H19" s="132" t="s">
        <v>1321</v>
      </c>
      <c r="I19" s="133" t="s">
        <v>1322</v>
      </c>
      <c r="J19" s="134" t="s">
        <v>1323</v>
      </c>
      <c r="K19" s="135"/>
      <c r="L19" s="11" t="str">
        <f>VLOOKUP(A19,RecNamesAll!A:E,5,FALSE)</f>
        <v>A</v>
      </c>
    </row>
    <row r="20" spans="1:12" x14ac:dyDescent="0.2">
      <c r="A20" t="s">
        <v>614</v>
      </c>
      <c r="B20" s="11" t="b">
        <f t="shared" si="0"/>
        <v>1</v>
      </c>
      <c r="C20" s="11" t="s">
        <v>123</v>
      </c>
      <c r="D20" t="str">
        <f t="shared" si="3"/>
        <v>Endothelin-1</v>
      </c>
      <c r="G20" s="131" t="str">
        <f t="shared" si="4"/>
        <v>Endothelin-1</v>
      </c>
      <c r="H20" s="132" t="s">
        <v>1324</v>
      </c>
      <c r="I20" s="133" t="s">
        <v>1325</v>
      </c>
      <c r="J20" s="134" t="s">
        <v>1326</v>
      </c>
      <c r="K20" s="135"/>
      <c r="L20" s="11" t="str">
        <f>VLOOKUP(A20,RecNamesAll!A:E,5,FALSE)</f>
        <v>A</v>
      </c>
    </row>
    <row r="21" spans="1:12" x14ac:dyDescent="0.2">
      <c r="A21" t="s">
        <v>677</v>
      </c>
      <c r="B21" s="11" t="b">
        <f t="shared" si="0"/>
        <v>1</v>
      </c>
      <c r="C21" s="11" t="s">
        <v>138</v>
      </c>
      <c r="D21" t="str">
        <f t="shared" si="3"/>
        <v>Histamine</v>
      </c>
      <c r="G21" s="131" t="str">
        <f t="shared" si="4"/>
        <v>Histamine</v>
      </c>
      <c r="H21" s="132" t="s">
        <v>1330</v>
      </c>
      <c r="I21" s="133" t="s">
        <v>1331</v>
      </c>
      <c r="J21" s="134" t="s">
        <v>1332</v>
      </c>
      <c r="K21" s="135"/>
      <c r="L21" s="11" t="str">
        <f>VLOOKUP(A21,RecNamesAll!A:E,5,FALSE)</f>
        <v>A</v>
      </c>
    </row>
    <row r="22" spans="1:12" x14ac:dyDescent="0.2">
      <c r="A22" t="s">
        <v>679</v>
      </c>
      <c r="B22" s="11" t="b">
        <f t="shared" si="0"/>
        <v>1</v>
      </c>
      <c r="C22" s="11" t="s">
        <v>138</v>
      </c>
      <c r="D22" t="str">
        <f t="shared" si="3"/>
        <v>Histamine</v>
      </c>
      <c r="G22" s="131" t="str">
        <f t="shared" si="4"/>
        <v>Histamine</v>
      </c>
      <c r="H22" s="132" t="s">
        <v>138</v>
      </c>
      <c r="I22" s="133" t="s">
        <v>1333</v>
      </c>
      <c r="J22" s="134" t="s">
        <v>1332</v>
      </c>
      <c r="K22" s="135"/>
      <c r="L22" s="11" t="str">
        <f>VLOOKUP(A22,RecNamesAll!A:E,5,FALSE)</f>
        <v>A</v>
      </c>
    </row>
    <row r="23" spans="1:12" x14ac:dyDescent="0.2">
      <c r="A23" t="s">
        <v>692</v>
      </c>
      <c r="B23" s="11" t="b">
        <f t="shared" si="0"/>
        <v>1</v>
      </c>
      <c r="C23" s="11" t="s">
        <v>120</v>
      </c>
      <c r="D23" t="s">
        <v>1334</v>
      </c>
      <c r="G23" s="131" t="str">
        <f t="shared" si="4"/>
        <v>Leukotriene D4</v>
      </c>
      <c r="H23" s="132" t="s">
        <v>1334</v>
      </c>
      <c r="I23" s="133" t="s">
        <v>1334</v>
      </c>
      <c r="J23" s="134" t="s">
        <v>1335</v>
      </c>
      <c r="K23" s="135"/>
      <c r="L23" s="11" t="str">
        <f>VLOOKUP(A23,RecNamesAll!A:E,5,FALSE)</f>
        <v>A</v>
      </c>
    </row>
    <row r="24" spans="1:12" x14ac:dyDescent="0.2">
      <c r="A24" t="s">
        <v>696</v>
      </c>
      <c r="B24" s="11" t="b">
        <f t="shared" si="0"/>
        <v>1</v>
      </c>
      <c r="C24" s="11" t="s">
        <v>120</v>
      </c>
      <c r="D24" t="s">
        <v>1334</v>
      </c>
      <c r="G24" s="131" t="str">
        <f t="shared" si="4"/>
        <v>Leukotriene D4</v>
      </c>
      <c r="H24" s="132" t="s">
        <v>1336</v>
      </c>
      <c r="I24" s="133" t="s">
        <v>1334</v>
      </c>
      <c r="J24" s="134" t="s">
        <v>1335</v>
      </c>
      <c r="K24" s="135"/>
      <c r="L24" s="11" t="str">
        <f>VLOOKUP(A24,RecNamesAll!A:E,5,FALSE)</f>
        <v>A</v>
      </c>
    </row>
    <row r="25" spans="1:12" x14ac:dyDescent="0.2">
      <c r="A25" t="s">
        <v>728</v>
      </c>
      <c r="B25" s="11" t="b">
        <f t="shared" si="0"/>
        <v>1</v>
      </c>
      <c r="C25" s="11" t="s">
        <v>146</v>
      </c>
      <c r="D25" t="str">
        <f>C25</f>
        <v>Melatonin</v>
      </c>
      <c r="G25" s="131" t="str">
        <f t="shared" si="4"/>
        <v>Melatonin</v>
      </c>
      <c r="H25" s="132" t="s">
        <v>1337</v>
      </c>
      <c r="I25" s="133" t="s">
        <v>1337</v>
      </c>
      <c r="J25" s="134" t="s">
        <v>1338</v>
      </c>
      <c r="K25" s="135"/>
      <c r="L25" s="11" t="str">
        <f>VLOOKUP(A25,RecNamesAll!A:E,5,FALSE)</f>
        <v>A</v>
      </c>
    </row>
    <row r="26" spans="1:12" x14ac:dyDescent="0.2">
      <c r="A26" t="s">
        <v>731</v>
      </c>
      <c r="B26" s="11" t="b">
        <f t="shared" si="0"/>
        <v>1</v>
      </c>
      <c r="C26" s="11" t="s">
        <v>146</v>
      </c>
      <c r="D26" t="str">
        <f>C26</f>
        <v>Melatonin</v>
      </c>
      <c r="G26" s="131" t="str">
        <f t="shared" si="4"/>
        <v>Melatonin</v>
      </c>
      <c r="H26" s="132" t="s">
        <v>1337</v>
      </c>
      <c r="I26" s="133" t="s">
        <v>146</v>
      </c>
      <c r="J26" s="134" t="s">
        <v>1338</v>
      </c>
      <c r="K26" s="135"/>
      <c r="L26" s="11" t="str">
        <f>VLOOKUP(A26,RecNamesAll!A:E,5,FALSE)</f>
        <v>A</v>
      </c>
    </row>
    <row r="27" spans="1:12" x14ac:dyDescent="0.2">
      <c r="A27" t="s">
        <v>785</v>
      </c>
      <c r="B27" s="11" t="b">
        <f t="shared" si="0"/>
        <v>1</v>
      </c>
      <c r="C27" s="11" t="s">
        <v>147</v>
      </c>
      <c r="D27" t="str">
        <f>C27</f>
        <v>Nociceptin</v>
      </c>
      <c r="G27" s="131" t="str">
        <f t="shared" si="4"/>
        <v>Nociceptin</v>
      </c>
      <c r="H27" s="132" t="s">
        <v>1339</v>
      </c>
      <c r="I27" s="133" t="s">
        <v>1340</v>
      </c>
      <c r="J27" s="134" t="s">
        <v>1341</v>
      </c>
      <c r="K27" s="135"/>
      <c r="L27" s="11" t="str">
        <f>VLOOKUP(A27,RecNamesAll!A:E,5,FALSE)</f>
        <v>A</v>
      </c>
    </row>
    <row r="28" spans="1:12" x14ac:dyDescent="0.2">
      <c r="A28" t="s">
        <v>411</v>
      </c>
      <c r="B28" s="11" t="b">
        <f t="shared" si="0"/>
        <v>1</v>
      </c>
      <c r="C28" s="11" t="s">
        <v>102</v>
      </c>
      <c r="D28" t="s">
        <v>1342</v>
      </c>
      <c r="G28" s="131" t="str">
        <f t="shared" si="4"/>
        <v>Norepinephrine</v>
      </c>
      <c r="H28" s="132" t="s">
        <v>1342</v>
      </c>
      <c r="I28" s="133" t="s">
        <v>1343</v>
      </c>
      <c r="J28" s="134" t="s">
        <v>1344</v>
      </c>
      <c r="K28" s="135"/>
      <c r="L28" s="11" t="str">
        <f>VLOOKUP(A28,RecNamesAll!A:E,5,FALSE)</f>
        <v>A</v>
      </c>
    </row>
    <row r="29" spans="1:12" x14ac:dyDescent="0.2">
      <c r="A29" t="s">
        <v>419</v>
      </c>
      <c r="B29" s="11" t="b">
        <f t="shared" si="0"/>
        <v>1</v>
      </c>
      <c r="C29" s="11" t="s">
        <v>102</v>
      </c>
      <c r="D29" t="s">
        <v>1342</v>
      </c>
      <c r="G29" s="131" t="str">
        <f t="shared" si="4"/>
        <v>Norepinephrine</v>
      </c>
      <c r="H29" s="132" t="s">
        <v>1342</v>
      </c>
      <c r="I29" s="133" t="s">
        <v>1343</v>
      </c>
      <c r="J29" s="134" t="s">
        <v>1344</v>
      </c>
      <c r="K29" s="135"/>
      <c r="L29" s="11" t="str">
        <f>VLOOKUP(A29,RecNamesAll!A:E,5,FALSE)</f>
        <v>A</v>
      </c>
    </row>
    <row r="30" spans="1:12" x14ac:dyDescent="0.2">
      <c r="A30" t="s">
        <v>422</v>
      </c>
      <c r="B30" s="11" t="b">
        <f t="shared" si="0"/>
        <v>1</v>
      </c>
      <c r="C30" s="11" t="s">
        <v>102</v>
      </c>
      <c r="D30" t="s">
        <v>1342</v>
      </c>
      <c r="G30" s="131" t="str">
        <f t="shared" si="4"/>
        <v>Norepinephrine</v>
      </c>
      <c r="H30" s="132" t="s">
        <v>1345</v>
      </c>
      <c r="I30" s="133" t="s">
        <v>1343</v>
      </c>
      <c r="J30" s="134" t="s">
        <v>1344</v>
      </c>
      <c r="K30" s="135"/>
      <c r="L30" s="11" t="str">
        <f>VLOOKUP(A30,RecNamesAll!A:E,5,FALSE)</f>
        <v>A</v>
      </c>
    </row>
    <row r="31" spans="1:12" x14ac:dyDescent="0.2">
      <c r="A31" t="s">
        <v>425</v>
      </c>
      <c r="B31" s="11" t="b">
        <f t="shared" si="0"/>
        <v>1</v>
      </c>
      <c r="C31" s="11" t="s">
        <v>102</v>
      </c>
      <c r="D31" t="s">
        <v>1342</v>
      </c>
      <c r="G31" s="131" t="str">
        <f t="shared" si="4"/>
        <v>Norepinephrine</v>
      </c>
      <c r="H31" s="132" t="s">
        <v>1342</v>
      </c>
      <c r="I31" s="133" t="s">
        <v>1343</v>
      </c>
      <c r="J31" s="134" t="s">
        <v>1344</v>
      </c>
      <c r="K31" s="135"/>
      <c r="L31" s="11" t="str">
        <f>VLOOKUP(A31,RecNamesAll!A:E,5,FALSE)</f>
        <v>A</v>
      </c>
    </row>
    <row r="32" spans="1:12" x14ac:dyDescent="0.2">
      <c r="A32" t="s">
        <v>758</v>
      </c>
      <c r="B32" s="11" t="b">
        <f t="shared" si="0"/>
        <v>1</v>
      </c>
      <c r="C32" s="11" t="s">
        <v>149</v>
      </c>
      <c r="D32" t="s">
        <v>1346</v>
      </c>
      <c r="G32" s="131" t="str">
        <f t="shared" si="4"/>
        <v>Neuropeptide FF</v>
      </c>
      <c r="H32" s="132" t="s">
        <v>1346</v>
      </c>
      <c r="I32" s="133" t="s">
        <v>1347</v>
      </c>
      <c r="J32" s="134" t="s">
        <v>1348</v>
      </c>
      <c r="K32" s="135"/>
      <c r="L32" s="11" t="str">
        <f>VLOOKUP(A32,RecNamesAll!A:E,5,FALSE)</f>
        <v>A</v>
      </c>
    </row>
    <row r="33" spans="1:12" x14ac:dyDescent="0.2">
      <c r="A33" t="s">
        <v>61</v>
      </c>
      <c r="B33" s="11" t="b">
        <f t="shared" si="0"/>
        <v>1</v>
      </c>
      <c r="C33" s="11" t="s">
        <v>142</v>
      </c>
      <c r="D33" t="s">
        <v>1349</v>
      </c>
      <c r="G33" s="131" t="str">
        <f t="shared" si="4"/>
        <v>Lysophosphatidic acid</v>
      </c>
      <c r="H33" s="132" t="s">
        <v>1349</v>
      </c>
      <c r="I33" s="133" t="s">
        <v>1350</v>
      </c>
      <c r="J33" s="134" t="s">
        <v>1351</v>
      </c>
      <c r="K33" s="135"/>
      <c r="L33" s="11" t="str">
        <f>VLOOKUP(A33,RecNamesAll!A:E,5,FALSE)</f>
        <v>A</v>
      </c>
    </row>
    <row r="34" spans="1:12" x14ac:dyDescent="0.2">
      <c r="A34" t="s">
        <v>62</v>
      </c>
      <c r="B34" s="11" t="b">
        <f t="shared" ref="B34:B65" si="5">AND(D34=G34)</f>
        <v>1</v>
      </c>
      <c r="C34" s="11" t="s">
        <v>142</v>
      </c>
      <c r="D34" t="s">
        <v>1349</v>
      </c>
      <c r="G34" s="131" t="str">
        <f t="shared" si="4"/>
        <v>Lysophosphatidic acid</v>
      </c>
      <c r="H34" s="132" t="s">
        <v>1349</v>
      </c>
      <c r="I34" s="133" t="s">
        <v>1350</v>
      </c>
      <c r="J34" s="134" t="s">
        <v>1351</v>
      </c>
      <c r="K34" s="135"/>
      <c r="L34" s="11" t="str">
        <f>VLOOKUP(A34,RecNamesAll!A:E,5,FALSE)</f>
        <v>A</v>
      </c>
    </row>
    <row r="35" spans="1:12" x14ac:dyDescent="0.2">
      <c r="A35" t="s">
        <v>800</v>
      </c>
      <c r="B35" s="11" t="b">
        <f t="shared" si="5"/>
        <v>1</v>
      </c>
      <c r="C35" s="11" t="s">
        <v>158</v>
      </c>
      <c r="D35" t="str">
        <f>C35</f>
        <v>Orexin-A</v>
      </c>
      <c r="G35" s="131" t="str">
        <f t="shared" si="4"/>
        <v>Orexin-A</v>
      </c>
      <c r="H35" s="132" t="s">
        <v>158</v>
      </c>
      <c r="I35" s="133" t="s">
        <v>1352</v>
      </c>
      <c r="J35" s="134" t="s">
        <v>1353</v>
      </c>
      <c r="K35" s="135"/>
      <c r="L35" s="11" t="str">
        <f>VLOOKUP(A35,RecNamesAll!A:E,5,FALSE)</f>
        <v>A</v>
      </c>
    </row>
    <row r="36" spans="1:12" x14ac:dyDescent="0.2">
      <c r="A36" t="s">
        <v>933</v>
      </c>
      <c r="B36" s="11" t="b">
        <f t="shared" si="5"/>
        <v>1</v>
      </c>
      <c r="C36" s="11" t="s">
        <v>151</v>
      </c>
      <c r="D36" t="str">
        <f>C36</f>
        <v>Oxytocin</v>
      </c>
      <c r="G36" s="131" t="str">
        <f t="shared" si="4"/>
        <v>Oxytocin</v>
      </c>
      <c r="H36" s="132" t="s">
        <v>1354</v>
      </c>
      <c r="I36" s="133" t="s">
        <v>1355</v>
      </c>
      <c r="J36" s="134" t="s">
        <v>1356</v>
      </c>
      <c r="K36" s="135"/>
      <c r="L36" s="11" t="str">
        <f>VLOOKUP(A36,RecNamesAll!A:E,5,FALSE)</f>
        <v>A</v>
      </c>
    </row>
    <row r="37" spans="1:12" x14ac:dyDescent="0.2">
      <c r="A37" t="s">
        <v>854</v>
      </c>
      <c r="B37" s="11" t="b">
        <f t="shared" si="5"/>
        <v>1</v>
      </c>
      <c r="C37" s="11" t="s">
        <v>124</v>
      </c>
      <c r="D37" t="s">
        <v>1357</v>
      </c>
      <c r="G37" s="131" t="str">
        <f t="shared" si="4"/>
        <v>Prostaglandin F2α</v>
      </c>
      <c r="H37" s="132" t="s">
        <v>1357</v>
      </c>
      <c r="I37" s="133" t="s">
        <v>1358</v>
      </c>
      <c r="J37" s="134" t="s">
        <v>1359</v>
      </c>
      <c r="K37" s="135"/>
      <c r="L37" s="11" t="str">
        <f>VLOOKUP(A37,RecNamesAll!A:E,5,FALSE)</f>
        <v>A</v>
      </c>
    </row>
    <row r="38" spans="1:12" x14ac:dyDescent="0.2">
      <c r="A38" t="s">
        <v>842</v>
      </c>
      <c r="B38" s="11" t="b">
        <f t="shared" si="5"/>
        <v>1</v>
      </c>
      <c r="C38" s="11" t="s">
        <v>122</v>
      </c>
      <c r="D38" t="s">
        <v>1360</v>
      </c>
      <c r="G38" s="131" t="str">
        <f t="shared" si="4"/>
        <v>Prostaglandin E2</v>
      </c>
      <c r="H38" s="132" t="s">
        <v>1360</v>
      </c>
      <c r="I38" s="133" t="s">
        <v>1361</v>
      </c>
      <c r="J38" s="134" t="s">
        <v>1362</v>
      </c>
      <c r="K38" s="135"/>
      <c r="L38" s="11" t="str">
        <f>VLOOKUP(A38,RecNamesAll!A:E,5,FALSE)</f>
        <v>A</v>
      </c>
    </row>
    <row r="39" spans="1:12" x14ac:dyDescent="0.2">
      <c r="A39" t="s">
        <v>626</v>
      </c>
      <c r="B39" s="11" t="b">
        <f t="shared" si="5"/>
        <v>1</v>
      </c>
      <c r="C39" s="11" t="s">
        <v>134</v>
      </c>
      <c r="D39" t="s">
        <v>1363</v>
      </c>
      <c r="G39" s="131" t="str">
        <f t="shared" si="4"/>
        <v>Propionic acid</v>
      </c>
      <c r="H39" s="132" t="s">
        <v>1363</v>
      </c>
      <c r="I39" s="133" t="s">
        <v>1364</v>
      </c>
      <c r="J39" s="134" t="s">
        <v>1365</v>
      </c>
      <c r="K39" s="135"/>
      <c r="L39" s="11" t="str">
        <f>VLOOKUP(A39,RecNamesAll!A:E,5,FALSE)</f>
        <v>A</v>
      </c>
    </row>
    <row r="40" spans="1:12" x14ac:dyDescent="0.2">
      <c r="A40" t="s">
        <v>628</v>
      </c>
      <c r="B40" s="11" t="b">
        <f t="shared" si="5"/>
        <v>1</v>
      </c>
      <c r="C40" s="11" t="s">
        <v>134</v>
      </c>
      <c r="D40" t="s">
        <v>1363</v>
      </c>
      <c r="G40" s="131" t="str">
        <f t="shared" si="4"/>
        <v>Propionic acid</v>
      </c>
      <c r="H40" s="132" t="s">
        <v>1366</v>
      </c>
      <c r="I40" s="133" t="s">
        <v>1367</v>
      </c>
      <c r="J40" s="134" t="s">
        <v>1365</v>
      </c>
      <c r="K40" s="135"/>
      <c r="L40" s="11" t="str">
        <f>VLOOKUP(A40,RecNamesAll!A:E,5,FALSE)</f>
        <v>A</v>
      </c>
    </row>
    <row r="41" spans="1:12" x14ac:dyDescent="0.2">
      <c r="A41" t="s">
        <v>344</v>
      </c>
      <c r="B41" s="11" t="b">
        <f t="shared" si="5"/>
        <v>1</v>
      </c>
      <c r="C41" s="11" t="s">
        <v>101</v>
      </c>
      <c r="D41" t="str">
        <f t="shared" ref="D41:D46" si="6">C41</f>
        <v>Serotonin</v>
      </c>
      <c r="G41" s="131" t="str">
        <f t="shared" si="4"/>
        <v>Serotonin</v>
      </c>
      <c r="H41" s="132" t="s">
        <v>1371</v>
      </c>
      <c r="I41" s="133" t="s">
        <v>1372</v>
      </c>
      <c r="J41" s="134" t="s">
        <v>1373</v>
      </c>
      <c r="K41" s="135"/>
      <c r="L41" s="11" t="str">
        <f>VLOOKUP(A41,RecNamesAll!A:E,5,FALSE)</f>
        <v>A</v>
      </c>
    </row>
    <row r="42" spans="1:12" x14ac:dyDescent="0.2">
      <c r="A42" t="s">
        <v>349</v>
      </c>
      <c r="B42" s="11" t="b">
        <f t="shared" si="5"/>
        <v>1</v>
      </c>
      <c r="C42" s="11" t="s">
        <v>101</v>
      </c>
      <c r="D42" t="str">
        <f t="shared" si="6"/>
        <v>Serotonin</v>
      </c>
      <c r="G42" s="131" t="str">
        <f t="shared" si="4"/>
        <v>Serotonin</v>
      </c>
      <c r="H42" s="132" t="s">
        <v>101</v>
      </c>
      <c r="I42" s="133" t="s">
        <v>1374</v>
      </c>
      <c r="J42" s="134" t="s">
        <v>1373</v>
      </c>
      <c r="K42" s="135"/>
      <c r="L42" s="11" t="str">
        <f>VLOOKUP(A42,RecNamesAll!A:E,5,FALSE)</f>
        <v>A</v>
      </c>
    </row>
    <row r="43" spans="1:12" x14ac:dyDescent="0.2">
      <c r="A43" t="s">
        <v>352</v>
      </c>
      <c r="B43" s="11" t="b">
        <f t="shared" si="5"/>
        <v>1</v>
      </c>
      <c r="C43" s="11" t="s">
        <v>101</v>
      </c>
      <c r="D43" t="str">
        <f t="shared" si="6"/>
        <v>Serotonin</v>
      </c>
      <c r="G43" s="131" t="str">
        <f t="shared" si="4"/>
        <v>Serotonin</v>
      </c>
      <c r="H43" s="132" t="s">
        <v>1371</v>
      </c>
      <c r="I43" s="133" t="s">
        <v>1372</v>
      </c>
      <c r="J43" s="134" t="s">
        <v>1373</v>
      </c>
      <c r="K43" s="135"/>
      <c r="L43" s="11" t="str">
        <f>VLOOKUP(A43,RecNamesAll!A:E,5,FALSE)</f>
        <v>A</v>
      </c>
    </row>
    <row r="44" spans="1:12" x14ac:dyDescent="0.2">
      <c r="A44" t="s">
        <v>360</v>
      </c>
      <c r="B44" s="11" t="b">
        <f t="shared" si="5"/>
        <v>1</v>
      </c>
      <c r="C44" s="11" t="s">
        <v>101</v>
      </c>
      <c r="D44" t="str">
        <f t="shared" si="6"/>
        <v>Serotonin</v>
      </c>
      <c r="G44" s="131" t="str">
        <f t="shared" si="4"/>
        <v>Serotonin</v>
      </c>
      <c r="H44" s="132" t="s">
        <v>101</v>
      </c>
      <c r="I44" s="133" t="s">
        <v>1374</v>
      </c>
      <c r="J44" s="134" t="s">
        <v>1373</v>
      </c>
      <c r="K44" s="135"/>
      <c r="L44" s="11" t="str">
        <f>VLOOKUP(A44,RecNamesAll!A:E,5,FALSE)</f>
        <v>A</v>
      </c>
    </row>
    <row r="45" spans="1:12" x14ac:dyDescent="0.2">
      <c r="A45" t="s">
        <v>363</v>
      </c>
      <c r="B45" s="11" t="b">
        <f t="shared" si="5"/>
        <v>1</v>
      </c>
      <c r="C45" s="11" t="s">
        <v>101</v>
      </c>
      <c r="D45" t="str">
        <f t="shared" si="6"/>
        <v>Serotonin</v>
      </c>
      <c r="G45" s="131" t="str">
        <f t="shared" si="4"/>
        <v>Serotonin</v>
      </c>
      <c r="H45" s="132" t="s">
        <v>1371</v>
      </c>
      <c r="I45" s="133" t="s">
        <v>1372</v>
      </c>
      <c r="J45" s="134" t="s">
        <v>1373</v>
      </c>
      <c r="K45" s="135"/>
      <c r="L45" s="11" t="str">
        <f>VLOOKUP(A45,RecNamesAll!A:E,5,FALSE)</f>
        <v>A</v>
      </c>
    </row>
    <row r="46" spans="1:12" x14ac:dyDescent="0.2">
      <c r="A46" t="s">
        <v>366</v>
      </c>
      <c r="B46" s="11" t="b">
        <f t="shared" si="5"/>
        <v>1</v>
      </c>
      <c r="C46" s="11" t="s">
        <v>101</v>
      </c>
      <c r="D46" t="str">
        <f t="shared" si="6"/>
        <v>Serotonin</v>
      </c>
      <c r="G46" s="131" t="str">
        <f t="shared" si="4"/>
        <v>Serotonin</v>
      </c>
      <c r="H46" s="132" t="s">
        <v>101</v>
      </c>
      <c r="I46" s="133" t="s">
        <v>1374</v>
      </c>
      <c r="J46" s="134" t="s">
        <v>1373</v>
      </c>
      <c r="K46" s="135"/>
      <c r="L46" s="11" t="str">
        <f>VLOOKUP(A46,RecNamesAll!A:E,5,FALSE)</f>
        <v>A</v>
      </c>
    </row>
    <row r="47" spans="1:12" x14ac:dyDescent="0.2">
      <c r="A47" t="s">
        <v>865</v>
      </c>
      <c r="B47" s="11" t="b">
        <f t="shared" si="5"/>
        <v>1</v>
      </c>
      <c r="C47" s="11" t="s">
        <v>162</v>
      </c>
      <c r="D47" t="s">
        <v>1375</v>
      </c>
      <c r="G47" s="131" t="str">
        <f t="shared" si="4"/>
        <v>PAR2 peptide</v>
      </c>
      <c r="H47" s="132" t="s">
        <v>1375</v>
      </c>
      <c r="I47" s="133" t="s">
        <v>1376</v>
      </c>
      <c r="J47" s="134" t="s">
        <v>1377</v>
      </c>
      <c r="K47" s="135"/>
      <c r="L47" s="11" t="str">
        <f>VLOOKUP(A47,RecNamesAll!A:E,5,FALSE)</f>
        <v>A</v>
      </c>
    </row>
    <row r="48" spans="1:12" x14ac:dyDescent="0.2">
      <c r="A48" t="s">
        <v>878</v>
      </c>
      <c r="B48" s="11" t="b">
        <f t="shared" si="5"/>
        <v>1</v>
      </c>
      <c r="C48" s="11" t="s">
        <v>155</v>
      </c>
      <c r="D48" t="s">
        <v>877</v>
      </c>
      <c r="G48" s="131" t="str">
        <f t="shared" ref="G48:G79" si="7">H48</f>
        <v>Somatostatin</v>
      </c>
      <c r="H48" s="132" t="s">
        <v>1378</v>
      </c>
      <c r="I48" s="133" t="s">
        <v>1379</v>
      </c>
      <c r="J48" s="134" t="s">
        <v>1380</v>
      </c>
      <c r="K48" s="135"/>
      <c r="L48" s="11" t="str">
        <f>VLOOKUP(A48,RecNamesAll!A:E,5,FALSE)</f>
        <v>A</v>
      </c>
    </row>
    <row r="49" spans="1:12" x14ac:dyDescent="0.2">
      <c r="A49" t="s">
        <v>75</v>
      </c>
      <c r="B49" s="11" t="b">
        <f t="shared" si="5"/>
        <v>1</v>
      </c>
      <c r="C49" s="11" t="s">
        <v>154</v>
      </c>
      <c r="D49" t="str">
        <f>C49</f>
        <v>Sphingosine 1-phosphate</v>
      </c>
      <c r="G49" s="131" t="str">
        <f t="shared" si="7"/>
        <v>Sphingosine 1-phosphate</v>
      </c>
      <c r="H49" s="132" t="s">
        <v>1381</v>
      </c>
      <c r="I49" s="133" t="s">
        <v>1382</v>
      </c>
      <c r="J49" s="134" t="s">
        <v>1383</v>
      </c>
      <c r="K49" s="135"/>
      <c r="L49" s="11" t="str">
        <f>VLOOKUP(A49,RecNamesAll!A:E,5,FALSE)</f>
        <v>A</v>
      </c>
    </row>
    <row r="50" spans="1:12" x14ac:dyDescent="0.2">
      <c r="A50" t="s">
        <v>861</v>
      </c>
      <c r="B50" s="11" t="b">
        <f t="shared" si="5"/>
        <v>1</v>
      </c>
      <c r="C50" s="11" t="s">
        <v>161</v>
      </c>
      <c r="D50" t="s">
        <v>1384</v>
      </c>
      <c r="G50" s="131" t="str">
        <f t="shared" si="7"/>
        <v>PAR1 peptide</v>
      </c>
      <c r="H50" s="132" t="s">
        <v>1384</v>
      </c>
      <c r="I50" s="133" t="s">
        <v>161</v>
      </c>
      <c r="J50" s="134" t="s">
        <v>1385</v>
      </c>
      <c r="K50" s="135"/>
      <c r="L50" s="11" t="str">
        <f>VLOOKUP(A50,RecNamesAll!A:E,5,FALSE)</f>
        <v>A</v>
      </c>
    </row>
    <row r="51" spans="1:12" x14ac:dyDescent="0.2">
      <c r="A51" t="s">
        <v>99</v>
      </c>
      <c r="B51" s="11" t="b">
        <f t="shared" si="5"/>
        <v>1</v>
      </c>
      <c r="C51" s="11" t="s">
        <v>145</v>
      </c>
      <c r="D51" t="str">
        <f>C51</f>
        <v>α-MSH</v>
      </c>
      <c r="G51" s="131" t="str">
        <f t="shared" si="7"/>
        <v>α-MSH</v>
      </c>
      <c r="H51" s="132" t="s">
        <v>1386</v>
      </c>
      <c r="I51" s="133" t="s">
        <v>1387</v>
      </c>
      <c r="J51" s="134" t="s">
        <v>1388</v>
      </c>
      <c r="K51" s="135"/>
      <c r="L51" s="11" t="str">
        <f>VLOOKUP(A51,RecNamesAll!A:E,5,FALSE)</f>
        <v>A</v>
      </c>
    </row>
    <row r="52" spans="1:12" x14ac:dyDescent="0.2">
      <c r="A52" t="s">
        <v>657</v>
      </c>
      <c r="B52" s="11" t="b">
        <f t="shared" si="5"/>
        <v>1</v>
      </c>
      <c r="C52" s="11" t="s">
        <v>127</v>
      </c>
      <c r="D52" t="s">
        <v>1327</v>
      </c>
      <c r="G52" s="131" t="str">
        <f t="shared" si="7"/>
        <v>Gastric Inhibitory Peptide</v>
      </c>
      <c r="H52" s="132" t="s">
        <v>1327</v>
      </c>
      <c r="I52" s="133" t="s">
        <v>1328</v>
      </c>
      <c r="J52" s="134" t="s">
        <v>1329</v>
      </c>
      <c r="K52" s="135"/>
      <c r="L52" s="11" t="str">
        <f>VLOOKUP(A52,RecNamesAll!A:E,5,FALSE)</f>
        <v>B1</v>
      </c>
    </row>
    <row r="53" spans="1:12" x14ac:dyDescent="0.2">
      <c r="A53" t="s">
        <v>165</v>
      </c>
      <c r="B53" s="11" t="b">
        <f t="shared" si="5"/>
        <v>1</v>
      </c>
      <c r="C53" s="11" t="s">
        <v>153</v>
      </c>
      <c r="D53" t="s">
        <v>1368</v>
      </c>
      <c r="G53" s="131" t="str">
        <f t="shared" si="7"/>
        <v>Parathyroid Hormone</v>
      </c>
      <c r="H53" s="132" t="s">
        <v>1368</v>
      </c>
      <c r="I53" s="133" t="s">
        <v>1369</v>
      </c>
      <c r="J53" s="134" t="s">
        <v>1370</v>
      </c>
      <c r="K53" s="135"/>
      <c r="L53" s="11" t="str">
        <f>VLOOKUP(A53,RecNamesAll!A:E,5,FALSE)</f>
        <v>B1</v>
      </c>
    </row>
    <row r="54" spans="1:12" x14ac:dyDescent="0.2">
      <c r="A54" t="s">
        <v>1577</v>
      </c>
      <c r="B54" s="11" t="b">
        <f t="shared" si="5"/>
        <v>0</v>
      </c>
      <c r="C54" s="11" t="s">
        <v>116</v>
      </c>
      <c r="D54" t="str">
        <f t="shared" ref="D54:D60" si="8">C54</f>
        <v>Amylin</v>
      </c>
      <c r="G54" s="131">
        <f t="shared" si="7"/>
        <v>0</v>
      </c>
      <c r="L54" s="11" t="str">
        <f>VLOOKUP(A54,RecNamesAll!A:E,5,FALSE)</f>
        <v>B1</v>
      </c>
    </row>
    <row r="55" spans="1:12" x14ac:dyDescent="0.2">
      <c r="A55" t="s">
        <v>782</v>
      </c>
      <c r="B55" s="11" t="b">
        <f t="shared" si="5"/>
        <v>0</v>
      </c>
      <c r="C55" s="11" t="s">
        <v>171</v>
      </c>
      <c r="D55" t="str">
        <f t="shared" si="8"/>
        <v>DAMGO</v>
      </c>
      <c r="G55" s="131" t="str">
        <f t="shared" si="7"/>
        <v>Methionine-Enkephalin</v>
      </c>
      <c r="H55" s="132" t="s">
        <v>1389</v>
      </c>
      <c r="I55" s="133" t="s">
        <v>1390</v>
      </c>
      <c r="J55" s="134" t="s">
        <v>1391</v>
      </c>
      <c r="K55" s="135"/>
      <c r="L55" s="11" t="str">
        <f>VLOOKUP(A55,RecNamesAll!A:E,5,FALSE)</f>
        <v>A</v>
      </c>
    </row>
    <row r="56" spans="1:12" x14ac:dyDescent="0.2">
      <c r="A56" t="s">
        <v>97</v>
      </c>
      <c r="B56" s="11" t="b">
        <f t="shared" si="5"/>
        <v>0</v>
      </c>
      <c r="C56" s="11" t="s">
        <v>126</v>
      </c>
      <c r="D56" t="str">
        <f t="shared" si="8"/>
        <v>Ghrelin</v>
      </c>
      <c r="G56" s="131" t="str">
        <f t="shared" si="7"/>
        <v>MK-0677</v>
      </c>
      <c r="H56" s="132" t="s">
        <v>1392</v>
      </c>
      <c r="I56" s="133" t="s">
        <v>1393</v>
      </c>
      <c r="J56" s="134" t="s">
        <v>1394</v>
      </c>
      <c r="K56" s="135"/>
      <c r="L56" s="11" t="str">
        <f>VLOOKUP(A56,RecNamesAll!A:E,5,FALSE)</f>
        <v>A</v>
      </c>
    </row>
    <row r="57" spans="1:12" x14ac:dyDescent="0.2">
      <c r="A57" t="s">
        <v>450</v>
      </c>
      <c r="B57" s="11" t="b">
        <f t="shared" si="5"/>
        <v>0</v>
      </c>
      <c r="C57" s="11" t="s">
        <v>106</v>
      </c>
      <c r="D57" t="str">
        <f t="shared" si="8"/>
        <v>Kallidin</v>
      </c>
      <c r="G57" s="131" t="str">
        <f t="shared" si="7"/>
        <v>Bradykinin</v>
      </c>
      <c r="H57" s="132" t="s">
        <v>1395</v>
      </c>
      <c r="I57" s="133" t="s">
        <v>1396</v>
      </c>
      <c r="J57" s="134" t="s">
        <v>1397</v>
      </c>
      <c r="K57" s="135"/>
      <c r="L57" s="11" t="str">
        <f>VLOOKUP(A57,RecNamesAll!A:E,5,FALSE)</f>
        <v>A</v>
      </c>
    </row>
    <row r="58" spans="1:12" x14ac:dyDescent="0.2">
      <c r="A58" t="s">
        <v>454</v>
      </c>
      <c r="B58" s="11" t="b">
        <f t="shared" si="5"/>
        <v>0</v>
      </c>
      <c r="C58" s="11" t="s">
        <v>106</v>
      </c>
      <c r="D58" t="str">
        <f t="shared" si="8"/>
        <v>Kallidin</v>
      </c>
      <c r="G58" s="131" t="str">
        <f t="shared" si="7"/>
        <v>Lysyl-Bradykinin</v>
      </c>
      <c r="H58" s="132" t="s">
        <v>1398</v>
      </c>
      <c r="I58" s="133" t="s">
        <v>1399</v>
      </c>
      <c r="J58" s="134" t="s">
        <v>1400</v>
      </c>
      <c r="K58" s="135"/>
      <c r="L58" s="11" t="str">
        <f>VLOOKUP(A58,RecNamesAll!A:E,5,FALSE)</f>
        <v>A</v>
      </c>
    </row>
    <row r="59" spans="1:12" s="147" customFormat="1" x14ac:dyDescent="0.2">
      <c r="A59" s="147" t="s">
        <v>670</v>
      </c>
      <c r="B59" s="148" t="b">
        <f t="shared" si="5"/>
        <v>0</v>
      </c>
      <c r="C59" s="148" t="s">
        <v>130</v>
      </c>
      <c r="D59" s="147" t="str">
        <f t="shared" si="8"/>
        <v>LH-RH</v>
      </c>
      <c r="E59" s="149"/>
      <c r="F59" s="150"/>
      <c r="G59" s="151" t="str">
        <f t="shared" si="7"/>
        <v>Leuprolide</v>
      </c>
      <c r="H59" s="152" t="s">
        <v>1401</v>
      </c>
      <c r="I59" s="153" t="s">
        <v>1402</v>
      </c>
      <c r="J59" s="154" t="s">
        <v>1403</v>
      </c>
      <c r="K59" s="155"/>
      <c r="L59" s="11" t="str">
        <f>VLOOKUP(A59,RecNamesAll!A:E,5,FALSE)</f>
        <v>A</v>
      </c>
    </row>
    <row r="60" spans="1:12" s="147" customFormat="1" x14ac:dyDescent="0.2">
      <c r="A60" s="147" t="s">
        <v>701</v>
      </c>
      <c r="B60" s="148" t="b">
        <f t="shared" si="5"/>
        <v>0</v>
      </c>
      <c r="C60" s="148" t="s">
        <v>107</v>
      </c>
      <c r="D60" s="147" t="str">
        <f t="shared" si="8"/>
        <v>LTB4</v>
      </c>
      <c r="E60" s="149"/>
      <c r="F60" s="150"/>
      <c r="G60" s="151" t="str">
        <f t="shared" si="7"/>
        <v>CAY10583</v>
      </c>
      <c r="H60" s="152" t="s">
        <v>1404</v>
      </c>
      <c r="I60" s="153" t="s">
        <v>1404</v>
      </c>
      <c r="J60" s="154" t="s">
        <v>1405</v>
      </c>
      <c r="K60" s="155"/>
      <c r="L60" s="11" t="str">
        <f>VLOOKUP(A60,RecNamesAll!A:E,5,FALSE)</f>
        <v>A</v>
      </c>
    </row>
    <row r="61" spans="1:12" s="147" customFormat="1" x14ac:dyDescent="0.2">
      <c r="A61" s="147" t="s">
        <v>428</v>
      </c>
      <c r="B61" s="148" t="b">
        <f t="shared" si="5"/>
        <v>0</v>
      </c>
      <c r="C61" s="148" t="s">
        <v>102</v>
      </c>
      <c r="D61" s="147" t="s">
        <v>1342</v>
      </c>
      <c r="E61" s="149"/>
      <c r="F61" s="150"/>
      <c r="G61" s="151" t="str">
        <f t="shared" si="7"/>
        <v>Isoproterenol</v>
      </c>
      <c r="H61" s="152" t="s">
        <v>1406</v>
      </c>
      <c r="I61" s="153" t="s">
        <v>1407</v>
      </c>
      <c r="J61" s="154" t="s">
        <v>1408</v>
      </c>
      <c r="K61" s="155"/>
      <c r="L61" s="11" t="str">
        <f>VLOOKUP(A61,RecNamesAll!A:E,5,FALSE)</f>
        <v>A</v>
      </c>
    </row>
    <row r="62" spans="1:12" x14ac:dyDescent="0.2">
      <c r="A62" t="s">
        <v>430</v>
      </c>
      <c r="B62" s="11" t="b">
        <f t="shared" si="5"/>
        <v>0</v>
      </c>
      <c r="C62" s="11" t="s">
        <v>102</v>
      </c>
      <c r="D62" t="s">
        <v>1342</v>
      </c>
      <c r="G62" s="131" t="str">
        <f t="shared" si="7"/>
        <v>Isoproterenol</v>
      </c>
      <c r="H62" s="132" t="s">
        <v>1406</v>
      </c>
      <c r="I62" s="133" t="s">
        <v>1409</v>
      </c>
      <c r="J62" s="134" t="s">
        <v>1408</v>
      </c>
      <c r="K62" s="135"/>
      <c r="L62" s="11" t="str">
        <f>VLOOKUP(A62,RecNamesAll!A:E,5,FALSE)</f>
        <v>A</v>
      </c>
    </row>
    <row r="63" spans="1:12" x14ac:dyDescent="0.2">
      <c r="A63" t="s">
        <v>845</v>
      </c>
      <c r="B63" s="11" t="b">
        <f t="shared" si="5"/>
        <v>1</v>
      </c>
      <c r="C63" s="11" t="s">
        <v>122</v>
      </c>
      <c r="D63" t="s">
        <v>1360</v>
      </c>
      <c r="G63" s="131" t="str">
        <f t="shared" si="7"/>
        <v>Prostaglandin E2</v>
      </c>
      <c r="H63" s="132" t="s">
        <v>1361</v>
      </c>
      <c r="I63" s="133" t="s">
        <v>1360</v>
      </c>
      <c r="J63" s="134" t="s">
        <v>1362</v>
      </c>
      <c r="K63" s="135"/>
      <c r="L63" s="11" t="str">
        <f>VLOOKUP(A63,RecNamesAll!A:E,5,FALSE)</f>
        <v>A</v>
      </c>
    </row>
    <row r="64" spans="1:12" x14ac:dyDescent="0.2">
      <c r="A64" t="s">
        <v>848</v>
      </c>
      <c r="B64" s="11" t="b">
        <f t="shared" si="5"/>
        <v>1</v>
      </c>
      <c r="C64" s="11" t="s">
        <v>122</v>
      </c>
      <c r="D64" t="s">
        <v>1360</v>
      </c>
      <c r="G64" s="131" t="str">
        <f t="shared" si="7"/>
        <v>Prostaglandin E2</v>
      </c>
      <c r="H64" s="132" t="s">
        <v>1360</v>
      </c>
      <c r="I64" s="133" t="s">
        <v>1361</v>
      </c>
      <c r="J64" s="134" t="s">
        <v>1362</v>
      </c>
      <c r="K64" s="135"/>
      <c r="L64" s="11" t="str">
        <f>VLOOKUP(A64,RecNamesAll!A:E,5,FALSE)</f>
        <v>A</v>
      </c>
    </row>
    <row r="65" spans="1:12" x14ac:dyDescent="0.2">
      <c r="A65" t="s">
        <v>851</v>
      </c>
      <c r="B65" s="11" t="b">
        <f t="shared" si="5"/>
        <v>1</v>
      </c>
      <c r="C65" s="11" t="s">
        <v>122</v>
      </c>
      <c r="D65" t="s">
        <v>1360</v>
      </c>
      <c r="G65" s="131" t="str">
        <f t="shared" si="7"/>
        <v>Prostaglandin E2</v>
      </c>
      <c r="H65" s="132" t="s">
        <v>1361</v>
      </c>
      <c r="I65" s="133" t="s">
        <v>1360</v>
      </c>
      <c r="J65" s="134" t="s">
        <v>1362</v>
      </c>
      <c r="K65" s="135"/>
      <c r="L65" s="11" t="str">
        <f>VLOOKUP(A65,RecNamesAll!A:E,5,FALSE)</f>
        <v>A</v>
      </c>
    </row>
    <row r="66" spans="1:12" x14ac:dyDescent="0.2">
      <c r="A66" t="s">
        <v>755</v>
      </c>
      <c r="B66" s="11" t="b">
        <f t="shared" ref="B66:B97" si="9">AND(D66=G66)</f>
        <v>0</v>
      </c>
      <c r="C66" s="11" t="s">
        <v>148</v>
      </c>
      <c r="D66" t="str">
        <f>C66</f>
        <v>RFRP3</v>
      </c>
      <c r="G66" s="131" t="str">
        <f t="shared" si="7"/>
        <v>Neuropeptide FF</v>
      </c>
      <c r="H66" s="132" t="s">
        <v>1346</v>
      </c>
      <c r="I66" s="133" t="s">
        <v>1347</v>
      </c>
      <c r="J66" s="134" t="s">
        <v>1348</v>
      </c>
      <c r="K66" s="135"/>
      <c r="L66" s="11" t="str">
        <f>VLOOKUP(A66,RecNamesAll!A:E,5,FALSE)</f>
        <v>A</v>
      </c>
    </row>
    <row r="67" spans="1:12" x14ac:dyDescent="0.2">
      <c r="A67" t="s">
        <v>775</v>
      </c>
      <c r="B67" s="11" t="b">
        <f t="shared" si="9"/>
        <v>0</v>
      </c>
      <c r="C67" s="11" t="s">
        <v>172</v>
      </c>
      <c r="D67" t="str">
        <f>C67</f>
        <v>SNC-80</v>
      </c>
      <c r="G67" s="131" t="str">
        <f t="shared" si="7"/>
        <v>Methionine-Enkephalin</v>
      </c>
      <c r="H67" s="132" t="s">
        <v>1410</v>
      </c>
      <c r="I67" s="133" t="s">
        <v>1411</v>
      </c>
      <c r="J67" s="134" t="s">
        <v>1391</v>
      </c>
      <c r="K67" s="135"/>
      <c r="L67" s="11" t="str">
        <f>VLOOKUP(A67,RecNamesAll!A:E,5,FALSE)</f>
        <v>A</v>
      </c>
    </row>
    <row r="68" spans="1:12" x14ac:dyDescent="0.2">
      <c r="A68" t="s">
        <v>49</v>
      </c>
      <c r="B68" s="11" t="b">
        <f t="shared" si="9"/>
        <v>0</v>
      </c>
      <c r="C68" s="11" t="s">
        <v>135</v>
      </c>
      <c r="D68" t="s">
        <v>1412</v>
      </c>
      <c r="F68" s="130" t="s">
        <v>1413</v>
      </c>
      <c r="G68" s="131" t="str">
        <f t="shared" si="7"/>
        <v>Capric acid</v>
      </c>
      <c r="H68" s="132" t="s">
        <v>1414</v>
      </c>
      <c r="I68" s="133" t="s">
        <v>1412</v>
      </c>
      <c r="J68" s="134" t="s">
        <v>1415</v>
      </c>
      <c r="K68" s="135"/>
      <c r="L68" s="11" t="str">
        <f>VLOOKUP(A68,RecNamesAll!A:E,5,FALSE)</f>
        <v>A</v>
      </c>
    </row>
    <row r="69" spans="1:12" x14ac:dyDescent="0.2">
      <c r="A69" t="s">
        <v>814</v>
      </c>
      <c r="B69" s="11" t="b">
        <f t="shared" si="9"/>
        <v>0</v>
      </c>
      <c r="C69" s="11" t="s">
        <v>152</v>
      </c>
      <c r="D69" t="str">
        <f t="shared" ref="D69:D100" si="10">C69</f>
        <v>UTP</v>
      </c>
      <c r="F69" s="130" t="s">
        <v>1416</v>
      </c>
      <c r="G69" s="131" t="str">
        <f t="shared" si="7"/>
        <v>ATP</v>
      </c>
      <c r="H69" s="132" t="s">
        <v>1417</v>
      </c>
      <c r="I69" s="133" t="s">
        <v>1418</v>
      </c>
      <c r="J69" s="134" t="s">
        <v>1419</v>
      </c>
      <c r="K69" s="135"/>
      <c r="L69" s="11" t="str">
        <f>VLOOKUP(A69,RecNamesAll!A:E,5,FALSE)</f>
        <v>A</v>
      </c>
    </row>
    <row r="70" spans="1:12" x14ac:dyDescent="0.2">
      <c r="A70" t="s">
        <v>464</v>
      </c>
      <c r="B70" s="11" t="b">
        <f t="shared" si="9"/>
        <v>0</v>
      </c>
      <c r="C70" s="11" t="s">
        <v>109</v>
      </c>
      <c r="D70" t="str">
        <f t="shared" si="10"/>
        <v>WIN55,212-2</v>
      </c>
      <c r="G70" s="131" t="str">
        <f t="shared" si="7"/>
        <v>CP-55940</v>
      </c>
      <c r="H70" s="132" t="s">
        <v>1420</v>
      </c>
      <c r="I70" s="133" t="s">
        <v>1421</v>
      </c>
      <c r="J70" s="134" t="s">
        <v>1422</v>
      </c>
      <c r="K70" s="135"/>
      <c r="L70" s="11" t="str">
        <f>VLOOKUP(A70,RecNamesAll!A:E,5,FALSE)</f>
        <v>A</v>
      </c>
    </row>
    <row r="71" spans="1:12" x14ac:dyDescent="0.2">
      <c r="A71" t="s">
        <v>468</v>
      </c>
      <c r="B71" s="11" t="b">
        <f t="shared" si="9"/>
        <v>0</v>
      </c>
      <c r="C71" s="11" t="s">
        <v>109</v>
      </c>
      <c r="D71" t="str">
        <f t="shared" si="10"/>
        <v>WIN55,212-2</v>
      </c>
      <c r="G71" s="131" t="str">
        <f t="shared" si="7"/>
        <v>CP-55940</v>
      </c>
      <c r="H71" s="132" t="s">
        <v>1420</v>
      </c>
      <c r="I71" s="133" t="s">
        <v>1423</v>
      </c>
      <c r="J71" s="134" t="s">
        <v>1422</v>
      </c>
      <c r="K71" s="135"/>
      <c r="L71" s="11" t="str">
        <f>VLOOKUP(A71,RecNamesAll!A:E,5,FALSE)</f>
        <v>A</v>
      </c>
    </row>
    <row r="72" spans="1:12" x14ac:dyDescent="0.2">
      <c r="A72" t="s">
        <v>630</v>
      </c>
      <c r="B72" s="11" t="b">
        <f t="shared" si="9"/>
        <v>0</v>
      </c>
      <c r="C72" s="11" t="s">
        <v>131</v>
      </c>
      <c r="D72" t="str">
        <f t="shared" si="10"/>
        <v>α-linolenic acid</v>
      </c>
      <c r="G72" s="131" t="str">
        <f t="shared" si="7"/>
        <v>TUG 891</v>
      </c>
      <c r="H72" s="132" t="s">
        <v>1424</v>
      </c>
      <c r="I72" s="133" t="s">
        <v>1424</v>
      </c>
      <c r="J72" s="134" t="s">
        <v>1425</v>
      </c>
      <c r="K72" s="135"/>
      <c r="L72" s="11" t="str">
        <f>VLOOKUP(A72,RecNamesAll!A:E,5,FALSE)</f>
        <v>A</v>
      </c>
    </row>
    <row r="73" spans="1:12" x14ac:dyDescent="0.2">
      <c r="A73" t="s">
        <v>67</v>
      </c>
      <c r="B73" s="11" t="b">
        <f t="shared" si="9"/>
        <v>0</v>
      </c>
      <c r="C73" s="11" t="s">
        <v>144</v>
      </c>
      <c r="D73" t="str">
        <f t="shared" si="10"/>
        <v>γ-MSH</v>
      </c>
      <c r="F73" s="130" t="s">
        <v>1416</v>
      </c>
      <c r="G73" s="131" t="str">
        <f t="shared" si="7"/>
        <v>α-MSH</v>
      </c>
      <c r="H73" s="132" t="s">
        <v>145</v>
      </c>
      <c r="I73" s="133" t="s">
        <v>1387</v>
      </c>
      <c r="J73" s="134" t="s">
        <v>1388</v>
      </c>
      <c r="K73" s="135"/>
      <c r="L73" s="11" t="str">
        <f>VLOOKUP(A73,RecNamesAll!A:E,5,FALSE)</f>
        <v>A</v>
      </c>
    </row>
    <row r="74" spans="1:12" x14ac:dyDescent="0.2">
      <c r="A74" t="s">
        <v>415</v>
      </c>
      <c r="B74" s="11" t="b">
        <f t="shared" si="9"/>
        <v>0</v>
      </c>
      <c r="C74" s="11" t="s">
        <v>356</v>
      </c>
      <c r="D74" t="str">
        <f t="shared" si="10"/>
        <v/>
      </c>
      <c r="G74" s="131" t="str">
        <f t="shared" si="7"/>
        <v>Norepinephrine</v>
      </c>
      <c r="H74" s="132" t="s">
        <v>1342</v>
      </c>
      <c r="I74" s="133" t="s">
        <v>1343</v>
      </c>
      <c r="J74" s="134" t="s">
        <v>1344</v>
      </c>
      <c r="K74" s="135"/>
      <c r="L74" s="11" t="str">
        <f>VLOOKUP(A74,RecNamesAll!A:E,5,FALSE)</f>
        <v>A</v>
      </c>
    </row>
    <row r="75" spans="1:12" x14ac:dyDescent="0.2">
      <c r="A75" t="s">
        <v>417</v>
      </c>
      <c r="B75" s="11" t="b">
        <f t="shared" si="9"/>
        <v>0</v>
      </c>
      <c r="C75" s="11" t="s">
        <v>356</v>
      </c>
      <c r="D75" t="str">
        <f t="shared" si="10"/>
        <v/>
      </c>
      <c r="G75" s="131" t="str">
        <f t="shared" si="7"/>
        <v>Norepinephrine</v>
      </c>
      <c r="H75" s="132" t="s">
        <v>1345</v>
      </c>
      <c r="I75" s="133" t="s">
        <v>1343</v>
      </c>
      <c r="J75" s="134" t="s">
        <v>1344</v>
      </c>
      <c r="K75" s="135"/>
      <c r="L75" s="11" t="str">
        <f>VLOOKUP(A75,RecNamesAll!A:E,5,FALSE)</f>
        <v>A</v>
      </c>
    </row>
    <row r="76" spans="1:12" x14ac:dyDescent="0.2">
      <c r="A76" t="s">
        <v>432</v>
      </c>
      <c r="B76" s="11" t="b">
        <f t="shared" si="9"/>
        <v>0</v>
      </c>
      <c r="C76" s="11" t="s">
        <v>356</v>
      </c>
      <c r="D76" t="str">
        <f t="shared" si="10"/>
        <v/>
      </c>
      <c r="G76" s="131" t="str">
        <f t="shared" si="7"/>
        <v>Isoproterenol</v>
      </c>
      <c r="H76" s="132" t="s">
        <v>1406</v>
      </c>
      <c r="I76" s="133" t="s">
        <v>1407</v>
      </c>
      <c r="J76" s="134" t="s">
        <v>1408</v>
      </c>
      <c r="K76" s="135"/>
      <c r="L76" s="11" t="str">
        <f>VLOOKUP(A76,RecNamesAll!A:E,5,FALSE)</f>
        <v>A</v>
      </c>
    </row>
    <row r="77" spans="1:12" x14ac:dyDescent="0.2">
      <c r="A77" t="s">
        <v>939</v>
      </c>
      <c r="B77" s="11" t="b">
        <f t="shared" si="9"/>
        <v>0</v>
      </c>
      <c r="C77" s="11" t="s">
        <v>356</v>
      </c>
      <c r="D77" t="str">
        <f t="shared" si="10"/>
        <v/>
      </c>
      <c r="G77" s="131" t="str">
        <f t="shared" si="7"/>
        <v>Vasopressin</v>
      </c>
      <c r="H77" s="132" t="s">
        <v>1312</v>
      </c>
      <c r="I77" s="133" t="s">
        <v>1310</v>
      </c>
      <c r="J77" s="134" t="s">
        <v>1311</v>
      </c>
      <c r="K77" s="135"/>
      <c r="L77" s="11" t="str">
        <f>VLOOKUP(A77,RecNamesAll!A:E,5,FALSE)</f>
        <v>A</v>
      </c>
    </row>
    <row r="78" spans="1:12" x14ac:dyDescent="0.2">
      <c r="A78" t="s">
        <v>500</v>
      </c>
      <c r="B78" s="11" t="b">
        <f t="shared" si="9"/>
        <v>0</v>
      </c>
      <c r="C78" s="11" t="s">
        <v>356</v>
      </c>
      <c r="D78" t="str">
        <f t="shared" si="10"/>
        <v/>
      </c>
      <c r="G78" s="131" t="str">
        <f t="shared" si="7"/>
        <v>CCK-Octapeptide</v>
      </c>
      <c r="H78" s="132" t="s">
        <v>1429</v>
      </c>
      <c r="I78" s="133" t="s">
        <v>1315</v>
      </c>
      <c r="J78" s="134" t="s">
        <v>1316</v>
      </c>
      <c r="K78" s="135"/>
      <c r="L78" s="11" t="str">
        <f>VLOOKUP(A78,RecNamesAll!A:E,5,FALSE)</f>
        <v>A</v>
      </c>
    </row>
    <row r="79" spans="1:12" x14ac:dyDescent="0.2">
      <c r="A79" t="s">
        <v>389</v>
      </c>
      <c r="B79" s="11" t="b">
        <f t="shared" si="9"/>
        <v>0</v>
      </c>
      <c r="C79" s="11" t="s">
        <v>356</v>
      </c>
      <c r="D79" t="str">
        <f t="shared" si="10"/>
        <v/>
      </c>
      <c r="G79" s="131" t="str">
        <f t="shared" si="7"/>
        <v>Acetylcholine</v>
      </c>
      <c r="H79" s="132" t="s">
        <v>1300</v>
      </c>
      <c r="I79" s="133" t="s">
        <v>1301</v>
      </c>
      <c r="J79" s="134" t="s">
        <v>1302</v>
      </c>
      <c r="K79" s="135"/>
      <c r="L79" s="11" t="str">
        <f>VLOOKUP(A79,RecNamesAll!A:E,5,FALSE)</f>
        <v>A</v>
      </c>
    </row>
    <row r="80" spans="1:12" x14ac:dyDescent="0.2">
      <c r="A80" t="s">
        <v>610</v>
      </c>
      <c r="B80" s="11" t="b">
        <f t="shared" si="9"/>
        <v>0</v>
      </c>
      <c r="C80" s="11" t="s">
        <v>356</v>
      </c>
      <c r="D80" t="str">
        <f t="shared" si="10"/>
        <v/>
      </c>
      <c r="G80" s="131" t="str">
        <f t="shared" ref="G80:G111" si="11">H80</f>
        <v>Dopamine</v>
      </c>
      <c r="H80" s="132" t="s">
        <v>1317</v>
      </c>
      <c r="I80" s="133" t="s">
        <v>1318</v>
      </c>
      <c r="J80" s="134" t="s">
        <v>1319</v>
      </c>
      <c r="K80" s="135"/>
      <c r="L80" s="11" t="str">
        <f>VLOOKUP(A80,RecNamesAll!A:E,5,FALSE)</f>
        <v>A</v>
      </c>
    </row>
    <row r="81" spans="1:12" x14ac:dyDescent="0.2">
      <c r="A81" t="s">
        <v>611</v>
      </c>
      <c r="B81" s="11" t="b">
        <f t="shared" si="9"/>
        <v>0</v>
      </c>
      <c r="C81" s="11" t="s">
        <v>356</v>
      </c>
      <c r="D81" t="str">
        <f t="shared" si="10"/>
        <v/>
      </c>
      <c r="G81" s="131" t="str">
        <f t="shared" si="11"/>
        <v>Dopamine</v>
      </c>
      <c r="H81" s="132" t="s">
        <v>1317</v>
      </c>
      <c r="I81" s="133" t="s">
        <v>1320</v>
      </c>
      <c r="J81" s="134" t="s">
        <v>1319</v>
      </c>
      <c r="K81" s="135"/>
      <c r="L81" s="11" t="str">
        <f>VLOOKUP(A81,RecNamesAll!A:E,5,FALSE)</f>
        <v>A</v>
      </c>
    </row>
    <row r="82" spans="1:12" x14ac:dyDescent="0.2">
      <c r="A82" t="s">
        <v>617</v>
      </c>
      <c r="B82" s="11" t="b">
        <f t="shared" si="9"/>
        <v>0</v>
      </c>
      <c r="C82" s="11" t="s">
        <v>356</v>
      </c>
      <c r="D82" t="str">
        <f t="shared" si="10"/>
        <v/>
      </c>
      <c r="G82" s="131" t="str">
        <f t="shared" si="11"/>
        <v>Endothelin-1</v>
      </c>
      <c r="H82" s="132" t="s">
        <v>123</v>
      </c>
      <c r="I82" s="133" t="s">
        <v>1430</v>
      </c>
      <c r="J82" s="134" t="s">
        <v>1326</v>
      </c>
      <c r="K82" s="135"/>
      <c r="L82" s="11" t="str">
        <f>VLOOKUP(A82,RecNamesAll!A:E,5,FALSE)</f>
        <v>A</v>
      </c>
    </row>
    <row r="83" spans="1:12" x14ac:dyDescent="0.2">
      <c r="A83" t="s">
        <v>868</v>
      </c>
      <c r="B83" s="11" t="b">
        <f t="shared" si="9"/>
        <v>0</v>
      </c>
      <c r="C83" s="11" t="s">
        <v>356</v>
      </c>
      <c r="D83" t="str">
        <f t="shared" si="10"/>
        <v/>
      </c>
      <c r="G83" s="131" t="str">
        <f t="shared" si="11"/>
        <v>Thrombin</v>
      </c>
      <c r="H83" s="132" t="s">
        <v>1431</v>
      </c>
      <c r="I83" s="133" t="s">
        <v>1432</v>
      </c>
      <c r="J83" s="134" t="s">
        <v>1433</v>
      </c>
      <c r="K83" s="135"/>
      <c r="L83" s="11" t="str">
        <f>VLOOKUP(A83,RecNamesAll!A:E,5,FALSE)</f>
        <v>A</v>
      </c>
    </row>
    <row r="84" spans="1:12" x14ac:dyDescent="0.2">
      <c r="A84" t="s">
        <v>869</v>
      </c>
      <c r="B84" s="11" t="b">
        <f t="shared" si="9"/>
        <v>0</v>
      </c>
      <c r="C84" s="11" t="s">
        <v>356</v>
      </c>
      <c r="D84" t="str">
        <f t="shared" si="10"/>
        <v/>
      </c>
      <c r="G84" s="131" t="str">
        <f t="shared" si="11"/>
        <v>Thrombin</v>
      </c>
      <c r="H84" s="132" t="s">
        <v>1434</v>
      </c>
      <c r="I84" s="133" t="s">
        <v>1435</v>
      </c>
      <c r="J84" s="134" t="s">
        <v>1433</v>
      </c>
      <c r="K84" s="135"/>
      <c r="L84" s="11" t="str">
        <f>VLOOKUP(A84,RecNamesAll!A:E,5,FALSE)</f>
        <v>A</v>
      </c>
    </row>
    <row r="85" spans="1:12" x14ac:dyDescent="0.2">
      <c r="A85" t="s">
        <v>624</v>
      </c>
      <c r="B85" s="11" t="b">
        <f t="shared" si="9"/>
        <v>0</v>
      </c>
      <c r="C85" s="11" t="s">
        <v>356</v>
      </c>
      <c r="D85" t="str">
        <f t="shared" si="10"/>
        <v/>
      </c>
      <c r="G85" s="131" t="str">
        <f t="shared" si="11"/>
        <v>Palmitic acid</v>
      </c>
      <c r="H85" s="132" t="s">
        <v>1436</v>
      </c>
      <c r="I85" s="133" t="s">
        <v>1437</v>
      </c>
      <c r="J85" s="134" t="s">
        <v>1438</v>
      </c>
      <c r="K85" s="135"/>
      <c r="L85" s="11" t="str">
        <f>VLOOKUP(A85,RecNamesAll!A:E,5,FALSE)</f>
        <v>A</v>
      </c>
    </row>
    <row r="86" spans="1:12" x14ac:dyDescent="0.2">
      <c r="A86" t="s">
        <v>620</v>
      </c>
      <c r="B86" s="11" t="b">
        <f t="shared" si="9"/>
        <v>0</v>
      </c>
      <c r="C86" s="11" t="s">
        <v>356</v>
      </c>
      <c r="D86" t="str">
        <f t="shared" si="10"/>
        <v/>
      </c>
      <c r="G86" s="131" t="str">
        <f t="shared" si="11"/>
        <v>fMLP</v>
      </c>
      <c r="H86" s="132" t="s">
        <v>1439</v>
      </c>
      <c r="I86" s="133" t="s">
        <v>1440</v>
      </c>
      <c r="J86" s="134" t="s">
        <v>1441</v>
      </c>
      <c r="K86" s="135"/>
      <c r="L86" s="11" t="str">
        <f>VLOOKUP(A86,RecNamesAll!A:E,5,FALSE)</f>
        <v>A</v>
      </c>
    </row>
    <row r="87" spans="1:12" x14ac:dyDescent="0.2">
      <c r="A87" t="s">
        <v>622</v>
      </c>
      <c r="B87" s="11" t="b">
        <f t="shared" si="9"/>
        <v>0</v>
      </c>
      <c r="C87" s="11" t="s">
        <v>356</v>
      </c>
      <c r="D87" t="str">
        <f t="shared" si="10"/>
        <v/>
      </c>
      <c r="G87" s="131" t="str">
        <f t="shared" si="11"/>
        <v>WKYMVM</v>
      </c>
      <c r="H87" s="132" t="s">
        <v>1442</v>
      </c>
      <c r="I87" s="133" t="s">
        <v>1443</v>
      </c>
      <c r="J87" s="134" t="s">
        <v>1444</v>
      </c>
      <c r="K87" s="135"/>
      <c r="L87" s="11" t="str">
        <f>VLOOKUP(A87,RecNamesAll!A:E,5,FALSE)</f>
        <v>A</v>
      </c>
    </row>
    <row r="88" spans="1:12" x14ac:dyDescent="0.2">
      <c r="A88" t="s">
        <v>650</v>
      </c>
      <c r="B88" s="11" t="b">
        <f t="shared" si="9"/>
        <v>0</v>
      </c>
      <c r="C88" s="11" t="s">
        <v>356</v>
      </c>
      <c r="D88" t="str">
        <f t="shared" si="10"/>
        <v/>
      </c>
      <c r="G88" s="131" t="str">
        <f t="shared" si="11"/>
        <v>Galanin</v>
      </c>
      <c r="H88" s="132" t="s">
        <v>1445</v>
      </c>
      <c r="I88" s="133" t="s">
        <v>1446</v>
      </c>
      <c r="J88" s="134" t="s">
        <v>1447</v>
      </c>
      <c r="K88" s="135"/>
      <c r="L88" s="11" t="str">
        <f>VLOOKUP(A88,RecNamesAll!A:E,5,FALSE)</f>
        <v>A</v>
      </c>
    </row>
    <row r="89" spans="1:12" x14ac:dyDescent="0.2">
      <c r="A89" t="s">
        <v>652</v>
      </c>
      <c r="B89" s="11" t="b">
        <f t="shared" si="9"/>
        <v>0</v>
      </c>
      <c r="C89" s="11" t="s">
        <v>356</v>
      </c>
      <c r="D89" t="str">
        <f t="shared" si="10"/>
        <v/>
      </c>
      <c r="G89" s="131" t="str">
        <f t="shared" si="11"/>
        <v>Galanin</v>
      </c>
      <c r="H89" s="132" t="s">
        <v>651</v>
      </c>
      <c r="I89" s="133" t="s">
        <v>1448</v>
      </c>
      <c r="J89" s="134" t="s">
        <v>1447</v>
      </c>
      <c r="K89" s="135"/>
      <c r="L89" s="11" t="str">
        <f>VLOOKUP(A89,RecNamesAll!A:E,5,FALSE)</f>
        <v>A</v>
      </c>
    </row>
    <row r="90" spans="1:12" x14ac:dyDescent="0.2">
      <c r="A90" t="s">
        <v>653</v>
      </c>
      <c r="B90" s="11" t="b">
        <f t="shared" si="9"/>
        <v>0</v>
      </c>
      <c r="C90" s="11" t="s">
        <v>356</v>
      </c>
      <c r="D90" t="str">
        <f t="shared" si="10"/>
        <v/>
      </c>
      <c r="G90" s="131" t="str">
        <f t="shared" si="11"/>
        <v>Galanin (rat)</v>
      </c>
      <c r="H90" s="132" t="s">
        <v>1449</v>
      </c>
      <c r="I90" s="133" t="s">
        <v>1450</v>
      </c>
      <c r="J90" s="134" t="s">
        <v>1451</v>
      </c>
      <c r="K90" s="135"/>
      <c r="L90" s="11" t="str">
        <f>VLOOKUP(A90,RecNamesAll!A:E,5,FALSE)</f>
        <v>A</v>
      </c>
    </row>
    <row r="91" spans="1:12" x14ac:dyDescent="0.2">
      <c r="A91" t="s">
        <v>673</v>
      </c>
      <c r="B91" s="11" t="b">
        <f t="shared" si="9"/>
        <v>0</v>
      </c>
      <c r="C91" s="11" t="s">
        <v>356</v>
      </c>
      <c r="D91" t="str">
        <f t="shared" si="10"/>
        <v/>
      </c>
      <c r="G91" s="131" t="str">
        <f t="shared" si="11"/>
        <v>GSK1292263</v>
      </c>
      <c r="H91" s="132" t="s">
        <v>1452</v>
      </c>
      <c r="I91" s="133" t="s">
        <v>1452</v>
      </c>
      <c r="J91" s="134" t="s">
        <v>1453</v>
      </c>
      <c r="K91" s="135"/>
      <c r="L91" s="11" t="str">
        <f>VLOOKUP(A91,RecNamesAll!A:E,5,FALSE)</f>
        <v>A</v>
      </c>
    </row>
    <row r="92" spans="1:12" x14ac:dyDescent="0.2">
      <c r="A92" t="s">
        <v>504</v>
      </c>
      <c r="B92" s="11" t="b">
        <f t="shared" si="9"/>
        <v>0</v>
      </c>
      <c r="C92" s="11" t="s">
        <v>356</v>
      </c>
      <c r="D92" t="str">
        <f t="shared" si="10"/>
        <v/>
      </c>
      <c r="G92" s="131" t="str">
        <f t="shared" si="11"/>
        <v>9-HODE</v>
      </c>
      <c r="H92" s="132" t="s">
        <v>1454</v>
      </c>
      <c r="I92" s="133" t="s">
        <v>1455</v>
      </c>
      <c r="J92" s="134" t="s">
        <v>1456</v>
      </c>
      <c r="K92" s="135"/>
      <c r="L92" s="11" t="str">
        <f>VLOOKUP(A92,RecNamesAll!A:E,5,FALSE)</f>
        <v>A</v>
      </c>
    </row>
    <row r="93" spans="1:12" x14ac:dyDescent="0.2">
      <c r="A93" t="s">
        <v>531</v>
      </c>
      <c r="B93" s="11" t="b">
        <f t="shared" si="9"/>
        <v>0</v>
      </c>
      <c r="C93" s="11" t="s">
        <v>356</v>
      </c>
      <c r="D93" t="str">
        <f t="shared" si="10"/>
        <v/>
      </c>
      <c r="G93" s="131" t="str">
        <f t="shared" si="11"/>
        <v>MDL 29951</v>
      </c>
      <c r="H93" s="132" t="s">
        <v>1457</v>
      </c>
      <c r="I93" s="133" t="s">
        <v>1458</v>
      </c>
      <c r="J93" s="134" t="s">
        <v>1459</v>
      </c>
      <c r="K93" s="135"/>
      <c r="L93" s="11" t="str">
        <f>VLOOKUP(A93,RecNamesAll!A:E,5,FALSE)</f>
        <v>A</v>
      </c>
    </row>
    <row r="94" spans="1:12" x14ac:dyDescent="0.2">
      <c r="A94" t="s">
        <v>522</v>
      </c>
      <c r="B94" s="11" t="b">
        <f t="shared" si="9"/>
        <v>0</v>
      </c>
      <c r="C94" s="11" t="s">
        <v>356</v>
      </c>
      <c r="D94" t="str">
        <f t="shared" si="10"/>
        <v/>
      </c>
      <c r="G94" s="131" t="str">
        <f t="shared" si="11"/>
        <v>Lysophosphatidylserine</v>
      </c>
      <c r="H94" s="132" t="s">
        <v>1460</v>
      </c>
      <c r="I94" s="133" t="s">
        <v>1461</v>
      </c>
      <c r="J94" s="134" t="s">
        <v>1462</v>
      </c>
      <c r="K94" s="135"/>
      <c r="L94" s="11" t="str">
        <f>VLOOKUP(A94,RecNamesAll!A:E,5,FALSE)</f>
        <v>A</v>
      </c>
    </row>
    <row r="95" spans="1:12" x14ac:dyDescent="0.2">
      <c r="A95" t="s">
        <v>543</v>
      </c>
      <c r="B95" s="11" t="b">
        <f t="shared" si="9"/>
        <v>0</v>
      </c>
      <c r="C95" s="11" t="s">
        <v>356</v>
      </c>
      <c r="D95" t="str">
        <f t="shared" si="10"/>
        <v/>
      </c>
      <c r="G95" s="131" t="str">
        <f t="shared" si="11"/>
        <v>Lysophosphatidylserine</v>
      </c>
      <c r="H95" s="132" t="s">
        <v>1463</v>
      </c>
      <c r="I95" s="133" t="s">
        <v>1461</v>
      </c>
      <c r="J95" s="134" t="s">
        <v>1462</v>
      </c>
      <c r="K95" s="135"/>
      <c r="L95" s="11" t="str">
        <f>VLOOKUP(A95,RecNamesAll!A:E,5,FALSE)</f>
        <v>A</v>
      </c>
    </row>
    <row r="96" spans="1:12" x14ac:dyDescent="0.2">
      <c r="A96" t="s">
        <v>544</v>
      </c>
      <c r="B96" s="11" t="b">
        <f t="shared" si="9"/>
        <v>0</v>
      </c>
      <c r="C96" s="11" t="s">
        <v>356</v>
      </c>
      <c r="D96" t="str">
        <f t="shared" si="10"/>
        <v/>
      </c>
      <c r="G96" s="131" t="str">
        <f t="shared" si="11"/>
        <v>Zaprinast</v>
      </c>
      <c r="H96" s="132" t="s">
        <v>1464</v>
      </c>
      <c r="I96" s="133" t="s">
        <v>1465</v>
      </c>
      <c r="J96" s="134" t="s">
        <v>1466</v>
      </c>
      <c r="K96" s="135"/>
      <c r="L96" s="11" t="str">
        <f>VLOOKUP(A96,RecNamesAll!A:E,5,FALSE)</f>
        <v>A</v>
      </c>
    </row>
    <row r="97" spans="1:12" x14ac:dyDescent="0.2">
      <c r="A97" t="s">
        <v>676</v>
      </c>
      <c r="B97" s="11" t="b">
        <f t="shared" si="9"/>
        <v>0</v>
      </c>
      <c r="C97" s="11" t="s">
        <v>356</v>
      </c>
      <c r="D97" t="str">
        <f t="shared" si="10"/>
        <v/>
      </c>
      <c r="G97" s="131" t="str">
        <f t="shared" si="11"/>
        <v>Lysophosphatidylinositol</v>
      </c>
      <c r="H97" s="132" t="s">
        <v>1467</v>
      </c>
      <c r="I97" s="133" t="s">
        <v>1468</v>
      </c>
      <c r="J97" s="134" t="s">
        <v>1469</v>
      </c>
      <c r="K97" s="135"/>
      <c r="L97" s="11" t="str">
        <f>VLOOKUP(A97,RecNamesAll!A:E,5,FALSE)</f>
        <v>A</v>
      </c>
    </row>
    <row r="98" spans="1:12" x14ac:dyDescent="0.2">
      <c r="A98" t="s">
        <v>448</v>
      </c>
      <c r="B98" s="11" t="b">
        <f t="shared" ref="B98:B128" si="12">AND(D98=G98)</f>
        <v>0</v>
      </c>
      <c r="C98" s="11" t="s">
        <v>356</v>
      </c>
      <c r="D98" t="str">
        <f t="shared" si="10"/>
        <v/>
      </c>
      <c r="G98" s="131" t="str">
        <f t="shared" si="11"/>
        <v>Bombesin</v>
      </c>
      <c r="H98" s="132" t="s">
        <v>447</v>
      </c>
      <c r="I98" s="133" t="s">
        <v>1470</v>
      </c>
      <c r="J98" s="134" t="s">
        <v>1471</v>
      </c>
      <c r="K98" s="135"/>
      <c r="L98" s="11" t="str">
        <f>VLOOKUP(A98,RecNamesAll!A:E,5,FALSE)</f>
        <v>A</v>
      </c>
    </row>
    <row r="99" spans="1:12" x14ac:dyDescent="0.2">
      <c r="A99" t="s">
        <v>797</v>
      </c>
      <c r="B99" s="11" t="b">
        <f t="shared" si="12"/>
        <v>0</v>
      </c>
      <c r="C99" s="11" t="s">
        <v>356</v>
      </c>
      <c r="D99" t="str">
        <f t="shared" si="10"/>
        <v/>
      </c>
      <c r="G99" s="131" t="str">
        <f t="shared" si="11"/>
        <v>Orexin-A</v>
      </c>
      <c r="H99" s="132" t="s">
        <v>1472</v>
      </c>
      <c r="I99" s="133" t="s">
        <v>1352</v>
      </c>
      <c r="J99" s="134" t="s">
        <v>1353</v>
      </c>
      <c r="K99" s="135"/>
      <c r="L99" s="11" t="str">
        <f>VLOOKUP(A99,RecNamesAll!A:E,5,FALSE)</f>
        <v>A</v>
      </c>
    </row>
    <row r="100" spans="1:12" x14ac:dyDescent="0.2">
      <c r="A100" t="s">
        <v>681</v>
      </c>
      <c r="B100" s="11" t="b">
        <f t="shared" si="12"/>
        <v>0</v>
      </c>
      <c r="C100" s="11" t="s">
        <v>356</v>
      </c>
      <c r="D100" t="str">
        <f t="shared" si="10"/>
        <v/>
      </c>
      <c r="G100" s="131" t="str">
        <f t="shared" si="11"/>
        <v>Histamine</v>
      </c>
      <c r="H100" s="132" t="s">
        <v>1330</v>
      </c>
      <c r="I100" s="133" t="s">
        <v>1331</v>
      </c>
      <c r="J100" s="134" t="s">
        <v>1332</v>
      </c>
      <c r="K100" s="135"/>
      <c r="L100" s="11" t="str">
        <f>VLOOKUP(A100,RecNamesAll!A:E,5,FALSE)</f>
        <v>A</v>
      </c>
    </row>
    <row r="101" spans="1:12" x14ac:dyDescent="0.2">
      <c r="A101" t="s">
        <v>682</v>
      </c>
      <c r="B101" s="11" t="b">
        <f t="shared" si="12"/>
        <v>0</v>
      </c>
      <c r="C101" s="11" t="s">
        <v>356</v>
      </c>
      <c r="D101" t="str">
        <f t="shared" ref="D101:D131" si="13">C101</f>
        <v/>
      </c>
      <c r="G101" s="131" t="str">
        <f t="shared" si="11"/>
        <v>Histamine</v>
      </c>
      <c r="H101" s="132" t="s">
        <v>138</v>
      </c>
      <c r="I101" s="133" t="s">
        <v>1333</v>
      </c>
      <c r="J101" s="134" t="s">
        <v>1332</v>
      </c>
      <c r="K101" s="135"/>
      <c r="L101" s="11" t="str">
        <f>VLOOKUP(A101,RecNamesAll!A:E,5,FALSE)</f>
        <v>A</v>
      </c>
    </row>
    <row r="102" spans="1:12" x14ac:dyDescent="0.2">
      <c r="A102" t="s">
        <v>355</v>
      </c>
      <c r="B102" s="11" t="b">
        <f t="shared" si="12"/>
        <v>0</v>
      </c>
      <c r="C102" s="11" t="s">
        <v>356</v>
      </c>
      <c r="D102" t="str">
        <f t="shared" si="13"/>
        <v/>
      </c>
      <c r="G102" s="131" t="str">
        <f t="shared" si="11"/>
        <v>Serotonin</v>
      </c>
      <c r="H102" s="132" t="s">
        <v>101</v>
      </c>
      <c r="I102" s="133" t="s">
        <v>1374</v>
      </c>
      <c r="J102" s="134" t="s">
        <v>1373</v>
      </c>
      <c r="K102" s="135"/>
      <c r="L102" s="11" t="str">
        <f>VLOOKUP(A102,RecNamesAll!A:E,5,FALSE)</f>
        <v>A</v>
      </c>
    </row>
    <row r="103" spans="1:12" x14ac:dyDescent="0.2">
      <c r="A103" t="s">
        <v>358</v>
      </c>
      <c r="B103" s="11" t="b">
        <f t="shared" si="12"/>
        <v>0</v>
      </c>
      <c r="C103" s="11" t="s">
        <v>356</v>
      </c>
      <c r="D103" t="str">
        <f t="shared" si="13"/>
        <v/>
      </c>
      <c r="G103" s="131" t="str">
        <f t="shared" si="11"/>
        <v>Serotonin</v>
      </c>
      <c r="H103" s="132" t="s">
        <v>1371</v>
      </c>
      <c r="I103" s="133" t="s">
        <v>1372</v>
      </c>
      <c r="J103" s="134" t="s">
        <v>1373</v>
      </c>
      <c r="K103" s="135"/>
      <c r="L103" s="11" t="str">
        <f>VLOOKUP(A103,RecNamesAll!A:E,5,FALSE)</f>
        <v>A</v>
      </c>
    </row>
    <row r="104" spans="1:12" x14ac:dyDescent="0.2">
      <c r="A104" t="s">
        <v>369</v>
      </c>
      <c r="B104" s="11" t="b">
        <f t="shared" si="12"/>
        <v>0</v>
      </c>
      <c r="C104" s="11" t="s">
        <v>356</v>
      </c>
      <c r="D104" t="str">
        <f t="shared" si="13"/>
        <v/>
      </c>
      <c r="G104" s="131" t="str">
        <f t="shared" si="11"/>
        <v>Serotonin</v>
      </c>
      <c r="H104" s="132" t="s">
        <v>1371</v>
      </c>
      <c r="I104" s="133" t="s">
        <v>1372</v>
      </c>
      <c r="J104" s="134" t="s">
        <v>1373</v>
      </c>
      <c r="K104" s="135"/>
      <c r="L104" s="11" t="str">
        <f>VLOOKUP(A104,RecNamesAll!A:E,5,FALSE)</f>
        <v>A</v>
      </c>
    </row>
    <row r="105" spans="1:12" x14ac:dyDescent="0.2">
      <c r="A105" t="s">
        <v>372</v>
      </c>
      <c r="B105" s="11" t="b">
        <f t="shared" si="12"/>
        <v>0</v>
      </c>
      <c r="C105" s="11" t="s">
        <v>356</v>
      </c>
      <c r="D105" t="str">
        <f t="shared" si="13"/>
        <v/>
      </c>
      <c r="G105" s="131" t="str">
        <f t="shared" si="11"/>
        <v>Serotonin</v>
      </c>
      <c r="H105" s="132" t="s">
        <v>101</v>
      </c>
      <c r="I105" s="133" t="s">
        <v>1374</v>
      </c>
      <c r="J105" s="134" t="s">
        <v>1373</v>
      </c>
      <c r="K105" s="135"/>
      <c r="L105" s="11" t="str">
        <f>VLOOKUP(A105,RecNamesAll!A:E,5,FALSE)</f>
        <v>A</v>
      </c>
    </row>
    <row r="106" spans="1:12" x14ac:dyDescent="0.2">
      <c r="A106" t="s">
        <v>374</v>
      </c>
      <c r="B106" s="11" t="b">
        <f t="shared" si="12"/>
        <v>0</v>
      </c>
      <c r="C106" s="11" t="s">
        <v>356</v>
      </c>
      <c r="D106" t="str">
        <f t="shared" si="13"/>
        <v/>
      </c>
      <c r="G106" s="131" t="str">
        <f t="shared" si="11"/>
        <v>Serotonin</v>
      </c>
      <c r="H106" s="132" t="s">
        <v>1371</v>
      </c>
      <c r="I106" s="133" t="s">
        <v>1372</v>
      </c>
      <c r="J106" s="134" t="s">
        <v>1373</v>
      </c>
      <c r="K106" s="135"/>
      <c r="L106" s="11" t="str">
        <f>VLOOKUP(A106,RecNamesAll!A:E,5,FALSE)</f>
        <v>A</v>
      </c>
    </row>
    <row r="107" spans="1:12" x14ac:dyDescent="0.2">
      <c r="A107" t="s">
        <v>689</v>
      </c>
      <c r="B107" s="11" t="b">
        <f t="shared" si="12"/>
        <v>0</v>
      </c>
      <c r="C107" s="11" t="s">
        <v>356</v>
      </c>
      <c r="D107" t="str">
        <f t="shared" si="13"/>
        <v/>
      </c>
      <c r="G107" s="131" t="str">
        <f t="shared" si="11"/>
        <v xml:space="preserve">Kisspeptin-10 </v>
      </c>
      <c r="H107" s="132" t="s">
        <v>1473</v>
      </c>
      <c r="I107" s="133" t="s">
        <v>1474</v>
      </c>
      <c r="J107" s="134" t="s">
        <v>1475</v>
      </c>
      <c r="K107" s="135"/>
      <c r="L107" s="11" t="str">
        <f>VLOOKUP(A107,RecNamesAll!A:E,5,FALSE)</f>
        <v>A</v>
      </c>
    </row>
    <row r="108" spans="1:12" x14ac:dyDescent="0.2">
      <c r="A108" t="s">
        <v>708</v>
      </c>
      <c r="B108" s="11" t="b">
        <f t="shared" si="12"/>
        <v>0</v>
      </c>
      <c r="C108" s="11" t="s">
        <v>356</v>
      </c>
      <c r="D108" t="str">
        <f t="shared" si="13"/>
        <v/>
      </c>
      <c r="G108" s="131" t="str">
        <f t="shared" si="11"/>
        <v>Lysophosphatidic acid</v>
      </c>
      <c r="H108" s="132" t="s">
        <v>1476</v>
      </c>
      <c r="I108" s="133" t="s">
        <v>1350</v>
      </c>
      <c r="J108" s="134" t="s">
        <v>1351</v>
      </c>
      <c r="K108" s="135"/>
      <c r="L108" s="11" t="str">
        <f>VLOOKUP(A108,RecNamesAll!A:E,5,FALSE)</f>
        <v>A</v>
      </c>
    </row>
    <row r="109" spans="1:12" x14ac:dyDescent="0.2">
      <c r="A109" t="s">
        <v>709</v>
      </c>
      <c r="B109" s="11" t="b">
        <f t="shared" si="12"/>
        <v>0</v>
      </c>
      <c r="C109" s="11" t="s">
        <v>356</v>
      </c>
      <c r="D109" t="str">
        <f t="shared" si="13"/>
        <v/>
      </c>
      <c r="G109" s="131" t="str">
        <f t="shared" si="11"/>
        <v>Lysophosphatidic acid</v>
      </c>
      <c r="H109" s="132" t="s">
        <v>1349</v>
      </c>
      <c r="I109" s="133" t="s">
        <v>1350</v>
      </c>
      <c r="J109" s="134" t="s">
        <v>1351</v>
      </c>
      <c r="K109" s="135"/>
      <c r="L109" s="11" t="str">
        <f>VLOOKUP(A109,RecNamesAll!A:E,5,FALSE)</f>
        <v>A</v>
      </c>
    </row>
    <row r="110" spans="1:12" x14ac:dyDescent="0.2">
      <c r="A110" t="s">
        <v>710</v>
      </c>
      <c r="B110" s="11" t="b">
        <f t="shared" si="12"/>
        <v>0</v>
      </c>
      <c r="C110" s="11" t="s">
        <v>356</v>
      </c>
      <c r="D110" t="str">
        <f t="shared" si="13"/>
        <v/>
      </c>
      <c r="G110" s="131" t="str">
        <f t="shared" si="11"/>
        <v>Lysophosphatidic acid</v>
      </c>
      <c r="H110" s="132" t="s">
        <v>1476</v>
      </c>
      <c r="I110" s="133" t="s">
        <v>1350</v>
      </c>
      <c r="J110" s="134" t="s">
        <v>1351</v>
      </c>
      <c r="K110" s="135"/>
      <c r="L110" s="11" t="str">
        <f>VLOOKUP(A110,RecNamesAll!A:E,5,FALSE)</f>
        <v>A</v>
      </c>
    </row>
    <row r="111" spans="1:12" x14ac:dyDescent="0.2">
      <c r="A111" t="s">
        <v>711</v>
      </c>
      <c r="B111" s="11" t="b">
        <f t="shared" si="12"/>
        <v>0</v>
      </c>
      <c r="C111" s="11" t="s">
        <v>356</v>
      </c>
      <c r="D111" t="str">
        <f t="shared" si="13"/>
        <v/>
      </c>
      <c r="G111" s="131" t="str">
        <f t="shared" si="11"/>
        <v>Lysophosphatidic acid</v>
      </c>
      <c r="H111" s="132" t="s">
        <v>1349</v>
      </c>
      <c r="I111" s="133" t="s">
        <v>1350</v>
      </c>
      <c r="J111" s="134" t="s">
        <v>1351</v>
      </c>
      <c r="K111" s="135"/>
      <c r="L111" s="11" t="str">
        <f>VLOOKUP(A111,RecNamesAll!A:E,5,FALSE)</f>
        <v>A</v>
      </c>
    </row>
    <row r="112" spans="1:12" x14ac:dyDescent="0.2">
      <c r="A112" t="s">
        <v>726</v>
      </c>
      <c r="B112" s="11" t="b">
        <f t="shared" si="12"/>
        <v>0</v>
      </c>
      <c r="C112" s="11" t="s">
        <v>356</v>
      </c>
      <c r="D112" t="str">
        <f t="shared" si="13"/>
        <v/>
      </c>
      <c r="G112" s="131" t="str">
        <f t="shared" ref="G112:G142" si="14">H112</f>
        <v>α-MSH</v>
      </c>
      <c r="H112" s="132" t="s">
        <v>1386</v>
      </c>
      <c r="I112" s="133" t="s">
        <v>1387</v>
      </c>
      <c r="J112" s="134" t="s">
        <v>1388</v>
      </c>
      <c r="K112" s="135"/>
      <c r="L112" s="11" t="str">
        <f>VLOOKUP(A112,RecNamesAll!A:E,5,FALSE)</f>
        <v>A</v>
      </c>
    </row>
    <row r="113" spans="1:12" x14ac:dyDescent="0.2">
      <c r="A113" t="s">
        <v>725</v>
      </c>
      <c r="B113" s="11" t="b">
        <f t="shared" si="12"/>
        <v>0</v>
      </c>
      <c r="C113" s="11" t="s">
        <v>356</v>
      </c>
      <c r="D113" t="str">
        <f t="shared" si="13"/>
        <v/>
      </c>
      <c r="G113" s="131" t="str">
        <f t="shared" si="14"/>
        <v>α-MSH</v>
      </c>
      <c r="H113" s="132" t="s">
        <v>145</v>
      </c>
      <c r="I113" s="133" t="s">
        <v>1387</v>
      </c>
      <c r="J113" s="134" t="s">
        <v>1388</v>
      </c>
      <c r="K113" s="135"/>
      <c r="L113" s="11" t="str">
        <f>VLOOKUP(A113,RecNamesAll!A:E,5,FALSE)</f>
        <v>A</v>
      </c>
    </row>
    <row r="114" spans="1:12" x14ac:dyDescent="0.2">
      <c r="A114" t="s">
        <v>718</v>
      </c>
      <c r="B114" s="11" t="b">
        <f t="shared" si="12"/>
        <v>0</v>
      </c>
      <c r="C114" s="11" t="s">
        <v>356</v>
      </c>
      <c r="D114" t="str">
        <f t="shared" si="13"/>
        <v/>
      </c>
      <c r="G114" s="131" t="str">
        <f t="shared" si="14"/>
        <v>MCH</v>
      </c>
      <c r="H114" s="132" t="s">
        <v>1479</v>
      </c>
      <c r="I114" s="133" t="s">
        <v>1480</v>
      </c>
      <c r="J114" s="134" t="s">
        <v>1481</v>
      </c>
      <c r="K114" s="135"/>
      <c r="L114" s="11" t="str">
        <f>VLOOKUP(A114,RecNamesAll!A:E,5,FALSE)</f>
        <v>A</v>
      </c>
    </row>
    <row r="115" spans="1:12" x14ac:dyDescent="0.2">
      <c r="A115" t="s">
        <v>720</v>
      </c>
      <c r="B115" s="11" t="b">
        <f t="shared" si="12"/>
        <v>0</v>
      </c>
      <c r="C115" s="11" t="s">
        <v>356</v>
      </c>
      <c r="D115" t="str">
        <f t="shared" si="13"/>
        <v/>
      </c>
      <c r="G115" s="131" t="str">
        <f t="shared" si="14"/>
        <v>MCH</v>
      </c>
      <c r="H115" s="132" t="s">
        <v>1482</v>
      </c>
      <c r="I115" s="133" t="s">
        <v>1483</v>
      </c>
      <c r="J115" s="134" t="s">
        <v>1481</v>
      </c>
      <c r="K115" s="135"/>
      <c r="L115" s="11" t="str">
        <f>VLOOKUP(A115,RecNamesAll!A:E,5,FALSE)</f>
        <v>A</v>
      </c>
    </row>
    <row r="116" spans="1:12" x14ac:dyDescent="0.2">
      <c r="A116" t="s">
        <v>749</v>
      </c>
      <c r="B116" s="11" t="b">
        <f t="shared" si="12"/>
        <v>0</v>
      </c>
      <c r="C116" s="11" t="s">
        <v>356</v>
      </c>
      <c r="D116" t="str">
        <f t="shared" si="13"/>
        <v/>
      </c>
      <c r="G116" s="131" t="str">
        <f t="shared" si="14"/>
        <v>Motilin</v>
      </c>
      <c r="H116" s="132" t="s">
        <v>1484</v>
      </c>
      <c r="I116" s="133" t="s">
        <v>1485</v>
      </c>
      <c r="J116" s="134" t="s">
        <v>1486</v>
      </c>
      <c r="K116" s="135"/>
      <c r="L116" s="11" t="str">
        <f>VLOOKUP(A116,RecNamesAll!A:E,5,FALSE)</f>
        <v>A</v>
      </c>
    </row>
    <row r="117" spans="1:12" x14ac:dyDescent="0.2">
      <c r="A117" t="s">
        <v>571</v>
      </c>
      <c r="B117" s="11" t="b">
        <f t="shared" si="12"/>
        <v>0</v>
      </c>
      <c r="C117" s="11" t="s">
        <v>356</v>
      </c>
      <c r="D117" t="str">
        <f t="shared" si="13"/>
        <v/>
      </c>
      <c r="G117" s="131" t="str">
        <f t="shared" si="14"/>
        <v>BAM-22P</v>
      </c>
      <c r="H117" s="132" t="s">
        <v>1487</v>
      </c>
      <c r="I117" s="133" t="s">
        <v>1488</v>
      </c>
      <c r="J117" s="134" t="s">
        <v>1489</v>
      </c>
      <c r="K117" s="135"/>
      <c r="L117" s="11" t="str">
        <f>VLOOKUP(A117,RecNamesAll!A:E,5,FALSE)</f>
        <v>A</v>
      </c>
    </row>
    <row r="118" spans="1:12" x14ac:dyDescent="0.2">
      <c r="A118" t="s">
        <v>573</v>
      </c>
      <c r="B118" s="11" t="b">
        <f t="shared" si="12"/>
        <v>0</v>
      </c>
      <c r="C118" s="11" t="s">
        <v>356</v>
      </c>
      <c r="D118" t="str">
        <f t="shared" si="13"/>
        <v/>
      </c>
      <c r="G118" s="131" t="str">
        <f t="shared" si="14"/>
        <v>Cortistatin-14</v>
      </c>
      <c r="H118" s="132" t="s">
        <v>1490</v>
      </c>
      <c r="I118" s="133" t="s">
        <v>1491</v>
      </c>
      <c r="J118" s="134" t="s">
        <v>1492</v>
      </c>
      <c r="K118" s="135"/>
      <c r="L118" s="11" t="str">
        <f>VLOOKUP(A118,RecNamesAll!A:E,5,FALSE)</f>
        <v>A</v>
      </c>
    </row>
    <row r="119" spans="1:12" x14ac:dyDescent="0.2">
      <c r="A119" t="s">
        <v>449</v>
      </c>
      <c r="B119" s="11" t="b">
        <f t="shared" si="12"/>
        <v>0</v>
      </c>
      <c r="C119" s="11" t="s">
        <v>356</v>
      </c>
      <c r="D119" t="str">
        <f t="shared" si="13"/>
        <v/>
      </c>
      <c r="G119" s="131" t="str">
        <f t="shared" si="14"/>
        <v>Neuromedin B</v>
      </c>
      <c r="H119" s="132" t="s">
        <v>1493</v>
      </c>
      <c r="I119" s="133" t="s">
        <v>1494</v>
      </c>
      <c r="J119" s="134" t="s">
        <v>1495</v>
      </c>
      <c r="K119" s="135"/>
      <c r="L119" s="11" t="str">
        <f>VLOOKUP(A119,RecNamesAll!A:E,5,FALSE)</f>
        <v>A</v>
      </c>
    </row>
    <row r="120" spans="1:12" x14ac:dyDescent="0.2">
      <c r="A120" t="s">
        <v>752</v>
      </c>
      <c r="B120" s="11" t="b">
        <f t="shared" si="12"/>
        <v>0</v>
      </c>
      <c r="C120" s="11" t="s">
        <v>356</v>
      </c>
      <c r="D120" t="str">
        <f t="shared" si="13"/>
        <v/>
      </c>
      <c r="G120" s="131" t="str">
        <f t="shared" si="14"/>
        <v>Neuromedin-U25</v>
      </c>
      <c r="H120" s="132" t="s">
        <v>1496</v>
      </c>
      <c r="I120" s="133" t="s">
        <v>1497</v>
      </c>
      <c r="J120" s="134" t="s">
        <v>1498</v>
      </c>
      <c r="K120" s="135"/>
      <c r="L120" s="11" t="str">
        <f>VLOOKUP(A120,RecNamesAll!A:E,5,FALSE)</f>
        <v>A</v>
      </c>
    </row>
    <row r="121" spans="1:12" x14ac:dyDescent="0.2">
      <c r="A121" t="s">
        <v>754</v>
      </c>
      <c r="B121" s="11" t="b">
        <f t="shared" si="12"/>
        <v>0</v>
      </c>
      <c r="C121" s="11" t="s">
        <v>356</v>
      </c>
      <c r="D121" t="str">
        <f t="shared" si="13"/>
        <v/>
      </c>
      <c r="G121" s="131" t="str">
        <f t="shared" si="14"/>
        <v>Neuromedin-U25</v>
      </c>
      <c r="H121" s="132" t="s">
        <v>1496</v>
      </c>
      <c r="I121" s="133" t="s">
        <v>1497</v>
      </c>
      <c r="J121" s="134" t="s">
        <v>1498</v>
      </c>
      <c r="K121" s="135"/>
      <c r="L121" s="11" t="str">
        <f>VLOOKUP(A121,RecNamesAll!A:E,5,FALSE)</f>
        <v>A</v>
      </c>
    </row>
    <row r="122" spans="1:12" x14ac:dyDescent="0.2">
      <c r="A122" t="s">
        <v>762</v>
      </c>
      <c r="B122" s="11" t="b">
        <f t="shared" si="12"/>
        <v>0</v>
      </c>
      <c r="C122" s="11" t="s">
        <v>356</v>
      </c>
      <c r="D122" t="str">
        <f t="shared" si="13"/>
        <v/>
      </c>
      <c r="G122" s="131" t="str">
        <f t="shared" si="14"/>
        <v>Neuropeptide W-30</v>
      </c>
      <c r="H122" s="132" t="s">
        <v>1499</v>
      </c>
      <c r="I122" s="133" t="s">
        <v>1500</v>
      </c>
      <c r="J122" s="134" t="s">
        <v>1501</v>
      </c>
      <c r="K122" s="135"/>
      <c r="L122" s="11" t="str">
        <f>VLOOKUP(A122,RecNamesAll!A:E,5,FALSE)</f>
        <v>A</v>
      </c>
    </row>
    <row r="123" spans="1:12" x14ac:dyDescent="0.2">
      <c r="A123" t="s">
        <v>810</v>
      </c>
      <c r="B123" s="11" t="b">
        <f t="shared" si="12"/>
        <v>0</v>
      </c>
      <c r="C123" s="11" t="s">
        <v>356</v>
      </c>
      <c r="D123" t="str">
        <f t="shared" si="13"/>
        <v/>
      </c>
      <c r="G123" s="131" t="str">
        <f t="shared" si="14"/>
        <v>2-oxo-glutaric acid</v>
      </c>
      <c r="H123" s="132" t="s">
        <v>1502</v>
      </c>
      <c r="I123" s="133" t="s">
        <v>1503</v>
      </c>
      <c r="J123" s="134" t="s">
        <v>1504</v>
      </c>
      <c r="K123" s="135"/>
      <c r="L123" s="11" t="str">
        <f>VLOOKUP(A123,RecNamesAll!A:E,5,FALSE)</f>
        <v>A</v>
      </c>
    </row>
    <row r="124" spans="1:12" x14ac:dyDescent="0.2">
      <c r="A124" t="s">
        <v>812</v>
      </c>
      <c r="B124" s="11" t="b">
        <f t="shared" si="12"/>
        <v>0</v>
      </c>
      <c r="C124" s="11" t="s">
        <v>356</v>
      </c>
      <c r="D124" t="str">
        <f t="shared" si="13"/>
        <v/>
      </c>
      <c r="G124" s="131" t="str">
        <f t="shared" si="14"/>
        <v>ADP</v>
      </c>
      <c r="H124" s="132" t="s">
        <v>1505</v>
      </c>
      <c r="I124" s="133" t="s">
        <v>1506</v>
      </c>
      <c r="J124" s="134" t="s">
        <v>1507</v>
      </c>
      <c r="K124" s="135"/>
      <c r="L124" s="11" t="str">
        <f>VLOOKUP(A124,RecNamesAll!A:E,5,FALSE)</f>
        <v>A</v>
      </c>
    </row>
    <row r="125" spans="1:12" x14ac:dyDescent="0.2">
      <c r="A125" t="s">
        <v>816</v>
      </c>
      <c r="B125" s="11" t="b">
        <f t="shared" si="12"/>
        <v>0</v>
      </c>
      <c r="C125" s="11" t="s">
        <v>356</v>
      </c>
      <c r="D125" t="str">
        <f t="shared" si="13"/>
        <v/>
      </c>
      <c r="G125" s="131" t="str">
        <f t="shared" si="14"/>
        <v>ATP</v>
      </c>
      <c r="H125" s="132" t="s">
        <v>1417</v>
      </c>
      <c r="I125" s="133" t="s">
        <v>1418</v>
      </c>
      <c r="J125" s="134" t="s">
        <v>1419</v>
      </c>
      <c r="K125" s="135"/>
      <c r="L125" s="11" t="str">
        <f>VLOOKUP(A125,RecNamesAll!A:E,5,FALSE)</f>
        <v>A</v>
      </c>
    </row>
    <row r="126" spans="1:12" x14ac:dyDescent="0.2">
      <c r="A126" t="s">
        <v>817</v>
      </c>
      <c r="B126" s="11" t="b">
        <f t="shared" si="12"/>
        <v>0</v>
      </c>
      <c r="C126" s="11" t="s">
        <v>356</v>
      </c>
      <c r="D126" t="str">
        <f t="shared" si="13"/>
        <v/>
      </c>
      <c r="G126" s="131" t="str">
        <f t="shared" si="14"/>
        <v>UDP</v>
      </c>
      <c r="H126" s="132" t="s">
        <v>1508</v>
      </c>
      <c r="I126" s="133" t="s">
        <v>1509</v>
      </c>
      <c r="J126" s="134" t="s">
        <v>1510</v>
      </c>
      <c r="K126" s="135"/>
      <c r="L126" s="11" t="str">
        <f>VLOOKUP(A126,RecNamesAll!A:E,5,FALSE)</f>
        <v>A</v>
      </c>
    </row>
    <row r="127" spans="1:12" x14ac:dyDescent="0.2">
      <c r="A127" t="s">
        <v>581</v>
      </c>
      <c r="B127" s="11" t="b">
        <f t="shared" si="12"/>
        <v>0</v>
      </c>
      <c r="C127" s="11" t="s">
        <v>356</v>
      </c>
      <c r="D127" t="str">
        <f t="shared" si="13"/>
        <v/>
      </c>
      <c r="G127" s="131" t="str">
        <f t="shared" si="14"/>
        <v>Lysophosphatidylserine</v>
      </c>
      <c r="H127" s="132" t="s">
        <v>1460</v>
      </c>
      <c r="I127" s="133" t="s">
        <v>1461</v>
      </c>
      <c r="J127" s="134" t="s">
        <v>1462</v>
      </c>
      <c r="K127" s="135"/>
      <c r="L127" s="11" t="str">
        <f>VLOOKUP(A127,RecNamesAll!A:E,5,FALSE)</f>
        <v>A</v>
      </c>
    </row>
    <row r="128" spans="1:12" x14ac:dyDescent="0.2">
      <c r="A128" t="s">
        <v>818</v>
      </c>
      <c r="B128" s="11" t="b">
        <f t="shared" si="12"/>
        <v>0</v>
      </c>
      <c r="C128" s="11" t="s">
        <v>356</v>
      </c>
      <c r="D128" t="str">
        <f t="shared" si="13"/>
        <v/>
      </c>
      <c r="G128" s="131" t="str">
        <f t="shared" si="14"/>
        <v>ATP</v>
      </c>
      <c r="H128" s="132" t="s">
        <v>1417</v>
      </c>
      <c r="I128" s="133" t="s">
        <v>1418</v>
      </c>
      <c r="J128" s="134" t="s">
        <v>1419</v>
      </c>
      <c r="K128" s="135"/>
      <c r="L128" s="11" t="str">
        <f>VLOOKUP(A128,RecNamesAll!A:E,5,FALSE)</f>
        <v>A</v>
      </c>
    </row>
    <row r="129" spans="1:12" x14ac:dyDescent="0.2">
      <c r="A129" t="s">
        <v>820</v>
      </c>
      <c r="B129" s="11" t="b">
        <f t="shared" ref="B129:B160" si="15">AND(D129=G129)</f>
        <v>0</v>
      </c>
      <c r="C129" s="11" t="s">
        <v>356</v>
      </c>
      <c r="D129" t="str">
        <f t="shared" si="13"/>
        <v/>
      </c>
      <c r="G129" s="131" t="str">
        <f t="shared" si="14"/>
        <v>ADP</v>
      </c>
      <c r="H129" s="132" t="s">
        <v>1505</v>
      </c>
      <c r="I129" s="133" t="s">
        <v>1506</v>
      </c>
      <c r="J129" s="134" t="s">
        <v>1507</v>
      </c>
      <c r="K129" s="135"/>
      <c r="L129" s="11" t="str">
        <f>VLOOKUP(A129,RecNamesAll!A:E,5,FALSE)</f>
        <v>A</v>
      </c>
    </row>
    <row r="130" spans="1:12" x14ac:dyDescent="0.2">
      <c r="A130" t="s">
        <v>822</v>
      </c>
      <c r="B130" s="11" t="b">
        <f t="shared" si="15"/>
        <v>0</v>
      </c>
      <c r="C130" s="11" t="s">
        <v>356</v>
      </c>
      <c r="D130" t="str">
        <f t="shared" si="13"/>
        <v/>
      </c>
      <c r="G130" s="131" t="str">
        <f t="shared" si="14"/>
        <v>ADP</v>
      </c>
      <c r="H130" s="132" t="s">
        <v>1505</v>
      </c>
      <c r="I130" s="133" t="s">
        <v>1506</v>
      </c>
      <c r="J130" s="134" t="s">
        <v>1507</v>
      </c>
      <c r="K130" s="135"/>
      <c r="L130" s="11" t="str">
        <f>VLOOKUP(A130,RecNamesAll!A:E,5,FALSE)</f>
        <v>A</v>
      </c>
    </row>
    <row r="131" spans="1:12" x14ac:dyDescent="0.2">
      <c r="A131" t="s">
        <v>824</v>
      </c>
      <c r="B131" s="11" t="b">
        <f t="shared" si="15"/>
        <v>0</v>
      </c>
      <c r="C131" s="11" t="s">
        <v>356</v>
      </c>
      <c r="D131" t="str">
        <f t="shared" si="13"/>
        <v/>
      </c>
      <c r="G131" s="131" t="str">
        <f t="shared" si="14"/>
        <v>UDP-Glucose</v>
      </c>
      <c r="H131" s="132" t="s">
        <v>1511</v>
      </c>
      <c r="I131" s="133" t="s">
        <v>1512</v>
      </c>
      <c r="J131" s="134" t="s">
        <v>1513</v>
      </c>
      <c r="K131" s="135"/>
      <c r="L131" s="11" t="str">
        <f>VLOOKUP(A131,RecNamesAll!A:E,5,FALSE)</f>
        <v>A</v>
      </c>
    </row>
    <row r="132" spans="1:12" x14ac:dyDescent="0.2">
      <c r="A132" t="s">
        <v>836</v>
      </c>
      <c r="B132" s="11" t="b">
        <f t="shared" si="15"/>
        <v>0</v>
      </c>
      <c r="C132" s="11" t="s">
        <v>356</v>
      </c>
      <c r="D132" t="str">
        <f t="shared" ref="D132:D163" si="16">C132</f>
        <v/>
      </c>
      <c r="G132" s="131" t="str">
        <f t="shared" si="14"/>
        <v>Prolactin-Releasing Peptide-20</v>
      </c>
      <c r="H132" s="132" t="s">
        <v>1514</v>
      </c>
      <c r="I132" s="133" t="s">
        <v>1515</v>
      </c>
      <c r="J132" s="134" t="s">
        <v>1516</v>
      </c>
      <c r="K132" s="135"/>
      <c r="L132" s="11" t="str">
        <f>VLOOKUP(A132,RecNamesAll!A:E,5,FALSE)</f>
        <v>A</v>
      </c>
    </row>
    <row r="133" spans="1:12" x14ac:dyDescent="0.2">
      <c r="A133" t="s">
        <v>831</v>
      </c>
      <c r="B133" s="11" t="b">
        <f t="shared" si="15"/>
        <v>0</v>
      </c>
      <c r="C133" s="11" t="s">
        <v>356</v>
      </c>
      <c r="D133" t="str">
        <f t="shared" si="16"/>
        <v/>
      </c>
      <c r="G133" s="131" t="str">
        <f t="shared" si="14"/>
        <v>PAF</v>
      </c>
      <c r="H133" s="132" t="s">
        <v>1517</v>
      </c>
      <c r="I133" s="133" t="s">
        <v>1518</v>
      </c>
      <c r="J133" s="134" t="s">
        <v>1519</v>
      </c>
      <c r="K133" s="135"/>
      <c r="L133" s="11" t="str">
        <f>VLOOKUP(A133,RecNamesAll!A:E,5,FALSE)</f>
        <v>A</v>
      </c>
    </row>
    <row r="134" spans="1:12" x14ac:dyDescent="0.2">
      <c r="A134" t="s">
        <v>838</v>
      </c>
      <c r="B134" s="11" t="b">
        <f t="shared" si="15"/>
        <v>0</v>
      </c>
      <c r="C134" s="11" t="s">
        <v>356</v>
      </c>
      <c r="D134" t="str">
        <f t="shared" si="16"/>
        <v/>
      </c>
      <c r="G134" s="131" t="str">
        <f t="shared" si="14"/>
        <v>Prostaglandin D2</v>
      </c>
      <c r="H134" s="132" t="s">
        <v>1520</v>
      </c>
      <c r="I134" s="133" t="s">
        <v>1520</v>
      </c>
      <c r="J134" s="134" t="s">
        <v>1521</v>
      </c>
      <c r="K134" s="135"/>
      <c r="L134" s="11" t="str">
        <f>VLOOKUP(A134,RecNamesAll!A:E,5,FALSE)</f>
        <v>A</v>
      </c>
    </row>
    <row r="135" spans="1:12" x14ac:dyDescent="0.2">
      <c r="A135" t="s">
        <v>857</v>
      </c>
      <c r="B135" s="11" t="b">
        <f t="shared" si="15"/>
        <v>0</v>
      </c>
      <c r="C135" s="11" t="s">
        <v>356</v>
      </c>
      <c r="D135" t="str">
        <f t="shared" si="16"/>
        <v/>
      </c>
      <c r="G135" s="131" t="str">
        <f t="shared" si="14"/>
        <v>Iloprost</v>
      </c>
      <c r="H135" s="132" t="s">
        <v>1522</v>
      </c>
      <c r="I135" s="133" t="s">
        <v>1523</v>
      </c>
      <c r="J135" s="134" t="s">
        <v>1524</v>
      </c>
      <c r="K135" s="135"/>
      <c r="L135" s="11" t="str">
        <f>VLOOKUP(A135,RecNamesAll!A:E,5,FALSE)</f>
        <v>A</v>
      </c>
    </row>
    <row r="136" spans="1:12" x14ac:dyDescent="0.2">
      <c r="A136" t="s">
        <v>714</v>
      </c>
      <c r="B136" s="11" t="b">
        <f t="shared" si="15"/>
        <v>0</v>
      </c>
      <c r="C136" s="11" t="s">
        <v>356</v>
      </c>
      <c r="D136" t="str">
        <f t="shared" si="16"/>
        <v/>
      </c>
      <c r="G136" s="131" t="str">
        <f t="shared" si="14"/>
        <v>Sphingosine 1-phosphate</v>
      </c>
      <c r="H136" s="132" t="s">
        <v>1381</v>
      </c>
      <c r="I136" s="133" t="s">
        <v>1528</v>
      </c>
      <c r="J136" s="134" t="s">
        <v>1383</v>
      </c>
      <c r="K136" s="135"/>
      <c r="L136" s="11" t="str">
        <f>VLOOKUP(A136,RecNamesAll!A:E,5,FALSE)</f>
        <v>A</v>
      </c>
    </row>
    <row r="137" spans="1:12" x14ac:dyDescent="0.2">
      <c r="A137" t="s">
        <v>715</v>
      </c>
      <c r="B137" s="11" t="b">
        <f t="shared" si="15"/>
        <v>0</v>
      </c>
      <c r="C137" s="11" t="s">
        <v>356</v>
      </c>
      <c r="D137" t="str">
        <f t="shared" si="16"/>
        <v/>
      </c>
      <c r="G137" s="131" t="str">
        <f t="shared" si="14"/>
        <v>Sphingosine 1-phosphate</v>
      </c>
      <c r="H137" s="132" t="s">
        <v>154</v>
      </c>
      <c r="I137" s="133" t="s">
        <v>1382</v>
      </c>
      <c r="J137" s="134" t="s">
        <v>1383</v>
      </c>
      <c r="K137" s="135"/>
      <c r="L137" s="11" t="str">
        <f>VLOOKUP(A137,RecNamesAll!A:E,5,FALSE)</f>
        <v>A</v>
      </c>
    </row>
    <row r="138" spans="1:12" x14ac:dyDescent="0.2">
      <c r="A138" t="s">
        <v>717</v>
      </c>
      <c r="B138" s="11" t="b">
        <f t="shared" si="15"/>
        <v>0</v>
      </c>
      <c r="C138" s="11" t="s">
        <v>356</v>
      </c>
      <c r="D138" t="str">
        <f t="shared" si="16"/>
        <v/>
      </c>
      <c r="G138" s="131" t="str">
        <f t="shared" si="14"/>
        <v>Sphingosine 1-phosphate</v>
      </c>
      <c r="H138" s="132" t="s">
        <v>1381</v>
      </c>
      <c r="I138" s="133" t="s">
        <v>1528</v>
      </c>
      <c r="J138" s="134" t="s">
        <v>1383</v>
      </c>
      <c r="K138" s="135"/>
      <c r="L138" s="11" t="str">
        <f>VLOOKUP(A138,RecNamesAll!A:E,5,FALSE)</f>
        <v>A</v>
      </c>
    </row>
    <row r="139" spans="1:12" x14ac:dyDescent="0.2">
      <c r="A139" t="s">
        <v>875</v>
      </c>
      <c r="B139" s="11" t="b">
        <f t="shared" si="15"/>
        <v>0</v>
      </c>
      <c r="C139" s="11" t="s">
        <v>356</v>
      </c>
      <c r="D139" t="str">
        <f t="shared" si="16"/>
        <v/>
      </c>
      <c r="G139" s="131" t="str">
        <f t="shared" si="14"/>
        <v>Somatostatin</v>
      </c>
      <c r="H139" s="132" t="s">
        <v>1378</v>
      </c>
      <c r="I139" s="133" t="s">
        <v>1529</v>
      </c>
      <c r="J139" s="134" t="s">
        <v>1380</v>
      </c>
      <c r="K139" s="135"/>
      <c r="L139" s="11" t="str">
        <f>VLOOKUP(A139,RecNamesAll!A:E,5,FALSE)</f>
        <v>A</v>
      </c>
    </row>
    <row r="140" spans="1:12" x14ac:dyDescent="0.2">
      <c r="A140" t="s">
        <v>881</v>
      </c>
      <c r="B140" s="11" t="b">
        <f t="shared" si="15"/>
        <v>0</v>
      </c>
      <c r="C140" s="11" t="s">
        <v>356</v>
      </c>
      <c r="D140" t="str">
        <f t="shared" si="16"/>
        <v/>
      </c>
      <c r="G140" s="131" t="str">
        <f t="shared" si="14"/>
        <v>Somatostatin</v>
      </c>
      <c r="H140" s="132" t="s">
        <v>877</v>
      </c>
      <c r="I140" s="133" t="s">
        <v>1529</v>
      </c>
      <c r="J140" s="134" t="s">
        <v>1380</v>
      </c>
      <c r="K140" s="135"/>
      <c r="L140" s="11" t="str">
        <f>VLOOKUP(A140,RecNamesAll!A:E,5,FALSE)</f>
        <v>A</v>
      </c>
    </row>
    <row r="141" spans="1:12" x14ac:dyDescent="0.2">
      <c r="A141" t="s">
        <v>883</v>
      </c>
      <c r="B141" s="11" t="b">
        <f t="shared" si="15"/>
        <v>0</v>
      </c>
      <c r="C141" s="11" t="s">
        <v>356</v>
      </c>
      <c r="D141" t="str">
        <f t="shared" si="16"/>
        <v/>
      </c>
      <c r="G141" s="131" t="str">
        <f t="shared" si="14"/>
        <v>Somatostatin</v>
      </c>
      <c r="H141" s="132" t="s">
        <v>1378</v>
      </c>
      <c r="I141" s="133" t="s">
        <v>1379</v>
      </c>
      <c r="J141" s="134" t="s">
        <v>1380</v>
      </c>
      <c r="K141" s="135"/>
      <c r="L141" s="11" t="str">
        <f>VLOOKUP(A141,RecNamesAll!A:E,5,FALSE)</f>
        <v>A</v>
      </c>
    </row>
    <row r="142" spans="1:12" x14ac:dyDescent="0.2">
      <c r="A142" t="s">
        <v>885</v>
      </c>
      <c r="B142" s="11" t="b">
        <f t="shared" si="15"/>
        <v>0</v>
      </c>
      <c r="C142" s="11" t="s">
        <v>356</v>
      </c>
      <c r="D142" t="str">
        <f t="shared" si="16"/>
        <v/>
      </c>
      <c r="G142" s="131" t="str">
        <f t="shared" si="14"/>
        <v>Somatostatin</v>
      </c>
      <c r="H142" s="132" t="s">
        <v>877</v>
      </c>
      <c r="I142" s="133" t="s">
        <v>1529</v>
      </c>
      <c r="J142" s="134" t="s">
        <v>1380</v>
      </c>
      <c r="K142" s="135"/>
      <c r="L142" s="11" t="str">
        <f>VLOOKUP(A142,RecNamesAll!A:E,5,FALSE)</f>
        <v>A</v>
      </c>
    </row>
    <row r="143" spans="1:12" x14ac:dyDescent="0.2">
      <c r="A143" t="s">
        <v>889</v>
      </c>
      <c r="B143" s="11" t="b">
        <f t="shared" si="15"/>
        <v>0</v>
      </c>
      <c r="C143" s="11" t="s">
        <v>356</v>
      </c>
      <c r="D143" t="str">
        <f t="shared" si="16"/>
        <v/>
      </c>
      <c r="G143" s="131" t="str">
        <f t="shared" ref="G143:G174" si="17">H143</f>
        <v>Substance P</v>
      </c>
      <c r="H143" s="132" t="s">
        <v>1530</v>
      </c>
      <c r="I143" s="133" t="s">
        <v>1531</v>
      </c>
      <c r="J143" s="134" t="s">
        <v>1532</v>
      </c>
      <c r="K143" s="135"/>
      <c r="L143" s="11" t="str">
        <f>VLOOKUP(A143,RecNamesAll!A:E,5,FALSE)</f>
        <v>A</v>
      </c>
    </row>
    <row r="144" spans="1:12" x14ac:dyDescent="0.2">
      <c r="A144" t="s">
        <v>894</v>
      </c>
      <c r="B144" s="11" t="b">
        <f t="shared" si="15"/>
        <v>0</v>
      </c>
      <c r="C144" s="11" t="s">
        <v>356</v>
      </c>
      <c r="D144" t="str">
        <f t="shared" si="16"/>
        <v/>
      </c>
      <c r="G144" s="131" t="str">
        <f t="shared" si="17"/>
        <v>Neurokinin A</v>
      </c>
      <c r="H144" s="132" t="s">
        <v>1533</v>
      </c>
      <c r="I144" s="133" t="s">
        <v>1534</v>
      </c>
      <c r="J144" s="134" t="s">
        <v>1535</v>
      </c>
      <c r="K144" s="135"/>
      <c r="L144" s="11" t="str">
        <f>VLOOKUP(A144,RecNamesAll!A:E,5,FALSE)</f>
        <v>A</v>
      </c>
    </row>
    <row r="145" spans="1:12" x14ac:dyDescent="0.2">
      <c r="A145" t="s">
        <v>892</v>
      </c>
      <c r="B145" s="11" t="b">
        <f t="shared" si="15"/>
        <v>0</v>
      </c>
      <c r="C145" s="11" t="s">
        <v>356</v>
      </c>
      <c r="D145" t="str">
        <f t="shared" si="16"/>
        <v/>
      </c>
      <c r="G145" s="131" t="str">
        <f t="shared" si="17"/>
        <v>Neurokinin B</v>
      </c>
      <c r="H145" s="132" t="s">
        <v>1536</v>
      </c>
      <c r="I145" s="133" t="s">
        <v>1537</v>
      </c>
      <c r="J145" s="134" t="s">
        <v>1538</v>
      </c>
      <c r="K145" s="135"/>
      <c r="L145" s="11" t="str">
        <f>VLOOKUP(A145,RecNamesAll!A:E,5,FALSE)</f>
        <v>A</v>
      </c>
    </row>
    <row r="146" spans="1:12" x14ac:dyDescent="0.2">
      <c r="A146" t="s">
        <v>859</v>
      </c>
      <c r="B146" s="11" t="b">
        <f t="shared" si="15"/>
        <v>0</v>
      </c>
      <c r="C146" s="11" t="s">
        <v>356</v>
      </c>
      <c r="D146" t="str">
        <f t="shared" si="16"/>
        <v/>
      </c>
      <c r="G146" s="131" t="str">
        <f t="shared" si="17"/>
        <v>U-46619</v>
      </c>
      <c r="H146" s="132" t="s">
        <v>1539</v>
      </c>
      <c r="I146" s="133" t="s">
        <v>1540</v>
      </c>
      <c r="J146" s="134" t="s">
        <v>1541</v>
      </c>
      <c r="K146" s="135"/>
      <c r="L146" s="11" t="str">
        <f>VLOOKUP(A146,RecNamesAll!A:E,5,FALSE)</f>
        <v>A</v>
      </c>
    </row>
    <row r="147" spans="1:12" x14ac:dyDescent="0.2">
      <c r="A147" t="s">
        <v>930</v>
      </c>
      <c r="B147" s="11" t="b">
        <f t="shared" si="15"/>
        <v>0</v>
      </c>
      <c r="C147" s="11" t="s">
        <v>356</v>
      </c>
      <c r="D147" t="str">
        <f t="shared" si="16"/>
        <v/>
      </c>
      <c r="G147" s="131" t="str">
        <f t="shared" si="17"/>
        <v>Urotensin II</v>
      </c>
      <c r="H147" s="132" t="s">
        <v>1542</v>
      </c>
      <c r="I147" s="133" t="s">
        <v>1543</v>
      </c>
      <c r="J147" s="134" t="s">
        <v>1544</v>
      </c>
      <c r="K147" s="135"/>
      <c r="L147" s="11" t="str">
        <f>VLOOKUP(A147,RecNamesAll!A:E,5,FALSE)</f>
        <v>A</v>
      </c>
    </row>
    <row r="148" spans="1:12" x14ac:dyDescent="0.2">
      <c r="A148" t="s">
        <v>59</v>
      </c>
      <c r="B148" s="11" t="b">
        <f t="shared" si="15"/>
        <v>0</v>
      </c>
      <c r="C148" s="11" t="s">
        <v>140</v>
      </c>
      <c r="D148" t="str">
        <f t="shared" si="16"/>
        <v>3-HOA</v>
      </c>
      <c r="G148" s="131">
        <f t="shared" si="17"/>
        <v>0</v>
      </c>
      <c r="L148" s="11" t="str">
        <f>VLOOKUP(A148,RecNamesAll!A:E,5,FALSE)</f>
        <v>A</v>
      </c>
    </row>
    <row r="149" spans="1:12" x14ac:dyDescent="0.2">
      <c r="A149" t="s">
        <v>601</v>
      </c>
      <c r="B149" s="11" t="b">
        <f t="shared" si="15"/>
        <v>0</v>
      </c>
      <c r="C149" s="11" t="s">
        <v>108</v>
      </c>
      <c r="D149" t="str">
        <f t="shared" si="16"/>
        <v>C5a</v>
      </c>
      <c r="G149" s="131">
        <f t="shared" si="17"/>
        <v>0</v>
      </c>
      <c r="L149" s="11" t="str">
        <f>VLOOKUP(A149,RecNamesAll!A:E,5,FALSE)</f>
        <v>A</v>
      </c>
    </row>
    <row r="150" spans="1:12" x14ac:dyDescent="0.2">
      <c r="A150" t="s">
        <v>19</v>
      </c>
      <c r="B150" s="11" t="b">
        <f t="shared" si="15"/>
        <v>0</v>
      </c>
      <c r="C150" s="11" t="s">
        <v>112</v>
      </c>
      <c r="D150" t="str">
        <f t="shared" si="16"/>
        <v>CCL20</v>
      </c>
      <c r="G150" s="131">
        <f t="shared" si="17"/>
        <v>0</v>
      </c>
      <c r="L150" s="11" t="str">
        <f>VLOOKUP(A150,RecNamesAll!A:E,5,FALSE)</f>
        <v>A</v>
      </c>
    </row>
    <row r="151" spans="1:12" x14ac:dyDescent="0.2">
      <c r="A151" t="s">
        <v>18</v>
      </c>
      <c r="B151" s="11" t="b">
        <f t="shared" si="15"/>
        <v>0</v>
      </c>
      <c r="C151" s="11" t="s">
        <v>111</v>
      </c>
      <c r="D151" t="str">
        <f t="shared" si="16"/>
        <v>CCL3 (MIP-1a)</v>
      </c>
      <c r="G151" s="131">
        <f t="shared" si="17"/>
        <v>0</v>
      </c>
      <c r="L151" s="11" t="str">
        <f>VLOOKUP(A151,RecNamesAll!A:E,5,FALSE)</f>
        <v>A</v>
      </c>
    </row>
    <row r="152" spans="1:12" x14ac:dyDescent="0.2">
      <c r="A152" t="s">
        <v>25</v>
      </c>
      <c r="B152" s="11" t="b">
        <f t="shared" si="15"/>
        <v>0</v>
      </c>
      <c r="C152" s="11" t="s">
        <v>118</v>
      </c>
      <c r="D152" t="str">
        <f t="shared" si="16"/>
        <v>CXCL12</v>
      </c>
      <c r="G152" s="131">
        <f t="shared" si="17"/>
        <v>0</v>
      </c>
      <c r="L152" s="11" t="str">
        <f>VLOOKUP(A152,RecNamesAll!A:E,5,FALSE)</f>
        <v>A</v>
      </c>
    </row>
    <row r="153" spans="1:12" x14ac:dyDescent="0.2">
      <c r="A153" t="s">
        <v>26</v>
      </c>
      <c r="B153" s="11" t="b">
        <f t="shared" si="15"/>
        <v>0</v>
      </c>
      <c r="C153" s="11" t="s">
        <v>119</v>
      </c>
      <c r="D153" t="str">
        <f t="shared" si="16"/>
        <v>CXCL13</v>
      </c>
      <c r="G153" s="131">
        <f t="shared" si="17"/>
        <v>0</v>
      </c>
      <c r="L153" s="11" t="str">
        <f>VLOOKUP(A153,RecNamesAll!A:E,5,FALSE)</f>
        <v>A</v>
      </c>
    </row>
    <row r="154" spans="1:12" x14ac:dyDescent="0.2">
      <c r="A154" t="s">
        <v>24</v>
      </c>
      <c r="B154" s="11" t="b">
        <f t="shared" si="15"/>
        <v>0</v>
      </c>
      <c r="C154" s="11" t="s">
        <v>117</v>
      </c>
      <c r="D154" t="str">
        <f t="shared" si="16"/>
        <v>CXCL8</v>
      </c>
      <c r="G154" s="131">
        <f t="shared" si="17"/>
        <v>0</v>
      </c>
      <c r="L154" s="11" t="str">
        <f>VLOOKUP(A154,RecNamesAll!A:E,5,FALSE)</f>
        <v>A</v>
      </c>
    </row>
    <row r="155" spans="1:12" x14ac:dyDescent="0.2">
      <c r="A155" t="s">
        <v>442</v>
      </c>
      <c r="B155" s="11" t="b">
        <f t="shared" si="15"/>
        <v>0</v>
      </c>
      <c r="C155" s="11" t="s">
        <v>156</v>
      </c>
      <c r="D155" t="str">
        <f t="shared" si="16"/>
        <v>Litocholic acid</v>
      </c>
      <c r="G155" s="131">
        <f t="shared" si="17"/>
        <v>0</v>
      </c>
      <c r="L155" s="11" t="str">
        <f>VLOOKUP(A155,RecNamesAll!A:E,5,FALSE)</f>
        <v>A</v>
      </c>
    </row>
    <row r="156" spans="1:12" x14ac:dyDescent="0.2">
      <c r="A156" t="s">
        <v>699</v>
      </c>
      <c r="B156" s="11" t="b">
        <f>AND(D156=G156)</f>
        <v>1</v>
      </c>
      <c r="C156" s="11" t="s">
        <v>107</v>
      </c>
      <c r="D156" t="s">
        <v>1477</v>
      </c>
      <c r="G156" s="131" t="str">
        <f t="shared" si="17"/>
        <v>Leukotriene B4</v>
      </c>
      <c r="H156" s="143" t="s">
        <v>1477</v>
      </c>
      <c r="I156" s="144" t="s">
        <v>1477</v>
      </c>
      <c r="J156" s="145" t="s">
        <v>1478</v>
      </c>
      <c r="K156" s="146"/>
      <c r="L156" s="11" t="str">
        <f>VLOOKUP(A156,RecNamesAll!A:E,5,FALSE)</f>
        <v>A</v>
      </c>
    </row>
    <row r="157" spans="1:12" x14ac:dyDescent="0.2">
      <c r="A157" t="s">
        <v>686</v>
      </c>
      <c r="B157" s="11" t="b">
        <f t="shared" si="15"/>
        <v>0</v>
      </c>
      <c r="C157" s="11" t="s">
        <v>139</v>
      </c>
      <c r="D157" t="str">
        <f t="shared" si="16"/>
        <v>Nicotinic acid</v>
      </c>
      <c r="G157" s="131">
        <f t="shared" si="17"/>
        <v>0</v>
      </c>
      <c r="L157" s="11" t="str">
        <f>VLOOKUP(A157,RecNamesAll!A:E,5,FALSE)</f>
        <v>A</v>
      </c>
    </row>
    <row r="158" spans="1:12" x14ac:dyDescent="0.2">
      <c r="A158" t="s">
        <v>71</v>
      </c>
      <c r="B158" s="11" t="b">
        <f t="shared" si="15"/>
        <v>0</v>
      </c>
      <c r="C158" s="11" t="s">
        <v>150</v>
      </c>
      <c r="D158" t="str">
        <f t="shared" si="16"/>
        <v>NPY</v>
      </c>
      <c r="G158" s="131">
        <f t="shared" si="17"/>
        <v>0</v>
      </c>
      <c r="L158" s="11" t="str">
        <f>VLOOKUP(A158,RecNamesAll!A:E,5,FALSE)</f>
        <v>A</v>
      </c>
    </row>
    <row r="159" spans="1:12" x14ac:dyDescent="0.2">
      <c r="A159" t="s">
        <v>100</v>
      </c>
      <c r="B159" s="11" t="b">
        <f t="shared" si="15"/>
        <v>0</v>
      </c>
      <c r="C159" s="11" t="s">
        <v>150</v>
      </c>
      <c r="D159" t="str">
        <f t="shared" si="16"/>
        <v>NPY</v>
      </c>
      <c r="G159" s="131">
        <f t="shared" si="17"/>
        <v>0</v>
      </c>
      <c r="L159" s="11" t="str">
        <f>VLOOKUP(A159,RecNamesAll!A:E,5,FALSE)</f>
        <v>A</v>
      </c>
    </row>
    <row r="160" spans="1:12" x14ac:dyDescent="0.2">
      <c r="A160" t="s">
        <v>583</v>
      </c>
      <c r="B160" s="11" t="b">
        <f t="shared" si="15"/>
        <v>0</v>
      </c>
      <c r="C160" s="11" t="s">
        <v>133</v>
      </c>
      <c r="D160" t="str">
        <f t="shared" si="16"/>
        <v>pH (proton)</v>
      </c>
      <c r="G160" s="131">
        <f t="shared" si="17"/>
        <v>0</v>
      </c>
      <c r="L160" s="11" t="str">
        <f>VLOOKUP(A160,RecNamesAll!A:E,5,FALSE)</f>
        <v>A</v>
      </c>
    </row>
    <row r="161" spans="1:12" x14ac:dyDescent="0.2">
      <c r="A161" t="s">
        <v>44</v>
      </c>
      <c r="B161" s="11" t="b">
        <f t="shared" ref="B161:B177" si="18">AND(D161=G161)</f>
        <v>0</v>
      </c>
      <c r="C161" s="11" t="s">
        <v>133</v>
      </c>
      <c r="D161" t="str">
        <f t="shared" si="16"/>
        <v>pH (proton)</v>
      </c>
      <c r="G161" s="131">
        <f t="shared" si="17"/>
        <v>0</v>
      </c>
      <c r="L161" s="11" t="str">
        <f>VLOOKUP(A161,RecNamesAll!A:E,5,FALSE)</f>
        <v>A</v>
      </c>
    </row>
    <row r="162" spans="1:12" x14ac:dyDescent="0.2">
      <c r="A162" t="s">
        <v>578</v>
      </c>
      <c r="B162" s="11" t="b">
        <f t="shared" si="18"/>
        <v>0</v>
      </c>
      <c r="C162" s="11" t="s">
        <v>133</v>
      </c>
      <c r="D162" t="str">
        <f t="shared" si="16"/>
        <v>pH (proton)</v>
      </c>
      <c r="G162" s="131">
        <f t="shared" si="17"/>
        <v>0</v>
      </c>
      <c r="L162" s="11" t="str">
        <f>VLOOKUP(A162,RecNamesAll!A:E,5,FALSE)</f>
        <v>A</v>
      </c>
    </row>
    <row r="163" spans="1:12" x14ac:dyDescent="0.2">
      <c r="A163" t="s">
        <v>98</v>
      </c>
      <c r="B163" s="11" t="b">
        <f t="shared" si="18"/>
        <v>0</v>
      </c>
      <c r="C163" s="11" t="s">
        <v>132</v>
      </c>
      <c r="D163" t="str">
        <f t="shared" si="16"/>
        <v>Zn2+</v>
      </c>
      <c r="G163" s="131">
        <f t="shared" si="17"/>
        <v>0</v>
      </c>
      <c r="L163" s="11" t="str">
        <f>VLOOKUP(A163,RecNamesAll!A:E,5,FALSE)</f>
        <v>A</v>
      </c>
    </row>
    <row r="164" spans="1:12" x14ac:dyDescent="0.2">
      <c r="A164" t="s">
        <v>943</v>
      </c>
      <c r="B164" s="11" t="b">
        <f t="shared" si="18"/>
        <v>0</v>
      </c>
      <c r="C164" s="11" t="s">
        <v>356</v>
      </c>
      <c r="D164" t="str">
        <f t="shared" ref="D164:D177" si="19">C164</f>
        <v/>
      </c>
      <c r="G164" s="131" t="str">
        <f t="shared" si="17"/>
        <v>PACAP27</v>
      </c>
      <c r="H164" s="132" t="s">
        <v>1426</v>
      </c>
      <c r="I164" s="133" t="s">
        <v>1427</v>
      </c>
      <c r="J164" s="134" t="s">
        <v>1428</v>
      </c>
      <c r="K164" s="135"/>
      <c r="L164" s="11" t="str">
        <f>VLOOKUP(A164,RecNamesAll!A:E,5,FALSE)</f>
        <v>B1</v>
      </c>
    </row>
    <row r="165" spans="1:12" x14ac:dyDescent="0.2">
      <c r="A165" t="s">
        <v>828</v>
      </c>
      <c r="B165" s="11" t="b">
        <f t="shared" si="18"/>
        <v>0</v>
      </c>
      <c r="C165" s="11" t="s">
        <v>356</v>
      </c>
      <c r="D165" t="str">
        <f t="shared" si="19"/>
        <v/>
      </c>
      <c r="G165" s="131" t="str">
        <f t="shared" si="17"/>
        <v>TIP39</v>
      </c>
      <c r="H165" s="132" t="s">
        <v>1525</v>
      </c>
      <c r="I165" s="133" t="s">
        <v>1526</v>
      </c>
      <c r="J165" s="134" t="s">
        <v>1527</v>
      </c>
      <c r="K165" s="135"/>
      <c r="L165" s="11" t="str">
        <f>VLOOKUP(A165,RecNamesAll!A:E,5,FALSE)</f>
        <v>B1</v>
      </c>
    </row>
    <row r="166" spans="1:12" x14ac:dyDescent="0.2">
      <c r="A166" t="s">
        <v>457</v>
      </c>
      <c r="B166" s="11" t="b">
        <f t="shared" si="18"/>
        <v>0</v>
      </c>
      <c r="C166" s="11" t="s">
        <v>115</v>
      </c>
      <c r="D166" t="str">
        <f t="shared" si="19"/>
        <v>Calcitonin</v>
      </c>
      <c r="G166" s="131">
        <f t="shared" si="17"/>
        <v>0</v>
      </c>
      <c r="L166" s="11" t="str">
        <f>VLOOKUP(A166,RecNamesAll!A:E,5,FALSE)</f>
        <v>B1</v>
      </c>
    </row>
    <row r="167" spans="1:12" x14ac:dyDescent="0.2">
      <c r="A167" t="s">
        <v>96</v>
      </c>
      <c r="B167" s="11" t="b">
        <f t="shared" si="18"/>
        <v>0</v>
      </c>
      <c r="C167" s="11" t="s">
        <v>113</v>
      </c>
      <c r="D167" t="str">
        <f t="shared" si="19"/>
        <v>CRF</v>
      </c>
      <c r="G167" s="131">
        <f t="shared" si="17"/>
        <v>0</v>
      </c>
      <c r="L167" s="11" t="str">
        <f>VLOOKUP(A167,RecNamesAll!A:E,5,FALSE)</f>
        <v>B1</v>
      </c>
    </row>
    <row r="168" spans="1:12" x14ac:dyDescent="0.2">
      <c r="A168" t="s">
        <v>659</v>
      </c>
      <c r="B168" s="11" t="b">
        <f t="shared" si="18"/>
        <v>0</v>
      </c>
      <c r="C168" s="11" t="s">
        <v>128</v>
      </c>
      <c r="D168" t="str">
        <f t="shared" si="19"/>
        <v>GLP-1 (7-36)</v>
      </c>
      <c r="G168" s="131">
        <f t="shared" si="17"/>
        <v>0</v>
      </c>
      <c r="L168" s="11" t="str">
        <f>VLOOKUP(A168,RecNamesAll!A:E,5,FALSE)</f>
        <v>B1</v>
      </c>
    </row>
    <row r="169" spans="1:12" x14ac:dyDescent="0.2">
      <c r="A169" t="s">
        <v>661</v>
      </c>
      <c r="B169" s="11" t="b">
        <f t="shared" si="18"/>
        <v>0</v>
      </c>
      <c r="C169" s="11" t="s">
        <v>129</v>
      </c>
      <c r="D169" t="str">
        <f t="shared" si="19"/>
        <v>GLP-2 (1-33)</v>
      </c>
      <c r="G169" s="131">
        <f t="shared" si="17"/>
        <v>0</v>
      </c>
      <c r="L169" s="11" t="str">
        <f>VLOOKUP(A169,RecNamesAll!A:E,5,FALSE)</f>
        <v>B1</v>
      </c>
    </row>
    <row r="170" spans="1:12" x14ac:dyDescent="0.2">
      <c r="A170" t="s">
        <v>663</v>
      </c>
      <c r="B170" s="11" t="b">
        <f t="shared" si="18"/>
        <v>0</v>
      </c>
      <c r="C170" s="11" t="s">
        <v>125</v>
      </c>
      <c r="D170" t="str">
        <f t="shared" si="19"/>
        <v>Glucagon</v>
      </c>
      <c r="G170" s="131">
        <f t="shared" si="17"/>
        <v>0</v>
      </c>
      <c r="L170" s="11" t="str">
        <f>VLOOKUP(A170,RecNamesAll!A:E,5,FALSE)</f>
        <v>B1</v>
      </c>
    </row>
    <row r="171" spans="1:12" x14ac:dyDescent="0.2">
      <c r="A171" t="s">
        <v>20</v>
      </c>
      <c r="B171" s="11" t="b">
        <f t="shared" si="18"/>
        <v>0</v>
      </c>
      <c r="C171" s="11" t="s">
        <v>114</v>
      </c>
      <c r="D171" t="str">
        <f t="shared" si="19"/>
        <v>Urocortin II</v>
      </c>
      <c r="G171" s="131">
        <f t="shared" si="17"/>
        <v>0</v>
      </c>
      <c r="L171" s="11" t="str">
        <f>VLOOKUP(A171,RecNamesAll!A:E,5,FALSE)</f>
        <v>B1</v>
      </c>
    </row>
    <row r="172" spans="1:12" x14ac:dyDescent="0.2">
      <c r="A172" t="s">
        <v>946</v>
      </c>
      <c r="B172" s="11" t="b">
        <f t="shared" si="18"/>
        <v>0</v>
      </c>
      <c r="C172" s="11" t="s">
        <v>157</v>
      </c>
      <c r="D172" t="str">
        <f t="shared" si="19"/>
        <v>VIP</v>
      </c>
      <c r="G172" s="131">
        <f t="shared" si="17"/>
        <v>0</v>
      </c>
      <c r="L172" s="11" t="str">
        <f>VLOOKUP(A172,RecNamesAll!A:E,5,FALSE)</f>
        <v>B1</v>
      </c>
    </row>
    <row r="173" spans="1:12" x14ac:dyDescent="0.2">
      <c r="A173" t="s">
        <v>740</v>
      </c>
      <c r="B173" s="11" t="b">
        <f t="shared" si="18"/>
        <v>0</v>
      </c>
      <c r="C173" s="11" t="s">
        <v>137</v>
      </c>
      <c r="D173" t="str">
        <f t="shared" si="19"/>
        <v>Glutamate</v>
      </c>
      <c r="G173" s="131">
        <f t="shared" si="17"/>
        <v>0</v>
      </c>
      <c r="L173" s="11" t="str">
        <f>VLOOKUP(A173,RecNamesAll!A:E,5,FALSE)</f>
        <v>C</v>
      </c>
    </row>
    <row r="174" spans="1:12" x14ac:dyDescent="0.2">
      <c r="A174" t="s">
        <v>744</v>
      </c>
      <c r="B174" s="11" t="b">
        <f t="shared" si="18"/>
        <v>0</v>
      </c>
      <c r="C174" s="11" t="s">
        <v>137</v>
      </c>
      <c r="D174" t="str">
        <f t="shared" si="19"/>
        <v>Glutamate</v>
      </c>
      <c r="G174" s="131">
        <f t="shared" si="17"/>
        <v>0</v>
      </c>
      <c r="L174" s="11" t="str">
        <f>VLOOKUP(A174,RecNamesAll!A:E,5,FALSE)</f>
        <v>C</v>
      </c>
    </row>
    <row r="175" spans="1:12" x14ac:dyDescent="0.2">
      <c r="A175" t="s">
        <v>747</v>
      </c>
      <c r="B175" s="11" t="b">
        <f t="shared" si="18"/>
        <v>0</v>
      </c>
      <c r="C175" s="11" t="s">
        <v>137</v>
      </c>
      <c r="D175" t="str">
        <f t="shared" si="19"/>
        <v>Glutamate</v>
      </c>
      <c r="G175" s="131">
        <f t="shared" ref="G175:G177" si="20">H175</f>
        <v>0</v>
      </c>
      <c r="L175" s="11" t="str">
        <f>VLOOKUP(A175,RecNamesAll!A:E,5,FALSE)</f>
        <v>C</v>
      </c>
    </row>
    <row r="176" spans="1:12" x14ac:dyDescent="0.2">
      <c r="A176" t="s">
        <v>737</v>
      </c>
      <c r="B176" s="11" t="b">
        <f t="shared" si="18"/>
        <v>0</v>
      </c>
      <c r="C176" s="11" t="s">
        <v>137</v>
      </c>
      <c r="D176" t="str">
        <f t="shared" si="19"/>
        <v>Glutamate</v>
      </c>
      <c r="G176" s="131">
        <f t="shared" si="20"/>
        <v>0</v>
      </c>
      <c r="L176" s="11" t="str">
        <f>VLOOKUP(A176,RecNamesAll!A:E,5,FALSE)</f>
        <v>C</v>
      </c>
    </row>
    <row r="177" spans="1:12" x14ac:dyDescent="0.2">
      <c r="A177" t="s">
        <v>742</v>
      </c>
      <c r="B177" s="11" t="b">
        <f t="shared" si="18"/>
        <v>0</v>
      </c>
      <c r="C177" s="11" t="s">
        <v>137</v>
      </c>
      <c r="D177" t="str">
        <f t="shared" si="19"/>
        <v>Glutamate</v>
      </c>
      <c r="G177" s="131">
        <f t="shared" si="20"/>
        <v>0</v>
      </c>
      <c r="L177" s="11" t="str">
        <f>VLOOKUP(A177,RecNamesAll!A:E,5,FALSE)</f>
        <v>C</v>
      </c>
    </row>
  </sheetData>
  <sortState xmlns:xlrd2="http://schemas.microsoft.com/office/spreadsheetml/2017/richdata2" ref="A2:L178">
    <sortCondition descending="1" ref="B2:B178"/>
    <sortCondition ref="L2:L178"/>
  </sortState>
  <conditionalFormatting sqref="B1:B1048576">
    <cfRule type="cellIs" dxfId="18" priority="1" operator="equal">
      <formula>TRUE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E3CF-61A4-E54F-BF14-7F53181D626F}">
  <sheetPr>
    <tabColor theme="4" tint="0.79998168889431442"/>
  </sheetPr>
  <dimension ref="A1:DC101"/>
  <sheetViews>
    <sheetView zoomScale="170" zoomScaleNormal="170" workbookViewId="0">
      <pane xSplit="1" ySplit="1" topLeftCell="B28" activePane="bottomRight" state="frozen"/>
      <selection activeCell="L174" sqref="L174"/>
      <selection pane="topRight" activeCell="L174" sqref="L174"/>
      <selection pane="bottomLeft" activeCell="L174" sqref="L174"/>
      <selection pane="bottomRight" activeCell="A39" sqref="A39"/>
    </sheetView>
  </sheetViews>
  <sheetFormatPr baseColWidth="10" defaultRowHeight="11" x14ac:dyDescent="0.15"/>
  <cols>
    <col min="1" max="1" width="9.6640625" style="164" bestFit="1" customWidth="1"/>
    <col min="2" max="2" width="6" style="164" customWidth="1"/>
    <col min="3" max="14" width="4" style="156" customWidth="1"/>
    <col min="15" max="15" width="4.33203125" style="156" customWidth="1"/>
    <col min="16" max="16" width="4" style="156" customWidth="1"/>
    <col min="17" max="17" width="4.33203125" style="156" customWidth="1"/>
    <col min="18" max="18" width="4" style="163" customWidth="1"/>
    <col min="19" max="29" width="4" style="162" customWidth="1"/>
    <col min="30" max="30" width="4.33203125" style="162" customWidth="1"/>
    <col min="31" max="31" width="4" style="162" customWidth="1"/>
    <col min="32" max="32" width="4.33203125" style="162" customWidth="1"/>
    <col min="33" max="33" width="3.83203125" style="158" customWidth="1"/>
    <col min="34" max="44" width="3.83203125" style="157" customWidth="1"/>
    <col min="45" max="46" width="4.5" style="157" customWidth="1"/>
    <col min="47" max="47" width="4.33203125" style="157" customWidth="1"/>
    <col min="48" max="48" width="4.5" style="161" customWidth="1"/>
    <col min="49" max="62" width="4.5" style="160" customWidth="1"/>
    <col min="63" max="63" width="4.5" style="161" customWidth="1"/>
    <col min="64" max="77" width="4.5" style="160" customWidth="1"/>
    <col min="78" max="78" width="3.1640625" style="159" bestFit="1" customWidth="1"/>
    <col min="79" max="81" width="3.6640625" style="156" bestFit="1" customWidth="1"/>
    <col min="82" max="82" width="3.1640625" style="156" bestFit="1" customWidth="1"/>
    <col min="83" max="83" width="4.6640625" style="156" bestFit="1" customWidth="1"/>
    <col min="84" max="85" width="3.1640625" style="156" bestFit="1" customWidth="1"/>
    <col min="86" max="87" width="3.6640625" style="156" bestFit="1" customWidth="1"/>
    <col min="88" max="88" width="4.5" style="156" bestFit="1" customWidth="1"/>
    <col min="89" max="89" width="3.6640625" style="156" bestFit="1" customWidth="1"/>
    <col min="90" max="90" width="4.5" style="156" bestFit="1" customWidth="1"/>
    <col min="91" max="91" width="3.83203125" style="156" bestFit="1" customWidth="1"/>
    <col min="92" max="92" width="4.33203125" style="156" bestFit="1" customWidth="1"/>
    <col min="93" max="93" width="4.83203125" style="158" bestFit="1" customWidth="1"/>
    <col min="94" max="107" width="4.83203125" style="157" bestFit="1" customWidth="1"/>
    <col min="108" max="16384" width="10.83203125" style="156"/>
  </cols>
  <sheetData>
    <row r="1" spans="1:107" s="197" customFormat="1" ht="50" customHeight="1" x14ac:dyDescent="0.15">
      <c r="A1" s="204" t="s">
        <v>331</v>
      </c>
      <c r="B1" s="204" t="s">
        <v>341</v>
      </c>
      <c r="C1" s="202" t="s">
        <v>1763</v>
      </c>
      <c r="D1" s="202" t="s">
        <v>1762</v>
      </c>
      <c r="E1" s="202" t="s">
        <v>1761</v>
      </c>
      <c r="F1" s="202" t="s">
        <v>1760</v>
      </c>
      <c r="G1" s="202" t="s">
        <v>1759</v>
      </c>
      <c r="H1" s="202" t="s">
        <v>1758</v>
      </c>
      <c r="I1" s="202" t="s">
        <v>1757</v>
      </c>
      <c r="J1" s="202" t="s">
        <v>1756</v>
      </c>
      <c r="K1" s="202" t="s">
        <v>1755</v>
      </c>
      <c r="L1" s="202" t="s">
        <v>1754</v>
      </c>
      <c r="M1" s="202" t="s">
        <v>1753</v>
      </c>
      <c r="N1" s="202" t="s">
        <v>1752</v>
      </c>
      <c r="O1" s="202" t="s">
        <v>1751</v>
      </c>
      <c r="P1" s="202" t="s">
        <v>1750</v>
      </c>
      <c r="Q1" s="202" t="s">
        <v>1749</v>
      </c>
      <c r="R1" s="203" t="s">
        <v>1748</v>
      </c>
      <c r="S1" s="202" t="s">
        <v>1747</v>
      </c>
      <c r="T1" s="202" t="s">
        <v>1746</v>
      </c>
      <c r="U1" s="202" t="s">
        <v>1745</v>
      </c>
      <c r="V1" s="202" t="s">
        <v>1744</v>
      </c>
      <c r="W1" s="202" t="s">
        <v>1743</v>
      </c>
      <c r="X1" s="202" t="s">
        <v>1742</v>
      </c>
      <c r="Y1" s="202" t="s">
        <v>1741</v>
      </c>
      <c r="Z1" s="202" t="s">
        <v>1740</v>
      </c>
      <c r="AA1" s="202" t="s">
        <v>1739</v>
      </c>
      <c r="AB1" s="202" t="s">
        <v>1738</v>
      </c>
      <c r="AC1" s="202" t="s">
        <v>1737</v>
      </c>
      <c r="AD1" s="202" t="s">
        <v>1736</v>
      </c>
      <c r="AE1" s="202" t="s">
        <v>1735</v>
      </c>
      <c r="AF1" s="202" t="s">
        <v>1734</v>
      </c>
      <c r="AG1" s="199" t="s">
        <v>1733</v>
      </c>
      <c r="AH1" s="198" t="s">
        <v>1732</v>
      </c>
      <c r="AI1" s="198" t="s">
        <v>1731</v>
      </c>
      <c r="AJ1" s="198" t="s">
        <v>1730</v>
      </c>
      <c r="AK1" s="198" t="s">
        <v>1729</v>
      </c>
      <c r="AL1" s="198" t="s">
        <v>1728</v>
      </c>
      <c r="AM1" s="198" t="s">
        <v>1727</v>
      </c>
      <c r="AN1" s="198" t="s">
        <v>1726</v>
      </c>
      <c r="AO1" s="198" t="s">
        <v>1725</v>
      </c>
      <c r="AP1" s="198" t="s">
        <v>1724</v>
      </c>
      <c r="AQ1" s="198" t="s">
        <v>1723</v>
      </c>
      <c r="AR1" s="198" t="s">
        <v>1722</v>
      </c>
      <c r="AS1" s="198" t="s">
        <v>1721</v>
      </c>
      <c r="AT1" s="198" t="s">
        <v>1720</v>
      </c>
      <c r="AU1" s="198" t="s">
        <v>1719</v>
      </c>
      <c r="AV1" s="201" t="s">
        <v>1718</v>
      </c>
      <c r="AW1" s="200" t="s">
        <v>1717</v>
      </c>
      <c r="AX1" s="200" t="s">
        <v>1716</v>
      </c>
      <c r="AY1" s="200" t="s">
        <v>1715</v>
      </c>
      <c r="AZ1" s="200" t="s">
        <v>1714</v>
      </c>
      <c r="BA1" s="200" t="s">
        <v>1713</v>
      </c>
      <c r="BB1" s="200" t="s">
        <v>1712</v>
      </c>
      <c r="BC1" s="200" t="s">
        <v>1711</v>
      </c>
      <c r="BD1" s="200" t="s">
        <v>1710</v>
      </c>
      <c r="BE1" s="200" t="s">
        <v>1709</v>
      </c>
      <c r="BF1" s="200" t="s">
        <v>1708</v>
      </c>
      <c r="BG1" s="200" t="s">
        <v>1707</v>
      </c>
      <c r="BH1" s="200" t="s">
        <v>1706</v>
      </c>
      <c r="BI1" s="200" t="s">
        <v>1705</v>
      </c>
      <c r="BJ1" s="200" t="s">
        <v>1704</v>
      </c>
      <c r="BK1" s="201" t="s">
        <v>1703</v>
      </c>
      <c r="BL1" s="200" t="s">
        <v>1702</v>
      </c>
      <c r="BM1" s="200" t="s">
        <v>1701</v>
      </c>
      <c r="BN1" s="200" t="s">
        <v>1700</v>
      </c>
      <c r="BO1" s="200" t="s">
        <v>1699</v>
      </c>
      <c r="BP1" s="200" t="s">
        <v>1698</v>
      </c>
      <c r="BQ1" s="200" t="s">
        <v>1697</v>
      </c>
      <c r="BR1" s="200" t="s">
        <v>1696</v>
      </c>
      <c r="BS1" s="200" t="s">
        <v>1695</v>
      </c>
      <c r="BT1" s="200" t="s">
        <v>1694</v>
      </c>
      <c r="BU1" s="200" t="s">
        <v>1693</v>
      </c>
      <c r="BV1" s="200" t="s">
        <v>1692</v>
      </c>
      <c r="BW1" s="200" t="s">
        <v>1691</v>
      </c>
      <c r="BX1" s="200" t="s">
        <v>1690</v>
      </c>
      <c r="BY1" s="200" t="s">
        <v>1689</v>
      </c>
      <c r="BZ1" s="199" t="s">
        <v>1688</v>
      </c>
      <c r="CA1" s="198" t="s">
        <v>1687</v>
      </c>
      <c r="CB1" s="198" t="s">
        <v>1686</v>
      </c>
      <c r="CC1" s="198" t="s">
        <v>1685</v>
      </c>
      <c r="CD1" s="198" t="s">
        <v>1684</v>
      </c>
      <c r="CE1" s="198" t="s">
        <v>1683</v>
      </c>
      <c r="CF1" s="198" t="s">
        <v>1682</v>
      </c>
      <c r="CG1" s="198" t="s">
        <v>1681</v>
      </c>
      <c r="CH1" s="198" t="s">
        <v>1680</v>
      </c>
      <c r="CI1" s="198" t="s">
        <v>1679</v>
      </c>
      <c r="CJ1" s="198" t="s">
        <v>1678</v>
      </c>
      <c r="CK1" s="198" t="s">
        <v>1677</v>
      </c>
      <c r="CL1" s="198" t="s">
        <v>1676</v>
      </c>
      <c r="CM1" s="198" t="s">
        <v>1675</v>
      </c>
      <c r="CN1" s="198" t="s">
        <v>1674</v>
      </c>
      <c r="CO1" s="199" t="s">
        <v>1673</v>
      </c>
      <c r="CP1" s="198" t="s">
        <v>1672</v>
      </c>
      <c r="CQ1" s="198" t="s">
        <v>1671</v>
      </c>
      <c r="CR1" s="198" t="s">
        <v>1670</v>
      </c>
      <c r="CS1" s="198" t="s">
        <v>1669</v>
      </c>
      <c r="CT1" s="198" t="s">
        <v>1668</v>
      </c>
      <c r="CU1" s="198" t="s">
        <v>1667</v>
      </c>
      <c r="CV1" s="198" t="s">
        <v>1666</v>
      </c>
      <c r="CW1" s="198" t="s">
        <v>1665</v>
      </c>
      <c r="CX1" s="198" t="s">
        <v>1664</v>
      </c>
      <c r="CY1" s="198" t="s">
        <v>1663</v>
      </c>
      <c r="CZ1" s="198" t="s">
        <v>1662</v>
      </c>
      <c r="DA1" s="198" t="s">
        <v>1661</v>
      </c>
      <c r="DB1" s="198" t="s">
        <v>1660</v>
      </c>
      <c r="DC1" s="198" t="s">
        <v>1659</v>
      </c>
    </row>
    <row r="2" spans="1:107" s="165" customFormat="1" ht="10" x14ac:dyDescent="0.2">
      <c r="A2" s="176" t="s">
        <v>344</v>
      </c>
      <c r="B2" s="176" t="s">
        <v>1658</v>
      </c>
      <c r="C2" s="183">
        <v>12.506611553117834</v>
      </c>
      <c r="D2" s="183">
        <v>26.682920313949822</v>
      </c>
      <c r="E2" s="183">
        <v>12.127682517886596</v>
      </c>
      <c r="F2" s="183">
        <v>4.0158106893948551</v>
      </c>
      <c r="G2" s="183">
        <v>18.473650767196933</v>
      </c>
      <c r="H2" s="183">
        <v>30.179715844925823</v>
      </c>
      <c r="I2" s="183">
        <v>30.407166003683614</v>
      </c>
      <c r="J2" s="183">
        <v>18.759059047344156</v>
      </c>
      <c r="K2" s="183">
        <v>8.5027386565085337</v>
      </c>
      <c r="L2" s="183">
        <v>22.391839801186975</v>
      </c>
      <c r="M2" s="183">
        <v>3.9936235755561507</v>
      </c>
      <c r="N2" s="183">
        <v>0.60011221877725207</v>
      </c>
      <c r="O2" s="183">
        <v>14.510347453193814</v>
      </c>
      <c r="P2" s="183">
        <v>44.336219894795363</v>
      </c>
      <c r="Q2" s="183">
        <v>51.685651092618777</v>
      </c>
      <c r="R2" s="196"/>
      <c r="S2" s="180">
        <v>630.6</v>
      </c>
      <c r="T2" s="180">
        <v>379.3</v>
      </c>
      <c r="U2" s="180">
        <v>219</v>
      </c>
      <c r="V2" s="180">
        <v>333.7</v>
      </c>
      <c r="W2" s="180">
        <v>192.4</v>
      </c>
      <c r="X2" s="195"/>
      <c r="Y2" s="195"/>
      <c r="Z2" s="180">
        <v>148.1</v>
      </c>
      <c r="AA2" s="180">
        <v>807.6</v>
      </c>
      <c r="AB2" s="195"/>
      <c r="AC2" s="195"/>
      <c r="AD2" s="180">
        <v>95.06</v>
      </c>
      <c r="AE2" s="180">
        <v>94.22</v>
      </c>
      <c r="AF2" s="180">
        <v>181.7</v>
      </c>
      <c r="AG2" s="173" t="str">
        <f t="shared" ref="AG2:AG33" si="0">IF(R2="","",R2/C2)</f>
        <v/>
      </c>
      <c r="AH2" s="172">
        <f t="shared" ref="AH2:AH33" si="1">IF(S2="","",S2/D2)</f>
        <v>23.633095350148857</v>
      </c>
      <c r="AI2" s="172">
        <f t="shared" ref="AI2:AI33" si="2">IF(T2="","",T2/E2)</f>
        <v>31.275554867188088</v>
      </c>
      <c r="AJ2" s="172">
        <f t="shared" ref="AJ2:AJ33" si="3">IF(U2="","",U2/F2)</f>
        <v>54.534443214254516</v>
      </c>
      <c r="AK2" s="172">
        <f t="shared" ref="AK2:AK33" si="4">IF(V2="","",V2/G2)</f>
        <v>18.063565464414882</v>
      </c>
      <c r="AL2" s="172">
        <f t="shared" ref="AL2:AL33" si="5">IF(W2="","",W2/H2)</f>
        <v>6.3751428604768856</v>
      </c>
      <c r="AM2" s="172" t="str">
        <f t="shared" ref="AM2:AM33" si="6">IF(X2="","",X2/I2)</f>
        <v/>
      </c>
      <c r="AN2" s="172" t="str">
        <f t="shared" ref="AN2:AN33" si="7">IF(Y2="","",Y2/J2)</f>
        <v/>
      </c>
      <c r="AO2" s="172">
        <f t="shared" ref="AO2:AO33" si="8">IF(Z2="","",Z2/K2)</f>
        <v>17.417917447884264</v>
      </c>
      <c r="AP2" s="172">
        <f t="shared" ref="AP2:AP33" si="9">IF(AA2="","",AA2/L2)</f>
        <v>36.066710336021146</v>
      </c>
      <c r="AQ2" s="172" t="str">
        <f t="shared" ref="AQ2:AQ33" si="10">IF(AB2="","",AB2/M2)</f>
        <v/>
      </c>
      <c r="AR2" s="172" t="str">
        <f t="shared" ref="AR2:AR33" si="11">IF(AC2="","",AC2/N2)</f>
        <v/>
      </c>
      <c r="AS2" s="172">
        <f t="shared" ref="AS2:AS33" si="12">IF(AD2="","",AD2/O2)</f>
        <v>6.5511870275082025</v>
      </c>
      <c r="AT2" s="172">
        <f t="shared" ref="AT2:AT33" si="13">IF(AE2="","",AE2/P2)</f>
        <v>2.1251247901506485</v>
      </c>
      <c r="AU2" s="172">
        <f t="shared" ref="AU2:AU33" si="14">IF(AF2="","",AF2/Q2)</f>
        <v>3.5154824629063937</v>
      </c>
      <c r="AV2" s="171" t="str">
        <f t="shared" ref="AV2:AV33" si="15">IF(AG2="","",IF(AG2&lt;1.35,"",R2))</f>
        <v/>
      </c>
      <c r="AW2" s="170">
        <f t="shared" ref="AW2:AW33" si="16">IF(AH2="","",IF(AH2&lt;1.35,"",S2))</f>
        <v>630.6</v>
      </c>
      <c r="AX2" s="170">
        <f t="shared" ref="AX2:AX33" si="17">IF(AI2="","",IF(AI2&lt;1.35,"",T2))</f>
        <v>379.3</v>
      </c>
      <c r="AY2" s="170">
        <f t="shared" ref="AY2:AY33" si="18">IF(AJ2="","",IF(AJ2&lt;1.35,"",U2))</f>
        <v>219</v>
      </c>
      <c r="AZ2" s="170">
        <f t="shared" ref="AZ2:AZ33" si="19">IF(AK2="","",IF(AK2&lt;1.35,"",V2))</f>
        <v>333.7</v>
      </c>
      <c r="BA2" s="170">
        <f t="shared" ref="BA2:BA33" si="20">IF(AL2="","",IF(AL2&lt;1.35,"",W2))</f>
        <v>192.4</v>
      </c>
      <c r="BB2" s="170" t="str">
        <f t="shared" ref="BB2:BB33" si="21">IF(AM2="","",IF(AM2&lt;1.35,"",X2))</f>
        <v/>
      </c>
      <c r="BC2" s="170" t="str">
        <f t="shared" ref="BC2:BC33" si="22">IF(AN2="","",IF(AN2&lt;1.35,"",Y2))</f>
        <v/>
      </c>
      <c r="BD2" s="170">
        <f t="shared" ref="BD2:BD33" si="23">IF(AO2="","",IF(AO2&lt;1.35,"",Z2))</f>
        <v>148.1</v>
      </c>
      <c r="BE2" s="170">
        <f t="shared" ref="BE2:BE33" si="24">IF(AP2="","",IF(AP2&lt;1.35,"",AA2))</f>
        <v>807.6</v>
      </c>
      <c r="BF2" s="170" t="str">
        <f t="shared" ref="BF2:BF33" si="25">IF(AQ2="","",IF(AQ2&lt;1.35,"",AB2))</f>
        <v/>
      </c>
      <c r="BG2" s="170" t="str">
        <f t="shared" ref="BG2:BG33" si="26">IF(AR2="","",IF(AR2&lt;1.35,"",AC2))</f>
        <v/>
      </c>
      <c r="BH2" s="170">
        <f t="shared" ref="BH2:BH33" si="27">IF(AS2="","",IF(AS2&lt;1.35,"",AD2))</f>
        <v>95.06</v>
      </c>
      <c r="BI2" s="170">
        <f t="shared" ref="BI2:BI33" si="28">IF(AT2="","",IF(AT2&lt;1.35,"",AE2))</f>
        <v>94.22</v>
      </c>
      <c r="BJ2" s="170">
        <f t="shared" ref="BJ2:BJ33" si="29">IF(AU2="","",IF(AU2&lt;1.35,"",AF2))</f>
        <v>181.7</v>
      </c>
      <c r="BK2" s="171" t="str">
        <f t="shared" ref="BK2:BK33" si="30">IF(AV2="","",100*(AV2)/MAX(AV:AV))</f>
        <v/>
      </c>
      <c r="BL2" s="170">
        <f t="shared" ref="BL2:BL33" si="31">IF(AW2="","",100*(AW2)/MAX(AW:AW))</f>
        <v>68.320693391115924</v>
      </c>
      <c r="BM2" s="170">
        <f t="shared" ref="BM2:BM33" si="32">IF(AX2="","",100*(AX2)/MAX(AX:AX))</f>
        <v>55.404615834063684</v>
      </c>
      <c r="BN2" s="170">
        <f t="shared" ref="BN2:BN33" si="33">IF(AY2="","",100*(AY2)/MAX(AY:AY))</f>
        <v>58.87096774193548</v>
      </c>
      <c r="BO2" s="170">
        <f t="shared" ref="BO2:BO33" si="34">IF(AZ2="","",100*(AZ2)/MAX(AZ:AZ))</f>
        <v>67.495954692556637</v>
      </c>
      <c r="BP2" s="170">
        <f t="shared" ref="BP2:BP33" si="35">IF(BA2="","",100*(BA2)/MAX(BA:BA))</f>
        <v>55.800464037122971</v>
      </c>
      <c r="BQ2" s="170" t="str">
        <f t="shared" ref="BQ2:BQ33" si="36">IF(BB2="","",100*(BB2)/MAX(BB:BB))</f>
        <v/>
      </c>
      <c r="BR2" s="170" t="str">
        <f t="shared" ref="BR2:BR33" si="37">IF(BC2="","",100*(BC2)/MAX(BC:BC))</f>
        <v/>
      </c>
      <c r="BS2" s="170">
        <f t="shared" ref="BS2:BS33" si="38">IF(BD2="","",100*(BD2)/MAX(BD:BD))</f>
        <v>16.026404068823719</v>
      </c>
      <c r="BT2" s="170">
        <f t="shared" ref="BT2:BT33" si="39">IF(BE2="","",100*(BE2)/MAX(BE:BE))</f>
        <v>75.688847235238981</v>
      </c>
      <c r="BU2" s="170" t="str">
        <f t="shared" ref="BU2:BU33" si="40">IF(BF2="","",100*(BF2)/MAX(BF:BF))</f>
        <v/>
      </c>
      <c r="BV2" s="170" t="str">
        <f t="shared" ref="BV2:BV33" si="41">IF(BG2="","",100*(BG2)/MAX(BG:BG))</f>
        <v/>
      </c>
      <c r="BW2" s="170">
        <f t="shared" ref="BW2:BW33" si="42">IF(BH2="","",100*(BH2)/MAX(BH:BH))</f>
        <v>3.1910036925142666</v>
      </c>
      <c r="BX2" s="170">
        <f t="shared" ref="BX2:BX33" si="43">IF(BI2="","",100*(BI2)/MAX(BI:BI))</f>
        <v>6.584206848357792</v>
      </c>
      <c r="BY2" s="170">
        <f t="shared" ref="BY2:BY33" si="44">IF(BJ2="","",100*(BJ2)/MAX(BJ:BJ))</f>
        <v>7.9483814523184604</v>
      </c>
      <c r="BZ2" s="179"/>
      <c r="CA2" s="177">
        <v>7.7850000000000001</v>
      </c>
      <c r="CB2" s="177">
        <v>7.4219999999999997</v>
      </c>
      <c r="CC2" s="177">
        <v>8.6129999999999995</v>
      </c>
      <c r="CD2" s="177">
        <v>8.7110000000000003</v>
      </c>
      <c r="CE2" s="177">
        <v>8.5920000000000005</v>
      </c>
      <c r="CF2" s="177"/>
      <c r="CG2" s="177"/>
      <c r="CH2" s="177">
        <v>6.2149999999999999</v>
      </c>
      <c r="CI2" s="177">
        <v>6.835</v>
      </c>
      <c r="CJ2" s="177"/>
      <c r="CK2" s="177"/>
      <c r="CL2" s="177">
        <v>6.5789999999999997</v>
      </c>
      <c r="CM2" s="177">
        <v>6.4770000000000003</v>
      </c>
      <c r="CN2" s="177">
        <v>6.6379999999999999</v>
      </c>
      <c r="CO2" s="167" t="str">
        <f t="shared" ref="CO2:CO33" si="45">IF(BZ2="","",IF(AG2&lt;1.35,"",BZ2))</f>
        <v/>
      </c>
      <c r="CP2" s="166">
        <f t="shared" ref="CP2:CP33" si="46">IF(CA2="","",IF(AH2&lt;1.35,"",CA2))</f>
        <v>7.7850000000000001</v>
      </c>
      <c r="CQ2" s="166">
        <f t="shared" ref="CQ2:CQ33" si="47">IF(CB2="","",IF(AI2&lt;1.35,"",CB2))</f>
        <v>7.4219999999999997</v>
      </c>
      <c r="CR2" s="166">
        <f t="shared" ref="CR2:CR33" si="48">IF(CC2="","",IF(AJ2&lt;1.35,"",CC2))</f>
        <v>8.6129999999999995</v>
      </c>
      <c r="CS2" s="166">
        <f t="shared" ref="CS2:CS33" si="49">IF(CD2="","",IF(AK2&lt;1.35,"",CD2))</f>
        <v>8.7110000000000003</v>
      </c>
      <c r="CT2" s="166">
        <f t="shared" ref="CT2:CT33" si="50">IF(CE2="","",IF(AL2&lt;1.35,"",CE2))</f>
        <v>8.5920000000000005</v>
      </c>
      <c r="CU2" s="166" t="str">
        <f t="shared" ref="CU2:CU33" si="51">IF(CF2="","",IF(AM2&lt;1.35,"",CF2))</f>
        <v/>
      </c>
      <c r="CV2" s="166" t="str">
        <f t="shared" ref="CV2:CV33" si="52">IF(CG2="","",IF(AN2&lt;1.35,"",CG2))</f>
        <v/>
      </c>
      <c r="CW2" s="166">
        <f t="shared" ref="CW2:CW33" si="53">IF(CH2="","",IF(AO2&lt;1.35,"",CH2))</f>
        <v>6.2149999999999999</v>
      </c>
      <c r="CX2" s="166">
        <f t="shared" ref="CX2:CX33" si="54">IF(CI2="","",IF(AP2&lt;1.35,"",CI2))</f>
        <v>6.835</v>
      </c>
      <c r="CY2" s="166" t="str">
        <f t="shared" ref="CY2:CY33" si="55">IF(CJ2="","",IF(AQ2&lt;1.35,"",CJ2))</f>
        <v/>
      </c>
      <c r="CZ2" s="166" t="str">
        <f t="shared" ref="CZ2:CZ33" si="56">IF(CK2="","",IF(AR2&lt;1.35,"",CK2))</f>
        <v/>
      </c>
      <c r="DA2" s="166">
        <f t="shared" ref="DA2:DA33" si="57">IF(CL2="","",IF(AS2&lt;1.35,"",CL2))</f>
        <v>6.5789999999999997</v>
      </c>
      <c r="DB2" s="166">
        <f t="shared" ref="DB2:DB33" si="58">IF(CM2="","",IF(AT2&lt;1.35,"",CM2))</f>
        <v>6.4770000000000003</v>
      </c>
      <c r="DC2" s="166">
        <f t="shared" ref="DC2:DC33" si="59">IF(CN2="","",IF(AU2&lt;1.35,"",CN2))</f>
        <v>6.6379999999999999</v>
      </c>
    </row>
    <row r="3" spans="1:107" s="165" customFormat="1" ht="10" x14ac:dyDescent="0.2">
      <c r="A3" s="176" t="s">
        <v>349</v>
      </c>
      <c r="B3" s="176" t="s">
        <v>1657</v>
      </c>
      <c r="C3" s="170">
        <v>17.707059020231551</v>
      </c>
      <c r="D3" s="170">
        <v>28.674288771074391</v>
      </c>
      <c r="E3" s="170">
        <v>24.15863720239922</v>
      </c>
      <c r="F3" s="170">
        <v>27.578322529955269</v>
      </c>
      <c r="G3" s="170">
        <v>23.159112806052779</v>
      </c>
      <c r="H3" s="170">
        <v>6.6853749633612729</v>
      </c>
      <c r="I3" s="170">
        <v>14.433078730644798</v>
      </c>
      <c r="J3" s="170">
        <v>4.6374719560184934</v>
      </c>
      <c r="K3" s="170">
        <v>16.451910451682586</v>
      </c>
      <c r="L3" s="170">
        <v>14.025889442416508</v>
      </c>
      <c r="M3" s="170">
        <v>14.765139373389566</v>
      </c>
      <c r="N3" s="170">
        <v>11.996497157732517</v>
      </c>
      <c r="O3" s="170">
        <v>17.129424145490724</v>
      </c>
      <c r="P3" s="170">
        <v>12.240649945886991</v>
      </c>
      <c r="Q3" s="170">
        <v>27.096512508791626</v>
      </c>
      <c r="R3" s="194"/>
      <c r="S3" s="174">
        <v>177.5</v>
      </c>
      <c r="T3" s="174">
        <v>160.4</v>
      </c>
      <c r="U3" s="174">
        <v>86.86</v>
      </c>
      <c r="V3" s="174">
        <v>123.1</v>
      </c>
      <c r="W3" s="174">
        <v>131.19999999999999</v>
      </c>
      <c r="X3" s="174"/>
      <c r="Y3" s="174"/>
      <c r="Z3" s="174"/>
      <c r="AA3" s="174">
        <v>128.1</v>
      </c>
      <c r="AB3" s="174"/>
      <c r="AC3" s="174"/>
      <c r="AD3" s="174">
        <v>36.35</v>
      </c>
      <c r="AE3" s="174">
        <v>25.31</v>
      </c>
      <c r="AF3" s="174">
        <v>57.78</v>
      </c>
      <c r="AG3" s="173" t="str">
        <f t="shared" si="0"/>
        <v/>
      </c>
      <c r="AH3" s="172">
        <f t="shared" si="1"/>
        <v>6.1902145652887377</v>
      </c>
      <c r="AI3" s="172">
        <f t="shared" si="2"/>
        <v>6.6394473602207373</v>
      </c>
      <c r="AJ3" s="172">
        <f t="shared" si="3"/>
        <v>3.1495751746921381</v>
      </c>
      <c r="AK3" s="172">
        <f t="shared" si="4"/>
        <v>5.3154022362992697</v>
      </c>
      <c r="AL3" s="172">
        <f t="shared" si="5"/>
        <v>19.624927654624067</v>
      </c>
      <c r="AM3" s="172" t="str">
        <f t="shared" si="6"/>
        <v/>
      </c>
      <c r="AN3" s="172" t="str">
        <f t="shared" si="7"/>
        <v/>
      </c>
      <c r="AO3" s="172" t="str">
        <f t="shared" si="8"/>
        <v/>
      </c>
      <c r="AP3" s="172">
        <f t="shared" si="9"/>
        <v>9.1331106327278846</v>
      </c>
      <c r="AQ3" s="172" t="str">
        <f t="shared" si="10"/>
        <v/>
      </c>
      <c r="AR3" s="172" t="str">
        <f t="shared" si="11"/>
        <v/>
      </c>
      <c r="AS3" s="172">
        <f t="shared" si="12"/>
        <v>2.1220795101608272</v>
      </c>
      <c r="AT3" s="172">
        <f t="shared" si="13"/>
        <v>2.067700662292403</v>
      </c>
      <c r="AU3" s="172">
        <f t="shared" si="14"/>
        <v>2.1323777361109824</v>
      </c>
      <c r="AV3" s="171" t="str">
        <f t="shared" si="15"/>
        <v/>
      </c>
      <c r="AW3" s="170">
        <f t="shared" si="16"/>
        <v>177.5</v>
      </c>
      <c r="AX3" s="170">
        <f t="shared" si="17"/>
        <v>160.4</v>
      </c>
      <c r="AY3" s="170">
        <f t="shared" si="18"/>
        <v>86.86</v>
      </c>
      <c r="AZ3" s="170">
        <f t="shared" si="19"/>
        <v>123.1</v>
      </c>
      <c r="BA3" s="170">
        <f t="shared" si="20"/>
        <v>131.19999999999999</v>
      </c>
      <c r="BB3" s="170" t="str">
        <f t="shared" si="21"/>
        <v/>
      </c>
      <c r="BC3" s="170" t="str">
        <f t="shared" si="22"/>
        <v/>
      </c>
      <c r="BD3" s="170" t="str">
        <f t="shared" si="23"/>
        <v/>
      </c>
      <c r="BE3" s="170">
        <f t="shared" si="24"/>
        <v>128.1</v>
      </c>
      <c r="BF3" s="170" t="str">
        <f t="shared" si="25"/>
        <v/>
      </c>
      <c r="BG3" s="170" t="str">
        <f t="shared" si="26"/>
        <v/>
      </c>
      <c r="BH3" s="170">
        <f t="shared" si="27"/>
        <v>36.35</v>
      </c>
      <c r="BI3" s="170">
        <f t="shared" si="28"/>
        <v>25.31</v>
      </c>
      <c r="BJ3" s="170">
        <f t="shared" si="29"/>
        <v>57.78</v>
      </c>
      <c r="BK3" s="171" t="str">
        <f t="shared" si="30"/>
        <v/>
      </c>
      <c r="BL3" s="170">
        <f t="shared" si="31"/>
        <v>19.23076923076923</v>
      </c>
      <c r="BM3" s="170">
        <f t="shared" si="32"/>
        <v>23.42973999415717</v>
      </c>
      <c r="BN3" s="170">
        <f t="shared" si="33"/>
        <v>23.349462365591396</v>
      </c>
      <c r="BO3" s="170">
        <f t="shared" si="34"/>
        <v>24.898867313915858</v>
      </c>
      <c r="BP3" s="170">
        <f t="shared" si="35"/>
        <v>38.051044083526676</v>
      </c>
      <c r="BQ3" s="170" t="str">
        <f t="shared" si="36"/>
        <v/>
      </c>
      <c r="BR3" s="170" t="str">
        <f t="shared" si="37"/>
        <v/>
      </c>
      <c r="BS3" s="170" t="str">
        <f t="shared" si="38"/>
        <v/>
      </c>
      <c r="BT3" s="170">
        <f t="shared" si="39"/>
        <v>12.005623242736645</v>
      </c>
      <c r="BU3" s="170" t="str">
        <f t="shared" si="40"/>
        <v/>
      </c>
      <c r="BV3" s="170" t="str">
        <f t="shared" si="41"/>
        <v/>
      </c>
      <c r="BW3" s="170">
        <f t="shared" si="42"/>
        <v>1.2202081235313864</v>
      </c>
      <c r="BX3" s="170">
        <f t="shared" si="43"/>
        <v>1.7686932215234101</v>
      </c>
      <c r="BY3" s="170">
        <f t="shared" si="44"/>
        <v>2.5275590551181102</v>
      </c>
      <c r="BZ3" s="169"/>
      <c r="CA3" s="168">
        <v>9.3559999999999999</v>
      </c>
      <c r="CB3" s="168">
        <v>9.3360000000000003</v>
      </c>
      <c r="CC3" s="168">
        <v>9.5749999999999993</v>
      </c>
      <c r="CD3" s="168">
        <v>9.5969999999999995</v>
      </c>
      <c r="CE3" s="168">
        <v>8.9320000000000004</v>
      </c>
      <c r="CF3" s="168"/>
      <c r="CG3" s="168"/>
      <c r="CH3" s="168"/>
      <c r="CI3" s="168">
        <v>7.1529999999999996</v>
      </c>
      <c r="CJ3" s="168"/>
      <c r="CK3" s="168"/>
      <c r="CL3" s="168">
        <v>7.6</v>
      </c>
      <c r="CM3" s="168">
        <v>7.4619999999999997</v>
      </c>
      <c r="CN3" s="168">
        <v>7.6849999999999996</v>
      </c>
      <c r="CO3" s="167" t="str">
        <f t="shared" si="45"/>
        <v/>
      </c>
      <c r="CP3" s="166">
        <f t="shared" si="46"/>
        <v>9.3559999999999999</v>
      </c>
      <c r="CQ3" s="166">
        <f t="shared" si="47"/>
        <v>9.3360000000000003</v>
      </c>
      <c r="CR3" s="166">
        <f t="shared" si="48"/>
        <v>9.5749999999999993</v>
      </c>
      <c r="CS3" s="166">
        <f t="shared" si="49"/>
        <v>9.5969999999999995</v>
      </c>
      <c r="CT3" s="166">
        <f t="shared" si="50"/>
        <v>8.9320000000000004</v>
      </c>
      <c r="CU3" s="166" t="str">
        <f t="shared" si="51"/>
        <v/>
      </c>
      <c r="CV3" s="166" t="str">
        <f t="shared" si="52"/>
        <v/>
      </c>
      <c r="CW3" s="166" t="str">
        <f t="shared" si="53"/>
        <v/>
      </c>
      <c r="CX3" s="166">
        <f t="shared" si="54"/>
        <v>7.1529999999999996</v>
      </c>
      <c r="CY3" s="166" t="str">
        <f t="shared" si="55"/>
        <v/>
      </c>
      <c r="CZ3" s="166" t="str">
        <f t="shared" si="56"/>
        <v/>
      </c>
      <c r="DA3" s="166">
        <f t="shared" si="57"/>
        <v>7.6</v>
      </c>
      <c r="DB3" s="166">
        <f t="shared" si="58"/>
        <v>7.4619999999999997</v>
      </c>
      <c r="DC3" s="166">
        <f t="shared" si="59"/>
        <v>7.6849999999999996</v>
      </c>
    </row>
    <row r="4" spans="1:107" s="165" customFormat="1" ht="10" x14ac:dyDescent="0.2">
      <c r="A4" s="176" t="s">
        <v>352</v>
      </c>
      <c r="B4" s="176" t="s">
        <v>1656</v>
      </c>
      <c r="C4" s="183">
        <v>9.4073894528169291</v>
      </c>
      <c r="D4" s="183">
        <v>37.953434987069755</v>
      </c>
      <c r="E4" s="183">
        <v>9.1365572772557826</v>
      </c>
      <c r="F4" s="183">
        <v>20.405446342999305</v>
      </c>
      <c r="G4" s="183">
        <v>17.37347842626702</v>
      </c>
      <c r="H4" s="183">
        <v>35.664656280447552</v>
      </c>
      <c r="I4" s="183">
        <v>8.2941554339971137</v>
      </c>
      <c r="J4" s="183">
        <v>5.7190348708368788</v>
      </c>
      <c r="K4" s="183">
        <v>5.222151769542327</v>
      </c>
      <c r="L4" s="183">
        <v>11.514710651359506</v>
      </c>
      <c r="M4" s="183">
        <v>6.7565204387735438</v>
      </c>
      <c r="N4" s="183">
        <v>15.662567997008189</v>
      </c>
      <c r="O4" s="183">
        <v>17.329867561980365</v>
      </c>
      <c r="P4" s="183">
        <v>5.1771416509338248</v>
      </c>
      <c r="Q4" s="183">
        <v>5.4598959395217941</v>
      </c>
      <c r="R4" s="196"/>
      <c r="S4" s="180">
        <v>91.36</v>
      </c>
      <c r="T4" s="180">
        <v>108.9</v>
      </c>
      <c r="U4" s="180">
        <v>73.33</v>
      </c>
      <c r="V4" s="180">
        <v>88.15</v>
      </c>
      <c r="W4" s="189">
        <v>134.5</v>
      </c>
      <c r="X4" s="195"/>
      <c r="Y4" s="195"/>
      <c r="Z4" s="180"/>
      <c r="AA4" s="180"/>
      <c r="AB4" s="195"/>
      <c r="AC4" s="195"/>
      <c r="AD4" s="195"/>
      <c r="AE4" s="180"/>
      <c r="AF4" s="180"/>
      <c r="AG4" s="173" t="str">
        <f t="shared" si="0"/>
        <v/>
      </c>
      <c r="AH4" s="172">
        <f t="shared" si="1"/>
        <v>2.4071602486342849</v>
      </c>
      <c r="AI4" s="172">
        <f t="shared" si="2"/>
        <v>11.91915036433819</v>
      </c>
      <c r="AJ4" s="172">
        <f t="shared" si="3"/>
        <v>3.593648419514138</v>
      </c>
      <c r="AK4" s="172">
        <f t="shared" si="4"/>
        <v>5.073825623009709</v>
      </c>
      <c r="AL4" s="172">
        <f t="shared" si="5"/>
        <v>3.7712406070134197</v>
      </c>
      <c r="AM4" s="172" t="str">
        <f t="shared" si="6"/>
        <v/>
      </c>
      <c r="AN4" s="172" t="str">
        <f t="shared" si="7"/>
        <v/>
      </c>
      <c r="AO4" s="172" t="str">
        <f t="shared" si="8"/>
        <v/>
      </c>
      <c r="AP4" s="172" t="str">
        <f t="shared" si="9"/>
        <v/>
      </c>
      <c r="AQ4" s="172" t="str">
        <f t="shared" si="10"/>
        <v/>
      </c>
      <c r="AR4" s="172" t="str">
        <f t="shared" si="11"/>
        <v/>
      </c>
      <c r="AS4" s="172" t="str">
        <f t="shared" si="12"/>
        <v/>
      </c>
      <c r="AT4" s="172" t="str">
        <f t="shared" si="13"/>
        <v/>
      </c>
      <c r="AU4" s="172" t="str">
        <f t="shared" si="14"/>
        <v/>
      </c>
      <c r="AV4" s="171" t="str">
        <f t="shared" si="15"/>
        <v/>
      </c>
      <c r="AW4" s="170">
        <f t="shared" si="16"/>
        <v>91.36</v>
      </c>
      <c r="AX4" s="170">
        <f t="shared" si="17"/>
        <v>108.9</v>
      </c>
      <c r="AY4" s="170">
        <f t="shared" si="18"/>
        <v>73.33</v>
      </c>
      <c r="AZ4" s="170">
        <f t="shared" si="19"/>
        <v>88.15</v>
      </c>
      <c r="BA4" s="170">
        <f t="shared" si="20"/>
        <v>134.5</v>
      </c>
      <c r="BB4" s="170" t="str">
        <f t="shared" si="21"/>
        <v/>
      </c>
      <c r="BC4" s="170" t="str">
        <f t="shared" si="22"/>
        <v/>
      </c>
      <c r="BD4" s="170" t="str">
        <f t="shared" si="23"/>
        <v/>
      </c>
      <c r="BE4" s="170" t="str">
        <f t="shared" si="24"/>
        <v/>
      </c>
      <c r="BF4" s="170" t="str">
        <f t="shared" si="25"/>
        <v/>
      </c>
      <c r="BG4" s="170" t="str">
        <f t="shared" si="26"/>
        <v/>
      </c>
      <c r="BH4" s="170" t="str">
        <f t="shared" si="27"/>
        <v/>
      </c>
      <c r="BI4" s="170" t="str">
        <f t="shared" si="28"/>
        <v/>
      </c>
      <c r="BJ4" s="170" t="str">
        <f t="shared" si="29"/>
        <v/>
      </c>
      <c r="BK4" s="171" t="str">
        <f t="shared" si="30"/>
        <v/>
      </c>
      <c r="BL4" s="170">
        <f t="shared" si="31"/>
        <v>9.8981581798483216</v>
      </c>
      <c r="BM4" s="170">
        <f t="shared" si="32"/>
        <v>15.907099035933392</v>
      </c>
      <c r="BN4" s="170">
        <f t="shared" si="33"/>
        <v>19.712365591397848</v>
      </c>
      <c r="BO4" s="170">
        <f t="shared" si="34"/>
        <v>17.829692556634306</v>
      </c>
      <c r="BP4" s="170">
        <f t="shared" si="35"/>
        <v>39.008120649651971</v>
      </c>
      <c r="BQ4" s="170" t="str">
        <f t="shared" si="36"/>
        <v/>
      </c>
      <c r="BR4" s="170" t="str">
        <f t="shared" si="37"/>
        <v/>
      </c>
      <c r="BS4" s="170" t="str">
        <f t="shared" si="38"/>
        <v/>
      </c>
      <c r="BT4" s="170" t="str">
        <f t="shared" si="39"/>
        <v/>
      </c>
      <c r="BU4" s="170" t="str">
        <f t="shared" si="40"/>
        <v/>
      </c>
      <c r="BV4" s="170" t="str">
        <f t="shared" si="41"/>
        <v/>
      </c>
      <c r="BW4" s="170" t="str">
        <f t="shared" si="42"/>
        <v/>
      </c>
      <c r="BX4" s="170" t="str">
        <f t="shared" si="43"/>
        <v/>
      </c>
      <c r="BY4" s="170" t="str">
        <f t="shared" si="44"/>
        <v/>
      </c>
      <c r="BZ4" s="179"/>
      <c r="CA4" s="177">
        <v>9.6140000000000008</v>
      </c>
      <c r="CB4" s="177">
        <v>9.5299999999999994</v>
      </c>
      <c r="CC4" s="177">
        <v>9.2100000000000009</v>
      </c>
      <c r="CD4" s="177">
        <v>9.11</v>
      </c>
      <c r="CE4" s="188">
        <v>4.548</v>
      </c>
      <c r="CF4" s="177"/>
      <c r="CG4" s="177"/>
      <c r="CH4" s="177"/>
      <c r="CI4" s="177"/>
      <c r="CJ4" s="177"/>
      <c r="CK4" s="177"/>
      <c r="CL4" s="177"/>
      <c r="CM4" s="177"/>
      <c r="CN4" s="177"/>
      <c r="CO4" s="167" t="str">
        <f t="shared" si="45"/>
        <v/>
      </c>
      <c r="CP4" s="166">
        <f t="shared" si="46"/>
        <v>9.6140000000000008</v>
      </c>
      <c r="CQ4" s="166">
        <f t="shared" si="47"/>
        <v>9.5299999999999994</v>
      </c>
      <c r="CR4" s="166">
        <f t="shared" si="48"/>
        <v>9.2100000000000009</v>
      </c>
      <c r="CS4" s="166">
        <f t="shared" si="49"/>
        <v>9.11</v>
      </c>
      <c r="CT4" s="166">
        <f t="shared" si="50"/>
        <v>4.548</v>
      </c>
      <c r="CU4" s="166" t="str">
        <f t="shared" si="51"/>
        <v/>
      </c>
      <c r="CV4" s="166" t="str">
        <f t="shared" si="52"/>
        <v/>
      </c>
      <c r="CW4" s="166" t="str">
        <f t="shared" si="53"/>
        <v/>
      </c>
      <c r="CX4" s="166" t="str">
        <f t="shared" si="54"/>
        <v/>
      </c>
      <c r="CY4" s="166" t="str">
        <f t="shared" si="55"/>
        <v/>
      </c>
      <c r="CZ4" s="166" t="str">
        <f t="shared" si="56"/>
        <v/>
      </c>
      <c r="DA4" s="166" t="str">
        <f t="shared" si="57"/>
        <v/>
      </c>
      <c r="DB4" s="166" t="str">
        <f t="shared" si="58"/>
        <v/>
      </c>
      <c r="DC4" s="166" t="str">
        <f t="shared" si="59"/>
        <v/>
      </c>
    </row>
    <row r="5" spans="1:107" s="165" customFormat="1" ht="10" x14ac:dyDescent="0.2">
      <c r="A5" s="176" t="s">
        <v>360</v>
      </c>
      <c r="B5" s="176" t="s">
        <v>1655</v>
      </c>
      <c r="C5" s="170">
        <v>8.6733949522883389</v>
      </c>
      <c r="D5" s="170">
        <v>32.727047749857363</v>
      </c>
      <c r="E5" s="170">
        <v>22.786429043315906</v>
      </c>
      <c r="F5" s="170">
        <v>23.615518386415289</v>
      </c>
      <c r="G5" s="170">
        <v>11.948033738445808</v>
      </c>
      <c r="H5" s="170">
        <v>69.129317876664786</v>
      </c>
      <c r="I5" s="170">
        <v>15.497954169409709</v>
      </c>
      <c r="J5" s="170">
        <v>9.9817672396393853</v>
      </c>
      <c r="K5" s="170">
        <v>11.901057777492928</v>
      </c>
      <c r="L5" s="170">
        <v>8.8399395775958194</v>
      </c>
      <c r="M5" s="170">
        <v>29.325534711410004</v>
      </c>
      <c r="N5" s="170">
        <v>39.242815997013025</v>
      </c>
      <c r="O5" s="170">
        <v>30.695072714352534</v>
      </c>
      <c r="P5" s="170">
        <v>13.731355003612375</v>
      </c>
      <c r="Q5" s="170">
        <v>6.0605654754544194</v>
      </c>
      <c r="R5" s="194"/>
      <c r="S5" s="174">
        <v>83.16</v>
      </c>
      <c r="T5" s="181">
        <v>32.71</v>
      </c>
      <c r="U5" s="181">
        <v>33.96</v>
      </c>
      <c r="V5" s="174">
        <v>58.27</v>
      </c>
      <c r="W5" s="174">
        <v>150.9</v>
      </c>
      <c r="X5" s="174">
        <v>146.4</v>
      </c>
      <c r="Y5" s="174">
        <v>111.5</v>
      </c>
      <c r="Z5" s="174">
        <v>261.3</v>
      </c>
      <c r="AA5" s="174">
        <v>775.5</v>
      </c>
      <c r="AB5" s="174"/>
      <c r="AC5" s="174"/>
      <c r="AD5" s="174">
        <v>518.1</v>
      </c>
      <c r="AE5" s="174">
        <v>341.1</v>
      </c>
      <c r="AF5" s="174">
        <v>778.6</v>
      </c>
      <c r="AG5" s="173" t="str">
        <f t="shared" si="0"/>
        <v/>
      </c>
      <c r="AH5" s="172">
        <f t="shared" si="1"/>
        <v>2.54101746774157</v>
      </c>
      <c r="AI5" s="172">
        <f t="shared" si="2"/>
        <v>1.4355035595011338</v>
      </c>
      <c r="AJ5" s="172">
        <f t="shared" si="3"/>
        <v>1.4380374567401122</v>
      </c>
      <c r="AK5" s="172">
        <f t="shared" si="4"/>
        <v>4.8769530849667424</v>
      </c>
      <c r="AL5" s="172">
        <f t="shared" si="5"/>
        <v>2.1828654561473351</v>
      </c>
      <c r="AM5" s="172">
        <f t="shared" si="6"/>
        <v>9.4464081129474735</v>
      </c>
      <c r="AN5" s="172">
        <f t="shared" si="7"/>
        <v>11.170366661848568</v>
      </c>
      <c r="AO5" s="172">
        <f t="shared" si="8"/>
        <v>21.956031546554289</v>
      </c>
      <c r="AP5" s="172">
        <f t="shared" si="9"/>
        <v>87.726843966835261</v>
      </c>
      <c r="AQ5" s="172" t="str">
        <f t="shared" si="10"/>
        <v/>
      </c>
      <c r="AR5" s="172" t="str">
        <f t="shared" si="11"/>
        <v/>
      </c>
      <c r="AS5" s="172">
        <f t="shared" si="12"/>
        <v>16.878930531340444</v>
      </c>
      <c r="AT5" s="172">
        <f t="shared" si="13"/>
        <v>24.840957058517908</v>
      </c>
      <c r="AU5" s="172">
        <f t="shared" si="14"/>
        <v>128.4698603048457</v>
      </c>
      <c r="AV5" s="171" t="str">
        <f t="shared" si="15"/>
        <v/>
      </c>
      <c r="AW5" s="170">
        <f t="shared" si="16"/>
        <v>83.16</v>
      </c>
      <c r="AX5" s="170">
        <f t="shared" si="17"/>
        <v>32.71</v>
      </c>
      <c r="AY5" s="170">
        <f t="shared" si="18"/>
        <v>33.96</v>
      </c>
      <c r="AZ5" s="170">
        <f t="shared" si="19"/>
        <v>58.27</v>
      </c>
      <c r="BA5" s="170">
        <f t="shared" si="20"/>
        <v>150.9</v>
      </c>
      <c r="BB5" s="170">
        <f t="shared" si="21"/>
        <v>146.4</v>
      </c>
      <c r="BC5" s="170">
        <f t="shared" si="22"/>
        <v>111.5</v>
      </c>
      <c r="BD5" s="170">
        <f t="shared" si="23"/>
        <v>261.3</v>
      </c>
      <c r="BE5" s="170">
        <f t="shared" si="24"/>
        <v>775.5</v>
      </c>
      <c r="BF5" s="170" t="str">
        <f t="shared" si="25"/>
        <v/>
      </c>
      <c r="BG5" s="170" t="str">
        <f t="shared" si="26"/>
        <v/>
      </c>
      <c r="BH5" s="170">
        <f t="shared" si="27"/>
        <v>518.1</v>
      </c>
      <c r="BI5" s="170">
        <f t="shared" si="28"/>
        <v>341.1</v>
      </c>
      <c r="BJ5" s="170">
        <f t="shared" si="29"/>
        <v>778.6</v>
      </c>
      <c r="BK5" s="171" t="str">
        <f t="shared" si="30"/>
        <v/>
      </c>
      <c r="BL5" s="170">
        <f t="shared" si="31"/>
        <v>9.0097508125677148</v>
      </c>
      <c r="BM5" s="170">
        <f t="shared" si="32"/>
        <v>4.7779725387087346</v>
      </c>
      <c r="BN5" s="170">
        <f t="shared" si="33"/>
        <v>9.129032258064516</v>
      </c>
      <c r="BO5" s="170">
        <f t="shared" si="34"/>
        <v>11.786003236245955</v>
      </c>
      <c r="BP5" s="170">
        <f t="shared" si="35"/>
        <v>43.764501160092806</v>
      </c>
      <c r="BQ5" s="170">
        <f t="shared" si="36"/>
        <v>19.548671384697556</v>
      </c>
      <c r="BR5" s="170">
        <f t="shared" si="37"/>
        <v>13.126913115140098</v>
      </c>
      <c r="BS5" s="170">
        <f t="shared" si="38"/>
        <v>28.276160588680877</v>
      </c>
      <c r="BT5" s="170">
        <f t="shared" si="39"/>
        <v>72.680412371134025</v>
      </c>
      <c r="BU5" s="170" t="str">
        <f t="shared" si="40"/>
        <v/>
      </c>
      <c r="BV5" s="170" t="str">
        <f t="shared" si="41"/>
        <v/>
      </c>
      <c r="BW5" s="170">
        <f t="shared" si="42"/>
        <v>17.391742195367573</v>
      </c>
      <c r="BX5" s="170">
        <f t="shared" si="43"/>
        <v>23.836477987421382</v>
      </c>
      <c r="BY5" s="170">
        <f t="shared" si="44"/>
        <v>34.059492563429572</v>
      </c>
      <c r="BZ5" s="169"/>
      <c r="CA5" s="168">
        <v>6.9</v>
      </c>
      <c r="CB5" s="187">
        <v>6.9050000000000002</v>
      </c>
      <c r="CC5" s="187">
        <v>6.7990000000000004</v>
      </c>
      <c r="CD5" s="168">
        <v>6.9210000000000003</v>
      </c>
      <c r="CE5" s="168">
        <v>7.4480000000000004</v>
      </c>
      <c r="CF5" s="168">
        <v>9.282</v>
      </c>
      <c r="CG5" s="168">
        <v>9.4949999999999992</v>
      </c>
      <c r="CH5" s="168">
        <v>9.2279999999999998</v>
      </c>
      <c r="CI5" s="168">
        <v>8.1229999999999993</v>
      </c>
      <c r="CJ5" s="168"/>
      <c r="CK5" s="168"/>
      <c r="CL5" s="168">
        <v>6.7089999999999996</v>
      </c>
      <c r="CM5" s="168">
        <v>6.9630000000000001</v>
      </c>
      <c r="CN5" s="168">
        <v>7.0279999999999996</v>
      </c>
      <c r="CO5" s="167" t="str">
        <f t="shared" si="45"/>
        <v/>
      </c>
      <c r="CP5" s="166">
        <f t="shared" si="46"/>
        <v>6.9</v>
      </c>
      <c r="CQ5" s="166">
        <f t="shared" si="47"/>
        <v>6.9050000000000002</v>
      </c>
      <c r="CR5" s="166">
        <f t="shared" si="48"/>
        <v>6.7990000000000004</v>
      </c>
      <c r="CS5" s="166">
        <f t="shared" si="49"/>
        <v>6.9210000000000003</v>
      </c>
      <c r="CT5" s="166">
        <f t="shared" si="50"/>
        <v>7.4480000000000004</v>
      </c>
      <c r="CU5" s="166">
        <f t="shared" si="51"/>
        <v>9.282</v>
      </c>
      <c r="CV5" s="166">
        <f t="shared" si="52"/>
        <v>9.4949999999999992</v>
      </c>
      <c r="CW5" s="166">
        <f t="shared" si="53"/>
        <v>9.2279999999999998</v>
      </c>
      <c r="CX5" s="166">
        <f t="shared" si="54"/>
        <v>8.1229999999999993</v>
      </c>
      <c r="CY5" s="166" t="str">
        <f t="shared" si="55"/>
        <v/>
      </c>
      <c r="CZ5" s="166" t="str">
        <f t="shared" si="56"/>
        <v/>
      </c>
      <c r="DA5" s="166">
        <f t="shared" si="57"/>
        <v>6.7089999999999996</v>
      </c>
      <c r="DB5" s="166">
        <f t="shared" si="58"/>
        <v>6.9630000000000001</v>
      </c>
      <c r="DC5" s="166">
        <f t="shared" si="59"/>
        <v>7.0279999999999996</v>
      </c>
    </row>
    <row r="6" spans="1:107" s="165" customFormat="1" ht="10" x14ac:dyDescent="0.2">
      <c r="A6" s="176" t="s">
        <v>363</v>
      </c>
      <c r="B6" s="176" t="s">
        <v>1654</v>
      </c>
      <c r="C6" s="183">
        <v>37.609143175773511</v>
      </c>
      <c r="D6" s="183">
        <v>38.235766267096857</v>
      </c>
      <c r="E6" s="183">
        <v>36.685363697720788</v>
      </c>
      <c r="F6" s="183">
        <v>51.139425125050487</v>
      </c>
      <c r="G6" s="183">
        <v>10.249328339295696</v>
      </c>
      <c r="H6" s="183">
        <v>11.827438194523737</v>
      </c>
      <c r="I6" s="183">
        <v>26.030223264476934</v>
      </c>
      <c r="J6" s="183">
        <v>16.749490105875182</v>
      </c>
      <c r="K6" s="183">
        <v>20.763890013390974</v>
      </c>
      <c r="L6" s="183">
        <v>18.706509137816301</v>
      </c>
      <c r="M6" s="183">
        <v>24.673781667676604</v>
      </c>
      <c r="N6" s="183">
        <v>28.566116488693552</v>
      </c>
      <c r="O6" s="183">
        <v>31.509827137419549</v>
      </c>
      <c r="P6" s="183">
        <v>17.938137758720384</v>
      </c>
      <c r="Q6" s="183">
        <v>14.43498370800878</v>
      </c>
      <c r="R6" s="196"/>
      <c r="S6" s="195"/>
      <c r="T6" s="180"/>
      <c r="U6" s="180"/>
      <c r="V6" s="180">
        <v>66.319999999999993</v>
      </c>
      <c r="W6" s="180">
        <v>80.209999999999994</v>
      </c>
      <c r="X6" s="180">
        <v>184.5</v>
      </c>
      <c r="Y6" s="180">
        <v>200.9</v>
      </c>
      <c r="Z6" s="180">
        <v>238</v>
      </c>
      <c r="AA6" s="180">
        <v>121.1</v>
      </c>
      <c r="AB6" s="180"/>
      <c r="AC6" s="180"/>
      <c r="AD6" s="180">
        <v>171.6</v>
      </c>
      <c r="AE6" s="180">
        <v>51.78</v>
      </c>
      <c r="AF6" s="180">
        <v>247.2</v>
      </c>
      <c r="AG6" s="173" t="str">
        <f t="shared" si="0"/>
        <v/>
      </c>
      <c r="AH6" s="172" t="str">
        <f t="shared" si="1"/>
        <v/>
      </c>
      <c r="AI6" s="172" t="str">
        <f t="shared" si="2"/>
        <v/>
      </c>
      <c r="AJ6" s="172" t="str">
        <f t="shared" si="3"/>
        <v/>
      </c>
      <c r="AK6" s="172">
        <f t="shared" si="4"/>
        <v>6.470667911547979</v>
      </c>
      <c r="AL6" s="172">
        <f t="shared" si="5"/>
        <v>6.7816883657137437</v>
      </c>
      <c r="AM6" s="172">
        <f t="shared" si="6"/>
        <v>7.0879146185343886</v>
      </c>
      <c r="AN6" s="172">
        <f t="shared" si="7"/>
        <v>11.99439497740476</v>
      </c>
      <c r="AO6" s="172">
        <f t="shared" si="8"/>
        <v>11.462206737105133</v>
      </c>
      <c r="AP6" s="172">
        <f t="shared" si="9"/>
        <v>6.4736824550118373</v>
      </c>
      <c r="AQ6" s="172" t="str">
        <f t="shared" si="10"/>
        <v/>
      </c>
      <c r="AR6" s="172" t="str">
        <f t="shared" si="11"/>
        <v/>
      </c>
      <c r="AS6" s="172">
        <f t="shared" si="12"/>
        <v>5.4459200696856929</v>
      </c>
      <c r="AT6" s="172">
        <f t="shared" si="13"/>
        <v>2.8865872643233468</v>
      </c>
      <c r="AU6" s="172">
        <f t="shared" si="14"/>
        <v>17.125062625657772</v>
      </c>
      <c r="AV6" s="171" t="str">
        <f t="shared" si="15"/>
        <v/>
      </c>
      <c r="AW6" s="170" t="str">
        <f t="shared" si="16"/>
        <v/>
      </c>
      <c r="AX6" s="170" t="str">
        <f t="shared" si="17"/>
        <v/>
      </c>
      <c r="AY6" s="170" t="str">
        <f t="shared" si="18"/>
        <v/>
      </c>
      <c r="AZ6" s="170">
        <f t="shared" si="19"/>
        <v>66.319999999999993</v>
      </c>
      <c r="BA6" s="170">
        <f t="shared" si="20"/>
        <v>80.209999999999994</v>
      </c>
      <c r="BB6" s="170">
        <f t="shared" si="21"/>
        <v>184.5</v>
      </c>
      <c r="BC6" s="170">
        <f t="shared" si="22"/>
        <v>200.9</v>
      </c>
      <c r="BD6" s="170">
        <f t="shared" si="23"/>
        <v>238</v>
      </c>
      <c r="BE6" s="170">
        <f t="shared" si="24"/>
        <v>121.1</v>
      </c>
      <c r="BF6" s="170" t="str">
        <f t="shared" si="25"/>
        <v/>
      </c>
      <c r="BG6" s="170" t="str">
        <f t="shared" si="26"/>
        <v/>
      </c>
      <c r="BH6" s="170">
        <f t="shared" si="27"/>
        <v>171.6</v>
      </c>
      <c r="BI6" s="170">
        <f t="shared" si="28"/>
        <v>51.78</v>
      </c>
      <c r="BJ6" s="170">
        <f t="shared" si="29"/>
        <v>247.2</v>
      </c>
      <c r="BK6" s="171" t="str">
        <f t="shared" si="30"/>
        <v/>
      </c>
      <c r="BL6" s="170" t="str">
        <f t="shared" si="31"/>
        <v/>
      </c>
      <c r="BM6" s="170" t="str">
        <f t="shared" si="32"/>
        <v/>
      </c>
      <c r="BN6" s="170" t="str">
        <f t="shared" si="33"/>
        <v/>
      </c>
      <c r="BO6" s="170">
        <f t="shared" si="34"/>
        <v>13.414239482200646</v>
      </c>
      <c r="BP6" s="170">
        <f t="shared" si="35"/>
        <v>23.262761020881666</v>
      </c>
      <c r="BQ6" s="170">
        <f t="shared" si="36"/>
        <v>24.63613299505942</v>
      </c>
      <c r="BR6" s="170">
        <f t="shared" si="37"/>
        <v>23.651989639745704</v>
      </c>
      <c r="BS6" s="170">
        <f t="shared" si="38"/>
        <v>25.754788442809218</v>
      </c>
      <c r="BT6" s="170">
        <f t="shared" si="39"/>
        <v>11.349578256794752</v>
      </c>
      <c r="BU6" s="170" t="str">
        <f t="shared" si="40"/>
        <v/>
      </c>
      <c r="BV6" s="170" t="str">
        <f t="shared" si="41"/>
        <v/>
      </c>
      <c r="BW6" s="170">
        <f t="shared" si="42"/>
        <v>5.760322255790534</v>
      </c>
      <c r="BX6" s="170">
        <f t="shared" si="43"/>
        <v>3.6184486373165616</v>
      </c>
      <c r="BY6" s="170">
        <f t="shared" si="44"/>
        <v>10.813648293963254</v>
      </c>
      <c r="BZ6" s="179"/>
      <c r="CA6" s="177"/>
      <c r="CB6" s="177"/>
      <c r="CC6" s="177"/>
      <c r="CD6" s="177">
        <v>7.7789999999999999</v>
      </c>
      <c r="CE6" s="177">
        <v>8.77</v>
      </c>
      <c r="CF6" s="177">
        <v>8.5470000000000006</v>
      </c>
      <c r="CG6" s="177">
        <v>8.4770000000000003</v>
      </c>
      <c r="CH6" s="177">
        <v>8.19</v>
      </c>
      <c r="CI6" s="177">
        <v>7.9349999999999996</v>
      </c>
      <c r="CJ6" s="177"/>
      <c r="CK6" s="177"/>
      <c r="CL6" s="177">
        <v>7.8090000000000002</v>
      </c>
      <c r="CM6" s="177">
        <v>7.391</v>
      </c>
      <c r="CN6" s="177">
        <v>8.1679999999999993</v>
      </c>
      <c r="CO6" s="167" t="str">
        <f t="shared" si="45"/>
        <v/>
      </c>
      <c r="CP6" s="166" t="str">
        <f t="shared" si="46"/>
        <v/>
      </c>
      <c r="CQ6" s="166" t="str">
        <f t="shared" si="47"/>
        <v/>
      </c>
      <c r="CR6" s="166" t="str">
        <f t="shared" si="48"/>
        <v/>
      </c>
      <c r="CS6" s="166">
        <f t="shared" si="49"/>
        <v>7.7789999999999999</v>
      </c>
      <c r="CT6" s="166">
        <f t="shared" si="50"/>
        <v>8.77</v>
      </c>
      <c r="CU6" s="166">
        <f t="shared" si="51"/>
        <v>8.5470000000000006</v>
      </c>
      <c r="CV6" s="166">
        <f t="shared" si="52"/>
        <v>8.4770000000000003</v>
      </c>
      <c r="CW6" s="166">
        <f t="shared" si="53"/>
        <v>8.19</v>
      </c>
      <c r="CX6" s="166">
        <f t="shared" si="54"/>
        <v>7.9349999999999996</v>
      </c>
      <c r="CY6" s="166" t="str">
        <f t="shared" si="55"/>
        <v/>
      </c>
      <c r="CZ6" s="166" t="str">
        <f t="shared" si="56"/>
        <v/>
      </c>
      <c r="DA6" s="166">
        <f t="shared" si="57"/>
        <v>7.8090000000000002</v>
      </c>
      <c r="DB6" s="166">
        <f t="shared" si="58"/>
        <v>7.391</v>
      </c>
      <c r="DC6" s="166">
        <f t="shared" si="59"/>
        <v>8.1679999999999993</v>
      </c>
    </row>
    <row r="7" spans="1:107" s="165" customFormat="1" ht="10" x14ac:dyDescent="0.2">
      <c r="A7" s="176" t="s">
        <v>366</v>
      </c>
      <c r="B7" s="176" t="s">
        <v>1653</v>
      </c>
      <c r="C7" s="170">
        <v>9.3378492364140193</v>
      </c>
      <c r="D7" s="170">
        <v>6.212157966421386</v>
      </c>
      <c r="E7" s="170">
        <v>10.590875316074921</v>
      </c>
      <c r="F7" s="170">
        <v>11.65696809132519</v>
      </c>
      <c r="G7" s="170">
        <v>11.357262596850035</v>
      </c>
      <c r="H7" s="170">
        <v>7.8488800430754093</v>
      </c>
      <c r="I7" s="170">
        <v>13.823460475923078</v>
      </c>
      <c r="J7" s="170">
        <v>10.997127833453716</v>
      </c>
      <c r="K7" s="170">
        <v>17.563205455756943</v>
      </c>
      <c r="L7" s="170">
        <v>13.24978782924442</v>
      </c>
      <c r="M7" s="170">
        <v>17.670853031817412</v>
      </c>
      <c r="N7" s="170">
        <v>8.5569425024617818</v>
      </c>
      <c r="O7" s="170">
        <v>22.392977550149162</v>
      </c>
      <c r="P7" s="170">
        <v>17.871439771514215</v>
      </c>
      <c r="Q7" s="170">
        <v>29.561043400749661</v>
      </c>
      <c r="R7" s="194"/>
      <c r="S7" s="174">
        <v>402</v>
      </c>
      <c r="T7" s="174">
        <v>259.5</v>
      </c>
      <c r="U7" s="174">
        <v>226.4</v>
      </c>
      <c r="V7" s="174">
        <v>487.9</v>
      </c>
      <c r="W7" s="174">
        <v>237.3</v>
      </c>
      <c r="X7" s="174"/>
      <c r="Y7" s="174"/>
      <c r="Z7" s="174"/>
      <c r="AA7" s="174">
        <v>662.8</v>
      </c>
      <c r="AB7" s="174">
        <v>101.8</v>
      </c>
      <c r="AC7" s="174">
        <v>316.89999999999998</v>
      </c>
      <c r="AD7" s="174">
        <v>1564</v>
      </c>
      <c r="AE7" s="174">
        <v>511.9</v>
      </c>
      <c r="AF7" s="174">
        <v>705</v>
      </c>
      <c r="AG7" s="173" t="str">
        <f t="shared" si="0"/>
        <v/>
      </c>
      <c r="AH7" s="172">
        <f t="shared" si="1"/>
        <v>64.711812251544956</v>
      </c>
      <c r="AI7" s="172">
        <f t="shared" si="2"/>
        <v>24.502224061322739</v>
      </c>
      <c r="AJ7" s="172">
        <f t="shared" si="3"/>
        <v>19.42185980319196</v>
      </c>
      <c r="AK7" s="172">
        <f t="shared" si="4"/>
        <v>42.959295502713857</v>
      </c>
      <c r="AL7" s="172">
        <f t="shared" si="5"/>
        <v>30.233612782674058</v>
      </c>
      <c r="AM7" s="172" t="str">
        <f t="shared" si="6"/>
        <v/>
      </c>
      <c r="AN7" s="172" t="str">
        <f t="shared" si="7"/>
        <v/>
      </c>
      <c r="AO7" s="172" t="str">
        <f t="shared" si="8"/>
        <v/>
      </c>
      <c r="AP7" s="172">
        <f t="shared" si="9"/>
        <v>50.02344252917721</v>
      </c>
      <c r="AQ7" s="172">
        <f t="shared" si="10"/>
        <v>5.760899024891617</v>
      </c>
      <c r="AR7" s="172">
        <f t="shared" si="11"/>
        <v>37.034256091919481</v>
      </c>
      <c r="AS7" s="172">
        <f t="shared" si="12"/>
        <v>69.843324609128729</v>
      </c>
      <c r="AT7" s="172">
        <f t="shared" si="13"/>
        <v>28.643467260871262</v>
      </c>
      <c r="AU7" s="172">
        <f t="shared" si="14"/>
        <v>23.84895520914263</v>
      </c>
      <c r="AV7" s="171" t="str">
        <f t="shared" si="15"/>
        <v/>
      </c>
      <c r="AW7" s="170">
        <f t="shared" si="16"/>
        <v>402</v>
      </c>
      <c r="AX7" s="170">
        <f t="shared" si="17"/>
        <v>259.5</v>
      </c>
      <c r="AY7" s="170">
        <f t="shared" si="18"/>
        <v>226.4</v>
      </c>
      <c r="AZ7" s="170">
        <f t="shared" si="19"/>
        <v>487.9</v>
      </c>
      <c r="BA7" s="170">
        <f t="shared" si="20"/>
        <v>237.3</v>
      </c>
      <c r="BB7" s="170" t="str">
        <f t="shared" si="21"/>
        <v/>
      </c>
      <c r="BC7" s="170" t="str">
        <f t="shared" si="22"/>
        <v/>
      </c>
      <c r="BD7" s="170" t="str">
        <f t="shared" si="23"/>
        <v/>
      </c>
      <c r="BE7" s="170">
        <f t="shared" si="24"/>
        <v>662.8</v>
      </c>
      <c r="BF7" s="170">
        <f t="shared" si="25"/>
        <v>101.8</v>
      </c>
      <c r="BG7" s="170">
        <f t="shared" si="26"/>
        <v>316.89999999999998</v>
      </c>
      <c r="BH7" s="170">
        <f t="shared" si="27"/>
        <v>1564</v>
      </c>
      <c r="BI7" s="170">
        <f t="shared" si="28"/>
        <v>511.9</v>
      </c>
      <c r="BJ7" s="170">
        <f t="shared" si="29"/>
        <v>705</v>
      </c>
      <c r="BK7" s="171" t="str">
        <f t="shared" si="30"/>
        <v/>
      </c>
      <c r="BL7" s="170">
        <f t="shared" si="31"/>
        <v>43.553629469122427</v>
      </c>
      <c r="BM7" s="170">
        <f t="shared" si="32"/>
        <v>37.905346187554777</v>
      </c>
      <c r="BN7" s="170">
        <f t="shared" si="33"/>
        <v>60.86021505376344</v>
      </c>
      <c r="BO7" s="170">
        <f t="shared" si="34"/>
        <v>98.685275080906152</v>
      </c>
      <c r="BP7" s="170">
        <f t="shared" si="35"/>
        <v>68.822505800464029</v>
      </c>
      <c r="BQ7" s="170" t="str">
        <f t="shared" si="36"/>
        <v/>
      </c>
      <c r="BR7" s="170" t="str">
        <f t="shared" si="37"/>
        <v/>
      </c>
      <c r="BS7" s="170" t="str">
        <f t="shared" si="38"/>
        <v/>
      </c>
      <c r="BT7" s="170">
        <f t="shared" si="39"/>
        <v>62.118088097469538</v>
      </c>
      <c r="BU7" s="170">
        <f t="shared" si="40"/>
        <v>83.442622950819668</v>
      </c>
      <c r="BV7" s="170">
        <f t="shared" si="41"/>
        <v>44.873973378646269</v>
      </c>
      <c r="BW7" s="170">
        <f t="shared" si="42"/>
        <v>52.500839207787848</v>
      </c>
      <c r="BX7" s="170">
        <f t="shared" si="43"/>
        <v>35.772187281621243</v>
      </c>
      <c r="BY7" s="170">
        <f t="shared" si="44"/>
        <v>30.83989501312336</v>
      </c>
      <c r="BZ7" s="169"/>
      <c r="CA7" s="168">
        <v>7.2450000000000001</v>
      </c>
      <c r="CB7" s="168">
        <v>7.27</v>
      </c>
      <c r="CC7" s="168">
        <v>7.37</v>
      </c>
      <c r="CD7" s="168">
        <v>7.5449999999999999</v>
      </c>
      <c r="CE7" s="168">
        <v>9.2759999999999998</v>
      </c>
      <c r="CF7" s="168"/>
      <c r="CG7" s="168"/>
      <c r="CH7" s="168"/>
      <c r="CI7" s="168">
        <v>8.625</v>
      </c>
      <c r="CJ7" s="168">
        <v>8.1460000000000008</v>
      </c>
      <c r="CK7" s="168">
        <v>7.6429999999999998</v>
      </c>
      <c r="CL7" s="168">
        <v>7.9950000000000001</v>
      </c>
      <c r="CM7" s="168">
        <v>8.1449999999999996</v>
      </c>
      <c r="CN7" s="168">
        <v>8.4559999999999995</v>
      </c>
      <c r="CO7" s="167" t="str">
        <f t="shared" si="45"/>
        <v/>
      </c>
      <c r="CP7" s="166">
        <f t="shared" si="46"/>
        <v>7.2450000000000001</v>
      </c>
      <c r="CQ7" s="166">
        <f t="shared" si="47"/>
        <v>7.27</v>
      </c>
      <c r="CR7" s="166">
        <f t="shared" si="48"/>
        <v>7.37</v>
      </c>
      <c r="CS7" s="166">
        <f t="shared" si="49"/>
        <v>7.5449999999999999</v>
      </c>
      <c r="CT7" s="166">
        <f t="shared" si="50"/>
        <v>9.2759999999999998</v>
      </c>
      <c r="CU7" s="166" t="str">
        <f t="shared" si="51"/>
        <v/>
      </c>
      <c r="CV7" s="166" t="str">
        <f t="shared" si="52"/>
        <v/>
      </c>
      <c r="CW7" s="166" t="str">
        <f t="shared" si="53"/>
        <v/>
      </c>
      <c r="CX7" s="166">
        <f t="shared" si="54"/>
        <v>8.625</v>
      </c>
      <c r="CY7" s="166">
        <f t="shared" si="55"/>
        <v>8.1460000000000008</v>
      </c>
      <c r="CZ7" s="166">
        <f t="shared" si="56"/>
        <v>7.6429999999999998</v>
      </c>
      <c r="DA7" s="166">
        <f t="shared" si="57"/>
        <v>7.9950000000000001</v>
      </c>
      <c r="DB7" s="166">
        <f t="shared" si="58"/>
        <v>8.1449999999999996</v>
      </c>
      <c r="DC7" s="166">
        <f t="shared" si="59"/>
        <v>8.4559999999999995</v>
      </c>
    </row>
    <row r="8" spans="1:107" s="165" customFormat="1" ht="10" x14ac:dyDescent="0.2">
      <c r="A8" s="176" t="s">
        <v>391</v>
      </c>
      <c r="B8" s="176" t="s">
        <v>1652</v>
      </c>
      <c r="C8" s="183">
        <v>10.224856491215679</v>
      </c>
      <c r="D8" s="183">
        <v>15.194313796021813</v>
      </c>
      <c r="E8" s="183">
        <v>12.753099590531338</v>
      </c>
      <c r="F8" s="183">
        <v>12.0757842537651</v>
      </c>
      <c r="G8" s="183">
        <v>18.560260086670258</v>
      </c>
      <c r="H8" s="183">
        <v>12.397021342174254</v>
      </c>
      <c r="I8" s="183">
        <v>8.7289083913618466</v>
      </c>
      <c r="J8" s="183">
        <v>6.7578195488466433</v>
      </c>
      <c r="K8" s="183">
        <v>9.179600836567479</v>
      </c>
      <c r="L8" s="183">
        <v>8.4559362135450762</v>
      </c>
      <c r="M8" s="183">
        <v>21.544778859354899</v>
      </c>
      <c r="N8" s="183">
        <v>13.395445320765909</v>
      </c>
      <c r="O8" s="183">
        <v>35.52825880725181</v>
      </c>
      <c r="P8" s="183">
        <v>9.4644536681652252</v>
      </c>
      <c r="Q8" s="183">
        <v>8.9404408374108044</v>
      </c>
      <c r="R8" s="182"/>
      <c r="S8" s="180">
        <v>19.100000000000001</v>
      </c>
      <c r="T8" s="181">
        <v>13.11</v>
      </c>
      <c r="U8" s="180">
        <v>31.07</v>
      </c>
      <c r="V8" s="180">
        <v>57.68</v>
      </c>
      <c r="W8" s="180">
        <v>25.82</v>
      </c>
      <c r="X8" s="180"/>
      <c r="Y8" s="180"/>
      <c r="Z8" s="180"/>
      <c r="AA8" s="180">
        <v>87.22</v>
      </c>
      <c r="AB8" s="180">
        <v>76.08</v>
      </c>
      <c r="AC8" s="180"/>
      <c r="AD8" s="180"/>
      <c r="AE8" s="180">
        <v>39.68</v>
      </c>
      <c r="AF8" s="180">
        <v>61.73</v>
      </c>
      <c r="AG8" s="173" t="str">
        <f t="shared" si="0"/>
        <v/>
      </c>
      <c r="AH8" s="172">
        <f t="shared" si="1"/>
        <v>1.2570491998790216</v>
      </c>
      <c r="AI8" s="172">
        <f t="shared" si="2"/>
        <v>1.0279853855868613</v>
      </c>
      <c r="AJ8" s="172">
        <f t="shared" si="3"/>
        <v>2.5729177788442774</v>
      </c>
      <c r="AK8" s="172">
        <f t="shared" si="4"/>
        <v>3.1077150713758068</v>
      </c>
      <c r="AL8" s="172">
        <f t="shared" si="5"/>
        <v>2.0827583729457029</v>
      </c>
      <c r="AM8" s="172" t="str">
        <f t="shared" si="6"/>
        <v/>
      </c>
      <c r="AN8" s="172" t="str">
        <f t="shared" si="7"/>
        <v/>
      </c>
      <c r="AO8" s="172" t="str">
        <f t="shared" si="8"/>
        <v/>
      </c>
      <c r="AP8" s="172">
        <f t="shared" si="9"/>
        <v>10.314647343281436</v>
      </c>
      <c r="AQ8" s="172">
        <f t="shared" si="10"/>
        <v>3.5312499838895079</v>
      </c>
      <c r="AR8" s="172" t="str">
        <f t="shared" si="11"/>
        <v/>
      </c>
      <c r="AS8" s="172" t="str">
        <f t="shared" si="12"/>
        <v/>
      </c>
      <c r="AT8" s="172">
        <f t="shared" si="13"/>
        <v>4.1925293726639739</v>
      </c>
      <c r="AU8" s="172">
        <f t="shared" si="14"/>
        <v>6.9045812306809369</v>
      </c>
      <c r="AV8" s="171" t="str">
        <f t="shared" si="15"/>
        <v/>
      </c>
      <c r="AW8" s="170" t="str">
        <f t="shared" si="16"/>
        <v/>
      </c>
      <c r="AX8" s="170" t="str">
        <f t="shared" si="17"/>
        <v/>
      </c>
      <c r="AY8" s="170">
        <f t="shared" si="18"/>
        <v>31.07</v>
      </c>
      <c r="AZ8" s="170">
        <f t="shared" si="19"/>
        <v>57.68</v>
      </c>
      <c r="BA8" s="170">
        <f t="shared" si="20"/>
        <v>25.82</v>
      </c>
      <c r="BB8" s="170" t="str">
        <f t="shared" si="21"/>
        <v/>
      </c>
      <c r="BC8" s="170" t="str">
        <f t="shared" si="22"/>
        <v/>
      </c>
      <c r="BD8" s="170" t="str">
        <f t="shared" si="23"/>
        <v/>
      </c>
      <c r="BE8" s="170">
        <f t="shared" si="24"/>
        <v>87.22</v>
      </c>
      <c r="BF8" s="170">
        <f t="shared" si="25"/>
        <v>76.08</v>
      </c>
      <c r="BG8" s="170" t="str">
        <f t="shared" si="26"/>
        <v/>
      </c>
      <c r="BH8" s="170" t="str">
        <f t="shared" si="27"/>
        <v/>
      </c>
      <c r="BI8" s="170">
        <f t="shared" si="28"/>
        <v>39.68</v>
      </c>
      <c r="BJ8" s="170">
        <f t="shared" si="29"/>
        <v>61.73</v>
      </c>
      <c r="BK8" s="171" t="str">
        <f t="shared" si="30"/>
        <v/>
      </c>
      <c r="BL8" s="170" t="str">
        <f t="shared" si="31"/>
        <v/>
      </c>
      <c r="BM8" s="170" t="str">
        <f t="shared" si="32"/>
        <v/>
      </c>
      <c r="BN8" s="170">
        <f t="shared" si="33"/>
        <v>8.3521505376344081</v>
      </c>
      <c r="BO8" s="170">
        <f t="shared" si="34"/>
        <v>11.666666666666668</v>
      </c>
      <c r="BP8" s="170">
        <f t="shared" si="35"/>
        <v>7.4883990719257536</v>
      </c>
      <c r="BQ8" s="170" t="str">
        <f t="shared" si="36"/>
        <v/>
      </c>
      <c r="BR8" s="170" t="str">
        <f t="shared" si="37"/>
        <v/>
      </c>
      <c r="BS8" s="170" t="str">
        <f t="shared" si="38"/>
        <v/>
      </c>
      <c r="BT8" s="170">
        <f t="shared" si="39"/>
        <v>8.1743205248359896</v>
      </c>
      <c r="BU8" s="170">
        <f t="shared" si="40"/>
        <v>62.360655737704917</v>
      </c>
      <c r="BV8" s="170" t="str">
        <f t="shared" si="41"/>
        <v/>
      </c>
      <c r="BW8" s="170" t="str">
        <f t="shared" si="42"/>
        <v/>
      </c>
      <c r="BX8" s="170">
        <f t="shared" si="43"/>
        <v>2.7728860936408104</v>
      </c>
      <c r="BY8" s="170">
        <f t="shared" si="44"/>
        <v>2.7003499562554683</v>
      </c>
      <c r="BZ8" s="179"/>
      <c r="CA8" s="177">
        <v>7.3680000000000003</v>
      </c>
      <c r="CB8" s="187">
        <v>7.4790000000000001</v>
      </c>
      <c r="CC8" s="177">
        <v>7.6760000000000002</v>
      </c>
      <c r="CD8" s="177">
        <v>7.3789999999999996</v>
      </c>
      <c r="CE8" s="177">
        <v>7.24</v>
      </c>
      <c r="CF8" s="177"/>
      <c r="CG8" s="177"/>
      <c r="CH8" s="177"/>
      <c r="CI8" s="177">
        <v>7.6989999999999998</v>
      </c>
      <c r="CJ8" s="177">
        <v>5.8890000000000002</v>
      </c>
      <c r="CK8" s="177"/>
      <c r="CL8" s="177"/>
      <c r="CM8" s="177">
        <v>6.5069999999999997</v>
      </c>
      <c r="CN8" s="177">
        <v>6.3369999999999997</v>
      </c>
      <c r="CO8" s="167" t="str">
        <f t="shared" si="45"/>
        <v/>
      </c>
      <c r="CP8" s="166" t="str">
        <f t="shared" si="46"/>
        <v/>
      </c>
      <c r="CQ8" s="166" t="str">
        <f t="shared" si="47"/>
        <v/>
      </c>
      <c r="CR8" s="166">
        <f t="shared" si="48"/>
        <v>7.6760000000000002</v>
      </c>
      <c r="CS8" s="166">
        <f t="shared" si="49"/>
        <v>7.3789999999999996</v>
      </c>
      <c r="CT8" s="166">
        <f t="shared" si="50"/>
        <v>7.24</v>
      </c>
      <c r="CU8" s="166" t="str">
        <f t="shared" si="51"/>
        <v/>
      </c>
      <c r="CV8" s="166" t="str">
        <f t="shared" si="52"/>
        <v/>
      </c>
      <c r="CW8" s="166" t="str">
        <f t="shared" si="53"/>
        <v/>
      </c>
      <c r="CX8" s="166">
        <f t="shared" si="54"/>
        <v>7.6989999999999998</v>
      </c>
      <c r="CY8" s="166">
        <f t="shared" si="55"/>
        <v>5.8890000000000002</v>
      </c>
      <c r="CZ8" s="166" t="str">
        <f t="shared" si="56"/>
        <v/>
      </c>
      <c r="DA8" s="166" t="str">
        <f t="shared" si="57"/>
        <v/>
      </c>
      <c r="DB8" s="166">
        <f t="shared" si="58"/>
        <v>6.5069999999999997</v>
      </c>
      <c r="DC8" s="166">
        <f t="shared" si="59"/>
        <v>6.3369999999999997</v>
      </c>
    </row>
    <row r="9" spans="1:107" s="165" customFormat="1" ht="10" x14ac:dyDescent="0.2">
      <c r="A9" s="176" t="s">
        <v>395</v>
      </c>
      <c r="B9" s="176" t="s">
        <v>1651</v>
      </c>
      <c r="C9" s="170">
        <v>6.8620018845018711</v>
      </c>
      <c r="D9" s="170">
        <v>20.059501307790971</v>
      </c>
      <c r="E9" s="170">
        <v>6.8961452093185338</v>
      </c>
      <c r="F9" s="170">
        <v>7.8412829007139653</v>
      </c>
      <c r="G9" s="170">
        <v>8.4020886411477953</v>
      </c>
      <c r="H9" s="170">
        <v>51.092202049548277</v>
      </c>
      <c r="I9" s="170">
        <v>24.821511399293755</v>
      </c>
      <c r="J9" s="170">
        <v>27.264179722909162</v>
      </c>
      <c r="K9" s="170">
        <v>18.798361664082368</v>
      </c>
      <c r="L9" s="170">
        <v>13.145216478618737</v>
      </c>
      <c r="M9" s="170">
        <v>18.879752931160841</v>
      </c>
      <c r="N9" s="170">
        <v>14.191216555663997</v>
      </c>
      <c r="O9" s="170">
        <v>9.1803377375357957</v>
      </c>
      <c r="P9" s="170">
        <v>19.537000053848185</v>
      </c>
      <c r="Q9" s="170">
        <v>38.611431509757679</v>
      </c>
      <c r="R9" s="175">
        <v>22.17</v>
      </c>
      <c r="S9" s="174"/>
      <c r="T9" s="174"/>
      <c r="U9" s="174"/>
      <c r="V9" s="174"/>
      <c r="W9" s="174"/>
      <c r="X9" s="174"/>
      <c r="Y9" s="174"/>
      <c r="Z9" s="174"/>
      <c r="AA9" s="174">
        <v>107</v>
      </c>
      <c r="AB9" s="174">
        <v>71.36</v>
      </c>
      <c r="AC9" s="174">
        <v>144.69999999999999</v>
      </c>
      <c r="AD9" s="174"/>
      <c r="AE9" s="174"/>
      <c r="AF9" s="174"/>
      <c r="AG9" s="173">
        <f t="shared" si="0"/>
        <v>3.2308356035389481</v>
      </c>
      <c r="AH9" s="172" t="str">
        <f t="shared" si="1"/>
        <v/>
      </c>
      <c r="AI9" s="172" t="str">
        <f t="shared" si="2"/>
        <v/>
      </c>
      <c r="AJ9" s="172" t="str">
        <f t="shared" si="3"/>
        <v/>
      </c>
      <c r="AK9" s="172" t="str">
        <f t="shared" si="4"/>
        <v/>
      </c>
      <c r="AL9" s="172" t="str">
        <f t="shared" si="5"/>
        <v/>
      </c>
      <c r="AM9" s="172" t="str">
        <f t="shared" si="6"/>
        <v/>
      </c>
      <c r="AN9" s="172" t="str">
        <f t="shared" si="7"/>
        <v/>
      </c>
      <c r="AO9" s="172" t="str">
        <f t="shared" si="8"/>
        <v/>
      </c>
      <c r="AP9" s="172">
        <f t="shared" si="9"/>
        <v>8.1398431265122273</v>
      </c>
      <c r="AQ9" s="172">
        <f t="shared" si="10"/>
        <v>3.77971047927333</v>
      </c>
      <c r="AR9" s="172">
        <f t="shared" si="11"/>
        <v>10.196447882563481</v>
      </c>
      <c r="AS9" s="172" t="str">
        <f t="shared" si="12"/>
        <v/>
      </c>
      <c r="AT9" s="172" t="str">
        <f t="shared" si="13"/>
        <v/>
      </c>
      <c r="AU9" s="172" t="str">
        <f t="shared" si="14"/>
        <v/>
      </c>
      <c r="AV9" s="171">
        <f t="shared" si="15"/>
        <v>22.17</v>
      </c>
      <c r="AW9" s="170" t="str">
        <f t="shared" si="16"/>
        <v/>
      </c>
      <c r="AX9" s="170" t="str">
        <f t="shared" si="17"/>
        <v/>
      </c>
      <c r="AY9" s="170" t="str">
        <f t="shared" si="18"/>
        <v/>
      </c>
      <c r="AZ9" s="170" t="str">
        <f t="shared" si="19"/>
        <v/>
      </c>
      <c r="BA9" s="170" t="str">
        <f t="shared" si="20"/>
        <v/>
      </c>
      <c r="BB9" s="170" t="str">
        <f t="shared" si="21"/>
        <v/>
      </c>
      <c r="BC9" s="170" t="str">
        <f t="shared" si="22"/>
        <v/>
      </c>
      <c r="BD9" s="170" t="str">
        <f t="shared" si="23"/>
        <v/>
      </c>
      <c r="BE9" s="170">
        <f t="shared" si="24"/>
        <v>107</v>
      </c>
      <c r="BF9" s="170">
        <f t="shared" si="25"/>
        <v>71.36</v>
      </c>
      <c r="BG9" s="170">
        <f t="shared" si="26"/>
        <v>144.69999999999999</v>
      </c>
      <c r="BH9" s="170" t="str">
        <f t="shared" si="27"/>
        <v/>
      </c>
      <c r="BI9" s="170" t="str">
        <f t="shared" si="28"/>
        <v/>
      </c>
      <c r="BJ9" s="170" t="str">
        <f t="shared" si="29"/>
        <v/>
      </c>
      <c r="BK9" s="171">
        <f t="shared" si="30"/>
        <v>33.940600122473981</v>
      </c>
      <c r="BL9" s="170" t="str">
        <f t="shared" si="31"/>
        <v/>
      </c>
      <c r="BM9" s="170" t="str">
        <f t="shared" si="32"/>
        <v/>
      </c>
      <c r="BN9" s="170" t="str">
        <f t="shared" si="33"/>
        <v/>
      </c>
      <c r="BO9" s="170" t="str">
        <f t="shared" si="34"/>
        <v/>
      </c>
      <c r="BP9" s="170" t="str">
        <f t="shared" si="35"/>
        <v/>
      </c>
      <c r="BQ9" s="170" t="str">
        <f t="shared" si="36"/>
        <v/>
      </c>
      <c r="BR9" s="170" t="str">
        <f t="shared" si="37"/>
        <v/>
      </c>
      <c r="BS9" s="170" t="str">
        <f t="shared" si="38"/>
        <v/>
      </c>
      <c r="BT9" s="170">
        <f t="shared" si="39"/>
        <v>10.028116213683225</v>
      </c>
      <c r="BU9" s="170">
        <f t="shared" si="40"/>
        <v>58.491803278688522</v>
      </c>
      <c r="BV9" s="170">
        <f t="shared" si="41"/>
        <v>20.489946190880765</v>
      </c>
      <c r="BW9" s="170" t="str">
        <f t="shared" si="42"/>
        <v/>
      </c>
      <c r="BX9" s="170" t="str">
        <f t="shared" si="43"/>
        <v/>
      </c>
      <c r="BY9" s="170" t="str">
        <f t="shared" si="44"/>
        <v/>
      </c>
      <c r="BZ9" s="169">
        <v>6.2990000000000004</v>
      </c>
      <c r="CA9" s="168"/>
      <c r="CB9" s="168"/>
      <c r="CC9" s="168"/>
      <c r="CD9" s="168"/>
      <c r="CE9" s="168"/>
      <c r="CF9" s="168"/>
      <c r="CG9" s="168"/>
      <c r="CH9" s="168"/>
      <c r="CI9" s="168">
        <v>6.6230000000000002</v>
      </c>
      <c r="CJ9" s="168">
        <v>6.78</v>
      </c>
      <c r="CK9" s="168">
        <v>6.17</v>
      </c>
      <c r="CL9" s="168"/>
      <c r="CM9" s="168"/>
      <c r="CN9" s="168"/>
      <c r="CO9" s="167">
        <f t="shared" si="45"/>
        <v>6.2990000000000004</v>
      </c>
      <c r="CP9" s="166" t="str">
        <f t="shared" si="46"/>
        <v/>
      </c>
      <c r="CQ9" s="166" t="str">
        <f t="shared" si="47"/>
        <v/>
      </c>
      <c r="CR9" s="166" t="str">
        <f t="shared" si="48"/>
        <v/>
      </c>
      <c r="CS9" s="166" t="str">
        <f t="shared" si="49"/>
        <v/>
      </c>
      <c r="CT9" s="166" t="str">
        <f t="shared" si="50"/>
        <v/>
      </c>
      <c r="CU9" s="166" t="str">
        <f t="shared" si="51"/>
        <v/>
      </c>
      <c r="CV9" s="166" t="str">
        <f t="shared" si="52"/>
        <v/>
      </c>
      <c r="CW9" s="166" t="str">
        <f t="shared" si="53"/>
        <v/>
      </c>
      <c r="CX9" s="166">
        <f t="shared" si="54"/>
        <v>6.6230000000000002</v>
      </c>
      <c r="CY9" s="166">
        <f t="shared" si="55"/>
        <v>6.78</v>
      </c>
      <c r="CZ9" s="166">
        <f t="shared" si="56"/>
        <v>6.17</v>
      </c>
      <c r="DA9" s="166" t="str">
        <f t="shared" si="57"/>
        <v/>
      </c>
      <c r="DB9" s="166" t="str">
        <f t="shared" si="58"/>
        <v/>
      </c>
      <c r="DC9" s="166" t="str">
        <f t="shared" si="59"/>
        <v/>
      </c>
    </row>
    <row r="10" spans="1:107" s="165" customFormat="1" ht="10" x14ac:dyDescent="0.2">
      <c r="A10" s="176" t="s">
        <v>398</v>
      </c>
      <c r="B10" s="176" t="s">
        <v>1650</v>
      </c>
      <c r="C10" s="183">
        <v>23.846090981968214</v>
      </c>
      <c r="D10" s="183">
        <v>2.328506773360437</v>
      </c>
      <c r="E10" s="183">
        <v>13.211167098392419</v>
      </c>
      <c r="F10" s="183">
        <v>6.8569592998989197</v>
      </c>
      <c r="G10" s="183">
        <v>26.077691224697801</v>
      </c>
      <c r="H10" s="183">
        <v>31.810824380711907</v>
      </c>
      <c r="I10" s="183">
        <v>17.936185957768714</v>
      </c>
      <c r="J10" s="183">
        <v>19.251897042116198</v>
      </c>
      <c r="K10" s="183">
        <v>14.571694968591867</v>
      </c>
      <c r="L10" s="183">
        <v>22.103258396521404</v>
      </c>
      <c r="M10" s="183">
        <v>9.0660826667518588</v>
      </c>
      <c r="N10" s="183">
        <v>8.6362368178716924</v>
      </c>
      <c r="O10" s="183">
        <v>31.144331337989815</v>
      </c>
      <c r="P10" s="183">
        <v>24.084987385634555</v>
      </c>
      <c r="Q10" s="183">
        <v>22.685158556483163</v>
      </c>
      <c r="R10" s="182">
        <v>51.87</v>
      </c>
      <c r="S10" s="180"/>
      <c r="T10" s="180"/>
      <c r="U10" s="180"/>
      <c r="V10" s="180"/>
      <c r="W10" s="180"/>
      <c r="X10" s="180"/>
      <c r="Y10" s="180"/>
      <c r="Z10" s="180"/>
      <c r="AA10" s="180">
        <v>689.4</v>
      </c>
      <c r="AB10" s="180"/>
      <c r="AC10" s="180"/>
      <c r="AD10" s="180"/>
      <c r="AE10" s="180"/>
      <c r="AF10" s="180"/>
      <c r="AG10" s="173">
        <f t="shared" si="0"/>
        <v>2.1751992827345465</v>
      </c>
      <c r="AH10" s="172" t="str">
        <f t="shared" si="1"/>
        <v/>
      </c>
      <c r="AI10" s="172" t="str">
        <f t="shared" si="2"/>
        <v/>
      </c>
      <c r="AJ10" s="172" t="str">
        <f t="shared" si="3"/>
        <v/>
      </c>
      <c r="AK10" s="172" t="str">
        <f t="shared" si="4"/>
        <v/>
      </c>
      <c r="AL10" s="172" t="str">
        <f t="shared" si="5"/>
        <v/>
      </c>
      <c r="AM10" s="172" t="str">
        <f t="shared" si="6"/>
        <v/>
      </c>
      <c r="AN10" s="172" t="str">
        <f t="shared" si="7"/>
        <v/>
      </c>
      <c r="AO10" s="172" t="str">
        <f t="shared" si="8"/>
        <v/>
      </c>
      <c r="AP10" s="172">
        <f t="shared" si="9"/>
        <v>31.189971525125785</v>
      </c>
      <c r="AQ10" s="172" t="str">
        <f t="shared" si="10"/>
        <v/>
      </c>
      <c r="AR10" s="172" t="str">
        <f t="shared" si="11"/>
        <v/>
      </c>
      <c r="AS10" s="172" t="str">
        <f t="shared" si="12"/>
        <v/>
      </c>
      <c r="AT10" s="172" t="str">
        <f t="shared" si="13"/>
        <v/>
      </c>
      <c r="AU10" s="172" t="str">
        <f t="shared" si="14"/>
        <v/>
      </c>
      <c r="AV10" s="171">
        <f t="shared" si="15"/>
        <v>51.87</v>
      </c>
      <c r="AW10" s="170" t="str">
        <f t="shared" si="16"/>
        <v/>
      </c>
      <c r="AX10" s="170" t="str">
        <f t="shared" si="17"/>
        <v/>
      </c>
      <c r="AY10" s="170" t="str">
        <f t="shared" si="18"/>
        <v/>
      </c>
      <c r="AZ10" s="170" t="str">
        <f t="shared" si="19"/>
        <v/>
      </c>
      <c r="BA10" s="170" t="str">
        <f t="shared" si="20"/>
        <v/>
      </c>
      <c r="BB10" s="170" t="str">
        <f t="shared" si="21"/>
        <v/>
      </c>
      <c r="BC10" s="170" t="str">
        <f t="shared" si="22"/>
        <v/>
      </c>
      <c r="BD10" s="170" t="str">
        <f t="shared" si="23"/>
        <v/>
      </c>
      <c r="BE10" s="170">
        <f t="shared" si="24"/>
        <v>689.4</v>
      </c>
      <c r="BF10" s="170" t="str">
        <f t="shared" si="25"/>
        <v/>
      </c>
      <c r="BG10" s="170" t="str">
        <f t="shared" si="26"/>
        <v/>
      </c>
      <c r="BH10" s="170" t="str">
        <f t="shared" si="27"/>
        <v/>
      </c>
      <c r="BI10" s="170" t="str">
        <f t="shared" si="28"/>
        <v/>
      </c>
      <c r="BJ10" s="170" t="str">
        <f t="shared" si="29"/>
        <v/>
      </c>
      <c r="BK10" s="171">
        <f t="shared" si="30"/>
        <v>79.409063074096764</v>
      </c>
      <c r="BL10" s="170" t="str">
        <f t="shared" si="31"/>
        <v/>
      </c>
      <c r="BM10" s="170" t="str">
        <f t="shared" si="32"/>
        <v/>
      </c>
      <c r="BN10" s="170" t="str">
        <f t="shared" si="33"/>
        <v/>
      </c>
      <c r="BO10" s="170" t="str">
        <f t="shared" si="34"/>
        <v/>
      </c>
      <c r="BP10" s="170" t="str">
        <f t="shared" si="35"/>
        <v/>
      </c>
      <c r="BQ10" s="170" t="str">
        <f t="shared" si="36"/>
        <v/>
      </c>
      <c r="BR10" s="170" t="str">
        <f t="shared" si="37"/>
        <v/>
      </c>
      <c r="BS10" s="170" t="str">
        <f t="shared" si="38"/>
        <v/>
      </c>
      <c r="BT10" s="170">
        <f t="shared" si="39"/>
        <v>64.61105904404873</v>
      </c>
      <c r="BU10" s="170" t="str">
        <f t="shared" si="40"/>
        <v/>
      </c>
      <c r="BV10" s="170" t="str">
        <f t="shared" si="41"/>
        <v/>
      </c>
      <c r="BW10" s="170" t="str">
        <f t="shared" si="42"/>
        <v/>
      </c>
      <c r="BX10" s="170" t="str">
        <f t="shared" si="43"/>
        <v/>
      </c>
      <c r="BY10" s="170" t="str">
        <f t="shared" si="44"/>
        <v/>
      </c>
      <c r="BZ10" s="179">
        <v>6.1239999999999997</v>
      </c>
      <c r="CA10" s="177"/>
      <c r="CB10" s="177"/>
      <c r="CC10" s="177"/>
      <c r="CD10" s="177"/>
      <c r="CE10" s="177"/>
      <c r="CF10" s="177"/>
      <c r="CG10" s="177"/>
      <c r="CH10" s="177"/>
      <c r="CI10" s="177">
        <v>6.2030000000000003</v>
      </c>
      <c r="CJ10" s="177"/>
      <c r="CK10" s="177"/>
      <c r="CL10" s="177"/>
      <c r="CM10" s="177"/>
      <c r="CN10" s="177"/>
      <c r="CO10" s="167">
        <f t="shared" si="45"/>
        <v>6.1239999999999997</v>
      </c>
      <c r="CP10" s="166" t="str">
        <f t="shared" si="46"/>
        <v/>
      </c>
      <c r="CQ10" s="166" t="str">
        <f t="shared" si="47"/>
        <v/>
      </c>
      <c r="CR10" s="166" t="str">
        <f t="shared" si="48"/>
        <v/>
      </c>
      <c r="CS10" s="166" t="str">
        <f t="shared" si="49"/>
        <v/>
      </c>
      <c r="CT10" s="166" t="str">
        <f t="shared" si="50"/>
        <v/>
      </c>
      <c r="CU10" s="166" t="str">
        <f t="shared" si="51"/>
        <v/>
      </c>
      <c r="CV10" s="166" t="str">
        <f t="shared" si="52"/>
        <v/>
      </c>
      <c r="CW10" s="166" t="str">
        <f t="shared" si="53"/>
        <v/>
      </c>
      <c r="CX10" s="166">
        <f t="shared" si="54"/>
        <v>6.2030000000000003</v>
      </c>
      <c r="CY10" s="166" t="str">
        <f t="shared" si="55"/>
        <v/>
      </c>
      <c r="CZ10" s="166" t="str">
        <f t="shared" si="56"/>
        <v/>
      </c>
      <c r="DA10" s="166" t="str">
        <f t="shared" si="57"/>
        <v/>
      </c>
      <c r="DB10" s="166" t="str">
        <f t="shared" si="58"/>
        <v/>
      </c>
      <c r="DC10" s="166" t="str">
        <f t="shared" si="59"/>
        <v/>
      </c>
    </row>
    <row r="11" spans="1:107" s="165" customFormat="1" ht="10" x14ac:dyDescent="0.2">
      <c r="A11" s="176" t="s">
        <v>401</v>
      </c>
      <c r="B11" s="176" t="s">
        <v>1649</v>
      </c>
      <c r="C11" s="170">
        <v>15.826662192947014</v>
      </c>
      <c r="D11" s="170">
        <v>16.176651059293203</v>
      </c>
      <c r="E11" s="170">
        <v>19.726814733883618</v>
      </c>
      <c r="F11" s="170">
        <v>8.4559362135450762</v>
      </c>
      <c r="G11" s="170">
        <v>8.4020886411477953</v>
      </c>
      <c r="H11" s="170">
        <v>15.957609220499446</v>
      </c>
      <c r="I11" s="170">
        <v>15.553758074871865</v>
      </c>
      <c r="J11" s="170">
        <v>13.333467522227712</v>
      </c>
      <c r="K11" s="170">
        <v>21.814684831429357</v>
      </c>
      <c r="L11" s="170">
        <v>13.593273305208411</v>
      </c>
      <c r="M11" s="170">
        <v>24.504534925633351</v>
      </c>
      <c r="N11" s="170">
        <v>17.830552331704464</v>
      </c>
      <c r="O11" s="170">
        <v>22.484628256025736</v>
      </c>
      <c r="P11" s="170">
        <v>11.753318040117419</v>
      </c>
      <c r="Q11" s="170">
        <v>25.397619150420557</v>
      </c>
      <c r="R11" s="175"/>
      <c r="S11" s="174">
        <v>450.4</v>
      </c>
      <c r="T11" s="174">
        <v>271.8</v>
      </c>
      <c r="U11" s="174">
        <v>18.61</v>
      </c>
      <c r="V11" s="174">
        <v>19.52</v>
      </c>
      <c r="W11" s="174"/>
      <c r="X11" s="174"/>
      <c r="Y11" s="174"/>
      <c r="Z11" s="174"/>
      <c r="AA11" s="174">
        <v>49.84</v>
      </c>
      <c r="AB11" s="174"/>
      <c r="AC11" s="174"/>
      <c r="AD11" s="174"/>
      <c r="AE11" s="174"/>
      <c r="AF11" s="174"/>
      <c r="AG11" s="173" t="str">
        <f t="shared" si="0"/>
        <v/>
      </c>
      <c r="AH11" s="172">
        <f t="shared" si="1"/>
        <v>27.842598467947607</v>
      </c>
      <c r="AI11" s="172">
        <f t="shared" si="2"/>
        <v>13.778200062534411</v>
      </c>
      <c r="AJ11" s="172">
        <f t="shared" si="3"/>
        <v>2.2008207642566786</v>
      </c>
      <c r="AK11" s="172">
        <f t="shared" si="4"/>
        <v>2.3232318574222286</v>
      </c>
      <c r="AL11" s="172" t="str">
        <f t="shared" si="5"/>
        <v/>
      </c>
      <c r="AM11" s="172" t="str">
        <f t="shared" si="6"/>
        <v/>
      </c>
      <c r="AN11" s="172" t="str">
        <f t="shared" si="7"/>
        <v/>
      </c>
      <c r="AO11" s="172" t="str">
        <f t="shared" si="8"/>
        <v/>
      </c>
      <c r="AP11" s="172">
        <f t="shared" si="9"/>
        <v>3.6665193791772923</v>
      </c>
      <c r="AQ11" s="172" t="str">
        <f t="shared" si="10"/>
        <v/>
      </c>
      <c r="AR11" s="172" t="str">
        <f t="shared" si="11"/>
        <v/>
      </c>
      <c r="AS11" s="172" t="str">
        <f t="shared" si="12"/>
        <v/>
      </c>
      <c r="AT11" s="172" t="str">
        <f t="shared" si="13"/>
        <v/>
      </c>
      <c r="AU11" s="172" t="str">
        <f t="shared" si="14"/>
        <v/>
      </c>
      <c r="AV11" s="171" t="str">
        <f t="shared" si="15"/>
        <v/>
      </c>
      <c r="AW11" s="170">
        <f t="shared" si="16"/>
        <v>450.4</v>
      </c>
      <c r="AX11" s="170">
        <f t="shared" si="17"/>
        <v>271.8</v>
      </c>
      <c r="AY11" s="170">
        <f t="shared" si="18"/>
        <v>18.61</v>
      </c>
      <c r="AZ11" s="170">
        <f t="shared" si="19"/>
        <v>19.52</v>
      </c>
      <c r="BA11" s="170" t="str">
        <f t="shared" si="20"/>
        <v/>
      </c>
      <c r="BB11" s="170" t="str">
        <f t="shared" si="21"/>
        <v/>
      </c>
      <c r="BC11" s="170" t="str">
        <f t="shared" si="22"/>
        <v/>
      </c>
      <c r="BD11" s="170" t="str">
        <f t="shared" si="23"/>
        <v/>
      </c>
      <c r="BE11" s="170">
        <f t="shared" si="24"/>
        <v>49.84</v>
      </c>
      <c r="BF11" s="170" t="str">
        <f t="shared" si="25"/>
        <v/>
      </c>
      <c r="BG11" s="170" t="str">
        <f t="shared" si="26"/>
        <v/>
      </c>
      <c r="BH11" s="170" t="str">
        <f t="shared" si="27"/>
        <v/>
      </c>
      <c r="BI11" s="170" t="str">
        <f t="shared" si="28"/>
        <v/>
      </c>
      <c r="BJ11" s="170" t="str">
        <f t="shared" si="29"/>
        <v/>
      </c>
      <c r="BK11" s="171" t="str">
        <f t="shared" si="30"/>
        <v/>
      </c>
      <c r="BL11" s="170">
        <f t="shared" si="31"/>
        <v>48.797399783315278</v>
      </c>
      <c r="BM11" s="170">
        <f t="shared" si="32"/>
        <v>39.70201577563541</v>
      </c>
      <c r="BN11" s="170">
        <f t="shared" si="33"/>
        <v>5.002688172043011</v>
      </c>
      <c r="BO11" s="170">
        <f t="shared" si="34"/>
        <v>3.9482200647249193</v>
      </c>
      <c r="BP11" s="170" t="str">
        <f t="shared" si="35"/>
        <v/>
      </c>
      <c r="BQ11" s="170" t="str">
        <f t="shared" si="36"/>
        <v/>
      </c>
      <c r="BR11" s="170" t="str">
        <f t="shared" si="37"/>
        <v/>
      </c>
      <c r="BS11" s="170" t="str">
        <f t="shared" si="38"/>
        <v/>
      </c>
      <c r="BT11" s="170">
        <f t="shared" si="39"/>
        <v>4.671040299906279</v>
      </c>
      <c r="BU11" s="170" t="str">
        <f t="shared" si="40"/>
        <v/>
      </c>
      <c r="BV11" s="170" t="str">
        <f t="shared" si="41"/>
        <v/>
      </c>
      <c r="BW11" s="170" t="str">
        <f t="shared" si="42"/>
        <v/>
      </c>
      <c r="BX11" s="170" t="str">
        <f t="shared" si="43"/>
        <v/>
      </c>
      <c r="BY11" s="170" t="str">
        <f t="shared" si="44"/>
        <v/>
      </c>
      <c r="BZ11" s="169"/>
      <c r="CA11" s="168">
        <v>6.9509999999999996</v>
      </c>
      <c r="CB11" s="168">
        <v>7.0289999999999999</v>
      </c>
      <c r="CC11" s="168">
        <v>6.7279999999999998</v>
      </c>
      <c r="CD11" s="168">
        <v>7.4359999999999999</v>
      </c>
      <c r="CE11" s="168"/>
      <c r="CF11" s="168"/>
      <c r="CG11" s="168"/>
      <c r="CH11" s="168"/>
      <c r="CI11" s="168">
        <v>8.3879999999999999</v>
      </c>
      <c r="CJ11" s="168"/>
      <c r="CK11" s="168"/>
      <c r="CL11" s="168"/>
      <c r="CM11" s="168"/>
      <c r="CN11" s="168"/>
      <c r="CO11" s="167" t="str">
        <f t="shared" si="45"/>
        <v/>
      </c>
      <c r="CP11" s="166">
        <f t="shared" si="46"/>
        <v>6.9509999999999996</v>
      </c>
      <c r="CQ11" s="166">
        <f t="shared" si="47"/>
        <v>7.0289999999999999</v>
      </c>
      <c r="CR11" s="166">
        <f t="shared" si="48"/>
        <v>6.7279999999999998</v>
      </c>
      <c r="CS11" s="166">
        <f t="shared" si="49"/>
        <v>7.4359999999999999</v>
      </c>
      <c r="CT11" s="166" t="str">
        <f t="shared" si="50"/>
        <v/>
      </c>
      <c r="CU11" s="166" t="str">
        <f t="shared" si="51"/>
        <v/>
      </c>
      <c r="CV11" s="166" t="str">
        <f t="shared" si="52"/>
        <v/>
      </c>
      <c r="CW11" s="166" t="str">
        <f t="shared" si="53"/>
        <v/>
      </c>
      <c r="CX11" s="166">
        <f t="shared" si="54"/>
        <v>8.3879999999999999</v>
      </c>
      <c r="CY11" s="166" t="str">
        <f t="shared" si="55"/>
        <v/>
      </c>
      <c r="CZ11" s="166" t="str">
        <f t="shared" si="56"/>
        <v/>
      </c>
      <c r="DA11" s="166" t="str">
        <f t="shared" si="57"/>
        <v/>
      </c>
      <c r="DB11" s="166" t="str">
        <f t="shared" si="58"/>
        <v/>
      </c>
      <c r="DC11" s="166" t="str">
        <f t="shared" si="59"/>
        <v/>
      </c>
    </row>
    <row r="12" spans="1:107" s="165" customFormat="1" ht="10" x14ac:dyDescent="0.2">
      <c r="A12" s="176" t="s">
        <v>376</v>
      </c>
      <c r="B12" s="176" t="s">
        <v>1648</v>
      </c>
      <c r="C12" s="183">
        <v>6.7165547366629816</v>
      </c>
      <c r="D12" s="183">
        <v>23.939752660518156</v>
      </c>
      <c r="E12" s="183">
        <v>11.225933815573795</v>
      </c>
      <c r="F12" s="183">
        <v>22.316416974618608</v>
      </c>
      <c r="G12" s="183">
        <v>22.17445895804271</v>
      </c>
      <c r="H12" s="183">
        <v>14.225690187467862</v>
      </c>
      <c r="I12" s="183">
        <v>15.575205234154883</v>
      </c>
      <c r="J12" s="183">
        <v>9.5457190162445631</v>
      </c>
      <c r="K12" s="183">
        <v>6.1994609164420496</v>
      </c>
      <c r="L12" s="183">
        <v>12.330701850187289</v>
      </c>
      <c r="M12" s="183">
        <v>2.8282415229750639</v>
      </c>
      <c r="N12" s="183">
        <v>8.1478211323058289</v>
      </c>
      <c r="O12" s="183">
        <v>11.279803144653206</v>
      </c>
      <c r="P12" s="183">
        <v>3.8602426560169558</v>
      </c>
      <c r="Q12" s="183">
        <v>11.22690825018765</v>
      </c>
      <c r="R12" s="182">
        <v>34.28</v>
      </c>
      <c r="S12" s="180">
        <v>266.39999999999998</v>
      </c>
      <c r="T12" s="180">
        <v>161.5</v>
      </c>
      <c r="U12" s="180">
        <v>122.8</v>
      </c>
      <c r="V12" s="180">
        <v>218.5</v>
      </c>
      <c r="W12" s="180">
        <v>208</v>
      </c>
      <c r="X12" s="180">
        <v>542.29999999999995</v>
      </c>
      <c r="Y12" s="180">
        <v>609.6</v>
      </c>
      <c r="Z12" s="180">
        <v>763.6</v>
      </c>
      <c r="AA12" s="180">
        <v>891.1</v>
      </c>
      <c r="AB12" s="180"/>
      <c r="AC12" s="180"/>
      <c r="AD12" s="180"/>
      <c r="AE12" s="180">
        <v>103.3</v>
      </c>
      <c r="AF12" s="180">
        <v>204</v>
      </c>
      <c r="AG12" s="173">
        <f t="shared" si="0"/>
        <v>5.1038071368463971</v>
      </c>
      <c r="AH12" s="172">
        <f t="shared" si="1"/>
        <v>11.12793451869498</v>
      </c>
      <c r="AI12" s="172">
        <f t="shared" si="2"/>
        <v>14.386331030737972</v>
      </c>
      <c r="AJ12" s="172">
        <f t="shared" si="3"/>
        <v>5.5026754581465998</v>
      </c>
      <c r="AK12" s="172">
        <f t="shared" si="4"/>
        <v>9.8536789742394024</v>
      </c>
      <c r="AL12" s="172">
        <f t="shared" si="5"/>
        <v>14.621434690264648</v>
      </c>
      <c r="AM12" s="172">
        <f t="shared" si="6"/>
        <v>34.818160778439683</v>
      </c>
      <c r="AN12" s="172">
        <f t="shared" si="7"/>
        <v>63.861087777945755</v>
      </c>
      <c r="AO12" s="172">
        <f t="shared" si="8"/>
        <v>123.17199999999998</v>
      </c>
      <c r="AP12" s="172">
        <f t="shared" si="9"/>
        <v>72.266770442305784</v>
      </c>
      <c r="AQ12" s="172" t="str">
        <f t="shared" si="10"/>
        <v/>
      </c>
      <c r="AR12" s="172" t="str">
        <f t="shared" si="11"/>
        <v/>
      </c>
      <c r="AS12" s="172" t="str">
        <f t="shared" si="12"/>
        <v/>
      </c>
      <c r="AT12" s="172">
        <f t="shared" si="13"/>
        <v>26.759975785197444</v>
      </c>
      <c r="AU12" s="172">
        <f t="shared" si="14"/>
        <v>18.170630368925504</v>
      </c>
      <c r="AV12" s="171">
        <f t="shared" si="15"/>
        <v>34.28</v>
      </c>
      <c r="AW12" s="170">
        <f t="shared" si="16"/>
        <v>266.39999999999998</v>
      </c>
      <c r="AX12" s="170">
        <f t="shared" si="17"/>
        <v>161.5</v>
      </c>
      <c r="AY12" s="170">
        <f t="shared" si="18"/>
        <v>122.8</v>
      </c>
      <c r="AZ12" s="170">
        <f t="shared" si="19"/>
        <v>218.5</v>
      </c>
      <c r="BA12" s="170">
        <f t="shared" si="20"/>
        <v>208</v>
      </c>
      <c r="BB12" s="170">
        <f t="shared" si="21"/>
        <v>542.29999999999995</v>
      </c>
      <c r="BC12" s="170">
        <f t="shared" si="22"/>
        <v>609.6</v>
      </c>
      <c r="BD12" s="170">
        <f t="shared" si="23"/>
        <v>763.6</v>
      </c>
      <c r="BE12" s="170">
        <f t="shared" si="24"/>
        <v>891.1</v>
      </c>
      <c r="BF12" s="170" t="str">
        <f t="shared" si="25"/>
        <v/>
      </c>
      <c r="BG12" s="170" t="str">
        <f t="shared" si="26"/>
        <v/>
      </c>
      <c r="BH12" s="170" t="str">
        <f t="shared" si="27"/>
        <v/>
      </c>
      <c r="BI12" s="170">
        <f t="shared" si="28"/>
        <v>103.3</v>
      </c>
      <c r="BJ12" s="170">
        <f t="shared" si="29"/>
        <v>204</v>
      </c>
      <c r="BK12" s="171">
        <f t="shared" si="30"/>
        <v>52.480097979179433</v>
      </c>
      <c r="BL12" s="170">
        <f t="shared" si="31"/>
        <v>28.862405200433365</v>
      </c>
      <c r="BM12" s="170">
        <f t="shared" si="32"/>
        <v>23.590417762196903</v>
      </c>
      <c r="BN12" s="170">
        <f t="shared" si="33"/>
        <v>33.01075268817204</v>
      </c>
      <c r="BO12" s="170">
        <f t="shared" si="34"/>
        <v>44.194983818770226</v>
      </c>
      <c r="BP12" s="170">
        <f t="shared" si="35"/>
        <v>60.324825986078885</v>
      </c>
      <c r="BQ12" s="170">
        <f t="shared" si="36"/>
        <v>72.412872212578435</v>
      </c>
      <c r="BR12" s="170">
        <f t="shared" si="37"/>
        <v>71.768307040263721</v>
      </c>
      <c r="BS12" s="170">
        <f t="shared" si="38"/>
        <v>82.631749810626559</v>
      </c>
      <c r="BT12" s="170">
        <f t="shared" si="39"/>
        <v>83.514526710403004</v>
      </c>
      <c r="BU12" s="170" t="str">
        <f t="shared" si="40"/>
        <v/>
      </c>
      <c r="BV12" s="170" t="str">
        <f t="shared" si="41"/>
        <v/>
      </c>
      <c r="BW12" s="170" t="str">
        <f t="shared" si="42"/>
        <v/>
      </c>
      <c r="BX12" s="170">
        <f t="shared" si="43"/>
        <v>7.2187281621243882</v>
      </c>
      <c r="BY12" s="170">
        <f t="shared" si="44"/>
        <v>8.9238845144356951</v>
      </c>
      <c r="BZ12" s="179">
        <v>6.1109999999999998</v>
      </c>
      <c r="CA12" s="177">
        <v>5.4690000000000003</v>
      </c>
      <c r="CB12" s="177">
        <v>5.34</v>
      </c>
      <c r="CC12" s="177">
        <v>5.2709999999999999</v>
      </c>
      <c r="CD12" s="177">
        <v>5.3979999999999997</v>
      </c>
      <c r="CE12" s="177">
        <v>5.9139999999999997</v>
      </c>
      <c r="CF12" s="177">
        <v>7.8220000000000001</v>
      </c>
      <c r="CG12" s="177">
        <v>8.0030000000000001</v>
      </c>
      <c r="CH12" s="177">
        <v>7.7709999999999999</v>
      </c>
      <c r="CI12" s="177">
        <v>7.7220000000000004</v>
      </c>
      <c r="CJ12" s="177"/>
      <c r="CK12" s="177"/>
      <c r="CL12" s="177"/>
      <c r="CM12" s="177">
        <v>5.1669999999999998</v>
      </c>
      <c r="CN12" s="177">
        <v>5.1130000000000004</v>
      </c>
      <c r="CO12" s="167">
        <f t="shared" si="45"/>
        <v>6.1109999999999998</v>
      </c>
      <c r="CP12" s="166">
        <f t="shared" si="46"/>
        <v>5.4690000000000003</v>
      </c>
      <c r="CQ12" s="166">
        <f t="shared" si="47"/>
        <v>5.34</v>
      </c>
      <c r="CR12" s="166">
        <f t="shared" si="48"/>
        <v>5.2709999999999999</v>
      </c>
      <c r="CS12" s="166">
        <f t="shared" si="49"/>
        <v>5.3979999999999997</v>
      </c>
      <c r="CT12" s="166">
        <f t="shared" si="50"/>
        <v>5.9139999999999997</v>
      </c>
      <c r="CU12" s="166">
        <f t="shared" si="51"/>
        <v>7.8220000000000001</v>
      </c>
      <c r="CV12" s="166">
        <f t="shared" si="52"/>
        <v>8.0030000000000001</v>
      </c>
      <c r="CW12" s="166">
        <f t="shared" si="53"/>
        <v>7.7709999999999999</v>
      </c>
      <c r="CX12" s="166">
        <f t="shared" si="54"/>
        <v>7.7220000000000004</v>
      </c>
      <c r="CY12" s="166" t="str">
        <f t="shared" si="55"/>
        <v/>
      </c>
      <c r="CZ12" s="166" t="str">
        <f t="shared" si="56"/>
        <v/>
      </c>
      <c r="DA12" s="166" t="str">
        <f t="shared" si="57"/>
        <v/>
      </c>
      <c r="DB12" s="166">
        <f t="shared" si="58"/>
        <v>5.1669999999999998</v>
      </c>
      <c r="DC12" s="166">
        <f t="shared" si="59"/>
        <v>5.1130000000000004</v>
      </c>
    </row>
    <row r="13" spans="1:107" s="165" customFormat="1" ht="10" x14ac:dyDescent="0.2">
      <c r="A13" s="176" t="s">
        <v>380</v>
      </c>
      <c r="B13" s="176" t="s">
        <v>1647</v>
      </c>
      <c r="C13" s="170">
        <v>7.7106114212276964</v>
      </c>
      <c r="D13" s="170">
        <v>6.4708386547466965</v>
      </c>
      <c r="E13" s="170">
        <v>6.0484320285927931</v>
      </c>
      <c r="F13" s="170">
        <v>8.6429457019180038</v>
      </c>
      <c r="G13" s="170">
        <v>5.2789548633021761</v>
      </c>
      <c r="H13" s="170">
        <v>12.340906755586955</v>
      </c>
      <c r="I13" s="170">
        <v>6.2282611999873927</v>
      </c>
      <c r="J13" s="170">
        <v>5.9777928197983208</v>
      </c>
      <c r="K13" s="170">
        <v>0.9899432213456586</v>
      </c>
      <c r="L13" s="170">
        <v>6.2440639255093462</v>
      </c>
      <c r="M13" s="170">
        <v>4.2230856928580565</v>
      </c>
      <c r="N13" s="170">
        <v>15.182255161864745</v>
      </c>
      <c r="O13" s="170">
        <v>9.4496451244609414</v>
      </c>
      <c r="P13" s="170">
        <v>7.1145557830228841</v>
      </c>
      <c r="Q13" s="170">
        <v>11.288350948703709</v>
      </c>
      <c r="R13" s="175">
        <v>22.33</v>
      </c>
      <c r="S13" s="174">
        <v>666.8</v>
      </c>
      <c r="T13" s="174">
        <v>390.4</v>
      </c>
      <c r="U13" s="174">
        <v>244</v>
      </c>
      <c r="V13" s="174">
        <v>335.3</v>
      </c>
      <c r="W13" s="174">
        <v>260.8</v>
      </c>
      <c r="X13" s="185"/>
      <c r="Y13" s="185"/>
      <c r="Z13" s="174">
        <v>120</v>
      </c>
      <c r="AA13" s="174">
        <v>957.3</v>
      </c>
      <c r="AB13" s="174"/>
      <c r="AC13" s="174"/>
      <c r="AD13" s="174">
        <v>1439</v>
      </c>
      <c r="AE13" s="174">
        <v>822</v>
      </c>
      <c r="AF13" s="174">
        <v>1165</v>
      </c>
      <c r="AG13" s="173">
        <f t="shared" si="0"/>
        <v>2.8960089907428612</v>
      </c>
      <c r="AH13" s="172">
        <f t="shared" si="1"/>
        <v>103.04692105263165</v>
      </c>
      <c r="AI13" s="172">
        <f t="shared" si="2"/>
        <v>64.545653841269839</v>
      </c>
      <c r="AJ13" s="172">
        <f t="shared" si="3"/>
        <v>28.231115688468645</v>
      </c>
      <c r="AK13" s="172">
        <f t="shared" si="4"/>
        <v>63.516360469552829</v>
      </c>
      <c r="AL13" s="172">
        <f t="shared" si="5"/>
        <v>21.132969008288718</v>
      </c>
      <c r="AM13" s="172" t="str">
        <f t="shared" si="6"/>
        <v/>
      </c>
      <c r="AN13" s="172" t="str">
        <f t="shared" si="7"/>
        <v/>
      </c>
      <c r="AO13" s="172">
        <f t="shared" si="8"/>
        <v>121.21907338976523</v>
      </c>
      <c r="AP13" s="172">
        <f t="shared" si="9"/>
        <v>153.313612964318</v>
      </c>
      <c r="AQ13" s="172" t="str">
        <f t="shared" si="10"/>
        <v/>
      </c>
      <c r="AR13" s="172" t="str">
        <f t="shared" si="11"/>
        <v/>
      </c>
      <c r="AS13" s="172">
        <f t="shared" si="12"/>
        <v>152.28085087291447</v>
      </c>
      <c r="AT13" s="172">
        <f t="shared" si="13"/>
        <v>115.53778269073359</v>
      </c>
      <c r="AU13" s="172">
        <f t="shared" si="14"/>
        <v>103.20373678086099</v>
      </c>
      <c r="AV13" s="171">
        <f t="shared" si="15"/>
        <v>22.33</v>
      </c>
      <c r="AW13" s="170">
        <f t="shared" si="16"/>
        <v>666.8</v>
      </c>
      <c r="AX13" s="170">
        <f t="shared" si="17"/>
        <v>390.4</v>
      </c>
      <c r="AY13" s="170">
        <f t="shared" si="18"/>
        <v>244</v>
      </c>
      <c r="AZ13" s="170">
        <f t="shared" si="19"/>
        <v>335.3</v>
      </c>
      <c r="BA13" s="170">
        <f t="shared" si="20"/>
        <v>260.8</v>
      </c>
      <c r="BB13" s="170" t="str">
        <f t="shared" si="21"/>
        <v/>
      </c>
      <c r="BC13" s="170" t="str">
        <f t="shared" si="22"/>
        <v/>
      </c>
      <c r="BD13" s="170">
        <f t="shared" si="23"/>
        <v>120</v>
      </c>
      <c r="BE13" s="170">
        <f t="shared" si="24"/>
        <v>957.3</v>
      </c>
      <c r="BF13" s="170" t="str">
        <f t="shared" si="25"/>
        <v/>
      </c>
      <c r="BG13" s="170" t="str">
        <f t="shared" si="26"/>
        <v/>
      </c>
      <c r="BH13" s="170">
        <f t="shared" si="27"/>
        <v>1439</v>
      </c>
      <c r="BI13" s="170">
        <f t="shared" si="28"/>
        <v>822</v>
      </c>
      <c r="BJ13" s="170">
        <f t="shared" si="29"/>
        <v>1165</v>
      </c>
      <c r="BK13" s="171">
        <f t="shared" si="30"/>
        <v>34.185548071034908</v>
      </c>
      <c r="BL13" s="170">
        <f t="shared" si="31"/>
        <v>72.24268689057422</v>
      </c>
      <c r="BM13" s="170">
        <f t="shared" si="32"/>
        <v>57.026000584282791</v>
      </c>
      <c r="BN13" s="170">
        <f t="shared" si="33"/>
        <v>65.591397849462368</v>
      </c>
      <c r="BO13" s="170">
        <f t="shared" si="34"/>
        <v>67.819579288025892</v>
      </c>
      <c r="BP13" s="170">
        <f t="shared" si="35"/>
        <v>75.638051044083525</v>
      </c>
      <c r="BQ13" s="170" t="str">
        <f t="shared" si="36"/>
        <v/>
      </c>
      <c r="BR13" s="170" t="str">
        <f t="shared" si="37"/>
        <v/>
      </c>
      <c r="BS13" s="170">
        <f t="shared" si="38"/>
        <v>12.985607618223137</v>
      </c>
      <c r="BT13" s="170">
        <f t="shared" si="39"/>
        <v>89.718837863167764</v>
      </c>
      <c r="BU13" s="170" t="str">
        <f t="shared" si="40"/>
        <v/>
      </c>
      <c r="BV13" s="170" t="str">
        <f t="shared" si="41"/>
        <v/>
      </c>
      <c r="BW13" s="170">
        <f t="shared" si="42"/>
        <v>48.304800268546494</v>
      </c>
      <c r="BX13" s="170">
        <f t="shared" si="43"/>
        <v>57.442348008385743</v>
      </c>
      <c r="BY13" s="170">
        <f t="shared" si="44"/>
        <v>50.962379702537184</v>
      </c>
      <c r="BZ13" s="169">
        <v>6.0730000000000004</v>
      </c>
      <c r="CA13" s="168">
        <v>8.07</v>
      </c>
      <c r="CB13" s="168">
        <v>7.9450000000000003</v>
      </c>
      <c r="CC13" s="168">
        <v>8.6340000000000003</v>
      </c>
      <c r="CD13" s="168">
        <v>9.0549999999999997</v>
      </c>
      <c r="CE13" s="168">
        <v>8.5169999999999995</v>
      </c>
      <c r="CF13" s="184"/>
      <c r="CG13" s="184"/>
      <c r="CH13" s="168">
        <v>5.4420000000000002</v>
      </c>
      <c r="CI13" s="168">
        <v>7.484</v>
      </c>
      <c r="CJ13" s="168"/>
      <c r="CK13" s="168"/>
      <c r="CL13" s="168">
        <v>7.34</v>
      </c>
      <c r="CM13" s="168">
        <v>5.8380000000000001</v>
      </c>
      <c r="CN13" s="168">
        <v>7.6150000000000002</v>
      </c>
      <c r="CO13" s="167">
        <f t="shared" si="45"/>
        <v>6.0730000000000004</v>
      </c>
      <c r="CP13" s="166">
        <f t="shared" si="46"/>
        <v>8.07</v>
      </c>
      <c r="CQ13" s="166">
        <f t="shared" si="47"/>
        <v>7.9450000000000003</v>
      </c>
      <c r="CR13" s="166">
        <f t="shared" si="48"/>
        <v>8.6340000000000003</v>
      </c>
      <c r="CS13" s="166">
        <f t="shared" si="49"/>
        <v>9.0549999999999997</v>
      </c>
      <c r="CT13" s="166">
        <f t="shared" si="50"/>
        <v>8.5169999999999995</v>
      </c>
      <c r="CU13" s="166" t="str">
        <f t="shared" si="51"/>
        <v/>
      </c>
      <c r="CV13" s="166" t="str">
        <f t="shared" si="52"/>
        <v/>
      </c>
      <c r="CW13" s="166">
        <f t="shared" si="53"/>
        <v>5.4420000000000002</v>
      </c>
      <c r="CX13" s="166">
        <f t="shared" si="54"/>
        <v>7.484</v>
      </c>
      <c r="CY13" s="166" t="str">
        <f t="shared" si="55"/>
        <v/>
      </c>
      <c r="CZ13" s="166" t="str">
        <f t="shared" si="56"/>
        <v/>
      </c>
      <c r="DA13" s="166">
        <f t="shared" si="57"/>
        <v>7.34</v>
      </c>
      <c r="DB13" s="166">
        <f t="shared" si="58"/>
        <v>5.8380000000000001</v>
      </c>
      <c r="DC13" s="166">
        <f t="shared" si="59"/>
        <v>7.6150000000000002</v>
      </c>
    </row>
    <row r="14" spans="1:107" s="165" customFormat="1" ht="10" x14ac:dyDescent="0.2">
      <c r="A14" s="176" t="s">
        <v>383</v>
      </c>
      <c r="B14" s="176" t="s">
        <v>1646</v>
      </c>
      <c r="C14" s="183">
        <v>19.695659026411022</v>
      </c>
      <c r="D14" s="183">
        <v>8.5807006782955497</v>
      </c>
      <c r="E14" s="183">
        <v>7.7895008147573188</v>
      </c>
      <c r="F14" s="183">
        <v>8.9642109905096437</v>
      </c>
      <c r="G14" s="183">
        <v>7.923367350083268</v>
      </c>
      <c r="H14" s="183">
        <v>6.6408931200672958</v>
      </c>
      <c r="I14" s="183">
        <v>11.893188148333994</v>
      </c>
      <c r="J14" s="183">
        <v>8.7721912732901686</v>
      </c>
      <c r="K14" s="183">
        <v>11.108602525695382</v>
      </c>
      <c r="L14" s="183">
        <v>16.947393953099727</v>
      </c>
      <c r="M14" s="183">
        <v>11.49113694550115</v>
      </c>
      <c r="N14" s="183">
        <v>2.7470645076289548</v>
      </c>
      <c r="O14" s="183">
        <v>9.7321937111285504</v>
      </c>
      <c r="P14" s="183">
        <v>8.4345413554699586</v>
      </c>
      <c r="Q14" s="183">
        <v>2.7535126525670659</v>
      </c>
      <c r="R14" s="182"/>
      <c r="S14" s="180">
        <v>335</v>
      </c>
      <c r="T14" s="180">
        <v>116.8</v>
      </c>
      <c r="U14" s="180">
        <v>110.8</v>
      </c>
      <c r="V14" s="180">
        <v>165.8</v>
      </c>
      <c r="W14" s="180">
        <v>118.7</v>
      </c>
      <c r="X14" s="180">
        <v>616.6</v>
      </c>
      <c r="Y14" s="180">
        <v>769.2</v>
      </c>
      <c r="Z14" s="180">
        <v>924.1</v>
      </c>
      <c r="AA14" s="180">
        <v>1067</v>
      </c>
      <c r="AB14" s="180"/>
      <c r="AC14" s="180"/>
      <c r="AD14" s="180">
        <v>35.89</v>
      </c>
      <c r="AE14" s="180">
        <v>64.209999999999994</v>
      </c>
      <c r="AF14" s="180">
        <v>217.2</v>
      </c>
      <c r="AG14" s="173" t="str">
        <f t="shared" si="0"/>
        <v/>
      </c>
      <c r="AH14" s="172">
        <f t="shared" si="1"/>
        <v>39.04110078648538</v>
      </c>
      <c r="AI14" s="172">
        <f t="shared" si="2"/>
        <v>14.994542368969364</v>
      </c>
      <c r="AJ14" s="172">
        <f t="shared" si="3"/>
        <v>12.360262394236736</v>
      </c>
      <c r="AK14" s="172">
        <f t="shared" si="4"/>
        <v>20.925446552501139</v>
      </c>
      <c r="AL14" s="172">
        <f t="shared" si="5"/>
        <v>17.874101849541159</v>
      </c>
      <c r="AM14" s="172">
        <f t="shared" si="6"/>
        <v>51.84480328652446</v>
      </c>
      <c r="AN14" s="172">
        <f t="shared" si="7"/>
        <v>87.686186499613086</v>
      </c>
      <c r="AO14" s="172">
        <f t="shared" si="8"/>
        <v>83.187781528995956</v>
      </c>
      <c r="AP14" s="172">
        <f t="shared" si="9"/>
        <v>62.959532477549011</v>
      </c>
      <c r="AQ14" s="172" t="str">
        <f t="shared" si="10"/>
        <v/>
      </c>
      <c r="AR14" s="172" t="str">
        <f t="shared" si="11"/>
        <v/>
      </c>
      <c r="AS14" s="172">
        <f t="shared" si="12"/>
        <v>3.6877605466237866</v>
      </c>
      <c r="AT14" s="172">
        <f t="shared" si="13"/>
        <v>7.6127435143060387</v>
      </c>
      <c r="AU14" s="172">
        <f t="shared" si="14"/>
        <v>78.881061177440785</v>
      </c>
      <c r="AV14" s="171" t="str">
        <f t="shared" si="15"/>
        <v/>
      </c>
      <c r="AW14" s="170">
        <f t="shared" si="16"/>
        <v>335</v>
      </c>
      <c r="AX14" s="170">
        <f t="shared" si="17"/>
        <v>116.8</v>
      </c>
      <c r="AY14" s="170">
        <f t="shared" si="18"/>
        <v>110.8</v>
      </c>
      <c r="AZ14" s="170">
        <f t="shared" si="19"/>
        <v>165.8</v>
      </c>
      <c r="BA14" s="170">
        <f t="shared" si="20"/>
        <v>118.7</v>
      </c>
      <c r="BB14" s="170">
        <f t="shared" si="21"/>
        <v>616.6</v>
      </c>
      <c r="BC14" s="170">
        <f t="shared" si="22"/>
        <v>769.2</v>
      </c>
      <c r="BD14" s="170">
        <f t="shared" si="23"/>
        <v>924.1</v>
      </c>
      <c r="BE14" s="170">
        <f t="shared" si="24"/>
        <v>1067</v>
      </c>
      <c r="BF14" s="170" t="str">
        <f t="shared" si="25"/>
        <v/>
      </c>
      <c r="BG14" s="170" t="str">
        <f t="shared" si="26"/>
        <v/>
      </c>
      <c r="BH14" s="170">
        <f t="shared" si="27"/>
        <v>35.89</v>
      </c>
      <c r="BI14" s="170">
        <f t="shared" si="28"/>
        <v>64.209999999999994</v>
      </c>
      <c r="BJ14" s="170">
        <f t="shared" si="29"/>
        <v>217.2</v>
      </c>
      <c r="BK14" s="171" t="str">
        <f t="shared" si="30"/>
        <v/>
      </c>
      <c r="BL14" s="170">
        <f t="shared" si="31"/>
        <v>36.294691224268689</v>
      </c>
      <c r="BM14" s="170">
        <f t="shared" si="32"/>
        <v>17.061057551855097</v>
      </c>
      <c r="BN14" s="170">
        <f t="shared" si="33"/>
        <v>29.78494623655914</v>
      </c>
      <c r="BO14" s="170">
        <f t="shared" si="34"/>
        <v>33.53559870550162</v>
      </c>
      <c r="BP14" s="170">
        <f t="shared" si="35"/>
        <v>34.425754060324827</v>
      </c>
      <c r="BQ14" s="170">
        <f t="shared" si="36"/>
        <v>82.334089998664709</v>
      </c>
      <c r="BR14" s="170">
        <f t="shared" si="37"/>
        <v>90.558040970096542</v>
      </c>
      <c r="BS14" s="170">
        <f t="shared" si="38"/>
        <v>100</v>
      </c>
      <c r="BT14" s="170">
        <f t="shared" si="39"/>
        <v>100</v>
      </c>
      <c r="BU14" s="170" t="str">
        <f t="shared" si="40"/>
        <v/>
      </c>
      <c r="BV14" s="170" t="str">
        <f t="shared" si="41"/>
        <v/>
      </c>
      <c r="BW14" s="170">
        <f t="shared" si="42"/>
        <v>1.2047667002349782</v>
      </c>
      <c r="BX14" s="170">
        <f t="shared" si="43"/>
        <v>4.4870719776380144</v>
      </c>
      <c r="BY14" s="170">
        <f t="shared" si="44"/>
        <v>9.501312335958005</v>
      </c>
      <c r="BZ14" s="179"/>
      <c r="CA14" s="177">
        <v>5.8730000000000002</v>
      </c>
      <c r="CB14" s="177">
        <v>5.835</v>
      </c>
      <c r="CC14" s="177">
        <v>5.9569999999999999</v>
      </c>
      <c r="CD14" s="177">
        <v>5.9480000000000004</v>
      </c>
      <c r="CE14" s="177">
        <v>5.976</v>
      </c>
      <c r="CF14" s="177">
        <v>7.327</v>
      </c>
      <c r="CG14" s="177">
        <v>7.5039999999999996</v>
      </c>
      <c r="CH14" s="177">
        <v>7.3659999999999997</v>
      </c>
      <c r="CI14" s="177">
        <v>7.56</v>
      </c>
      <c r="CJ14" s="177"/>
      <c r="CK14" s="177"/>
      <c r="CL14" s="177">
        <v>6.3650000000000002</v>
      </c>
      <c r="CM14" s="177">
        <v>5.4329999999999998</v>
      </c>
      <c r="CN14" s="177">
        <v>5.8789999999999996</v>
      </c>
      <c r="CO14" s="167" t="str">
        <f t="shared" si="45"/>
        <v/>
      </c>
      <c r="CP14" s="166">
        <f t="shared" si="46"/>
        <v>5.8730000000000002</v>
      </c>
      <c r="CQ14" s="166">
        <f t="shared" si="47"/>
        <v>5.835</v>
      </c>
      <c r="CR14" s="166">
        <f t="shared" si="48"/>
        <v>5.9569999999999999</v>
      </c>
      <c r="CS14" s="166">
        <f t="shared" si="49"/>
        <v>5.9480000000000004</v>
      </c>
      <c r="CT14" s="166">
        <f t="shared" si="50"/>
        <v>5.976</v>
      </c>
      <c r="CU14" s="166">
        <f t="shared" si="51"/>
        <v>7.327</v>
      </c>
      <c r="CV14" s="166">
        <f t="shared" si="52"/>
        <v>7.5039999999999996</v>
      </c>
      <c r="CW14" s="166">
        <f t="shared" si="53"/>
        <v>7.3659999999999997</v>
      </c>
      <c r="CX14" s="166">
        <f t="shared" si="54"/>
        <v>7.56</v>
      </c>
      <c r="CY14" s="166" t="str">
        <f t="shared" si="55"/>
        <v/>
      </c>
      <c r="CZ14" s="166" t="str">
        <f t="shared" si="56"/>
        <v/>
      </c>
      <c r="DA14" s="166">
        <f t="shared" si="57"/>
        <v>6.3650000000000002</v>
      </c>
      <c r="DB14" s="166">
        <f t="shared" si="58"/>
        <v>5.4329999999999998</v>
      </c>
      <c r="DC14" s="166">
        <f t="shared" si="59"/>
        <v>5.8789999999999996</v>
      </c>
    </row>
    <row r="15" spans="1:107" s="165" customFormat="1" ht="10" x14ac:dyDescent="0.2">
      <c r="A15" s="176" t="s">
        <v>386</v>
      </c>
      <c r="B15" s="176" t="s">
        <v>1645</v>
      </c>
      <c r="C15" s="170">
        <v>17.264791757906341</v>
      </c>
      <c r="D15" s="170">
        <v>14.56499017726442</v>
      </c>
      <c r="E15" s="170">
        <v>8.8483520122864281</v>
      </c>
      <c r="F15" s="170">
        <v>20.135300244095891</v>
      </c>
      <c r="G15" s="170">
        <v>17.597669670707415</v>
      </c>
      <c r="H15" s="170">
        <v>17.030246986003249</v>
      </c>
      <c r="I15" s="170">
        <v>7.8726424500964267</v>
      </c>
      <c r="J15" s="170">
        <v>26.242508240880444</v>
      </c>
      <c r="K15" s="170">
        <v>8.3534807422827413</v>
      </c>
      <c r="L15" s="170">
        <v>10.570512585950416</v>
      </c>
      <c r="M15" s="170">
        <v>9.930764041321293</v>
      </c>
      <c r="N15" s="170">
        <v>10.971176643199291</v>
      </c>
      <c r="O15" s="170">
        <v>29.972768706032593</v>
      </c>
      <c r="P15" s="170">
        <v>8.4031973647457878</v>
      </c>
      <c r="Q15" s="170">
        <v>3.6730103636895404</v>
      </c>
      <c r="R15" s="175"/>
      <c r="S15" s="174">
        <v>698</v>
      </c>
      <c r="T15" s="174">
        <v>604.29999999999995</v>
      </c>
      <c r="U15" s="174">
        <v>276.60000000000002</v>
      </c>
      <c r="V15" s="174">
        <v>342.5</v>
      </c>
      <c r="W15" s="174">
        <v>153.19999999999999</v>
      </c>
      <c r="X15" s="174">
        <v>73.22</v>
      </c>
      <c r="Y15" s="185"/>
      <c r="Z15" s="174">
        <v>144.6</v>
      </c>
      <c r="AA15" s="174">
        <v>869.3</v>
      </c>
      <c r="AB15" s="174"/>
      <c r="AC15" s="174"/>
      <c r="AD15" s="174">
        <v>663.3</v>
      </c>
      <c r="AE15" s="174">
        <v>224.3</v>
      </c>
      <c r="AF15" s="174">
        <v>712</v>
      </c>
      <c r="AG15" s="173" t="str">
        <f t="shared" si="0"/>
        <v/>
      </c>
      <c r="AH15" s="172">
        <f t="shared" si="1"/>
        <v>47.923135649590776</v>
      </c>
      <c r="AI15" s="172">
        <f t="shared" si="2"/>
        <v>68.29520335096251</v>
      </c>
      <c r="AJ15" s="172">
        <f t="shared" si="3"/>
        <v>13.737068563509759</v>
      </c>
      <c r="AK15" s="172">
        <f t="shared" si="4"/>
        <v>19.46280424675296</v>
      </c>
      <c r="AL15" s="172">
        <f t="shared" si="5"/>
        <v>8.9957591411276301</v>
      </c>
      <c r="AM15" s="172">
        <f t="shared" si="6"/>
        <v>9.3005621002263581</v>
      </c>
      <c r="AN15" s="172" t="str">
        <f t="shared" si="7"/>
        <v/>
      </c>
      <c r="AO15" s="172">
        <f t="shared" si="8"/>
        <v>17.31014944082883</v>
      </c>
      <c r="AP15" s="172">
        <f t="shared" si="9"/>
        <v>82.238206797597741</v>
      </c>
      <c r="AQ15" s="172" t="str">
        <f t="shared" si="10"/>
        <v/>
      </c>
      <c r="AR15" s="172" t="str">
        <f t="shared" si="11"/>
        <v/>
      </c>
      <c r="AS15" s="172">
        <f t="shared" si="12"/>
        <v>22.130087697453796</v>
      </c>
      <c r="AT15" s="172">
        <f t="shared" si="13"/>
        <v>26.692220861194244</v>
      </c>
      <c r="AU15" s="172">
        <f t="shared" si="14"/>
        <v>193.84644460539874</v>
      </c>
      <c r="AV15" s="171" t="str">
        <f t="shared" si="15"/>
        <v/>
      </c>
      <c r="AW15" s="170">
        <f t="shared" si="16"/>
        <v>698</v>
      </c>
      <c r="AX15" s="170">
        <f t="shared" si="17"/>
        <v>604.29999999999995</v>
      </c>
      <c r="AY15" s="170">
        <f t="shared" si="18"/>
        <v>276.60000000000002</v>
      </c>
      <c r="AZ15" s="170">
        <f t="shared" si="19"/>
        <v>342.5</v>
      </c>
      <c r="BA15" s="170">
        <f t="shared" si="20"/>
        <v>153.19999999999999</v>
      </c>
      <c r="BB15" s="170">
        <f t="shared" si="21"/>
        <v>73.22</v>
      </c>
      <c r="BC15" s="170" t="str">
        <f t="shared" si="22"/>
        <v/>
      </c>
      <c r="BD15" s="170">
        <f t="shared" si="23"/>
        <v>144.6</v>
      </c>
      <c r="BE15" s="170">
        <f t="shared" si="24"/>
        <v>869.3</v>
      </c>
      <c r="BF15" s="170" t="str">
        <f t="shared" si="25"/>
        <v/>
      </c>
      <c r="BG15" s="170" t="str">
        <f t="shared" si="26"/>
        <v/>
      </c>
      <c r="BH15" s="170">
        <f t="shared" si="27"/>
        <v>663.3</v>
      </c>
      <c r="BI15" s="170">
        <f t="shared" si="28"/>
        <v>224.3</v>
      </c>
      <c r="BJ15" s="170">
        <f t="shared" si="29"/>
        <v>712</v>
      </c>
      <c r="BK15" s="171" t="str">
        <f t="shared" si="30"/>
        <v/>
      </c>
      <c r="BL15" s="170">
        <f t="shared" si="31"/>
        <v>75.622968580715053</v>
      </c>
      <c r="BM15" s="170">
        <f t="shared" si="32"/>
        <v>88.270522933099613</v>
      </c>
      <c r="BN15" s="170">
        <f t="shared" si="33"/>
        <v>74.354838709677423</v>
      </c>
      <c r="BO15" s="170">
        <f t="shared" si="34"/>
        <v>69.275889967637539</v>
      </c>
      <c r="BP15" s="170">
        <f t="shared" si="35"/>
        <v>44.431554524361943</v>
      </c>
      <c r="BQ15" s="170">
        <f t="shared" si="36"/>
        <v>9.7770062758712779</v>
      </c>
      <c r="BR15" s="170" t="str">
        <f t="shared" si="37"/>
        <v/>
      </c>
      <c r="BS15" s="170">
        <f t="shared" si="38"/>
        <v>15.647657179958879</v>
      </c>
      <c r="BT15" s="170">
        <f t="shared" si="39"/>
        <v>81.471415182755393</v>
      </c>
      <c r="BU15" s="170" t="str">
        <f t="shared" si="40"/>
        <v/>
      </c>
      <c r="BV15" s="170" t="str">
        <f t="shared" si="41"/>
        <v/>
      </c>
      <c r="BW15" s="170">
        <f t="shared" si="42"/>
        <v>22.265861027190333</v>
      </c>
      <c r="BX15" s="170">
        <f t="shared" si="43"/>
        <v>15.6743535988819</v>
      </c>
      <c r="BY15" s="170">
        <f t="shared" si="44"/>
        <v>31.146106736657917</v>
      </c>
      <c r="BZ15" s="169"/>
      <c r="CA15" s="168">
        <v>8.2360000000000007</v>
      </c>
      <c r="CB15" s="168">
        <v>8.4030000000000005</v>
      </c>
      <c r="CC15" s="168">
        <v>8.5630000000000006</v>
      </c>
      <c r="CD15" s="168">
        <v>9.1709999999999994</v>
      </c>
      <c r="CE15" s="168">
        <v>8.6720000000000006</v>
      </c>
      <c r="CF15" s="168">
        <v>5.7220000000000004</v>
      </c>
      <c r="CG15" s="184"/>
      <c r="CH15" s="168">
        <v>5.7329999999999997</v>
      </c>
      <c r="CI15" s="168">
        <v>6.9450000000000003</v>
      </c>
      <c r="CJ15" s="168"/>
      <c r="CK15" s="168"/>
      <c r="CL15" s="168">
        <v>6.5430000000000001</v>
      </c>
      <c r="CM15" s="168">
        <v>6.0519999999999996</v>
      </c>
      <c r="CN15" s="168">
        <v>6.9960000000000004</v>
      </c>
      <c r="CO15" s="167" t="str">
        <f t="shared" si="45"/>
        <v/>
      </c>
      <c r="CP15" s="166">
        <f t="shared" si="46"/>
        <v>8.2360000000000007</v>
      </c>
      <c r="CQ15" s="166">
        <f t="shared" si="47"/>
        <v>8.4030000000000005</v>
      </c>
      <c r="CR15" s="166">
        <f t="shared" si="48"/>
        <v>8.5630000000000006</v>
      </c>
      <c r="CS15" s="166">
        <f t="shared" si="49"/>
        <v>9.1709999999999994</v>
      </c>
      <c r="CT15" s="166">
        <f t="shared" si="50"/>
        <v>8.6720000000000006</v>
      </c>
      <c r="CU15" s="166">
        <f t="shared" si="51"/>
        <v>5.7220000000000004</v>
      </c>
      <c r="CV15" s="166" t="str">
        <f t="shared" si="52"/>
        <v/>
      </c>
      <c r="CW15" s="166">
        <f t="shared" si="53"/>
        <v>5.7329999999999997</v>
      </c>
      <c r="CX15" s="166">
        <f t="shared" si="54"/>
        <v>6.9450000000000003</v>
      </c>
      <c r="CY15" s="166" t="str">
        <f t="shared" si="55"/>
        <v/>
      </c>
      <c r="CZ15" s="166" t="str">
        <f t="shared" si="56"/>
        <v/>
      </c>
      <c r="DA15" s="166">
        <f t="shared" si="57"/>
        <v>6.5430000000000001</v>
      </c>
      <c r="DB15" s="166">
        <f t="shared" si="58"/>
        <v>6.0519999999999996</v>
      </c>
      <c r="DC15" s="166">
        <f t="shared" si="59"/>
        <v>6.9960000000000004</v>
      </c>
    </row>
    <row r="16" spans="1:107" s="165" customFormat="1" ht="10" x14ac:dyDescent="0.2">
      <c r="A16" s="176" t="s">
        <v>411</v>
      </c>
      <c r="B16" s="176" t="s">
        <v>1644</v>
      </c>
      <c r="C16" s="183">
        <v>13.356204077439971</v>
      </c>
      <c r="D16" s="183">
        <v>26.030223264476934</v>
      </c>
      <c r="E16" s="183">
        <v>22.377924996977512</v>
      </c>
      <c r="F16" s="183">
        <v>20.763890013390974</v>
      </c>
      <c r="G16" s="183">
        <v>5.8149318661993608</v>
      </c>
      <c r="H16" s="183">
        <v>43.144067484934354</v>
      </c>
      <c r="I16" s="183">
        <v>24.579985006877074</v>
      </c>
      <c r="J16" s="183">
        <v>24.593236331029292</v>
      </c>
      <c r="K16" s="183">
        <v>27.979712244929122</v>
      </c>
      <c r="L16" s="183">
        <v>12.609480580342098</v>
      </c>
      <c r="M16" s="183">
        <v>23.131809843884533</v>
      </c>
      <c r="N16" s="183">
        <v>29.783521919596833</v>
      </c>
      <c r="O16" s="183">
        <v>47.249447489529921</v>
      </c>
      <c r="P16" s="183">
        <v>50.450375133671855</v>
      </c>
      <c r="Q16" s="183">
        <v>15.540808377726327</v>
      </c>
      <c r="R16" s="182">
        <v>37.200000000000003</v>
      </c>
      <c r="S16" s="181">
        <v>41.59</v>
      </c>
      <c r="T16" s="185"/>
      <c r="U16" s="181">
        <v>38.1</v>
      </c>
      <c r="V16" s="185"/>
      <c r="W16" s="185"/>
      <c r="X16" s="180">
        <v>692</v>
      </c>
      <c r="Y16" s="180">
        <v>746.9</v>
      </c>
      <c r="Z16" s="180">
        <v>827.5</v>
      </c>
      <c r="AA16" s="180">
        <v>1040</v>
      </c>
      <c r="AB16" s="180"/>
      <c r="AC16" s="180"/>
      <c r="AD16" s="180"/>
      <c r="AE16" s="180"/>
      <c r="AF16" s="181">
        <v>19</v>
      </c>
      <c r="AG16" s="173">
        <f t="shared" si="0"/>
        <v>2.7852224916834496</v>
      </c>
      <c r="AH16" s="172">
        <f t="shared" si="1"/>
        <v>1.5977580974788361</v>
      </c>
      <c r="AI16" s="172" t="str">
        <f t="shared" si="2"/>
        <v/>
      </c>
      <c r="AJ16" s="172">
        <f t="shared" si="3"/>
        <v>1.8349162885869983</v>
      </c>
      <c r="AK16" s="172" t="str">
        <f t="shared" si="4"/>
        <v/>
      </c>
      <c r="AL16" s="172" t="str">
        <f t="shared" si="5"/>
        <v/>
      </c>
      <c r="AM16" s="172">
        <f t="shared" si="6"/>
        <v>28.152987066769562</v>
      </c>
      <c r="AN16" s="172">
        <f t="shared" si="7"/>
        <v>30.370138762812445</v>
      </c>
      <c r="AO16" s="172">
        <f t="shared" si="8"/>
        <v>29.575000370133228</v>
      </c>
      <c r="AP16" s="172">
        <f t="shared" si="9"/>
        <v>82.477624147447997</v>
      </c>
      <c r="AQ16" s="172" t="str">
        <f t="shared" si="10"/>
        <v/>
      </c>
      <c r="AR16" s="172" t="str">
        <f t="shared" si="11"/>
        <v/>
      </c>
      <c r="AS16" s="172" t="str">
        <f t="shared" si="12"/>
        <v/>
      </c>
      <c r="AT16" s="172" t="str">
        <f t="shared" si="13"/>
        <v/>
      </c>
      <c r="AU16" s="172">
        <f t="shared" si="14"/>
        <v>1.2225876246715401</v>
      </c>
      <c r="AV16" s="171">
        <f t="shared" si="15"/>
        <v>37.200000000000003</v>
      </c>
      <c r="AW16" s="170">
        <f t="shared" si="16"/>
        <v>41.59</v>
      </c>
      <c r="AX16" s="170" t="str">
        <f t="shared" si="17"/>
        <v/>
      </c>
      <c r="AY16" s="170">
        <f t="shared" si="18"/>
        <v>38.1</v>
      </c>
      <c r="AZ16" s="170" t="str">
        <f t="shared" si="19"/>
        <v/>
      </c>
      <c r="BA16" s="170" t="str">
        <f t="shared" si="20"/>
        <v/>
      </c>
      <c r="BB16" s="170">
        <f t="shared" si="21"/>
        <v>692</v>
      </c>
      <c r="BC16" s="170">
        <f t="shared" si="22"/>
        <v>746.9</v>
      </c>
      <c r="BD16" s="170">
        <f t="shared" si="23"/>
        <v>827.5</v>
      </c>
      <c r="BE16" s="170">
        <f t="shared" si="24"/>
        <v>1040</v>
      </c>
      <c r="BF16" s="170" t="str">
        <f t="shared" si="25"/>
        <v/>
      </c>
      <c r="BG16" s="170" t="str">
        <f t="shared" si="26"/>
        <v/>
      </c>
      <c r="BH16" s="170" t="str">
        <f t="shared" si="27"/>
        <v/>
      </c>
      <c r="BI16" s="170" t="str">
        <f t="shared" si="28"/>
        <v/>
      </c>
      <c r="BJ16" s="170" t="str">
        <f t="shared" si="29"/>
        <v/>
      </c>
      <c r="BK16" s="171">
        <f t="shared" si="30"/>
        <v>56.950398040416424</v>
      </c>
      <c r="BL16" s="170">
        <f t="shared" si="31"/>
        <v>4.5059588299024922</v>
      </c>
      <c r="BM16" s="170" t="str">
        <f t="shared" si="32"/>
        <v/>
      </c>
      <c r="BN16" s="170">
        <f t="shared" si="33"/>
        <v>10.241935483870968</v>
      </c>
      <c r="BO16" s="170" t="str">
        <f t="shared" si="34"/>
        <v/>
      </c>
      <c r="BP16" s="170" t="str">
        <f t="shared" si="35"/>
        <v/>
      </c>
      <c r="BQ16" s="170">
        <f t="shared" si="36"/>
        <v>92.402189878488457</v>
      </c>
      <c r="BR16" s="170">
        <f t="shared" si="37"/>
        <v>87.932658347068525</v>
      </c>
      <c r="BS16" s="170">
        <f t="shared" si="38"/>
        <v>89.546585867330379</v>
      </c>
      <c r="BT16" s="170">
        <f t="shared" si="39"/>
        <v>97.469540768509844</v>
      </c>
      <c r="BU16" s="170" t="str">
        <f t="shared" si="40"/>
        <v/>
      </c>
      <c r="BV16" s="170" t="str">
        <f t="shared" si="41"/>
        <v/>
      </c>
      <c r="BW16" s="170" t="str">
        <f t="shared" si="42"/>
        <v/>
      </c>
      <c r="BX16" s="170" t="str">
        <f t="shared" si="43"/>
        <v/>
      </c>
      <c r="BY16" s="170" t="str">
        <f t="shared" si="44"/>
        <v/>
      </c>
      <c r="BZ16" s="179">
        <v>6.8220000000000001</v>
      </c>
      <c r="CA16" s="187">
        <v>7.2450000000000001</v>
      </c>
      <c r="CB16" s="193"/>
      <c r="CC16" s="187">
        <v>7.4359999999999999</v>
      </c>
      <c r="CD16" s="193"/>
      <c r="CE16" s="193"/>
      <c r="CF16" s="177">
        <v>7.7409999999999997</v>
      </c>
      <c r="CG16" s="177">
        <v>7.6760000000000002</v>
      </c>
      <c r="CH16" s="177">
        <v>6.7130000000000001</v>
      </c>
      <c r="CI16" s="177">
        <v>7.782</v>
      </c>
      <c r="CJ16" s="177"/>
      <c r="CK16" s="177"/>
      <c r="CL16" s="177"/>
      <c r="CM16" s="177"/>
      <c r="CN16" s="187">
        <v>7</v>
      </c>
      <c r="CO16" s="167">
        <f t="shared" si="45"/>
        <v>6.8220000000000001</v>
      </c>
      <c r="CP16" s="166">
        <f t="shared" si="46"/>
        <v>7.2450000000000001</v>
      </c>
      <c r="CQ16" s="166" t="str">
        <f t="shared" si="47"/>
        <v/>
      </c>
      <c r="CR16" s="166">
        <f t="shared" si="48"/>
        <v>7.4359999999999999</v>
      </c>
      <c r="CS16" s="166" t="str">
        <f t="shared" si="49"/>
        <v/>
      </c>
      <c r="CT16" s="166" t="str">
        <f t="shared" si="50"/>
        <v/>
      </c>
      <c r="CU16" s="166">
        <f t="shared" si="51"/>
        <v>7.7409999999999997</v>
      </c>
      <c r="CV16" s="166">
        <f t="shared" si="52"/>
        <v>7.6760000000000002</v>
      </c>
      <c r="CW16" s="166">
        <f t="shared" si="53"/>
        <v>6.7130000000000001</v>
      </c>
      <c r="CX16" s="166">
        <f t="shared" si="54"/>
        <v>7.782</v>
      </c>
      <c r="CY16" s="166" t="str">
        <f t="shared" si="55"/>
        <v/>
      </c>
      <c r="CZ16" s="166" t="str">
        <f t="shared" si="56"/>
        <v/>
      </c>
      <c r="DA16" s="166" t="str">
        <f t="shared" si="57"/>
        <v/>
      </c>
      <c r="DB16" s="166" t="str">
        <f t="shared" si="58"/>
        <v/>
      </c>
      <c r="DC16" s="166" t="str">
        <f t="shared" si="59"/>
        <v/>
      </c>
    </row>
    <row r="17" spans="1:107" s="165" customFormat="1" ht="10" x14ac:dyDescent="0.2">
      <c r="A17" s="176" t="s">
        <v>419</v>
      </c>
      <c r="B17" s="176" t="s">
        <v>1643</v>
      </c>
      <c r="C17" s="170">
        <v>5.8215552042855823</v>
      </c>
      <c r="D17" s="170">
        <v>37.09926197814719</v>
      </c>
      <c r="E17" s="170">
        <v>59.735645811463293</v>
      </c>
      <c r="F17" s="170">
        <v>51.443379561763614</v>
      </c>
      <c r="G17" s="170">
        <v>50.365174969252223</v>
      </c>
      <c r="H17" s="170">
        <v>3.7113203789756444</v>
      </c>
      <c r="I17" s="170">
        <v>21.956161784808241</v>
      </c>
      <c r="J17" s="170">
        <v>6.351530352662567</v>
      </c>
      <c r="K17" s="170">
        <v>23.78425151256662</v>
      </c>
      <c r="L17" s="170">
        <v>20.014695361535605</v>
      </c>
      <c r="M17" s="170">
        <v>11.481139393915365</v>
      </c>
      <c r="N17" s="170">
        <v>2.9700791832819231</v>
      </c>
      <c r="O17" s="170">
        <v>29.800984516462577</v>
      </c>
      <c r="P17" s="170">
        <v>20.369690968933707</v>
      </c>
      <c r="Q17" s="170">
        <v>27.077819907907543</v>
      </c>
      <c r="R17" s="175">
        <v>18.02</v>
      </c>
      <c r="S17" s="174">
        <v>861.2</v>
      </c>
      <c r="T17" s="174">
        <v>486.1</v>
      </c>
      <c r="U17" s="174">
        <v>237.9</v>
      </c>
      <c r="V17" s="174">
        <v>388.5</v>
      </c>
      <c r="W17" s="174">
        <v>111.7</v>
      </c>
      <c r="X17" s="174">
        <v>56.39</v>
      </c>
      <c r="Y17" s="174">
        <v>29.2</v>
      </c>
      <c r="Z17" s="174">
        <v>65.56</v>
      </c>
      <c r="AA17" s="174">
        <v>870.3</v>
      </c>
      <c r="AB17" s="174">
        <v>67.7</v>
      </c>
      <c r="AC17" s="174">
        <v>452</v>
      </c>
      <c r="AD17" s="174">
        <v>659</v>
      </c>
      <c r="AE17" s="174">
        <v>365.6</v>
      </c>
      <c r="AF17" s="174">
        <v>666.3</v>
      </c>
      <c r="AG17" s="173">
        <f t="shared" si="0"/>
        <v>3.0953927889809307</v>
      </c>
      <c r="AH17" s="172">
        <f t="shared" si="1"/>
        <v>23.213399784267356</v>
      </c>
      <c r="AI17" s="172">
        <f t="shared" si="2"/>
        <v>8.1375197906827896</v>
      </c>
      <c r="AJ17" s="172">
        <f t="shared" si="3"/>
        <v>4.6245017731460285</v>
      </c>
      <c r="AK17" s="172">
        <f t="shared" si="4"/>
        <v>7.7136632650869972</v>
      </c>
      <c r="AL17" s="172">
        <f t="shared" si="5"/>
        <v>30.09710523315967</v>
      </c>
      <c r="AM17" s="172">
        <f t="shared" si="6"/>
        <v>2.5682995303403615</v>
      </c>
      <c r="AN17" s="172">
        <f t="shared" si="7"/>
        <v>4.5973172414675361</v>
      </c>
      <c r="AO17" s="172">
        <f t="shared" si="8"/>
        <v>2.7564457920973799</v>
      </c>
      <c r="AP17" s="172">
        <f t="shared" si="9"/>
        <v>43.483050042947404</v>
      </c>
      <c r="AQ17" s="172">
        <f t="shared" si="10"/>
        <v>5.8966273012832531</v>
      </c>
      <c r="AR17" s="172">
        <f t="shared" si="11"/>
        <v>152.18449479200154</v>
      </c>
      <c r="AS17" s="172">
        <f t="shared" si="12"/>
        <v>22.113363390258368</v>
      </c>
      <c r="AT17" s="172">
        <f t="shared" si="13"/>
        <v>17.948234980961917</v>
      </c>
      <c r="AU17" s="172">
        <f t="shared" si="14"/>
        <v>24.606855436150536</v>
      </c>
      <c r="AV17" s="171">
        <f t="shared" si="15"/>
        <v>18.02</v>
      </c>
      <c r="AW17" s="170">
        <f t="shared" si="16"/>
        <v>861.2</v>
      </c>
      <c r="AX17" s="170">
        <f t="shared" si="17"/>
        <v>486.1</v>
      </c>
      <c r="AY17" s="170">
        <f t="shared" si="18"/>
        <v>237.9</v>
      </c>
      <c r="AZ17" s="170">
        <f t="shared" si="19"/>
        <v>388.5</v>
      </c>
      <c r="BA17" s="170">
        <f t="shared" si="20"/>
        <v>111.7</v>
      </c>
      <c r="BB17" s="170">
        <f t="shared" si="21"/>
        <v>56.39</v>
      </c>
      <c r="BC17" s="170">
        <f t="shared" si="22"/>
        <v>29.2</v>
      </c>
      <c r="BD17" s="170">
        <f t="shared" si="23"/>
        <v>65.56</v>
      </c>
      <c r="BE17" s="170">
        <f t="shared" si="24"/>
        <v>870.3</v>
      </c>
      <c r="BF17" s="170">
        <f t="shared" si="25"/>
        <v>67.7</v>
      </c>
      <c r="BG17" s="170">
        <f t="shared" si="26"/>
        <v>452</v>
      </c>
      <c r="BH17" s="170">
        <f t="shared" si="27"/>
        <v>659</v>
      </c>
      <c r="BI17" s="170">
        <f t="shared" si="28"/>
        <v>365.6</v>
      </c>
      <c r="BJ17" s="170">
        <f t="shared" si="29"/>
        <v>666.3</v>
      </c>
      <c r="BK17" s="171">
        <f t="shared" si="30"/>
        <v>27.587262706674835</v>
      </c>
      <c r="BL17" s="170">
        <f t="shared" si="31"/>
        <v>93.304442036836406</v>
      </c>
      <c r="BM17" s="170">
        <f t="shared" si="32"/>
        <v>71.004966403739402</v>
      </c>
      <c r="BN17" s="170">
        <f t="shared" si="33"/>
        <v>63.951612903225808</v>
      </c>
      <c r="BO17" s="170">
        <f t="shared" si="34"/>
        <v>78.580097087378647</v>
      </c>
      <c r="BP17" s="170">
        <f t="shared" si="35"/>
        <v>32.395591647331784</v>
      </c>
      <c r="BQ17" s="170">
        <f t="shared" si="36"/>
        <v>7.529710241687809</v>
      </c>
      <c r="BR17" s="170">
        <f t="shared" si="37"/>
        <v>3.4377207440546269</v>
      </c>
      <c r="BS17" s="170">
        <f t="shared" si="38"/>
        <v>7.0944702954225729</v>
      </c>
      <c r="BT17" s="170">
        <f t="shared" si="39"/>
        <v>81.565135895032796</v>
      </c>
      <c r="BU17" s="170">
        <f t="shared" si="40"/>
        <v>55.491803278688522</v>
      </c>
      <c r="BV17" s="170">
        <f t="shared" si="41"/>
        <v>64.00453129425091</v>
      </c>
      <c r="BW17" s="170">
        <f t="shared" si="42"/>
        <v>22.12151728768043</v>
      </c>
      <c r="BX17" s="170">
        <f t="shared" si="43"/>
        <v>25.548567435359889</v>
      </c>
      <c r="BY17" s="170">
        <f t="shared" si="44"/>
        <v>29.146981627296586</v>
      </c>
      <c r="BZ17" s="169">
        <v>5.8620000000000001</v>
      </c>
      <c r="CA17" s="168">
        <v>8.5169999999999995</v>
      </c>
      <c r="CB17" s="168">
        <v>8.5730000000000004</v>
      </c>
      <c r="CC17" s="168">
        <v>8.859</v>
      </c>
      <c r="CD17" s="168">
        <v>9.1460000000000008</v>
      </c>
      <c r="CE17" s="168">
        <v>10.029999999999999</v>
      </c>
      <c r="CF17" s="168">
        <v>5.8460000000000001</v>
      </c>
      <c r="CG17" s="168">
        <v>5.9889999999999999</v>
      </c>
      <c r="CH17" s="168">
        <v>5.649</v>
      </c>
      <c r="CI17" s="168">
        <v>6.32</v>
      </c>
      <c r="CJ17" s="168">
        <v>6.194</v>
      </c>
      <c r="CK17" s="168">
        <v>5.6550000000000002</v>
      </c>
      <c r="CL17" s="168">
        <v>6.226</v>
      </c>
      <c r="CM17" s="168">
        <v>6.008</v>
      </c>
      <c r="CN17" s="168">
        <v>6.3470000000000004</v>
      </c>
      <c r="CO17" s="167">
        <f t="shared" si="45"/>
        <v>5.8620000000000001</v>
      </c>
      <c r="CP17" s="166">
        <f t="shared" si="46"/>
        <v>8.5169999999999995</v>
      </c>
      <c r="CQ17" s="166">
        <f t="shared" si="47"/>
        <v>8.5730000000000004</v>
      </c>
      <c r="CR17" s="166">
        <f t="shared" si="48"/>
        <v>8.859</v>
      </c>
      <c r="CS17" s="166">
        <f t="shared" si="49"/>
        <v>9.1460000000000008</v>
      </c>
      <c r="CT17" s="166">
        <f t="shared" si="50"/>
        <v>10.029999999999999</v>
      </c>
      <c r="CU17" s="166">
        <f t="shared" si="51"/>
        <v>5.8460000000000001</v>
      </c>
      <c r="CV17" s="166">
        <f t="shared" si="52"/>
        <v>5.9889999999999999</v>
      </c>
      <c r="CW17" s="166">
        <f t="shared" si="53"/>
        <v>5.649</v>
      </c>
      <c r="CX17" s="166">
        <f t="shared" si="54"/>
        <v>6.32</v>
      </c>
      <c r="CY17" s="166">
        <f t="shared" si="55"/>
        <v>6.194</v>
      </c>
      <c r="CZ17" s="166">
        <f t="shared" si="56"/>
        <v>5.6550000000000002</v>
      </c>
      <c r="DA17" s="166">
        <f t="shared" si="57"/>
        <v>6.226</v>
      </c>
      <c r="DB17" s="166">
        <f t="shared" si="58"/>
        <v>6.008</v>
      </c>
      <c r="DC17" s="166">
        <f t="shared" si="59"/>
        <v>6.3470000000000004</v>
      </c>
    </row>
    <row r="18" spans="1:107" s="165" customFormat="1" ht="10" x14ac:dyDescent="0.2">
      <c r="A18" s="176" t="s">
        <v>422</v>
      </c>
      <c r="B18" s="176" t="s">
        <v>1642</v>
      </c>
      <c r="C18" s="183">
        <v>14.996128647323188</v>
      </c>
      <c r="D18" s="183">
        <v>26.073457095334788</v>
      </c>
      <c r="E18" s="183">
        <v>4.0588257059475215</v>
      </c>
      <c r="F18" s="183">
        <v>69.442158401327021</v>
      </c>
      <c r="G18" s="183">
        <v>54.124123153321385</v>
      </c>
      <c r="H18" s="183">
        <v>43.637241210790819</v>
      </c>
      <c r="I18" s="183">
        <v>11.525209703045952</v>
      </c>
      <c r="J18" s="183">
        <v>16.945176226087131</v>
      </c>
      <c r="K18" s="183">
        <v>3.2654559488472441</v>
      </c>
      <c r="L18" s="183">
        <v>5.2628458043660196</v>
      </c>
      <c r="M18" s="183">
        <v>29.818111371445191</v>
      </c>
      <c r="N18" s="183">
        <v>30.086201407545204</v>
      </c>
      <c r="O18" s="183">
        <v>38.298844125026136</v>
      </c>
      <c r="P18" s="183">
        <v>21.979576310363878</v>
      </c>
      <c r="Q18" s="183">
        <v>11.069270491425817</v>
      </c>
      <c r="R18" s="182"/>
      <c r="S18" s="180">
        <v>620.79999999999995</v>
      </c>
      <c r="T18" s="180">
        <v>318.5</v>
      </c>
      <c r="U18" s="180">
        <v>192.2</v>
      </c>
      <c r="V18" s="180">
        <v>347</v>
      </c>
      <c r="W18" s="180">
        <v>159.4</v>
      </c>
      <c r="X18" s="180"/>
      <c r="Y18" s="180"/>
      <c r="Z18" s="180"/>
      <c r="AA18" s="180">
        <v>264</v>
      </c>
      <c r="AB18" s="180"/>
      <c r="AC18" s="180"/>
      <c r="AD18" s="180">
        <v>149.69999999999999</v>
      </c>
      <c r="AE18" s="180">
        <v>75.760000000000005</v>
      </c>
      <c r="AF18" s="180">
        <v>359.5</v>
      </c>
      <c r="AG18" s="173" t="str">
        <f t="shared" si="0"/>
        <v/>
      </c>
      <c r="AH18" s="172">
        <f t="shared" si="1"/>
        <v>23.809654305913927</v>
      </c>
      <c r="AI18" s="172">
        <f t="shared" si="2"/>
        <v>78.470972412856312</v>
      </c>
      <c r="AJ18" s="172">
        <f t="shared" si="3"/>
        <v>2.7677711123150672</v>
      </c>
      <c r="AK18" s="172">
        <f t="shared" si="4"/>
        <v>6.4111893141811755</v>
      </c>
      <c r="AL18" s="172">
        <f t="shared" si="5"/>
        <v>3.6528432040424872</v>
      </c>
      <c r="AM18" s="172" t="str">
        <f t="shared" si="6"/>
        <v/>
      </c>
      <c r="AN18" s="172" t="str">
        <f t="shared" si="7"/>
        <v/>
      </c>
      <c r="AO18" s="172" t="str">
        <f t="shared" si="8"/>
        <v/>
      </c>
      <c r="AP18" s="172">
        <f t="shared" si="9"/>
        <v>50.162974522450853</v>
      </c>
      <c r="AQ18" s="172" t="str">
        <f t="shared" si="10"/>
        <v/>
      </c>
      <c r="AR18" s="172" t="str">
        <f t="shared" si="11"/>
        <v/>
      </c>
      <c r="AS18" s="172">
        <f t="shared" si="12"/>
        <v>3.9087341516445266</v>
      </c>
      <c r="AT18" s="172">
        <f t="shared" si="13"/>
        <v>3.4468362324289852</v>
      </c>
      <c r="AU18" s="172">
        <f t="shared" si="14"/>
        <v>32.477298325889343</v>
      </c>
      <c r="AV18" s="171" t="str">
        <f t="shared" si="15"/>
        <v/>
      </c>
      <c r="AW18" s="170">
        <f t="shared" si="16"/>
        <v>620.79999999999995</v>
      </c>
      <c r="AX18" s="170">
        <f t="shared" si="17"/>
        <v>318.5</v>
      </c>
      <c r="AY18" s="170">
        <f t="shared" si="18"/>
        <v>192.2</v>
      </c>
      <c r="AZ18" s="170">
        <f t="shared" si="19"/>
        <v>347</v>
      </c>
      <c r="BA18" s="170">
        <f t="shared" si="20"/>
        <v>159.4</v>
      </c>
      <c r="BB18" s="170" t="str">
        <f t="shared" si="21"/>
        <v/>
      </c>
      <c r="BC18" s="170" t="str">
        <f t="shared" si="22"/>
        <v/>
      </c>
      <c r="BD18" s="170" t="str">
        <f t="shared" si="23"/>
        <v/>
      </c>
      <c r="BE18" s="170">
        <f t="shared" si="24"/>
        <v>264</v>
      </c>
      <c r="BF18" s="170" t="str">
        <f t="shared" si="25"/>
        <v/>
      </c>
      <c r="BG18" s="170" t="str">
        <f t="shared" si="26"/>
        <v/>
      </c>
      <c r="BH18" s="170">
        <f t="shared" si="27"/>
        <v>149.69999999999999</v>
      </c>
      <c r="BI18" s="170">
        <f t="shared" si="28"/>
        <v>75.760000000000005</v>
      </c>
      <c r="BJ18" s="170">
        <f t="shared" si="29"/>
        <v>359.5</v>
      </c>
      <c r="BK18" s="171" t="str">
        <f t="shared" si="30"/>
        <v/>
      </c>
      <c r="BL18" s="170">
        <f t="shared" si="31"/>
        <v>67.258938244853724</v>
      </c>
      <c r="BM18" s="170">
        <f t="shared" si="32"/>
        <v>46.52351738241309</v>
      </c>
      <c r="BN18" s="170">
        <f t="shared" si="33"/>
        <v>51.666666666666664</v>
      </c>
      <c r="BO18" s="170">
        <f t="shared" si="34"/>
        <v>70.186084142394819</v>
      </c>
      <c r="BP18" s="170">
        <f t="shared" si="35"/>
        <v>46.229698375870065</v>
      </c>
      <c r="BQ18" s="170" t="str">
        <f t="shared" si="36"/>
        <v/>
      </c>
      <c r="BR18" s="170" t="str">
        <f t="shared" si="37"/>
        <v/>
      </c>
      <c r="BS18" s="170" t="str">
        <f t="shared" si="38"/>
        <v/>
      </c>
      <c r="BT18" s="170">
        <f t="shared" si="39"/>
        <v>24.742268041237114</v>
      </c>
      <c r="BU18" s="170" t="str">
        <f t="shared" si="40"/>
        <v/>
      </c>
      <c r="BV18" s="170" t="str">
        <f t="shared" si="41"/>
        <v/>
      </c>
      <c r="BW18" s="170">
        <f t="shared" si="42"/>
        <v>5.025176233635448</v>
      </c>
      <c r="BX18" s="170">
        <f t="shared" si="43"/>
        <v>5.2941998602375966</v>
      </c>
      <c r="BY18" s="170">
        <f t="shared" si="44"/>
        <v>15.726159230096238</v>
      </c>
      <c r="BZ18" s="179"/>
      <c r="CA18" s="177">
        <v>7.6710000000000003</v>
      </c>
      <c r="CB18" s="177">
        <v>7.609</v>
      </c>
      <c r="CC18" s="177">
        <v>8.2829999999999995</v>
      </c>
      <c r="CD18" s="177">
        <v>8.5670000000000002</v>
      </c>
      <c r="CE18" s="177">
        <v>8.9540000000000006</v>
      </c>
      <c r="CF18" s="177"/>
      <c r="CG18" s="177"/>
      <c r="CH18" s="177"/>
      <c r="CI18" s="177">
        <v>6.5430000000000001</v>
      </c>
      <c r="CJ18" s="177"/>
      <c r="CK18" s="177"/>
      <c r="CL18" s="177">
        <v>6.9409999999999998</v>
      </c>
      <c r="CM18" s="177">
        <v>6.6630000000000003</v>
      </c>
      <c r="CN18" s="177">
        <v>6.8239999999999998</v>
      </c>
      <c r="CO18" s="167" t="str">
        <f t="shared" si="45"/>
        <v/>
      </c>
      <c r="CP18" s="166">
        <f t="shared" si="46"/>
        <v>7.6710000000000003</v>
      </c>
      <c r="CQ18" s="166">
        <f t="shared" si="47"/>
        <v>7.609</v>
      </c>
      <c r="CR18" s="166">
        <f t="shared" si="48"/>
        <v>8.2829999999999995</v>
      </c>
      <c r="CS18" s="166">
        <f t="shared" si="49"/>
        <v>8.5670000000000002</v>
      </c>
      <c r="CT18" s="166">
        <f t="shared" si="50"/>
        <v>8.9540000000000006</v>
      </c>
      <c r="CU18" s="166" t="str">
        <f t="shared" si="51"/>
        <v/>
      </c>
      <c r="CV18" s="166" t="str">
        <f t="shared" si="52"/>
        <v/>
      </c>
      <c r="CW18" s="166" t="str">
        <f t="shared" si="53"/>
        <v/>
      </c>
      <c r="CX18" s="166">
        <f t="shared" si="54"/>
        <v>6.5430000000000001</v>
      </c>
      <c r="CY18" s="166" t="str">
        <f t="shared" si="55"/>
        <v/>
      </c>
      <c r="CZ18" s="166" t="str">
        <f t="shared" si="56"/>
        <v/>
      </c>
      <c r="DA18" s="166">
        <f t="shared" si="57"/>
        <v>6.9409999999999998</v>
      </c>
      <c r="DB18" s="166">
        <f t="shared" si="58"/>
        <v>6.6630000000000003</v>
      </c>
      <c r="DC18" s="166">
        <f t="shared" si="59"/>
        <v>6.8239999999999998</v>
      </c>
    </row>
    <row r="19" spans="1:107" s="165" customFormat="1" ht="10" x14ac:dyDescent="0.2">
      <c r="A19" s="176" t="s">
        <v>425</v>
      </c>
      <c r="B19" s="176" t="s">
        <v>1641</v>
      </c>
      <c r="C19" s="170">
        <v>9.3096593360188447</v>
      </c>
      <c r="D19" s="170">
        <v>21.062408489213322</v>
      </c>
      <c r="E19" s="170">
        <v>14.714173101334438</v>
      </c>
      <c r="F19" s="170">
        <v>15.198403140563148</v>
      </c>
      <c r="G19" s="170">
        <v>8.2495430382952346</v>
      </c>
      <c r="H19" s="170">
        <v>16.555621847556353</v>
      </c>
      <c r="I19" s="170">
        <v>22.741676711120956</v>
      </c>
      <c r="J19" s="170">
        <v>20.858314250712112</v>
      </c>
      <c r="K19" s="170">
        <v>22.925613178514155</v>
      </c>
      <c r="L19" s="170">
        <v>19.144580066399385</v>
      </c>
      <c r="M19" s="170">
        <v>3.3815557046512859</v>
      </c>
      <c r="N19" s="170">
        <v>7.8417833294899397</v>
      </c>
      <c r="O19" s="170">
        <v>34.169972865493691</v>
      </c>
      <c r="P19" s="170">
        <v>22.490867715187584</v>
      </c>
      <c r="Q19" s="170">
        <v>26.179696688121332</v>
      </c>
      <c r="R19" s="175"/>
      <c r="S19" s="174">
        <v>758.3</v>
      </c>
      <c r="T19" s="174">
        <v>382.4</v>
      </c>
      <c r="U19" s="174">
        <v>278.60000000000002</v>
      </c>
      <c r="V19" s="174">
        <v>361.8</v>
      </c>
      <c r="W19" s="174">
        <v>136.80000000000001</v>
      </c>
      <c r="X19" s="174"/>
      <c r="Y19" s="174"/>
      <c r="Z19" s="174"/>
      <c r="AA19" s="174">
        <v>130.1</v>
      </c>
      <c r="AB19" s="174"/>
      <c r="AC19" s="174">
        <v>34.78</v>
      </c>
      <c r="AD19" s="174">
        <v>144.6</v>
      </c>
      <c r="AE19" s="174">
        <v>88.95</v>
      </c>
      <c r="AF19" s="174">
        <v>250.9</v>
      </c>
      <c r="AG19" s="173" t="str">
        <f t="shared" si="0"/>
        <v/>
      </c>
      <c r="AH19" s="172">
        <f t="shared" si="1"/>
        <v>36.00253030836182</v>
      </c>
      <c r="AI19" s="172">
        <f t="shared" si="2"/>
        <v>25.988548412912163</v>
      </c>
      <c r="AJ19" s="172">
        <f t="shared" si="3"/>
        <v>18.330873146563807</v>
      </c>
      <c r="AK19" s="172">
        <f t="shared" si="4"/>
        <v>43.856974661564507</v>
      </c>
      <c r="AL19" s="172">
        <f t="shared" si="5"/>
        <v>8.2630541612782729</v>
      </c>
      <c r="AM19" s="172" t="str">
        <f t="shared" si="6"/>
        <v/>
      </c>
      <c r="AN19" s="172" t="str">
        <f t="shared" si="7"/>
        <v/>
      </c>
      <c r="AO19" s="172" t="str">
        <f t="shared" si="8"/>
        <v/>
      </c>
      <c r="AP19" s="172">
        <f t="shared" si="9"/>
        <v>6.795657024012673</v>
      </c>
      <c r="AQ19" s="172" t="str">
        <f t="shared" si="10"/>
        <v/>
      </c>
      <c r="AR19" s="172">
        <f t="shared" si="11"/>
        <v>4.435215631271749</v>
      </c>
      <c r="AS19" s="172">
        <f t="shared" si="12"/>
        <v>4.2317856256193664</v>
      </c>
      <c r="AT19" s="172">
        <f t="shared" si="13"/>
        <v>3.9549385611269257</v>
      </c>
      <c r="AU19" s="172">
        <f t="shared" si="14"/>
        <v>9.5837626764347625</v>
      </c>
      <c r="AV19" s="171" t="str">
        <f t="shared" si="15"/>
        <v/>
      </c>
      <c r="AW19" s="170">
        <f t="shared" si="16"/>
        <v>758.3</v>
      </c>
      <c r="AX19" s="170">
        <f t="shared" si="17"/>
        <v>382.4</v>
      </c>
      <c r="AY19" s="170">
        <f t="shared" si="18"/>
        <v>278.60000000000002</v>
      </c>
      <c r="AZ19" s="170">
        <f t="shared" si="19"/>
        <v>361.8</v>
      </c>
      <c r="BA19" s="170">
        <f t="shared" si="20"/>
        <v>136.80000000000001</v>
      </c>
      <c r="BB19" s="170" t="str">
        <f t="shared" si="21"/>
        <v/>
      </c>
      <c r="BC19" s="170" t="str">
        <f t="shared" si="22"/>
        <v/>
      </c>
      <c r="BD19" s="170" t="str">
        <f t="shared" si="23"/>
        <v/>
      </c>
      <c r="BE19" s="170">
        <f t="shared" si="24"/>
        <v>130.1</v>
      </c>
      <c r="BF19" s="170" t="str">
        <f t="shared" si="25"/>
        <v/>
      </c>
      <c r="BG19" s="170">
        <f t="shared" si="26"/>
        <v>34.78</v>
      </c>
      <c r="BH19" s="170">
        <f t="shared" si="27"/>
        <v>144.6</v>
      </c>
      <c r="BI19" s="170">
        <f t="shared" si="28"/>
        <v>88.95</v>
      </c>
      <c r="BJ19" s="170">
        <f t="shared" si="29"/>
        <v>250.9</v>
      </c>
      <c r="BK19" s="171" t="str">
        <f t="shared" si="30"/>
        <v/>
      </c>
      <c r="BL19" s="170">
        <f t="shared" si="31"/>
        <v>82.156013001083423</v>
      </c>
      <c r="BM19" s="170">
        <f t="shared" si="32"/>
        <v>55.85743499853929</v>
      </c>
      <c r="BN19" s="170">
        <f t="shared" si="33"/>
        <v>74.892473118279582</v>
      </c>
      <c r="BO19" s="170">
        <f t="shared" si="34"/>
        <v>73.179611650485441</v>
      </c>
      <c r="BP19" s="170">
        <f t="shared" si="35"/>
        <v>39.675174013921115</v>
      </c>
      <c r="BQ19" s="170" t="str">
        <f t="shared" si="36"/>
        <v/>
      </c>
      <c r="BR19" s="170" t="str">
        <f t="shared" si="37"/>
        <v/>
      </c>
      <c r="BS19" s="170" t="str">
        <f t="shared" si="38"/>
        <v/>
      </c>
      <c r="BT19" s="170">
        <f t="shared" si="39"/>
        <v>12.193064667291472</v>
      </c>
      <c r="BU19" s="170" t="str">
        <f t="shared" si="40"/>
        <v/>
      </c>
      <c r="BV19" s="170">
        <f t="shared" si="41"/>
        <v>4.9249504389691303</v>
      </c>
      <c r="BW19" s="170">
        <f t="shared" si="42"/>
        <v>4.8539778449144011</v>
      </c>
      <c r="BX19" s="170">
        <f t="shared" si="43"/>
        <v>6.2159329140461219</v>
      </c>
      <c r="BY19" s="170">
        <f t="shared" si="44"/>
        <v>10.975503062117236</v>
      </c>
      <c r="BZ19" s="169"/>
      <c r="CA19" s="168">
        <v>8.5969999999999995</v>
      </c>
      <c r="CB19" s="168">
        <v>8.7629999999999999</v>
      </c>
      <c r="CC19" s="168">
        <v>9.3979999999999997</v>
      </c>
      <c r="CD19" s="168">
        <v>9.7579999999999991</v>
      </c>
      <c r="CE19" s="168">
        <v>10.33</v>
      </c>
      <c r="CF19" s="168"/>
      <c r="CG19" s="168"/>
      <c r="CH19" s="168"/>
      <c r="CI19" s="168">
        <v>6.1580000000000004</v>
      </c>
      <c r="CJ19" s="168"/>
      <c r="CK19" s="168">
        <v>6.5780000000000003</v>
      </c>
      <c r="CL19" s="168">
        <v>6.1109999999999998</v>
      </c>
      <c r="CM19" s="168">
        <v>5.9530000000000003</v>
      </c>
      <c r="CN19" s="168">
        <v>7.1269999999999998</v>
      </c>
      <c r="CO19" s="167" t="str">
        <f t="shared" si="45"/>
        <v/>
      </c>
      <c r="CP19" s="166">
        <f t="shared" si="46"/>
        <v>8.5969999999999995</v>
      </c>
      <c r="CQ19" s="166">
        <f t="shared" si="47"/>
        <v>8.7629999999999999</v>
      </c>
      <c r="CR19" s="166">
        <f t="shared" si="48"/>
        <v>9.3979999999999997</v>
      </c>
      <c r="CS19" s="166">
        <f t="shared" si="49"/>
        <v>9.7579999999999991</v>
      </c>
      <c r="CT19" s="166">
        <f t="shared" si="50"/>
        <v>10.33</v>
      </c>
      <c r="CU19" s="166" t="str">
        <f t="shared" si="51"/>
        <v/>
      </c>
      <c r="CV19" s="166" t="str">
        <f t="shared" si="52"/>
        <v/>
      </c>
      <c r="CW19" s="166" t="str">
        <f t="shared" si="53"/>
        <v/>
      </c>
      <c r="CX19" s="166">
        <f t="shared" si="54"/>
        <v>6.1580000000000004</v>
      </c>
      <c r="CY19" s="166" t="str">
        <f t="shared" si="55"/>
        <v/>
      </c>
      <c r="CZ19" s="166">
        <f t="shared" si="56"/>
        <v>6.5780000000000003</v>
      </c>
      <c r="DA19" s="166">
        <f t="shared" si="57"/>
        <v>6.1109999999999998</v>
      </c>
      <c r="DB19" s="166">
        <f t="shared" si="58"/>
        <v>5.9530000000000003</v>
      </c>
      <c r="DC19" s="166">
        <f t="shared" si="59"/>
        <v>7.1269999999999998</v>
      </c>
    </row>
    <row r="20" spans="1:107" s="165" customFormat="1" ht="10" x14ac:dyDescent="0.2">
      <c r="A20" s="176" t="s">
        <v>428</v>
      </c>
      <c r="B20" s="176" t="s">
        <v>1640</v>
      </c>
      <c r="C20" s="183">
        <v>7.4064874707409167</v>
      </c>
      <c r="D20" s="183">
        <v>1.7942413263523236</v>
      </c>
      <c r="E20" s="183">
        <v>5.8526135621353923</v>
      </c>
      <c r="F20" s="183">
        <v>8.5528601512937374</v>
      </c>
      <c r="G20" s="183">
        <v>46.396663544135151</v>
      </c>
      <c r="H20" s="183">
        <v>34.326614698106972</v>
      </c>
      <c r="I20" s="183">
        <v>10.166216790923251</v>
      </c>
      <c r="J20" s="183">
        <v>18.523453134416872</v>
      </c>
      <c r="K20" s="183">
        <v>26.456288902959088</v>
      </c>
      <c r="L20" s="183">
        <v>12.062565073490568</v>
      </c>
      <c r="M20" s="183">
        <v>6.4247703054780727</v>
      </c>
      <c r="N20" s="183">
        <v>10.910464748000255</v>
      </c>
      <c r="O20" s="183">
        <v>5.7348232156498433</v>
      </c>
      <c r="P20" s="183">
        <v>16.948365001869153</v>
      </c>
      <c r="Q20" s="183">
        <v>37.501849769507686</v>
      </c>
      <c r="R20" s="182">
        <v>55.19</v>
      </c>
      <c r="S20" s="185"/>
      <c r="T20" s="185"/>
      <c r="U20" s="180">
        <v>56.27</v>
      </c>
      <c r="V20" s="180">
        <v>153.4</v>
      </c>
      <c r="W20" s="180">
        <v>148.4</v>
      </c>
      <c r="X20" s="180">
        <v>34.72</v>
      </c>
      <c r="Y20" s="180"/>
      <c r="Z20" s="180">
        <v>192.9</v>
      </c>
      <c r="AA20" s="180">
        <v>704.4</v>
      </c>
      <c r="AB20" s="180">
        <v>96.01</v>
      </c>
      <c r="AC20" s="180">
        <v>94.88</v>
      </c>
      <c r="AD20" s="180">
        <v>322.10000000000002</v>
      </c>
      <c r="AE20" s="180">
        <v>201.1</v>
      </c>
      <c r="AF20" s="180">
        <v>332.4</v>
      </c>
      <c r="AG20" s="173">
        <f t="shared" si="0"/>
        <v>7.4515754219562593</v>
      </c>
      <c r="AH20" s="172" t="str">
        <f t="shared" si="1"/>
        <v/>
      </c>
      <c r="AI20" s="172" t="str">
        <f t="shared" si="2"/>
        <v/>
      </c>
      <c r="AJ20" s="172">
        <f t="shared" si="3"/>
        <v>6.579085709882488</v>
      </c>
      <c r="AK20" s="172">
        <f t="shared" si="4"/>
        <v>3.3062722248136911</v>
      </c>
      <c r="AL20" s="172">
        <f t="shared" si="5"/>
        <v>4.3231760925199509</v>
      </c>
      <c r="AM20" s="172">
        <f t="shared" si="6"/>
        <v>3.4152330915271465</v>
      </c>
      <c r="AN20" s="172" t="str">
        <f t="shared" si="7"/>
        <v/>
      </c>
      <c r="AO20" s="172">
        <f t="shared" si="8"/>
        <v>7.2912720566195697</v>
      </c>
      <c r="AP20" s="172">
        <f t="shared" si="9"/>
        <v>58.3955398962392</v>
      </c>
      <c r="AQ20" s="172">
        <f t="shared" si="10"/>
        <v>14.94372490143923</v>
      </c>
      <c r="AR20" s="172">
        <f t="shared" si="11"/>
        <v>8.69623817055</v>
      </c>
      <c r="AS20" s="172">
        <f t="shared" si="12"/>
        <v>56.165637176228309</v>
      </c>
      <c r="AT20" s="172">
        <f t="shared" si="13"/>
        <v>11.865451326887381</v>
      </c>
      <c r="AU20" s="172">
        <f t="shared" si="14"/>
        <v>8.8635627853821362</v>
      </c>
      <c r="AV20" s="171">
        <f t="shared" si="15"/>
        <v>55.19</v>
      </c>
      <c r="AW20" s="170" t="str">
        <f t="shared" si="16"/>
        <v/>
      </c>
      <c r="AX20" s="170" t="str">
        <f t="shared" si="17"/>
        <v/>
      </c>
      <c r="AY20" s="170">
        <f t="shared" si="18"/>
        <v>56.27</v>
      </c>
      <c r="AZ20" s="170">
        <f t="shared" si="19"/>
        <v>153.4</v>
      </c>
      <c r="BA20" s="170">
        <f t="shared" si="20"/>
        <v>148.4</v>
      </c>
      <c r="BB20" s="170">
        <f t="shared" si="21"/>
        <v>34.72</v>
      </c>
      <c r="BC20" s="170" t="str">
        <f t="shared" si="22"/>
        <v/>
      </c>
      <c r="BD20" s="170">
        <f t="shared" si="23"/>
        <v>192.9</v>
      </c>
      <c r="BE20" s="170">
        <f t="shared" si="24"/>
        <v>704.4</v>
      </c>
      <c r="BF20" s="170">
        <f t="shared" si="25"/>
        <v>96.01</v>
      </c>
      <c r="BG20" s="170">
        <f t="shared" si="26"/>
        <v>94.88</v>
      </c>
      <c r="BH20" s="170">
        <f t="shared" si="27"/>
        <v>322.10000000000002</v>
      </c>
      <c r="BI20" s="170">
        <f t="shared" si="28"/>
        <v>201.1</v>
      </c>
      <c r="BJ20" s="170">
        <f t="shared" si="29"/>
        <v>332.4</v>
      </c>
      <c r="BK20" s="171">
        <f t="shared" si="30"/>
        <v>84.491733006736084</v>
      </c>
      <c r="BL20" s="170" t="str">
        <f t="shared" si="31"/>
        <v/>
      </c>
      <c r="BM20" s="170" t="str">
        <f t="shared" si="32"/>
        <v/>
      </c>
      <c r="BN20" s="170">
        <f t="shared" si="33"/>
        <v>15.126344086021506</v>
      </c>
      <c r="BO20" s="170">
        <f t="shared" si="34"/>
        <v>31.027508090614887</v>
      </c>
      <c r="BP20" s="170">
        <f t="shared" si="35"/>
        <v>43.039443155452432</v>
      </c>
      <c r="BQ20" s="170">
        <f t="shared" si="36"/>
        <v>4.6361329950594206</v>
      </c>
      <c r="BR20" s="170" t="str">
        <f t="shared" si="37"/>
        <v/>
      </c>
      <c r="BS20" s="170">
        <f t="shared" si="38"/>
        <v>20.874364246293691</v>
      </c>
      <c r="BT20" s="170">
        <f t="shared" si="39"/>
        <v>66.01686972820994</v>
      </c>
      <c r="BU20" s="170">
        <f t="shared" si="40"/>
        <v>78.696721311475414</v>
      </c>
      <c r="BV20" s="170">
        <f t="shared" si="41"/>
        <v>13.435287453979042</v>
      </c>
      <c r="BW20" s="170">
        <f t="shared" si="42"/>
        <v>10.812353138637128</v>
      </c>
      <c r="BX20" s="170">
        <f t="shared" si="43"/>
        <v>14.053109713487071</v>
      </c>
      <c r="BY20" s="170">
        <f t="shared" si="44"/>
        <v>14.540682414698162</v>
      </c>
      <c r="BZ20" s="179">
        <v>9.7029999999999994</v>
      </c>
      <c r="CA20" s="184"/>
      <c r="CB20" s="184"/>
      <c r="CC20" s="177">
        <v>6.5730000000000004</v>
      </c>
      <c r="CD20" s="177">
        <v>6.5620000000000003</v>
      </c>
      <c r="CE20" s="177">
        <v>6.915</v>
      </c>
      <c r="CF20" s="177">
        <v>6.1029999999999998</v>
      </c>
      <c r="CG20" s="177"/>
      <c r="CH20" s="177">
        <v>6.0940000000000003</v>
      </c>
      <c r="CI20" s="177">
        <v>8.3800000000000008</v>
      </c>
      <c r="CJ20" s="177">
        <v>6.3920000000000003</v>
      </c>
      <c r="CK20" s="177">
        <v>6.05</v>
      </c>
      <c r="CL20" s="177">
        <v>6.5529999999999999</v>
      </c>
      <c r="CM20" s="177">
        <v>6.6289999999999996</v>
      </c>
      <c r="CN20" s="177">
        <v>6.7770000000000001</v>
      </c>
      <c r="CO20" s="167">
        <f t="shared" si="45"/>
        <v>9.7029999999999994</v>
      </c>
      <c r="CP20" s="166" t="str">
        <f t="shared" si="46"/>
        <v/>
      </c>
      <c r="CQ20" s="166" t="str">
        <f t="shared" si="47"/>
        <v/>
      </c>
      <c r="CR20" s="166">
        <f t="shared" si="48"/>
        <v>6.5730000000000004</v>
      </c>
      <c r="CS20" s="166">
        <f t="shared" si="49"/>
        <v>6.5620000000000003</v>
      </c>
      <c r="CT20" s="166">
        <f t="shared" si="50"/>
        <v>6.915</v>
      </c>
      <c r="CU20" s="166">
        <f t="shared" si="51"/>
        <v>6.1029999999999998</v>
      </c>
      <c r="CV20" s="166" t="str">
        <f t="shared" si="52"/>
        <v/>
      </c>
      <c r="CW20" s="166">
        <f t="shared" si="53"/>
        <v>6.0940000000000003</v>
      </c>
      <c r="CX20" s="166">
        <f t="shared" si="54"/>
        <v>8.3800000000000008</v>
      </c>
      <c r="CY20" s="166">
        <f t="shared" si="55"/>
        <v>6.3920000000000003</v>
      </c>
      <c r="CZ20" s="166">
        <f t="shared" si="56"/>
        <v>6.05</v>
      </c>
      <c r="DA20" s="166">
        <f t="shared" si="57"/>
        <v>6.5529999999999999</v>
      </c>
      <c r="DB20" s="166">
        <f t="shared" si="58"/>
        <v>6.6289999999999996</v>
      </c>
      <c r="DC20" s="166">
        <f t="shared" si="59"/>
        <v>6.7770000000000001</v>
      </c>
    </row>
    <row r="21" spans="1:107" s="165" customFormat="1" ht="10" x14ac:dyDescent="0.2">
      <c r="A21" s="176" t="s">
        <v>430</v>
      </c>
      <c r="B21" s="176" t="s">
        <v>1639</v>
      </c>
      <c r="C21" s="170">
        <v>16.730871326130597</v>
      </c>
      <c r="D21" s="170">
        <v>26.573325562763387</v>
      </c>
      <c r="E21" s="170">
        <v>11.034069502226371</v>
      </c>
      <c r="F21" s="170">
        <v>21.250712514098694</v>
      </c>
      <c r="G21" s="170">
        <v>22.946563205889181</v>
      </c>
      <c r="H21" s="170">
        <v>24.275382483587844</v>
      </c>
      <c r="I21" s="170">
        <v>15.425518863155251</v>
      </c>
      <c r="J21" s="170">
        <v>27.788086435587214</v>
      </c>
      <c r="K21" s="170">
        <v>11.184139403621824</v>
      </c>
      <c r="L21" s="170">
        <v>13.751208052053345</v>
      </c>
      <c r="M21" s="170">
        <v>11.563217571281664</v>
      </c>
      <c r="N21" s="170">
        <v>8.3499314287152764</v>
      </c>
      <c r="O21" s="170">
        <v>16.409586255560047</v>
      </c>
      <c r="P21" s="170">
        <v>14.037809564866318</v>
      </c>
      <c r="Q21" s="170">
        <v>17.922740893649465</v>
      </c>
      <c r="R21" s="175">
        <v>54.4</v>
      </c>
      <c r="S21" s="174"/>
      <c r="T21" s="174"/>
      <c r="U21" s="192"/>
      <c r="V21" s="185"/>
      <c r="W21" s="185"/>
      <c r="X21" s="174"/>
      <c r="Y21" s="174"/>
      <c r="Z21" s="174"/>
      <c r="AA21" s="174">
        <v>767.2</v>
      </c>
      <c r="AB21" s="174"/>
      <c r="AC21" s="174"/>
      <c r="AD21" s="174">
        <v>400</v>
      </c>
      <c r="AE21" s="174">
        <v>376.3</v>
      </c>
      <c r="AF21" s="174">
        <v>839.5</v>
      </c>
      <c r="AG21" s="173">
        <f t="shared" si="0"/>
        <v>3.2514744115590104</v>
      </c>
      <c r="AH21" s="172" t="str">
        <f t="shared" si="1"/>
        <v/>
      </c>
      <c r="AI21" s="172" t="str">
        <f t="shared" si="2"/>
        <v/>
      </c>
      <c r="AJ21" s="172" t="str">
        <f t="shared" si="3"/>
        <v/>
      </c>
      <c r="AK21" s="172" t="str">
        <f t="shared" si="4"/>
        <v/>
      </c>
      <c r="AL21" s="172" t="str">
        <f t="shared" si="5"/>
        <v/>
      </c>
      <c r="AM21" s="172" t="str">
        <f t="shared" si="6"/>
        <v/>
      </c>
      <c r="AN21" s="172" t="str">
        <f t="shared" si="7"/>
        <v/>
      </c>
      <c r="AO21" s="172" t="str">
        <f t="shared" si="8"/>
        <v/>
      </c>
      <c r="AP21" s="172">
        <f t="shared" si="9"/>
        <v>55.791461891629289</v>
      </c>
      <c r="AQ21" s="172" t="str">
        <f t="shared" si="10"/>
        <v/>
      </c>
      <c r="AR21" s="172" t="str">
        <f t="shared" si="11"/>
        <v/>
      </c>
      <c r="AS21" s="172">
        <f t="shared" si="12"/>
        <v>24.375995455977346</v>
      </c>
      <c r="AT21" s="172">
        <f t="shared" si="13"/>
        <v>26.806176438081884</v>
      </c>
      <c r="AU21" s="172">
        <f t="shared" si="14"/>
        <v>46.839933968886349</v>
      </c>
      <c r="AV21" s="171">
        <f t="shared" si="15"/>
        <v>54.4</v>
      </c>
      <c r="AW21" s="170" t="str">
        <f t="shared" si="16"/>
        <v/>
      </c>
      <c r="AX21" s="170" t="str">
        <f t="shared" si="17"/>
        <v/>
      </c>
      <c r="AY21" s="170" t="str">
        <f t="shared" si="18"/>
        <v/>
      </c>
      <c r="AZ21" s="170" t="str">
        <f t="shared" si="19"/>
        <v/>
      </c>
      <c r="BA21" s="170" t="str">
        <f t="shared" si="20"/>
        <v/>
      </c>
      <c r="BB21" s="170" t="str">
        <f t="shared" si="21"/>
        <v/>
      </c>
      <c r="BC21" s="170" t="str">
        <f t="shared" si="22"/>
        <v/>
      </c>
      <c r="BD21" s="170" t="str">
        <f t="shared" si="23"/>
        <v/>
      </c>
      <c r="BE21" s="170">
        <f t="shared" si="24"/>
        <v>767.2</v>
      </c>
      <c r="BF21" s="170" t="str">
        <f t="shared" si="25"/>
        <v/>
      </c>
      <c r="BG21" s="170" t="str">
        <f t="shared" si="26"/>
        <v/>
      </c>
      <c r="BH21" s="170">
        <f t="shared" si="27"/>
        <v>400</v>
      </c>
      <c r="BI21" s="170">
        <f t="shared" si="28"/>
        <v>376.3</v>
      </c>
      <c r="BJ21" s="170">
        <f t="shared" si="29"/>
        <v>839.5</v>
      </c>
      <c r="BK21" s="171">
        <f t="shared" si="30"/>
        <v>83.282302510716477</v>
      </c>
      <c r="BL21" s="170" t="str">
        <f t="shared" si="31"/>
        <v/>
      </c>
      <c r="BM21" s="170" t="str">
        <f t="shared" si="32"/>
        <v/>
      </c>
      <c r="BN21" s="170" t="str">
        <f t="shared" si="33"/>
        <v/>
      </c>
      <c r="BO21" s="170" t="str">
        <f t="shared" si="34"/>
        <v/>
      </c>
      <c r="BP21" s="170" t="str">
        <f t="shared" si="35"/>
        <v/>
      </c>
      <c r="BQ21" s="170" t="str">
        <f t="shared" si="36"/>
        <v/>
      </c>
      <c r="BR21" s="170" t="str">
        <f t="shared" si="37"/>
        <v/>
      </c>
      <c r="BS21" s="170" t="str">
        <f t="shared" si="38"/>
        <v/>
      </c>
      <c r="BT21" s="170">
        <f t="shared" si="39"/>
        <v>71.902530459231485</v>
      </c>
      <c r="BU21" s="170" t="str">
        <f t="shared" si="40"/>
        <v/>
      </c>
      <c r="BV21" s="170" t="str">
        <f t="shared" si="41"/>
        <v/>
      </c>
      <c r="BW21" s="170">
        <f t="shared" si="42"/>
        <v>13.427324605572339</v>
      </c>
      <c r="BX21" s="170">
        <f t="shared" si="43"/>
        <v>26.296296296296298</v>
      </c>
      <c r="BY21" s="170">
        <f t="shared" si="44"/>
        <v>36.723534558180226</v>
      </c>
      <c r="BZ21" s="169">
        <v>8.2750000000000004</v>
      </c>
      <c r="CA21" s="168"/>
      <c r="CB21" s="168"/>
      <c r="CC21" s="184"/>
      <c r="CD21" s="184"/>
      <c r="CE21" s="184"/>
      <c r="CF21" s="168"/>
      <c r="CG21" s="168"/>
      <c r="CH21" s="168"/>
      <c r="CI21" s="168">
        <v>6.4509999999999996</v>
      </c>
      <c r="CJ21" s="168"/>
      <c r="CK21" s="168"/>
      <c r="CL21" s="168">
        <v>4.42</v>
      </c>
      <c r="CM21" s="168">
        <v>4.8860000000000001</v>
      </c>
      <c r="CN21" s="168">
        <v>5.3079999999999998</v>
      </c>
      <c r="CO21" s="167">
        <f t="shared" si="45"/>
        <v>8.2750000000000004</v>
      </c>
      <c r="CP21" s="166" t="str">
        <f t="shared" si="46"/>
        <v/>
      </c>
      <c r="CQ21" s="166" t="str">
        <f t="shared" si="47"/>
        <v/>
      </c>
      <c r="CR21" s="166" t="str">
        <f t="shared" si="48"/>
        <v/>
      </c>
      <c r="CS21" s="166" t="str">
        <f t="shared" si="49"/>
        <v/>
      </c>
      <c r="CT21" s="166" t="str">
        <f t="shared" si="50"/>
        <v/>
      </c>
      <c r="CU21" s="166" t="str">
        <f t="shared" si="51"/>
        <v/>
      </c>
      <c r="CV21" s="166" t="str">
        <f t="shared" si="52"/>
        <v/>
      </c>
      <c r="CW21" s="166" t="str">
        <f t="shared" si="53"/>
        <v/>
      </c>
      <c r="CX21" s="166">
        <f t="shared" si="54"/>
        <v>6.4509999999999996</v>
      </c>
      <c r="CY21" s="166" t="str">
        <f t="shared" si="55"/>
        <v/>
      </c>
      <c r="CZ21" s="166" t="str">
        <f t="shared" si="56"/>
        <v/>
      </c>
      <c r="DA21" s="166">
        <f t="shared" si="57"/>
        <v>4.42</v>
      </c>
      <c r="DB21" s="166">
        <f t="shared" si="58"/>
        <v>4.8860000000000001</v>
      </c>
      <c r="DC21" s="166">
        <f t="shared" si="59"/>
        <v>5.3079999999999998</v>
      </c>
    </row>
    <row r="22" spans="1:107" s="165" customFormat="1" ht="10" x14ac:dyDescent="0.2">
      <c r="A22" s="176" t="s">
        <v>433</v>
      </c>
      <c r="B22" s="176" t="s">
        <v>1638</v>
      </c>
      <c r="C22" s="183">
        <v>10.836233725759925</v>
      </c>
      <c r="D22" s="183">
        <v>17.556483289856153</v>
      </c>
      <c r="E22" s="183">
        <v>18.573687325294319</v>
      </c>
      <c r="F22" s="183">
        <v>21.814684831429357</v>
      </c>
      <c r="G22" s="183">
        <v>10.703663594973618</v>
      </c>
      <c r="H22" s="183">
        <v>7.9029341797801615</v>
      </c>
      <c r="I22" s="183">
        <v>10.285467318948603</v>
      </c>
      <c r="J22" s="183">
        <v>7.7593195238368784</v>
      </c>
      <c r="K22" s="183">
        <v>10.321765562534692</v>
      </c>
      <c r="L22" s="183">
        <v>17.429148727620472</v>
      </c>
      <c r="M22" s="183">
        <v>13.737452415709376</v>
      </c>
      <c r="N22" s="183">
        <v>11.696180839388978</v>
      </c>
      <c r="O22" s="183">
        <v>19.835095207494209</v>
      </c>
      <c r="P22" s="183">
        <v>11.34894906336211</v>
      </c>
      <c r="Q22" s="183">
        <v>10.469206812390471</v>
      </c>
      <c r="R22" s="182"/>
      <c r="S22" s="180">
        <v>36.590000000000003</v>
      </c>
      <c r="T22" s="180">
        <v>42.17</v>
      </c>
      <c r="U22" s="180">
        <v>45.02</v>
      </c>
      <c r="V22" s="180">
        <v>38.07</v>
      </c>
      <c r="W22" s="180">
        <v>29.6</v>
      </c>
      <c r="X22" s="180">
        <v>249.1</v>
      </c>
      <c r="Y22" s="180">
        <v>451.1</v>
      </c>
      <c r="Z22" s="180">
        <v>236.2</v>
      </c>
      <c r="AA22" s="180">
        <v>225.6</v>
      </c>
      <c r="AB22" s="180">
        <v>122</v>
      </c>
      <c r="AC22" s="180">
        <v>580</v>
      </c>
      <c r="AD22" s="180">
        <v>207.8</v>
      </c>
      <c r="AE22" s="180">
        <v>89.91</v>
      </c>
      <c r="AF22" s="180">
        <v>220.6</v>
      </c>
      <c r="AG22" s="173" t="str">
        <f t="shared" si="0"/>
        <v/>
      </c>
      <c r="AH22" s="172">
        <f t="shared" si="1"/>
        <v>2.0841303691577631</v>
      </c>
      <c r="AI22" s="172">
        <f t="shared" si="2"/>
        <v>2.2704161678532926</v>
      </c>
      <c r="AJ22" s="172">
        <f t="shared" si="3"/>
        <v>2.0637474411336783</v>
      </c>
      <c r="AK22" s="172">
        <f t="shared" si="4"/>
        <v>3.5567261304697082</v>
      </c>
      <c r="AL22" s="172">
        <f t="shared" si="5"/>
        <v>3.7454443282258736</v>
      </c>
      <c r="AM22" s="172">
        <f t="shared" si="6"/>
        <v>24.218637060961797</v>
      </c>
      <c r="AN22" s="172">
        <f t="shared" si="7"/>
        <v>58.136541305485146</v>
      </c>
      <c r="AO22" s="172">
        <f t="shared" si="8"/>
        <v>22.883681921370524</v>
      </c>
      <c r="AP22" s="172">
        <f t="shared" si="9"/>
        <v>12.943833547216521</v>
      </c>
      <c r="AQ22" s="172">
        <f t="shared" si="10"/>
        <v>8.8808314895771847</v>
      </c>
      <c r="AR22" s="172">
        <f t="shared" si="11"/>
        <v>49.588836558233304</v>
      </c>
      <c r="AS22" s="172">
        <f t="shared" si="12"/>
        <v>10.476380265696321</v>
      </c>
      <c r="AT22" s="172">
        <f t="shared" si="13"/>
        <v>7.922319458658694</v>
      </c>
      <c r="AU22" s="172">
        <f t="shared" si="14"/>
        <v>21.071319341873771</v>
      </c>
      <c r="AV22" s="171" t="str">
        <f t="shared" si="15"/>
        <v/>
      </c>
      <c r="AW22" s="170">
        <f t="shared" si="16"/>
        <v>36.590000000000003</v>
      </c>
      <c r="AX22" s="170">
        <f t="shared" si="17"/>
        <v>42.17</v>
      </c>
      <c r="AY22" s="170">
        <f t="shared" si="18"/>
        <v>45.02</v>
      </c>
      <c r="AZ22" s="170">
        <f t="shared" si="19"/>
        <v>38.07</v>
      </c>
      <c r="BA22" s="170">
        <f t="shared" si="20"/>
        <v>29.6</v>
      </c>
      <c r="BB22" s="170">
        <f t="shared" si="21"/>
        <v>249.1</v>
      </c>
      <c r="BC22" s="170">
        <f t="shared" si="22"/>
        <v>451.1</v>
      </c>
      <c r="BD22" s="170">
        <f t="shared" si="23"/>
        <v>236.2</v>
      </c>
      <c r="BE22" s="170">
        <f t="shared" si="24"/>
        <v>225.6</v>
      </c>
      <c r="BF22" s="170">
        <f t="shared" si="25"/>
        <v>122</v>
      </c>
      <c r="BG22" s="170">
        <f t="shared" si="26"/>
        <v>580</v>
      </c>
      <c r="BH22" s="170">
        <f t="shared" si="27"/>
        <v>207.8</v>
      </c>
      <c r="BI22" s="170">
        <f t="shared" si="28"/>
        <v>89.91</v>
      </c>
      <c r="BJ22" s="170">
        <f t="shared" si="29"/>
        <v>220.6</v>
      </c>
      <c r="BK22" s="171" t="str">
        <f t="shared" si="30"/>
        <v/>
      </c>
      <c r="BL22" s="170">
        <f t="shared" si="31"/>
        <v>3.9642470205850491</v>
      </c>
      <c r="BM22" s="170">
        <f t="shared" si="32"/>
        <v>6.1598013438504235</v>
      </c>
      <c r="BN22" s="170">
        <f t="shared" si="33"/>
        <v>12.102150537634408</v>
      </c>
      <c r="BO22" s="170">
        <f t="shared" si="34"/>
        <v>7.700242718446602</v>
      </c>
      <c r="BP22" s="170">
        <f t="shared" si="35"/>
        <v>8.5846867749419946</v>
      </c>
      <c r="BQ22" s="170">
        <f t="shared" si="36"/>
        <v>33.26211777273334</v>
      </c>
      <c r="BR22" s="170">
        <f t="shared" si="37"/>
        <v>53.108076289145281</v>
      </c>
      <c r="BS22" s="170">
        <f t="shared" si="38"/>
        <v>25.560004328535872</v>
      </c>
      <c r="BT22" s="170">
        <f t="shared" si="39"/>
        <v>21.143392689784442</v>
      </c>
      <c r="BU22" s="170">
        <f t="shared" si="40"/>
        <v>100</v>
      </c>
      <c r="BV22" s="170">
        <f t="shared" si="41"/>
        <v>82.129708297932595</v>
      </c>
      <c r="BW22" s="170">
        <f t="shared" si="42"/>
        <v>6.9754951325948307</v>
      </c>
      <c r="BX22" s="170">
        <f t="shared" si="43"/>
        <v>6.283018867924528</v>
      </c>
      <c r="BY22" s="170">
        <f t="shared" si="44"/>
        <v>9.6500437445319331</v>
      </c>
      <c r="BZ22" s="179"/>
      <c r="CA22" s="177">
        <v>8.2680000000000007</v>
      </c>
      <c r="CB22" s="177">
        <v>8.1639999999999997</v>
      </c>
      <c r="CC22" s="177">
        <v>8.4209999999999994</v>
      </c>
      <c r="CD22" s="177">
        <v>8.2690000000000001</v>
      </c>
      <c r="CE22" s="177">
        <v>7.86</v>
      </c>
      <c r="CF22" s="177">
        <v>9.3510000000000009</v>
      </c>
      <c r="CG22" s="177">
        <v>9.3360000000000003</v>
      </c>
      <c r="CH22" s="177">
        <v>8.8480000000000008</v>
      </c>
      <c r="CI22" s="177">
        <v>8.9190000000000005</v>
      </c>
      <c r="CJ22" s="177">
        <v>9.07</v>
      </c>
      <c r="CK22" s="177">
        <v>8.7289999999999992</v>
      </c>
      <c r="CL22" s="177">
        <v>8.64</v>
      </c>
      <c r="CM22" s="177">
        <v>8.7789999999999999</v>
      </c>
      <c r="CN22" s="177">
        <v>8.84</v>
      </c>
      <c r="CO22" s="167" t="str">
        <f t="shared" si="45"/>
        <v/>
      </c>
      <c r="CP22" s="166">
        <f t="shared" si="46"/>
        <v>8.2680000000000007</v>
      </c>
      <c r="CQ22" s="166">
        <f t="shared" si="47"/>
        <v>8.1639999999999997</v>
      </c>
      <c r="CR22" s="166">
        <f t="shared" si="48"/>
        <v>8.4209999999999994</v>
      </c>
      <c r="CS22" s="166">
        <f t="shared" si="49"/>
        <v>8.2690000000000001</v>
      </c>
      <c r="CT22" s="166">
        <f t="shared" si="50"/>
        <v>7.86</v>
      </c>
      <c r="CU22" s="166">
        <f t="shared" si="51"/>
        <v>9.3510000000000009</v>
      </c>
      <c r="CV22" s="166">
        <f t="shared" si="52"/>
        <v>9.3360000000000003</v>
      </c>
      <c r="CW22" s="166">
        <f t="shared" si="53"/>
        <v>8.8480000000000008</v>
      </c>
      <c r="CX22" s="166">
        <f t="shared" si="54"/>
        <v>8.9190000000000005</v>
      </c>
      <c r="CY22" s="166">
        <f t="shared" si="55"/>
        <v>9.07</v>
      </c>
      <c r="CZ22" s="166">
        <f t="shared" si="56"/>
        <v>8.7289999999999992</v>
      </c>
      <c r="DA22" s="166">
        <f t="shared" si="57"/>
        <v>8.64</v>
      </c>
      <c r="DB22" s="166">
        <f t="shared" si="58"/>
        <v>8.7789999999999999</v>
      </c>
      <c r="DC22" s="166">
        <f t="shared" si="59"/>
        <v>8.84</v>
      </c>
    </row>
    <row r="23" spans="1:107" s="165" customFormat="1" ht="10" x14ac:dyDescent="0.2">
      <c r="A23" s="176" t="s">
        <v>12</v>
      </c>
      <c r="B23" s="176" t="s">
        <v>439</v>
      </c>
      <c r="C23" s="170">
        <v>9.5417335864574824</v>
      </c>
      <c r="D23" s="170">
        <v>16.231729414270724</v>
      </c>
      <c r="E23" s="170">
        <v>20.842076150110554</v>
      </c>
      <c r="F23" s="170">
        <v>16.5766986646669</v>
      </c>
      <c r="G23" s="170">
        <v>9.0797335541688717</v>
      </c>
      <c r="H23" s="170">
        <v>10.887014914812182</v>
      </c>
      <c r="I23" s="170">
        <v>11.899832735746607</v>
      </c>
      <c r="J23" s="170">
        <v>13.568433841645273</v>
      </c>
      <c r="K23" s="170">
        <v>12.637955706357184</v>
      </c>
      <c r="L23" s="170">
        <v>17.556483289856153</v>
      </c>
      <c r="M23" s="170">
        <v>3.3118818695404655</v>
      </c>
      <c r="N23" s="170">
        <v>3.870699746708758</v>
      </c>
      <c r="O23" s="170">
        <v>22.654754547666059</v>
      </c>
      <c r="P23" s="170">
        <v>15.939219294264889</v>
      </c>
      <c r="Q23" s="170">
        <v>25.979455267018771</v>
      </c>
      <c r="R23" s="175"/>
      <c r="S23" s="174">
        <v>538.6</v>
      </c>
      <c r="T23" s="174">
        <v>326.5</v>
      </c>
      <c r="U23" s="174">
        <v>158</v>
      </c>
      <c r="V23" s="174">
        <v>275.89999999999998</v>
      </c>
      <c r="W23" s="174">
        <v>127</v>
      </c>
      <c r="X23" s="174"/>
      <c r="Y23" s="174"/>
      <c r="Z23" s="174"/>
      <c r="AA23" s="174">
        <v>39.35</v>
      </c>
      <c r="AB23" s="174">
        <v>21.37</v>
      </c>
      <c r="AC23" s="174">
        <v>32.15</v>
      </c>
      <c r="AD23" s="174">
        <v>229.2</v>
      </c>
      <c r="AE23" s="174">
        <v>230.4</v>
      </c>
      <c r="AF23" s="174">
        <v>176.5</v>
      </c>
      <c r="AG23" s="173" t="str">
        <f t="shared" si="0"/>
        <v/>
      </c>
      <c r="AH23" s="172">
        <f t="shared" si="1"/>
        <v>33.181923272234314</v>
      </c>
      <c r="AI23" s="172">
        <f t="shared" si="2"/>
        <v>15.665425922468291</v>
      </c>
      <c r="AJ23" s="172">
        <f t="shared" si="3"/>
        <v>9.5314515390676515</v>
      </c>
      <c r="AK23" s="172">
        <f t="shared" si="4"/>
        <v>30.386354219978532</v>
      </c>
      <c r="AL23" s="172">
        <f t="shared" si="5"/>
        <v>11.665272895622826</v>
      </c>
      <c r="AM23" s="172" t="str">
        <f t="shared" si="6"/>
        <v/>
      </c>
      <c r="AN23" s="172" t="str">
        <f t="shared" si="7"/>
        <v/>
      </c>
      <c r="AO23" s="172" t="str">
        <f t="shared" si="8"/>
        <v/>
      </c>
      <c r="AP23" s="172">
        <f t="shared" si="9"/>
        <v>2.2413372513352821</v>
      </c>
      <c r="AQ23" s="172">
        <f t="shared" si="10"/>
        <v>6.4525248308343679</v>
      </c>
      <c r="AR23" s="172">
        <f t="shared" si="11"/>
        <v>8.3059917079171601</v>
      </c>
      <c r="AS23" s="172">
        <f t="shared" si="12"/>
        <v>10.117081582930355</v>
      </c>
      <c r="AT23" s="172">
        <f t="shared" si="13"/>
        <v>14.454911231624784</v>
      </c>
      <c r="AU23" s="172">
        <f t="shared" si="14"/>
        <v>6.7938299008166219</v>
      </c>
      <c r="AV23" s="171" t="str">
        <f t="shared" si="15"/>
        <v/>
      </c>
      <c r="AW23" s="170">
        <f t="shared" si="16"/>
        <v>538.6</v>
      </c>
      <c r="AX23" s="170">
        <f t="shared" si="17"/>
        <v>326.5</v>
      </c>
      <c r="AY23" s="170">
        <f t="shared" si="18"/>
        <v>158</v>
      </c>
      <c r="AZ23" s="170">
        <f t="shared" si="19"/>
        <v>275.89999999999998</v>
      </c>
      <c r="BA23" s="170">
        <f t="shared" si="20"/>
        <v>127</v>
      </c>
      <c r="BB23" s="170" t="str">
        <f t="shared" si="21"/>
        <v/>
      </c>
      <c r="BC23" s="170" t="str">
        <f t="shared" si="22"/>
        <v/>
      </c>
      <c r="BD23" s="170" t="str">
        <f t="shared" si="23"/>
        <v/>
      </c>
      <c r="BE23" s="170">
        <f t="shared" si="24"/>
        <v>39.35</v>
      </c>
      <c r="BF23" s="170">
        <f t="shared" si="25"/>
        <v>21.37</v>
      </c>
      <c r="BG23" s="170">
        <f t="shared" si="26"/>
        <v>32.15</v>
      </c>
      <c r="BH23" s="170">
        <f t="shared" si="27"/>
        <v>229.2</v>
      </c>
      <c r="BI23" s="170">
        <f t="shared" si="28"/>
        <v>230.4</v>
      </c>
      <c r="BJ23" s="170">
        <f t="shared" si="29"/>
        <v>176.5</v>
      </c>
      <c r="BK23" s="171" t="str">
        <f t="shared" si="30"/>
        <v/>
      </c>
      <c r="BL23" s="170">
        <f t="shared" si="31"/>
        <v>58.353196099674975</v>
      </c>
      <c r="BM23" s="170">
        <f t="shared" si="32"/>
        <v>47.692082968156583</v>
      </c>
      <c r="BN23" s="170">
        <f t="shared" si="33"/>
        <v>42.473118279569896</v>
      </c>
      <c r="BO23" s="170">
        <f t="shared" si="34"/>
        <v>55.805016181229767</v>
      </c>
      <c r="BP23" s="170">
        <f t="shared" si="35"/>
        <v>36.832946635730856</v>
      </c>
      <c r="BQ23" s="170" t="str">
        <f t="shared" si="36"/>
        <v/>
      </c>
      <c r="BR23" s="170" t="str">
        <f t="shared" si="37"/>
        <v/>
      </c>
      <c r="BS23" s="170" t="str">
        <f t="shared" si="38"/>
        <v/>
      </c>
      <c r="BT23" s="170">
        <f t="shared" si="39"/>
        <v>3.6879100281162138</v>
      </c>
      <c r="BU23" s="170">
        <f t="shared" si="40"/>
        <v>17.516393442622952</v>
      </c>
      <c r="BV23" s="170">
        <f t="shared" si="41"/>
        <v>4.5525346927216086</v>
      </c>
      <c r="BW23" s="170">
        <f t="shared" si="42"/>
        <v>7.6938569989929508</v>
      </c>
      <c r="BX23" s="170">
        <f t="shared" si="43"/>
        <v>16.10062893081761</v>
      </c>
      <c r="BY23" s="170">
        <f t="shared" si="44"/>
        <v>7.7209098862642174</v>
      </c>
      <c r="BZ23" s="169"/>
      <c r="CA23" s="168">
        <v>9.5139999999999993</v>
      </c>
      <c r="CB23" s="168">
        <v>9.6129999999999995</v>
      </c>
      <c r="CC23" s="168">
        <v>9.4469999999999992</v>
      </c>
      <c r="CD23" s="168">
        <v>9.4380000000000006</v>
      </c>
      <c r="CE23" s="168">
        <v>8.7929999999999993</v>
      </c>
      <c r="CF23" s="168"/>
      <c r="CG23" s="168"/>
      <c r="CH23" s="168"/>
      <c r="CI23" s="168">
        <v>7.2830000000000004</v>
      </c>
      <c r="CJ23" s="168">
        <v>8.2349999999999994</v>
      </c>
      <c r="CK23" s="168">
        <v>7.25</v>
      </c>
      <c r="CL23" s="168">
        <v>8.8160000000000007</v>
      </c>
      <c r="CM23" s="168">
        <v>7.7889999999999997</v>
      </c>
      <c r="CN23" s="168">
        <v>8.9640000000000004</v>
      </c>
      <c r="CO23" s="167" t="str">
        <f t="shared" si="45"/>
        <v/>
      </c>
      <c r="CP23" s="166">
        <f t="shared" si="46"/>
        <v>9.5139999999999993</v>
      </c>
      <c r="CQ23" s="166">
        <f t="shared" si="47"/>
        <v>9.6129999999999995</v>
      </c>
      <c r="CR23" s="166">
        <f t="shared" si="48"/>
        <v>9.4469999999999992</v>
      </c>
      <c r="CS23" s="166">
        <f t="shared" si="49"/>
        <v>9.4380000000000006</v>
      </c>
      <c r="CT23" s="166">
        <f t="shared" si="50"/>
        <v>8.7929999999999993</v>
      </c>
      <c r="CU23" s="166" t="str">
        <f t="shared" si="51"/>
        <v/>
      </c>
      <c r="CV23" s="166" t="str">
        <f t="shared" si="52"/>
        <v/>
      </c>
      <c r="CW23" s="166" t="str">
        <f t="shared" si="53"/>
        <v/>
      </c>
      <c r="CX23" s="166">
        <f t="shared" si="54"/>
        <v>7.2830000000000004</v>
      </c>
      <c r="CY23" s="166">
        <f t="shared" si="55"/>
        <v>8.2349999999999994</v>
      </c>
      <c r="CZ23" s="166">
        <f t="shared" si="56"/>
        <v>7.25</v>
      </c>
      <c r="DA23" s="166">
        <f t="shared" si="57"/>
        <v>8.8160000000000007</v>
      </c>
      <c r="DB23" s="166">
        <f t="shared" si="58"/>
        <v>7.7889999999999997</v>
      </c>
      <c r="DC23" s="166">
        <f t="shared" si="59"/>
        <v>8.9640000000000004</v>
      </c>
    </row>
    <row r="24" spans="1:107" s="165" customFormat="1" ht="10" x14ac:dyDescent="0.2">
      <c r="A24" s="176" t="s">
        <v>450</v>
      </c>
      <c r="B24" s="176" t="s">
        <v>1637</v>
      </c>
      <c r="C24" s="170">
        <v>14.016325388731248</v>
      </c>
      <c r="D24" s="170">
        <v>25.538983068460144</v>
      </c>
      <c r="E24" s="170">
        <v>27.631880951145632</v>
      </c>
      <c r="F24" s="170">
        <v>21.408492007324593</v>
      </c>
      <c r="G24" s="170">
        <v>36.527349728645568</v>
      </c>
      <c r="H24" s="170">
        <v>7.0325236030870482</v>
      </c>
      <c r="I24" s="170">
        <v>10.660518284143961</v>
      </c>
      <c r="J24" s="170">
        <v>8.4526880300069358</v>
      </c>
      <c r="K24" s="170">
        <v>5.396598040256058</v>
      </c>
      <c r="L24" s="170">
        <v>9.7299096198052073</v>
      </c>
      <c r="M24" s="170">
        <v>6.9937893269024514</v>
      </c>
      <c r="N24" s="170">
        <v>9.700506543199511</v>
      </c>
      <c r="O24" s="170">
        <v>58.158078130219515</v>
      </c>
      <c r="P24" s="170">
        <v>12.455443966658578</v>
      </c>
      <c r="Q24" s="170">
        <v>15.264434809101893</v>
      </c>
      <c r="R24" s="175"/>
      <c r="S24" s="174">
        <v>94.76</v>
      </c>
      <c r="T24" s="174">
        <v>65.7</v>
      </c>
      <c r="U24" s="174">
        <v>81.3</v>
      </c>
      <c r="V24" s="174">
        <v>161</v>
      </c>
      <c r="W24" s="174">
        <v>32.32</v>
      </c>
      <c r="X24" s="174">
        <v>171</v>
      </c>
      <c r="Y24" s="174">
        <v>201.4</v>
      </c>
      <c r="Z24" s="174">
        <v>161.80000000000001</v>
      </c>
      <c r="AA24" s="174">
        <v>78.92</v>
      </c>
      <c r="AB24" s="174"/>
      <c r="AC24" s="174"/>
      <c r="AD24" s="174"/>
      <c r="AE24" s="174"/>
      <c r="AF24" s="189"/>
      <c r="AG24" s="173" t="str">
        <f t="shared" si="0"/>
        <v/>
      </c>
      <c r="AH24" s="172">
        <f t="shared" si="1"/>
        <v>3.7104061561881716</v>
      </c>
      <c r="AI24" s="172">
        <f t="shared" si="2"/>
        <v>2.3776882983883891</v>
      </c>
      <c r="AJ24" s="172">
        <f t="shared" si="3"/>
        <v>3.7975584628840009</v>
      </c>
      <c r="AK24" s="172">
        <f t="shared" si="4"/>
        <v>4.4076562136600943</v>
      </c>
      <c r="AL24" s="172">
        <f t="shared" si="5"/>
        <v>4.595789765399803</v>
      </c>
      <c r="AM24" s="172">
        <f t="shared" si="6"/>
        <v>16.040495916069926</v>
      </c>
      <c r="AN24" s="172">
        <f t="shared" si="7"/>
        <v>23.826740000936098</v>
      </c>
      <c r="AO24" s="172">
        <f t="shared" si="8"/>
        <v>29.981851305776132</v>
      </c>
      <c r="AP24" s="172">
        <f t="shared" si="9"/>
        <v>8.1110722590226878</v>
      </c>
      <c r="AQ24" s="172" t="str">
        <f t="shared" si="10"/>
        <v/>
      </c>
      <c r="AR24" s="172" t="str">
        <f t="shared" si="11"/>
        <v/>
      </c>
      <c r="AS24" s="172" t="str">
        <f t="shared" si="12"/>
        <v/>
      </c>
      <c r="AT24" s="172" t="str">
        <f t="shared" si="13"/>
        <v/>
      </c>
      <c r="AU24" s="172" t="str">
        <f t="shared" si="14"/>
        <v/>
      </c>
      <c r="AV24" s="171" t="str">
        <f t="shared" si="15"/>
        <v/>
      </c>
      <c r="AW24" s="170">
        <f t="shared" si="16"/>
        <v>94.76</v>
      </c>
      <c r="AX24" s="170">
        <f t="shared" si="17"/>
        <v>65.7</v>
      </c>
      <c r="AY24" s="170">
        <f t="shared" si="18"/>
        <v>81.3</v>
      </c>
      <c r="AZ24" s="170">
        <f t="shared" si="19"/>
        <v>161</v>
      </c>
      <c r="BA24" s="170">
        <f t="shared" si="20"/>
        <v>32.32</v>
      </c>
      <c r="BB24" s="170">
        <f t="shared" si="21"/>
        <v>171</v>
      </c>
      <c r="BC24" s="170">
        <f t="shared" si="22"/>
        <v>201.4</v>
      </c>
      <c r="BD24" s="170">
        <f t="shared" si="23"/>
        <v>161.80000000000001</v>
      </c>
      <c r="BE24" s="170">
        <f t="shared" si="24"/>
        <v>78.92</v>
      </c>
      <c r="BF24" s="170" t="str">
        <f t="shared" si="25"/>
        <v/>
      </c>
      <c r="BG24" s="170" t="str">
        <f t="shared" si="26"/>
        <v/>
      </c>
      <c r="BH24" s="170" t="str">
        <f t="shared" si="27"/>
        <v/>
      </c>
      <c r="BI24" s="170" t="str">
        <f t="shared" si="28"/>
        <v/>
      </c>
      <c r="BJ24" s="170" t="str">
        <f t="shared" si="29"/>
        <v/>
      </c>
      <c r="BK24" s="171" t="str">
        <f t="shared" si="30"/>
        <v/>
      </c>
      <c r="BL24" s="170">
        <f t="shared" si="31"/>
        <v>10.266522210184181</v>
      </c>
      <c r="BM24" s="170">
        <f t="shared" si="32"/>
        <v>9.5968448729184921</v>
      </c>
      <c r="BN24" s="170">
        <f t="shared" si="33"/>
        <v>21.85483870967742</v>
      </c>
      <c r="BO24" s="170">
        <f t="shared" si="34"/>
        <v>32.564724919093855</v>
      </c>
      <c r="BP24" s="170">
        <f t="shared" si="35"/>
        <v>9.3735498839907194</v>
      </c>
      <c r="BQ24" s="170">
        <f t="shared" si="36"/>
        <v>22.833489117372146</v>
      </c>
      <c r="BR24" s="170">
        <f t="shared" si="37"/>
        <v>23.710854720979516</v>
      </c>
      <c r="BS24" s="170">
        <f t="shared" si="38"/>
        <v>17.508927605237531</v>
      </c>
      <c r="BT24" s="170">
        <f t="shared" si="39"/>
        <v>7.3964386129334585</v>
      </c>
      <c r="BU24" s="170" t="str">
        <f t="shared" si="40"/>
        <v/>
      </c>
      <c r="BV24" s="170" t="str">
        <f t="shared" si="41"/>
        <v/>
      </c>
      <c r="BW24" s="170" t="str">
        <f t="shared" si="42"/>
        <v/>
      </c>
      <c r="BX24" s="170" t="str">
        <f t="shared" si="43"/>
        <v/>
      </c>
      <c r="BY24" s="170" t="str">
        <f t="shared" si="44"/>
        <v/>
      </c>
      <c r="BZ24" s="169"/>
      <c r="CA24" s="168">
        <v>6.6429999999999998</v>
      </c>
      <c r="CB24" s="168">
        <v>6.7530000000000001</v>
      </c>
      <c r="CC24" s="168">
        <v>6.7039999999999997</v>
      </c>
      <c r="CD24" s="168">
        <v>6.7750000000000004</v>
      </c>
      <c r="CE24" s="168">
        <v>6.9279999999999999</v>
      </c>
      <c r="CF24" s="168">
        <v>6.9050000000000002</v>
      </c>
      <c r="CG24" s="168">
        <v>6.8049999999999997</v>
      </c>
      <c r="CH24" s="168">
        <v>6.883</v>
      </c>
      <c r="CI24" s="168">
        <v>7.5359999999999996</v>
      </c>
      <c r="CJ24" s="168"/>
      <c r="CK24" s="168"/>
      <c r="CL24" s="168"/>
      <c r="CM24" s="168"/>
      <c r="CN24" s="188"/>
      <c r="CO24" s="167" t="str">
        <f t="shared" si="45"/>
        <v/>
      </c>
      <c r="CP24" s="166">
        <f t="shared" si="46"/>
        <v>6.6429999999999998</v>
      </c>
      <c r="CQ24" s="166">
        <f t="shared" si="47"/>
        <v>6.7530000000000001</v>
      </c>
      <c r="CR24" s="166">
        <f t="shared" si="48"/>
        <v>6.7039999999999997</v>
      </c>
      <c r="CS24" s="166">
        <f t="shared" si="49"/>
        <v>6.7750000000000004</v>
      </c>
      <c r="CT24" s="166">
        <f t="shared" si="50"/>
        <v>6.9279999999999999</v>
      </c>
      <c r="CU24" s="166">
        <f t="shared" si="51"/>
        <v>6.9050000000000002</v>
      </c>
      <c r="CV24" s="166">
        <f t="shared" si="52"/>
        <v>6.8049999999999997</v>
      </c>
      <c r="CW24" s="166">
        <f t="shared" si="53"/>
        <v>6.883</v>
      </c>
      <c r="CX24" s="166">
        <f t="shared" si="54"/>
        <v>7.5359999999999996</v>
      </c>
      <c r="CY24" s="166" t="str">
        <f t="shared" si="55"/>
        <v/>
      </c>
      <c r="CZ24" s="166" t="str">
        <f t="shared" si="56"/>
        <v/>
      </c>
      <c r="DA24" s="166" t="str">
        <f t="shared" si="57"/>
        <v/>
      </c>
      <c r="DB24" s="166" t="str">
        <f t="shared" si="58"/>
        <v/>
      </c>
      <c r="DC24" s="166" t="str">
        <f t="shared" si="59"/>
        <v/>
      </c>
    </row>
    <row r="25" spans="1:107" s="165" customFormat="1" ht="10" x14ac:dyDescent="0.2">
      <c r="A25" s="176" t="s">
        <v>454</v>
      </c>
      <c r="B25" s="176" t="s">
        <v>1636</v>
      </c>
      <c r="C25" s="183">
        <v>19.117169221884605</v>
      </c>
      <c r="D25" s="183">
        <v>32.154339849868073</v>
      </c>
      <c r="E25" s="183">
        <v>28.669607657556401</v>
      </c>
      <c r="F25" s="183">
        <v>26.284110215730404</v>
      </c>
      <c r="G25" s="183">
        <v>26.746391890811974</v>
      </c>
      <c r="H25" s="183">
        <v>18.744433216357898</v>
      </c>
      <c r="I25" s="183">
        <v>4.4375050388241677</v>
      </c>
      <c r="J25" s="183">
        <v>21.933325979669966</v>
      </c>
      <c r="K25" s="183">
        <v>12.624712640686703</v>
      </c>
      <c r="L25" s="183">
        <v>12.184549510242119</v>
      </c>
      <c r="M25" s="183">
        <v>8.9232861271764961</v>
      </c>
      <c r="N25" s="183">
        <v>10.584936948020859</v>
      </c>
      <c r="O25" s="183">
        <v>23.230597422266939</v>
      </c>
      <c r="P25" s="183">
        <v>13.492496884831645</v>
      </c>
      <c r="Q25" s="183">
        <v>21.537564344397573</v>
      </c>
      <c r="R25" s="182"/>
      <c r="S25" s="180">
        <v>478</v>
      </c>
      <c r="T25" s="180">
        <v>257.2</v>
      </c>
      <c r="U25" s="180">
        <v>148.9</v>
      </c>
      <c r="V25" s="180">
        <v>360.3</v>
      </c>
      <c r="W25" s="180">
        <v>203.9</v>
      </c>
      <c r="X25" s="180">
        <v>576.1</v>
      </c>
      <c r="Y25" s="180">
        <v>801.5</v>
      </c>
      <c r="Z25" s="180">
        <v>871.2</v>
      </c>
      <c r="AA25" s="180">
        <v>1049</v>
      </c>
      <c r="AB25" s="180">
        <v>83.18</v>
      </c>
      <c r="AC25" s="180">
        <v>484</v>
      </c>
      <c r="AD25" s="180">
        <v>1737</v>
      </c>
      <c r="AE25" s="180">
        <v>888.7</v>
      </c>
      <c r="AF25" s="180">
        <v>1180</v>
      </c>
      <c r="AG25" s="173" t="str">
        <f t="shared" si="0"/>
        <v/>
      </c>
      <c r="AH25" s="172">
        <f t="shared" si="1"/>
        <v>14.865800455920764</v>
      </c>
      <c r="AI25" s="172">
        <f t="shared" si="2"/>
        <v>8.9711726463829091</v>
      </c>
      <c r="AJ25" s="172">
        <f t="shared" si="3"/>
        <v>5.6650196174754646</v>
      </c>
      <c r="AK25" s="172">
        <f t="shared" si="4"/>
        <v>13.470975878573427</v>
      </c>
      <c r="AL25" s="172">
        <f t="shared" si="5"/>
        <v>10.877896261064885</v>
      </c>
      <c r="AM25" s="172">
        <f t="shared" si="6"/>
        <v>129.82520469490052</v>
      </c>
      <c r="AN25" s="172">
        <f t="shared" si="7"/>
        <v>36.542565443239731</v>
      </c>
      <c r="AO25" s="172">
        <f t="shared" si="8"/>
        <v>69.007511283251858</v>
      </c>
      <c r="AP25" s="172">
        <f t="shared" si="9"/>
        <v>86.092637164650938</v>
      </c>
      <c r="AQ25" s="172">
        <f t="shared" si="10"/>
        <v>9.3216780023078556</v>
      </c>
      <c r="AR25" s="172">
        <f t="shared" si="11"/>
        <v>45.725355037707324</v>
      </c>
      <c r="AS25" s="172">
        <f t="shared" si="12"/>
        <v>74.772076172912136</v>
      </c>
      <c r="AT25" s="172">
        <f t="shared" si="13"/>
        <v>65.866237182465653</v>
      </c>
      <c r="AU25" s="172">
        <f t="shared" si="14"/>
        <v>54.787996503743273</v>
      </c>
      <c r="AV25" s="171" t="str">
        <f t="shared" si="15"/>
        <v/>
      </c>
      <c r="AW25" s="170">
        <f t="shared" si="16"/>
        <v>478</v>
      </c>
      <c r="AX25" s="170">
        <f t="shared" si="17"/>
        <v>257.2</v>
      </c>
      <c r="AY25" s="170">
        <f t="shared" si="18"/>
        <v>148.9</v>
      </c>
      <c r="AZ25" s="170">
        <f t="shared" si="19"/>
        <v>360.3</v>
      </c>
      <c r="BA25" s="170">
        <f t="shared" si="20"/>
        <v>203.9</v>
      </c>
      <c r="BB25" s="170">
        <f t="shared" si="21"/>
        <v>576.1</v>
      </c>
      <c r="BC25" s="170">
        <f t="shared" si="22"/>
        <v>801.5</v>
      </c>
      <c r="BD25" s="170">
        <f t="shared" si="23"/>
        <v>871.2</v>
      </c>
      <c r="BE25" s="170">
        <f t="shared" si="24"/>
        <v>1049</v>
      </c>
      <c r="BF25" s="170">
        <f t="shared" si="25"/>
        <v>83.18</v>
      </c>
      <c r="BG25" s="170">
        <f t="shared" si="26"/>
        <v>484</v>
      </c>
      <c r="BH25" s="170">
        <f t="shared" si="27"/>
        <v>1737</v>
      </c>
      <c r="BI25" s="170">
        <f t="shared" si="28"/>
        <v>888.7</v>
      </c>
      <c r="BJ25" s="170">
        <f t="shared" si="29"/>
        <v>1180</v>
      </c>
      <c r="BK25" s="171" t="str">
        <f t="shared" si="30"/>
        <v/>
      </c>
      <c r="BL25" s="170">
        <f t="shared" si="31"/>
        <v>51.787648970747561</v>
      </c>
      <c r="BM25" s="170">
        <f t="shared" si="32"/>
        <v>37.569383581653518</v>
      </c>
      <c r="BN25" s="170">
        <f t="shared" si="33"/>
        <v>40.026881720430104</v>
      </c>
      <c r="BO25" s="170">
        <f t="shared" si="34"/>
        <v>72.876213592233015</v>
      </c>
      <c r="BP25" s="170">
        <f t="shared" si="35"/>
        <v>59.135730858468676</v>
      </c>
      <c r="BQ25" s="170">
        <f t="shared" si="36"/>
        <v>76.926158365602888</v>
      </c>
      <c r="BR25" s="170">
        <f t="shared" si="37"/>
        <v>94.360725217800805</v>
      </c>
      <c r="BS25" s="170">
        <f t="shared" si="38"/>
        <v>94.275511308299969</v>
      </c>
      <c r="BT25" s="170">
        <f t="shared" si="39"/>
        <v>98.313027179006554</v>
      </c>
      <c r="BU25" s="170">
        <f t="shared" si="40"/>
        <v>68.180327868852459</v>
      </c>
      <c r="BV25" s="170">
        <f t="shared" si="41"/>
        <v>68.535825545171335</v>
      </c>
      <c r="BW25" s="170">
        <f t="shared" si="42"/>
        <v>58.308157099697887</v>
      </c>
      <c r="BX25" s="170">
        <f t="shared" si="43"/>
        <v>62.103424178895878</v>
      </c>
      <c r="BY25" s="170">
        <f t="shared" si="44"/>
        <v>51.618547681539809</v>
      </c>
      <c r="BZ25" s="179"/>
      <c r="CA25" s="177">
        <v>8.1430000000000007</v>
      </c>
      <c r="CB25" s="177">
        <v>7.8710000000000004</v>
      </c>
      <c r="CC25" s="177">
        <v>7.8330000000000002</v>
      </c>
      <c r="CD25" s="177">
        <v>8.1359999999999992</v>
      </c>
      <c r="CE25" s="177">
        <v>8.6489999999999991</v>
      </c>
      <c r="CF25" s="177">
        <v>9.7140000000000004</v>
      </c>
      <c r="CG25" s="177">
        <v>9.5419999999999998</v>
      </c>
      <c r="CH25" s="177">
        <v>9.5350000000000001</v>
      </c>
      <c r="CI25" s="177">
        <v>8.7539999999999996</v>
      </c>
      <c r="CJ25" s="177">
        <v>10.16</v>
      </c>
      <c r="CK25" s="177">
        <v>9.1579999999999995</v>
      </c>
      <c r="CL25" s="177">
        <v>8.6219999999999999</v>
      </c>
      <c r="CM25" s="177">
        <v>8.5350000000000001</v>
      </c>
      <c r="CN25" s="177">
        <v>8.52</v>
      </c>
      <c r="CO25" s="167" t="str">
        <f t="shared" si="45"/>
        <v/>
      </c>
      <c r="CP25" s="166">
        <f t="shared" si="46"/>
        <v>8.1430000000000007</v>
      </c>
      <c r="CQ25" s="166">
        <f t="shared" si="47"/>
        <v>7.8710000000000004</v>
      </c>
      <c r="CR25" s="166">
        <f t="shared" si="48"/>
        <v>7.8330000000000002</v>
      </c>
      <c r="CS25" s="166">
        <f t="shared" si="49"/>
        <v>8.1359999999999992</v>
      </c>
      <c r="CT25" s="166">
        <f t="shared" si="50"/>
        <v>8.6489999999999991</v>
      </c>
      <c r="CU25" s="166">
        <f t="shared" si="51"/>
        <v>9.7140000000000004</v>
      </c>
      <c r="CV25" s="166">
        <f t="shared" si="52"/>
        <v>9.5419999999999998</v>
      </c>
      <c r="CW25" s="166">
        <f t="shared" si="53"/>
        <v>9.5350000000000001</v>
      </c>
      <c r="CX25" s="166">
        <f t="shared" si="54"/>
        <v>8.7539999999999996</v>
      </c>
      <c r="CY25" s="166">
        <f t="shared" si="55"/>
        <v>10.16</v>
      </c>
      <c r="CZ25" s="166">
        <f t="shared" si="56"/>
        <v>9.1579999999999995</v>
      </c>
      <c r="DA25" s="166">
        <f t="shared" si="57"/>
        <v>8.6219999999999999</v>
      </c>
      <c r="DB25" s="166">
        <f t="shared" si="58"/>
        <v>8.5350000000000001</v>
      </c>
      <c r="DC25" s="166">
        <f t="shared" si="59"/>
        <v>8.52</v>
      </c>
    </row>
    <row r="26" spans="1:107" s="165" customFormat="1" ht="10" x14ac:dyDescent="0.2">
      <c r="A26" s="176" t="s">
        <v>601</v>
      </c>
      <c r="B26" s="176" t="s">
        <v>1635</v>
      </c>
      <c r="C26" s="170">
        <v>17.313394107049046</v>
      </c>
      <c r="D26" s="170">
        <v>21.216173640516562</v>
      </c>
      <c r="E26" s="170">
        <v>16.809793407769011</v>
      </c>
      <c r="F26" s="170">
        <v>15.238532809383198</v>
      </c>
      <c r="G26" s="170">
        <v>18.243291075043636</v>
      </c>
      <c r="H26" s="170">
        <v>15.596135255993369</v>
      </c>
      <c r="I26" s="170">
        <v>8.4043285280118152</v>
      </c>
      <c r="J26" s="170">
        <v>18.406285127233456</v>
      </c>
      <c r="K26" s="170">
        <v>8.7586007112867748</v>
      </c>
      <c r="L26" s="170">
        <v>6.2404158700239281</v>
      </c>
      <c r="M26" s="170">
        <v>8.3063648262707552</v>
      </c>
      <c r="N26" s="170">
        <v>12.61687736286399</v>
      </c>
      <c r="O26" s="170">
        <v>24.850086977189907</v>
      </c>
      <c r="P26" s="170">
        <v>16.514067288939462</v>
      </c>
      <c r="Q26" s="170">
        <v>9.2008570598341723</v>
      </c>
      <c r="R26" s="175"/>
      <c r="S26" s="174">
        <v>750.7</v>
      </c>
      <c r="T26" s="174">
        <v>408.7</v>
      </c>
      <c r="U26" s="174">
        <v>200</v>
      </c>
      <c r="V26" s="174">
        <v>401.5</v>
      </c>
      <c r="W26" s="174">
        <v>197.6</v>
      </c>
      <c r="X26" s="174"/>
      <c r="Y26" s="174"/>
      <c r="Z26" s="174"/>
      <c r="AA26" s="174">
        <v>704.3</v>
      </c>
      <c r="AB26" s="174"/>
      <c r="AC26" s="174"/>
      <c r="AD26" s="174">
        <v>2979</v>
      </c>
      <c r="AE26" s="174">
        <v>1192</v>
      </c>
      <c r="AF26" s="174">
        <v>2286</v>
      </c>
      <c r="AG26" s="173" t="str">
        <f t="shared" si="0"/>
        <v/>
      </c>
      <c r="AH26" s="172">
        <f t="shared" si="1"/>
        <v>35.383383107611216</v>
      </c>
      <c r="AI26" s="172">
        <f t="shared" si="2"/>
        <v>24.313207788211749</v>
      </c>
      <c r="AJ26" s="172">
        <f t="shared" si="3"/>
        <v>13.124623118365376</v>
      </c>
      <c r="AK26" s="172">
        <f t="shared" si="4"/>
        <v>22.008090445327703</v>
      </c>
      <c r="AL26" s="172">
        <f t="shared" si="5"/>
        <v>12.669805484282728</v>
      </c>
      <c r="AM26" s="172" t="str">
        <f t="shared" si="6"/>
        <v/>
      </c>
      <c r="AN26" s="172" t="str">
        <f t="shared" si="7"/>
        <v/>
      </c>
      <c r="AO26" s="172" t="str">
        <f t="shared" si="8"/>
        <v/>
      </c>
      <c r="AP26" s="172">
        <f t="shared" si="9"/>
        <v>112.86106802322766</v>
      </c>
      <c r="AQ26" s="172" t="str">
        <f t="shared" si="10"/>
        <v/>
      </c>
      <c r="AR26" s="172" t="str">
        <f t="shared" si="11"/>
        <v/>
      </c>
      <c r="AS26" s="172">
        <f t="shared" si="12"/>
        <v>119.87885606736297</v>
      </c>
      <c r="AT26" s="172">
        <f t="shared" si="13"/>
        <v>72.180885492598151</v>
      </c>
      <c r="AU26" s="172">
        <f t="shared" si="14"/>
        <v>248.45511511959091</v>
      </c>
      <c r="AV26" s="171" t="str">
        <f t="shared" si="15"/>
        <v/>
      </c>
      <c r="AW26" s="170">
        <f t="shared" si="16"/>
        <v>750.7</v>
      </c>
      <c r="AX26" s="170">
        <f t="shared" si="17"/>
        <v>408.7</v>
      </c>
      <c r="AY26" s="170">
        <f t="shared" si="18"/>
        <v>200</v>
      </c>
      <c r="AZ26" s="170">
        <f t="shared" si="19"/>
        <v>401.5</v>
      </c>
      <c r="BA26" s="170">
        <f t="shared" si="20"/>
        <v>197.6</v>
      </c>
      <c r="BB26" s="170" t="str">
        <f t="shared" si="21"/>
        <v/>
      </c>
      <c r="BC26" s="170" t="str">
        <f t="shared" si="22"/>
        <v/>
      </c>
      <c r="BD26" s="170" t="str">
        <f t="shared" si="23"/>
        <v/>
      </c>
      <c r="BE26" s="170">
        <f t="shared" si="24"/>
        <v>704.3</v>
      </c>
      <c r="BF26" s="170" t="str">
        <f t="shared" si="25"/>
        <v/>
      </c>
      <c r="BG26" s="170" t="str">
        <f t="shared" si="26"/>
        <v/>
      </c>
      <c r="BH26" s="170">
        <f t="shared" si="27"/>
        <v>2979</v>
      </c>
      <c r="BI26" s="170">
        <f t="shared" si="28"/>
        <v>1192</v>
      </c>
      <c r="BJ26" s="170">
        <f t="shared" si="29"/>
        <v>2286</v>
      </c>
      <c r="BK26" s="171" t="str">
        <f t="shared" si="30"/>
        <v/>
      </c>
      <c r="BL26" s="170">
        <f t="shared" si="31"/>
        <v>81.332611050920903</v>
      </c>
      <c r="BM26" s="170">
        <f t="shared" si="32"/>
        <v>59.699094361671044</v>
      </c>
      <c r="BN26" s="170">
        <f t="shared" si="33"/>
        <v>53.763440860215056</v>
      </c>
      <c r="BO26" s="170">
        <f t="shared" si="34"/>
        <v>81.209546925566343</v>
      </c>
      <c r="BP26" s="170">
        <f t="shared" si="35"/>
        <v>57.308584686774942</v>
      </c>
      <c r="BQ26" s="170" t="str">
        <f t="shared" si="36"/>
        <v/>
      </c>
      <c r="BR26" s="170" t="str">
        <f t="shared" si="37"/>
        <v/>
      </c>
      <c r="BS26" s="170" t="str">
        <f t="shared" si="38"/>
        <v/>
      </c>
      <c r="BT26" s="170">
        <f t="shared" si="39"/>
        <v>66.007497656982196</v>
      </c>
      <c r="BU26" s="170" t="str">
        <f t="shared" si="40"/>
        <v/>
      </c>
      <c r="BV26" s="170" t="str">
        <f t="shared" si="41"/>
        <v/>
      </c>
      <c r="BW26" s="170">
        <f t="shared" si="42"/>
        <v>100</v>
      </c>
      <c r="BX26" s="170">
        <f t="shared" si="43"/>
        <v>83.298392732354998</v>
      </c>
      <c r="BY26" s="170">
        <f t="shared" si="44"/>
        <v>100</v>
      </c>
      <c r="BZ26" s="169"/>
      <c r="CA26" s="168">
        <v>9.1649999999999991</v>
      </c>
      <c r="CB26" s="168">
        <v>9.5210000000000008</v>
      </c>
      <c r="CC26" s="168">
        <v>9.1669999999999998</v>
      </c>
      <c r="CD26" s="168">
        <v>9.4390000000000001</v>
      </c>
      <c r="CE26" s="168">
        <v>8.8109999999999999</v>
      </c>
      <c r="CF26" s="168"/>
      <c r="CG26" s="168"/>
      <c r="CH26" s="168"/>
      <c r="CI26" s="168">
        <v>9.4410000000000007</v>
      </c>
      <c r="CJ26" s="168"/>
      <c r="CK26" s="168"/>
      <c r="CL26" s="168">
        <v>7.77</v>
      </c>
      <c r="CM26" s="168">
        <v>7.6890000000000001</v>
      </c>
      <c r="CN26" s="168">
        <v>7.6660000000000004</v>
      </c>
      <c r="CO26" s="167" t="str">
        <f t="shared" si="45"/>
        <v/>
      </c>
      <c r="CP26" s="166">
        <f t="shared" si="46"/>
        <v>9.1649999999999991</v>
      </c>
      <c r="CQ26" s="166">
        <f t="shared" si="47"/>
        <v>9.5210000000000008</v>
      </c>
      <c r="CR26" s="166">
        <f t="shared" si="48"/>
        <v>9.1669999999999998</v>
      </c>
      <c r="CS26" s="166">
        <f t="shared" si="49"/>
        <v>9.4390000000000001</v>
      </c>
      <c r="CT26" s="166">
        <f t="shared" si="50"/>
        <v>8.8109999999999999</v>
      </c>
      <c r="CU26" s="166" t="str">
        <f t="shared" si="51"/>
        <v/>
      </c>
      <c r="CV26" s="166" t="str">
        <f t="shared" si="52"/>
        <v/>
      </c>
      <c r="CW26" s="166" t="str">
        <f t="shared" si="53"/>
        <v/>
      </c>
      <c r="CX26" s="166">
        <f t="shared" si="54"/>
        <v>9.4410000000000007</v>
      </c>
      <c r="CY26" s="166" t="str">
        <f t="shared" si="55"/>
        <v/>
      </c>
      <c r="CZ26" s="166" t="str">
        <f t="shared" si="56"/>
        <v/>
      </c>
      <c r="DA26" s="166">
        <f t="shared" si="57"/>
        <v>7.77</v>
      </c>
      <c r="DB26" s="166">
        <f t="shared" si="58"/>
        <v>7.6890000000000001</v>
      </c>
      <c r="DC26" s="166">
        <f t="shared" si="59"/>
        <v>7.6660000000000004</v>
      </c>
    </row>
    <row r="27" spans="1:107" s="165" customFormat="1" ht="10" x14ac:dyDescent="0.2">
      <c r="A27" s="176" t="s">
        <v>457</v>
      </c>
      <c r="B27" s="176" t="s">
        <v>1634</v>
      </c>
      <c r="C27" s="170">
        <v>15.879964473553011</v>
      </c>
      <c r="D27" s="170">
        <v>0.92031251347490295</v>
      </c>
      <c r="E27" s="170">
        <v>2.2389414455267009</v>
      </c>
      <c r="F27" s="170">
        <v>5.842117805114011</v>
      </c>
      <c r="G27" s="170">
        <v>3.1462823121820205</v>
      </c>
      <c r="H27" s="170">
        <v>9.2112452709340982</v>
      </c>
      <c r="I27" s="170">
        <v>14.008654207536175</v>
      </c>
      <c r="J27" s="170">
        <v>13.138581903598965</v>
      </c>
      <c r="K27" s="170">
        <v>14.660352251339845</v>
      </c>
      <c r="L27" s="170">
        <v>11.518457635629384</v>
      </c>
      <c r="M27" s="170">
        <v>17.888363134593693</v>
      </c>
      <c r="N27" s="170">
        <v>7.9748673601368507</v>
      </c>
      <c r="O27" s="170">
        <v>3.2324881425670831</v>
      </c>
      <c r="P27" s="170">
        <v>10.431078757929205</v>
      </c>
      <c r="Q27" s="170">
        <v>10.488186706594721</v>
      </c>
      <c r="R27" s="175">
        <v>35.68</v>
      </c>
      <c r="S27" s="174">
        <v>417.6</v>
      </c>
      <c r="T27" s="174">
        <v>283.5</v>
      </c>
      <c r="U27" s="174">
        <v>249.8</v>
      </c>
      <c r="V27" s="174">
        <v>422.4</v>
      </c>
      <c r="W27" s="174">
        <v>120.6</v>
      </c>
      <c r="X27" s="174">
        <v>202</v>
      </c>
      <c r="Y27" s="174">
        <v>130.80000000000001</v>
      </c>
      <c r="Z27" s="174">
        <v>260.39999999999998</v>
      </c>
      <c r="AA27" s="174">
        <v>651.9</v>
      </c>
      <c r="AB27" s="174">
        <v>52.7</v>
      </c>
      <c r="AC27" s="174">
        <v>232.9</v>
      </c>
      <c r="AD27" s="174">
        <v>49.74</v>
      </c>
      <c r="AE27" s="174">
        <v>99.38</v>
      </c>
      <c r="AF27" s="174">
        <v>191.7</v>
      </c>
      <c r="AG27" s="173">
        <f t="shared" si="0"/>
        <v>2.2468564120167009</v>
      </c>
      <c r="AH27" s="172">
        <f t="shared" si="1"/>
        <v>453.75890676877992</v>
      </c>
      <c r="AI27" s="172">
        <f t="shared" si="2"/>
        <v>126.62233778664448</v>
      </c>
      <c r="AJ27" s="172">
        <f t="shared" si="3"/>
        <v>42.75846676377062</v>
      </c>
      <c r="AK27" s="172">
        <f t="shared" si="4"/>
        <v>134.2536867605678</v>
      </c>
      <c r="AL27" s="172">
        <f t="shared" si="5"/>
        <v>13.092692296507499</v>
      </c>
      <c r="AM27" s="172">
        <f t="shared" si="6"/>
        <v>14.419657806338808</v>
      </c>
      <c r="AN27" s="172">
        <f t="shared" si="7"/>
        <v>9.9554123085514146</v>
      </c>
      <c r="AO27" s="172">
        <f t="shared" si="8"/>
        <v>17.762192581436874</v>
      </c>
      <c r="AP27" s="172">
        <f t="shared" si="9"/>
        <v>56.596119083124044</v>
      </c>
      <c r="AQ27" s="172">
        <f t="shared" si="10"/>
        <v>2.9460493172841109</v>
      </c>
      <c r="AR27" s="172">
        <f t="shared" si="11"/>
        <v>29.204247479296431</v>
      </c>
      <c r="AS27" s="172">
        <f t="shared" si="12"/>
        <v>15.387527442095717</v>
      </c>
      <c r="AT27" s="172">
        <f t="shared" si="13"/>
        <v>9.5272984037682669</v>
      </c>
      <c r="AU27" s="172">
        <f t="shared" si="14"/>
        <v>18.277706658240895</v>
      </c>
      <c r="AV27" s="171">
        <f t="shared" si="15"/>
        <v>35.68</v>
      </c>
      <c r="AW27" s="170">
        <f t="shared" si="16"/>
        <v>417.6</v>
      </c>
      <c r="AX27" s="170">
        <f t="shared" si="17"/>
        <v>283.5</v>
      </c>
      <c r="AY27" s="170">
        <f t="shared" si="18"/>
        <v>249.8</v>
      </c>
      <c r="AZ27" s="170">
        <f t="shared" si="19"/>
        <v>422.4</v>
      </c>
      <c r="BA27" s="170">
        <f t="shared" si="20"/>
        <v>120.6</v>
      </c>
      <c r="BB27" s="170">
        <f t="shared" si="21"/>
        <v>202</v>
      </c>
      <c r="BC27" s="170">
        <f t="shared" si="22"/>
        <v>130.80000000000001</v>
      </c>
      <c r="BD27" s="170">
        <f t="shared" si="23"/>
        <v>260.39999999999998</v>
      </c>
      <c r="BE27" s="170">
        <f t="shared" si="24"/>
        <v>651.9</v>
      </c>
      <c r="BF27" s="170">
        <f t="shared" si="25"/>
        <v>52.7</v>
      </c>
      <c r="BG27" s="170">
        <f t="shared" si="26"/>
        <v>232.9</v>
      </c>
      <c r="BH27" s="170">
        <f t="shared" si="27"/>
        <v>49.74</v>
      </c>
      <c r="BI27" s="170">
        <f t="shared" si="28"/>
        <v>99.38</v>
      </c>
      <c r="BJ27" s="170">
        <f t="shared" si="29"/>
        <v>191.7</v>
      </c>
      <c r="BK27" s="171">
        <f t="shared" si="30"/>
        <v>54.623392529087575</v>
      </c>
      <c r="BL27" s="170">
        <f t="shared" si="31"/>
        <v>45.243770314192851</v>
      </c>
      <c r="BM27" s="170">
        <f t="shared" si="32"/>
        <v>41.411042944785272</v>
      </c>
      <c r="BN27" s="170">
        <f t="shared" si="33"/>
        <v>67.150537634408607</v>
      </c>
      <c r="BO27" s="170">
        <f t="shared" si="34"/>
        <v>85.4368932038835</v>
      </c>
      <c r="BP27" s="170">
        <f t="shared" si="35"/>
        <v>34.976798143851504</v>
      </c>
      <c r="BQ27" s="170">
        <f t="shared" si="36"/>
        <v>26.97289357724663</v>
      </c>
      <c r="BR27" s="170">
        <f t="shared" si="37"/>
        <v>15.399105250765249</v>
      </c>
      <c r="BS27" s="170">
        <f t="shared" si="38"/>
        <v>28.1787685315442</v>
      </c>
      <c r="BT27" s="170">
        <f t="shared" si="39"/>
        <v>61.096532333645733</v>
      </c>
      <c r="BU27" s="170">
        <f t="shared" si="40"/>
        <v>43.196721311475407</v>
      </c>
      <c r="BV27" s="170">
        <f t="shared" si="41"/>
        <v>32.979325969980174</v>
      </c>
      <c r="BW27" s="170">
        <f t="shared" si="42"/>
        <v>1.6696878147029204</v>
      </c>
      <c r="BX27" s="170">
        <f t="shared" si="43"/>
        <v>6.9447938504542277</v>
      </c>
      <c r="BY27" s="170">
        <f t="shared" si="44"/>
        <v>8.3858267716535426</v>
      </c>
      <c r="BZ27" s="169">
        <v>11.98</v>
      </c>
      <c r="CA27" s="168">
        <v>8.3520000000000003</v>
      </c>
      <c r="CB27" s="168">
        <v>8.4939999999999998</v>
      </c>
      <c r="CC27" s="168">
        <v>8.5429999999999993</v>
      </c>
      <c r="CD27" s="168">
        <v>9.0570000000000004</v>
      </c>
      <c r="CE27" s="168">
        <v>8.26</v>
      </c>
      <c r="CF27" s="168">
        <v>8.65</v>
      </c>
      <c r="CG27" s="168">
        <v>8.218</v>
      </c>
      <c r="CH27" s="168">
        <v>8.4280000000000008</v>
      </c>
      <c r="CI27" s="168">
        <v>10.6</v>
      </c>
      <c r="CJ27" s="168">
        <v>9.6050000000000004</v>
      </c>
      <c r="CK27" s="168">
        <v>10.119999999999999</v>
      </c>
      <c r="CL27" s="168">
        <v>8.2769999999999992</v>
      </c>
      <c r="CM27" s="168">
        <v>8.1690000000000005</v>
      </c>
      <c r="CN27" s="168">
        <v>8.2089999999999996</v>
      </c>
      <c r="CO27" s="167">
        <f t="shared" si="45"/>
        <v>11.98</v>
      </c>
      <c r="CP27" s="166">
        <f t="shared" si="46"/>
        <v>8.3520000000000003</v>
      </c>
      <c r="CQ27" s="166">
        <f t="shared" si="47"/>
        <v>8.4939999999999998</v>
      </c>
      <c r="CR27" s="166">
        <f t="shared" si="48"/>
        <v>8.5429999999999993</v>
      </c>
      <c r="CS27" s="166">
        <f t="shared" si="49"/>
        <v>9.0570000000000004</v>
      </c>
      <c r="CT27" s="166">
        <f t="shared" si="50"/>
        <v>8.26</v>
      </c>
      <c r="CU27" s="166">
        <f t="shared" si="51"/>
        <v>8.65</v>
      </c>
      <c r="CV27" s="166">
        <f t="shared" si="52"/>
        <v>8.218</v>
      </c>
      <c r="CW27" s="166">
        <f t="shared" si="53"/>
        <v>8.4280000000000008</v>
      </c>
      <c r="CX27" s="166">
        <f t="shared" si="54"/>
        <v>10.6</v>
      </c>
      <c r="CY27" s="166">
        <f t="shared" si="55"/>
        <v>9.6050000000000004</v>
      </c>
      <c r="CZ27" s="166">
        <f t="shared" si="56"/>
        <v>10.119999999999999</v>
      </c>
      <c r="DA27" s="166">
        <f t="shared" si="57"/>
        <v>8.2769999999999992</v>
      </c>
      <c r="DB27" s="166">
        <f t="shared" si="58"/>
        <v>8.1690000000000005</v>
      </c>
      <c r="DC27" s="166">
        <f t="shared" si="59"/>
        <v>8.2089999999999996</v>
      </c>
    </row>
    <row r="28" spans="1:107" s="165" customFormat="1" ht="16" x14ac:dyDescent="0.2">
      <c r="A28" s="176" t="s">
        <v>1577</v>
      </c>
      <c r="B28" s="176" t="s">
        <v>1633</v>
      </c>
      <c r="C28" s="183">
        <v>15.116167777823501</v>
      </c>
      <c r="D28" s="183">
        <v>4.3887175431651517</v>
      </c>
      <c r="E28" s="183">
        <v>14.962617992476366</v>
      </c>
      <c r="F28" s="183">
        <v>7.7074761267539476</v>
      </c>
      <c r="G28" s="183">
        <v>20.845627303471829</v>
      </c>
      <c r="H28" s="183">
        <v>17.042421933835755</v>
      </c>
      <c r="I28" s="183">
        <v>14.590137743729299</v>
      </c>
      <c r="J28" s="183">
        <v>16.53106851137629</v>
      </c>
      <c r="K28" s="183">
        <v>16.56689926074252</v>
      </c>
      <c r="L28" s="183">
        <v>15.539573080644564</v>
      </c>
      <c r="M28" s="183">
        <v>7.2747135492403032</v>
      </c>
      <c r="N28" s="183">
        <v>5.1692271464810711</v>
      </c>
      <c r="O28" s="183">
        <v>30.375319517076182</v>
      </c>
      <c r="P28" s="183">
        <v>13.464425647434007</v>
      </c>
      <c r="Q28" s="183">
        <v>14.877392865799187</v>
      </c>
      <c r="R28" s="182">
        <v>21.39</v>
      </c>
      <c r="S28" s="180"/>
      <c r="T28" s="180"/>
      <c r="U28" s="180"/>
      <c r="V28" s="180"/>
      <c r="W28" s="180"/>
      <c r="X28" s="180"/>
      <c r="Y28" s="180"/>
      <c r="Z28" s="180"/>
      <c r="AA28" s="180">
        <v>122.2</v>
      </c>
      <c r="AB28" s="180">
        <v>62.32</v>
      </c>
      <c r="AC28" s="180">
        <v>270.8</v>
      </c>
      <c r="AD28" s="180"/>
      <c r="AE28" s="180"/>
      <c r="AF28" s="180"/>
      <c r="AG28" s="173">
        <f t="shared" si="0"/>
        <v>1.4150411873160511</v>
      </c>
      <c r="AH28" s="172" t="str">
        <f t="shared" si="1"/>
        <v/>
      </c>
      <c r="AI28" s="172" t="str">
        <f t="shared" si="2"/>
        <v/>
      </c>
      <c r="AJ28" s="172" t="str">
        <f t="shared" si="3"/>
        <v/>
      </c>
      <c r="AK28" s="172" t="str">
        <f t="shared" si="4"/>
        <v/>
      </c>
      <c r="AL28" s="172" t="str">
        <f t="shared" si="5"/>
        <v/>
      </c>
      <c r="AM28" s="172" t="str">
        <f t="shared" si="6"/>
        <v/>
      </c>
      <c r="AN28" s="172" t="str">
        <f t="shared" si="7"/>
        <v/>
      </c>
      <c r="AO28" s="172" t="str">
        <f t="shared" si="8"/>
        <v/>
      </c>
      <c r="AP28" s="172">
        <f t="shared" si="9"/>
        <v>7.8637938999886146</v>
      </c>
      <c r="AQ28" s="172">
        <f t="shared" si="10"/>
        <v>8.5666603335203568</v>
      </c>
      <c r="AR28" s="172">
        <f t="shared" si="11"/>
        <v>52.386941476221629</v>
      </c>
      <c r="AS28" s="172" t="str">
        <f t="shared" si="12"/>
        <v/>
      </c>
      <c r="AT28" s="172" t="str">
        <f t="shared" si="13"/>
        <v/>
      </c>
      <c r="AU28" s="172" t="str">
        <f t="shared" si="14"/>
        <v/>
      </c>
      <c r="AV28" s="171">
        <f t="shared" si="15"/>
        <v>21.39</v>
      </c>
      <c r="AW28" s="170" t="str">
        <f t="shared" si="16"/>
        <v/>
      </c>
      <c r="AX28" s="170" t="str">
        <f t="shared" si="17"/>
        <v/>
      </c>
      <c r="AY28" s="170" t="str">
        <f t="shared" si="18"/>
        <v/>
      </c>
      <c r="AZ28" s="170" t="str">
        <f t="shared" si="19"/>
        <v/>
      </c>
      <c r="BA28" s="170" t="str">
        <f t="shared" si="20"/>
        <v/>
      </c>
      <c r="BB28" s="170" t="str">
        <f t="shared" si="21"/>
        <v/>
      </c>
      <c r="BC28" s="170" t="str">
        <f t="shared" si="22"/>
        <v/>
      </c>
      <c r="BD28" s="170" t="str">
        <f t="shared" si="23"/>
        <v/>
      </c>
      <c r="BE28" s="170">
        <f t="shared" si="24"/>
        <v>122.2</v>
      </c>
      <c r="BF28" s="170">
        <f t="shared" si="25"/>
        <v>62.32</v>
      </c>
      <c r="BG28" s="170">
        <f t="shared" si="26"/>
        <v>270.8</v>
      </c>
      <c r="BH28" s="170" t="str">
        <f t="shared" si="27"/>
        <v/>
      </c>
      <c r="BI28" s="170" t="str">
        <f t="shared" si="28"/>
        <v/>
      </c>
      <c r="BJ28" s="170" t="str">
        <f t="shared" si="29"/>
        <v/>
      </c>
      <c r="BK28" s="171">
        <f t="shared" si="30"/>
        <v>32.74647887323944</v>
      </c>
      <c r="BL28" s="170" t="str">
        <f t="shared" si="31"/>
        <v/>
      </c>
      <c r="BM28" s="170" t="str">
        <f t="shared" si="32"/>
        <v/>
      </c>
      <c r="BN28" s="170" t="str">
        <f t="shared" si="33"/>
        <v/>
      </c>
      <c r="BO28" s="170" t="str">
        <f t="shared" si="34"/>
        <v/>
      </c>
      <c r="BP28" s="170" t="str">
        <f t="shared" si="35"/>
        <v/>
      </c>
      <c r="BQ28" s="170" t="str">
        <f t="shared" si="36"/>
        <v/>
      </c>
      <c r="BR28" s="170" t="str">
        <f t="shared" si="37"/>
        <v/>
      </c>
      <c r="BS28" s="170" t="str">
        <f t="shared" si="38"/>
        <v/>
      </c>
      <c r="BT28" s="170">
        <f t="shared" si="39"/>
        <v>11.452671040299906</v>
      </c>
      <c r="BU28" s="170">
        <f t="shared" si="40"/>
        <v>51.081967213114751</v>
      </c>
      <c r="BV28" s="170">
        <f t="shared" si="41"/>
        <v>38.346077598414041</v>
      </c>
      <c r="BW28" s="170" t="str">
        <f t="shared" si="42"/>
        <v/>
      </c>
      <c r="BX28" s="170" t="str">
        <f t="shared" si="43"/>
        <v/>
      </c>
      <c r="BY28" s="170" t="str">
        <f t="shared" si="44"/>
        <v/>
      </c>
      <c r="BZ28" s="179">
        <v>7.7850000000000001</v>
      </c>
      <c r="CA28" s="177"/>
      <c r="CB28" s="177"/>
      <c r="CC28" s="177"/>
      <c r="CD28" s="177"/>
      <c r="CE28" s="177"/>
      <c r="CF28" s="177"/>
      <c r="CG28" s="177"/>
      <c r="CH28" s="177"/>
      <c r="CI28" s="177">
        <v>7.2190000000000003</v>
      </c>
      <c r="CJ28" s="177">
        <v>8.6010000000000009</v>
      </c>
      <c r="CK28" s="177">
        <v>8.4939999999999998</v>
      </c>
      <c r="CL28" s="177"/>
      <c r="CM28" s="177"/>
      <c r="CN28" s="177"/>
      <c r="CO28" s="167">
        <f t="shared" si="45"/>
        <v>7.7850000000000001</v>
      </c>
      <c r="CP28" s="166" t="str">
        <f t="shared" si="46"/>
        <v/>
      </c>
      <c r="CQ28" s="166" t="str">
        <f t="shared" si="47"/>
        <v/>
      </c>
      <c r="CR28" s="166" t="str">
        <f t="shared" si="48"/>
        <v/>
      </c>
      <c r="CS28" s="166" t="str">
        <f t="shared" si="49"/>
        <v/>
      </c>
      <c r="CT28" s="166" t="str">
        <f t="shared" si="50"/>
        <v/>
      </c>
      <c r="CU28" s="166" t="str">
        <f t="shared" si="51"/>
        <v/>
      </c>
      <c r="CV28" s="166" t="str">
        <f t="shared" si="52"/>
        <v/>
      </c>
      <c r="CW28" s="166" t="str">
        <f t="shared" si="53"/>
        <v/>
      </c>
      <c r="CX28" s="166">
        <f t="shared" si="54"/>
        <v>7.2190000000000003</v>
      </c>
      <c r="CY28" s="166">
        <f t="shared" si="55"/>
        <v>8.6010000000000009</v>
      </c>
      <c r="CZ28" s="166">
        <f t="shared" si="56"/>
        <v>8.4939999999999998</v>
      </c>
      <c r="DA28" s="166" t="str">
        <f t="shared" si="57"/>
        <v/>
      </c>
      <c r="DB28" s="166" t="str">
        <f t="shared" si="58"/>
        <v/>
      </c>
      <c r="DC28" s="166" t="str">
        <f t="shared" si="59"/>
        <v/>
      </c>
    </row>
    <row r="29" spans="1:107" s="165" customFormat="1" ht="10" x14ac:dyDescent="0.2">
      <c r="A29" s="176" t="s">
        <v>497</v>
      </c>
      <c r="B29" s="176" t="s">
        <v>1632</v>
      </c>
      <c r="C29" s="183">
        <v>6.1193555963332029</v>
      </c>
      <c r="D29" s="183">
        <v>10.562020983550074</v>
      </c>
      <c r="E29" s="183">
        <v>2.2564256184441609</v>
      </c>
      <c r="F29" s="183">
        <v>24.717210699488298</v>
      </c>
      <c r="G29" s="183">
        <v>17.499667380897804</v>
      </c>
      <c r="H29" s="183">
        <v>2.3220149113418698</v>
      </c>
      <c r="I29" s="183">
        <v>2.8129304078378552</v>
      </c>
      <c r="J29" s="183">
        <v>2.6731684440875036</v>
      </c>
      <c r="K29" s="183">
        <v>4.6772703478902411</v>
      </c>
      <c r="L29" s="183">
        <v>3.389912753965282</v>
      </c>
      <c r="M29" s="183">
        <v>13.779841877104488</v>
      </c>
      <c r="N29" s="183">
        <v>15.914174332733351</v>
      </c>
      <c r="O29" s="183">
        <v>19.05783449680002</v>
      </c>
      <c r="P29" s="183">
        <v>1.9496294547150848</v>
      </c>
      <c r="Q29" s="183">
        <v>10.099420940200659</v>
      </c>
      <c r="R29" s="182">
        <v>26.09</v>
      </c>
      <c r="S29" s="180">
        <v>502</v>
      </c>
      <c r="T29" s="180">
        <v>221.6</v>
      </c>
      <c r="U29" s="180">
        <v>235.4</v>
      </c>
      <c r="V29" s="180">
        <v>240.5</v>
      </c>
      <c r="W29" s="180">
        <v>168.4</v>
      </c>
      <c r="X29" s="180">
        <v>457.1</v>
      </c>
      <c r="Y29" s="180">
        <v>547.9</v>
      </c>
      <c r="Z29" s="180">
        <v>601.5</v>
      </c>
      <c r="AA29" s="180">
        <v>848.4</v>
      </c>
      <c r="AB29" s="180">
        <v>94.18</v>
      </c>
      <c r="AC29" s="180">
        <v>706.2</v>
      </c>
      <c r="AD29" s="180">
        <v>1374</v>
      </c>
      <c r="AE29" s="180">
        <v>822</v>
      </c>
      <c r="AF29" s="180">
        <v>1520</v>
      </c>
      <c r="AG29" s="173">
        <f t="shared" si="0"/>
        <v>4.2635208216423095</v>
      </c>
      <c r="AH29" s="172">
        <f t="shared" si="1"/>
        <v>47.52878268106501</v>
      </c>
      <c r="AI29" s="172">
        <f t="shared" si="2"/>
        <v>98.208422289052237</v>
      </c>
      <c r="AJ29" s="172">
        <f t="shared" si="3"/>
        <v>9.523728339010086</v>
      </c>
      <c r="AK29" s="172">
        <f t="shared" si="4"/>
        <v>13.743118355639361</v>
      </c>
      <c r="AL29" s="172">
        <f t="shared" si="5"/>
        <v>72.523220749983594</v>
      </c>
      <c r="AM29" s="172">
        <f t="shared" si="6"/>
        <v>162.49957650084477</v>
      </c>
      <c r="AN29" s="172">
        <f t="shared" si="7"/>
        <v>204.96276664190077</v>
      </c>
      <c r="AO29" s="172">
        <f t="shared" si="8"/>
        <v>128.6006485110095</v>
      </c>
      <c r="AP29" s="172">
        <f t="shared" si="9"/>
        <v>250.27192779743407</v>
      </c>
      <c r="AQ29" s="172">
        <f t="shared" si="10"/>
        <v>6.8346212416618624</v>
      </c>
      <c r="AR29" s="172">
        <f t="shared" si="11"/>
        <v>44.375534993822463</v>
      </c>
      <c r="AS29" s="172">
        <f t="shared" si="12"/>
        <v>72.096333937137871</v>
      </c>
      <c r="AT29" s="172">
        <f t="shared" si="13"/>
        <v>421.61857885970727</v>
      </c>
      <c r="AU29" s="172">
        <f t="shared" si="14"/>
        <v>150.50367828017278</v>
      </c>
      <c r="AV29" s="171">
        <f t="shared" si="15"/>
        <v>26.09</v>
      </c>
      <c r="AW29" s="170">
        <f t="shared" si="16"/>
        <v>502</v>
      </c>
      <c r="AX29" s="170">
        <f t="shared" si="17"/>
        <v>221.6</v>
      </c>
      <c r="AY29" s="170">
        <f t="shared" si="18"/>
        <v>235.4</v>
      </c>
      <c r="AZ29" s="170">
        <f t="shared" si="19"/>
        <v>240.5</v>
      </c>
      <c r="BA29" s="170">
        <f t="shared" si="20"/>
        <v>168.4</v>
      </c>
      <c r="BB29" s="170">
        <f t="shared" si="21"/>
        <v>457.1</v>
      </c>
      <c r="BC29" s="170">
        <f t="shared" si="22"/>
        <v>547.9</v>
      </c>
      <c r="BD29" s="170">
        <f t="shared" si="23"/>
        <v>601.5</v>
      </c>
      <c r="BE29" s="170">
        <f t="shared" si="24"/>
        <v>848.4</v>
      </c>
      <c r="BF29" s="170">
        <f t="shared" si="25"/>
        <v>94.18</v>
      </c>
      <c r="BG29" s="170">
        <f t="shared" si="26"/>
        <v>706.2</v>
      </c>
      <c r="BH29" s="170">
        <f t="shared" si="27"/>
        <v>1374</v>
      </c>
      <c r="BI29" s="170">
        <f t="shared" si="28"/>
        <v>822</v>
      </c>
      <c r="BJ29" s="170">
        <f t="shared" si="29"/>
        <v>1520</v>
      </c>
      <c r="BK29" s="171">
        <f t="shared" si="30"/>
        <v>39.941824862216784</v>
      </c>
      <c r="BL29" s="170">
        <f t="shared" si="31"/>
        <v>54.387865655471288</v>
      </c>
      <c r="BM29" s="170">
        <f t="shared" si="32"/>
        <v>32.369266725094946</v>
      </c>
      <c r="BN29" s="170">
        <f t="shared" si="33"/>
        <v>63.27956989247312</v>
      </c>
      <c r="BO29" s="170">
        <f t="shared" si="34"/>
        <v>48.644822006472495</v>
      </c>
      <c r="BP29" s="170">
        <f t="shared" si="35"/>
        <v>48.839907192575403</v>
      </c>
      <c r="BQ29" s="170">
        <f t="shared" si="36"/>
        <v>61.036186406729875</v>
      </c>
      <c r="BR29" s="170">
        <f t="shared" si="37"/>
        <v>64.5043560160113</v>
      </c>
      <c r="BS29" s="170">
        <f t="shared" si="38"/>
        <v>65.090358186343465</v>
      </c>
      <c r="BT29" s="170">
        <f t="shared" si="39"/>
        <v>79.512652296157455</v>
      </c>
      <c r="BU29" s="170">
        <f t="shared" si="40"/>
        <v>77.196721311475414</v>
      </c>
      <c r="BV29" s="170">
        <f t="shared" si="41"/>
        <v>100</v>
      </c>
      <c r="BW29" s="170">
        <f t="shared" si="42"/>
        <v>46.12286002014099</v>
      </c>
      <c r="BX29" s="170">
        <f t="shared" si="43"/>
        <v>57.442348008385743</v>
      </c>
      <c r="BY29" s="170">
        <f t="shared" si="44"/>
        <v>66.491688538932635</v>
      </c>
      <c r="BZ29" s="179">
        <v>8.4770000000000003</v>
      </c>
      <c r="CA29" s="177">
        <v>8.6950000000000003</v>
      </c>
      <c r="CB29" s="177">
        <v>8.8520000000000003</v>
      </c>
      <c r="CC29" s="177">
        <v>9.1289999999999996</v>
      </c>
      <c r="CD29" s="177">
        <v>9.0380000000000003</v>
      </c>
      <c r="CE29" s="177">
        <v>8.5329999999999995</v>
      </c>
      <c r="CF29" s="177">
        <v>9.7289999999999992</v>
      </c>
      <c r="CG29" s="177">
        <v>9.8859999999999992</v>
      </c>
      <c r="CH29" s="177">
        <v>9.9250000000000007</v>
      </c>
      <c r="CI29" s="177">
        <v>8.9109999999999996</v>
      </c>
      <c r="CJ29" s="177">
        <v>10.62</v>
      </c>
      <c r="CK29" s="177">
        <v>9.1880000000000006</v>
      </c>
      <c r="CL29" s="177">
        <v>8.3290000000000006</v>
      </c>
      <c r="CM29" s="177">
        <v>7.9189999999999996</v>
      </c>
      <c r="CN29" s="177">
        <v>8.7210000000000001</v>
      </c>
      <c r="CO29" s="167">
        <f t="shared" si="45"/>
        <v>8.4770000000000003</v>
      </c>
      <c r="CP29" s="166">
        <f t="shared" si="46"/>
        <v>8.6950000000000003</v>
      </c>
      <c r="CQ29" s="166">
        <f t="shared" si="47"/>
        <v>8.8520000000000003</v>
      </c>
      <c r="CR29" s="166">
        <f t="shared" si="48"/>
        <v>9.1289999999999996</v>
      </c>
      <c r="CS29" s="166">
        <f t="shared" si="49"/>
        <v>9.0380000000000003</v>
      </c>
      <c r="CT29" s="166">
        <f t="shared" si="50"/>
        <v>8.5329999999999995</v>
      </c>
      <c r="CU29" s="166">
        <f t="shared" si="51"/>
        <v>9.7289999999999992</v>
      </c>
      <c r="CV29" s="166">
        <f t="shared" si="52"/>
        <v>9.8859999999999992</v>
      </c>
      <c r="CW29" s="166">
        <f t="shared" si="53"/>
        <v>9.9250000000000007</v>
      </c>
      <c r="CX29" s="166">
        <f t="shared" si="54"/>
        <v>8.9109999999999996</v>
      </c>
      <c r="CY29" s="166">
        <f t="shared" si="55"/>
        <v>10.62</v>
      </c>
      <c r="CZ29" s="166">
        <f t="shared" si="56"/>
        <v>9.1880000000000006</v>
      </c>
      <c r="DA29" s="166">
        <f t="shared" si="57"/>
        <v>8.3290000000000006</v>
      </c>
      <c r="DB29" s="166">
        <f t="shared" si="58"/>
        <v>7.9189999999999996</v>
      </c>
      <c r="DC29" s="166">
        <f t="shared" si="59"/>
        <v>8.7210000000000001</v>
      </c>
    </row>
    <row r="30" spans="1:107" s="165" customFormat="1" ht="10" x14ac:dyDescent="0.2">
      <c r="A30" s="176" t="s">
        <v>18</v>
      </c>
      <c r="B30" s="176" t="s">
        <v>18</v>
      </c>
      <c r="C30" s="170">
        <v>12.612578070757456</v>
      </c>
      <c r="D30" s="170">
        <v>25.872845134223322</v>
      </c>
      <c r="E30" s="170">
        <v>13.360582179083295</v>
      </c>
      <c r="F30" s="170">
        <v>20.158385317126392</v>
      </c>
      <c r="G30" s="170">
        <v>15.453799220499318</v>
      </c>
      <c r="H30" s="170">
        <v>13.527494133930752</v>
      </c>
      <c r="I30" s="170">
        <v>19.700552733718148</v>
      </c>
      <c r="J30" s="170">
        <v>16.435553549767949</v>
      </c>
      <c r="K30" s="170">
        <v>23.716119857014526</v>
      </c>
      <c r="L30" s="170">
        <v>13.282573168843621</v>
      </c>
      <c r="M30" s="170">
        <v>4.9321675501958824</v>
      </c>
      <c r="N30" s="170">
        <v>6.572371414638523</v>
      </c>
      <c r="O30" s="170">
        <v>40.105211426186173</v>
      </c>
      <c r="P30" s="170">
        <v>29.856902146821039</v>
      </c>
      <c r="Q30" s="170">
        <v>29.843861219695032</v>
      </c>
      <c r="R30" s="175"/>
      <c r="S30" s="174">
        <v>508</v>
      </c>
      <c r="T30" s="174">
        <v>327.10000000000002</v>
      </c>
      <c r="U30" s="174">
        <v>199.9</v>
      </c>
      <c r="V30" s="174">
        <v>308</v>
      </c>
      <c r="W30" s="174">
        <v>108.6</v>
      </c>
      <c r="X30" s="174"/>
      <c r="Y30" s="174"/>
      <c r="Z30" s="189"/>
      <c r="AA30" s="174">
        <v>65.209999999999994</v>
      </c>
      <c r="AB30" s="174"/>
      <c r="AC30" s="174"/>
      <c r="AD30" s="174">
        <v>998.7</v>
      </c>
      <c r="AE30" s="174">
        <v>301.89999999999998</v>
      </c>
      <c r="AF30" s="174">
        <v>1180</v>
      </c>
      <c r="AG30" s="173" t="str">
        <f t="shared" si="0"/>
        <v/>
      </c>
      <c r="AH30" s="172">
        <f t="shared" si="1"/>
        <v>19.634485398285118</v>
      </c>
      <c r="AI30" s="172">
        <f t="shared" si="2"/>
        <v>24.482466079366851</v>
      </c>
      <c r="AJ30" s="172">
        <f t="shared" si="3"/>
        <v>9.9164688468459161</v>
      </c>
      <c r="AK30" s="172">
        <f t="shared" si="4"/>
        <v>19.930374117417088</v>
      </c>
      <c r="AL30" s="172">
        <f t="shared" si="5"/>
        <v>8.0280944071970222</v>
      </c>
      <c r="AM30" s="172" t="str">
        <f t="shared" si="6"/>
        <v/>
      </c>
      <c r="AN30" s="172" t="str">
        <f t="shared" si="7"/>
        <v/>
      </c>
      <c r="AO30" s="172" t="str">
        <f t="shared" si="8"/>
        <v/>
      </c>
      <c r="AP30" s="172">
        <f t="shared" si="9"/>
        <v>4.9094402997877227</v>
      </c>
      <c r="AQ30" s="172" t="str">
        <f t="shared" si="10"/>
        <v/>
      </c>
      <c r="AR30" s="172" t="str">
        <f t="shared" si="11"/>
        <v/>
      </c>
      <c r="AS30" s="172">
        <f t="shared" si="12"/>
        <v>24.902000624983913</v>
      </c>
      <c r="AT30" s="172">
        <f t="shared" si="13"/>
        <v>10.111564773713278</v>
      </c>
      <c r="AU30" s="172">
        <f t="shared" si="14"/>
        <v>39.539119663955404</v>
      </c>
      <c r="AV30" s="171" t="str">
        <f t="shared" si="15"/>
        <v/>
      </c>
      <c r="AW30" s="170">
        <f t="shared" si="16"/>
        <v>508</v>
      </c>
      <c r="AX30" s="170">
        <f t="shared" si="17"/>
        <v>327.10000000000002</v>
      </c>
      <c r="AY30" s="170">
        <f t="shared" si="18"/>
        <v>199.9</v>
      </c>
      <c r="AZ30" s="170">
        <f t="shared" si="19"/>
        <v>308</v>
      </c>
      <c r="BA30" s="170">
        <f t="shared" si="20"/>
        <v>108.6</v>
      </c>
      <c r="BB30" s="170" t="str">
        <f t="shared" si="21"/>
        <v/>
      </c>
      <c r="BC30" s="170" t="str">
        <f t="shared" si="22"/>
        <v/>
      </c>
      <c r="BD30" s="170" t="str">
        <f t="shared" si="23"/>
        <v/>
      </c>
      <c r="BE30" s="170">
        <f t="shared" si="24"/>
        <v>65.209999999999994</v>
      </c>
      <c r="BF30" s="170" t="str">
        <f t="shared" si="25"/>
        <v/>
      </c>
      <c r="BG30" s="170" t="str">
        <f t="shared" si="26"/>
        <v/>
      </c>
      <c r="BH30" s="170">
        <f t="shared" si="27"/>
        <v>998.7</v>
      </c>
      <c r="BI30" s="170">
        <f t="shared" si="28"/>
        <v>301.89999999999998</v>
      </c>
      <c r="BJ30" s="170">
        <f t="shared" si="29"/>
        <v>1180</v>
      </c>
      <c r="BK30" s="171" t="str">
        <f t="shared" si="30"/>
        <v/>
      </c>
      <c r="BL30" s="170">
        <f t="shared" si="31"/>
        <v>55.037919826652221</v>
      </c>
      <c r="BM30" s="170">
        <f t="shared" si="32"/>
        <v>47.779725387087353</v>
      </c>
      <c r="BN30" s="170">
        <f t="shared" si="33"/>
        <v>53.736559139784944</v>
      </c>
      <c r="BO30" s="170">
        <f t="shared" si="34"/>
        <v>62.297734627831716</v>
      </c>
      <c r="BP30" s="170">
        <f t="shared" si="35"/>
        <v>31.496519721577727</v>
      </c>
      <c r="BQ30" s="170" t="str">
        <f t="shared" si="36"/>
        <v/>
      </c>
      <c r="BR30" s="170" t="str">
        <f t="shared" si="37"/>
        <v/>
      </c>
      <c r="BS30" s="170" t="str">
        <f t="shared" si="38"/>
        <v/>
      </c>
      <c r="BT30" s="170">
        <f t="shared" si="39"/>
        <v>6.1115276476101208</v>
      </c>
      <c r="BU30" s="170" t="str">
        <f t="shared" si="40"/>
        <v/>
      </c>
      <c r="BV30" s="170" t="str">
        <f t="shared" si="41"/>
        <v/>
      </c>
      <c r="BW30" s="170">
        <f t="shared" si="42"/>
        <v>33.52467270896274</v>
      </c>
      <c r="BX30" s="170">
        <f t="shared" si="43"/>
        <v>21.097134870719774</v>
      </c>
      <c r="BY30" s="170">
        <f t="shared" si="44"/>
        <v>51.618547681539809</v>
      </c>
      <c r="BZ30" s="169"/>
      <c r="CA30" s="168">
        <v>9.1509999999999998</v>
      </c>
      <c r="CB30" s="168">
        <v>9.19</v>
      </c>
      <c r="CC30" s="168">
        <v>9.2040000000000006</v>
      </c>
      <c r="CD30" s="168">
        <v>9.3140000000000001</v>
      </c>
      <c r="CE30" s="168">
        <v>10.029999999999999</v>
      </c>
      <c r="CF30" s="168"/>
      <c r="CG30" s="168"/>
      <c r="CH30" s="188"/>
      <c r="CI30" s="168">
        <v>7.5949999999999998</v>
      </c>
      <c r="CJ30" s="168"/>
      <c r="CK30" s="168"/>
      <c r="CL30" s="168">
        <v>8.1809999999999992</v>
      </c>
      <c r="CM30" s="168">
        <v>7.58</v>
      </c>
      <c r="CN30" s="168">
        <v>8.2569999999999997</v>
      </c>
      <c r="CO30" s="167" t="str">
        <f t="shared" si="45"/>
        <v/>
      </c>
      <c r="CP30" s="166">
        <f t="shared" si="46"/>
        <v>9.1509999999999998</v>
      </c>
      <c r="CQ30" s="166">
        <f t="shared" si="47"/>
        <v>9.19</v>
      </c>
      <c r="CR30" s="166">
        <f t="shared" si="48"/>
        <v>9.2040000000000006</v>
      </c>
      <c r="CS30" s="166">
        <f t="shared" si="49"/>
        <v>9.3140000000000001</v>
      </c>
      <c r="CT30" s="166">
        <f t="shared" si="50"/>
        <v>10.029999999999999</v>
      </c>
      <c r="CU30" s="166" t="str">
        <f t="shared" si="51"/>
        <v/>
      </c>
      <c r="CV30" s="166" t="str">
        <f t="shared" si="52"/>
        <v/>
      </c>
      <c r="CW30" s="166" t="str">
        <f t="shared" si="53"/>
        <v/>
      </c>
      <c r="CX30" s="166">
        <f t="shared" si="54"/>
        <v>7.5949999999999998</v>
      </c>
      <c r="CY30" s="166" t="str">
        <f t="shared" si="55"/>
        <v/>
      </c>
      <c r="CZ30" s="166" t="str">
        <f t="shared" si="56"/>
        <v/>
      </c>
      <c r="DA30" s="166">
        <f t="shared" si="57"/>
        <v>8.1809999999999992</v>
      </c>
      <c r="DB30" s="166">
        <f t="shared" si="58"/>
        <v>7.58</v>
      </c>
      <c r="DC30" s="166">
        <f t="shared" si="59"/>
        <v>8.2569999999999997</v>
      </c>
    </row>
    <row r="31" spans="1:107" s="165" customFormat="1" ht="10" x14ac:dyDescent="0.2">
      <c r="A31" s="176" t="s">
        <v>19</v>
      </c>
      <c r="B31" s="176" t="s">
        <v>19</v>
      </c>
      <c r="C31" s="183">
        <v>10.070443674026267</v>
      </c>
      <c r="D31" s="183">
        <v>32.558087101997629</v>
      </c>
      <c r="E31" s="183">
        <v>12.925208455168956</v>
      </c>
      <c r="F31" s="183">
        <v>23.081150748950307</v>
      </c>
      <c r="G31" s="183">
        <v>3.847057017852876</v>
      </c>
      <c r="H31" s="183">
        <v>13.776939093882136</v>
      </c>
      <c r="I31" s="183">
        <v>5.964120387469741</v>
      </c>
      <c r="J31" s="183">
        <v>11.558785960070015</v>
      </c>
      <c r="K31" s="183">
        <v>12.079901529999312</v>
      </c>
      <c r="L31" s="183">
        <v>11.51364099616602</v>
      </c>
      <c r="M31" s="183">
        <v>3.9936235755561507</v>
      </c>
      <c r="N31" s="183">
        <v>0.60011221877725207</v>
      </c>
      <c r="O31" s="183">
        <v>24.911165544014946</v>
      </c>
      <c r="P31" s="183">
        <v>4.8633452226364531</v>
      </c>
      <c r="Q31" s="183">
        <v>17.635088533848275</v>
      </c>
      <c r="R31" s="182"/>
      <c r="S31" s="180">
        <v>428.6</v>
      </c>
      <c r="T31" s="180">
        <v>222.5</v>
      </c>
      <c r="U31" s="180">
        <v>59.08</v>
      </c>
      <c r="V31" s="180">
        <v>137.9</v>
      </c>
      <c r="W31" s="180">
        <v>126.9</v>
      </c>
      <c r="X31" s="180"/>
      <c r="Y31" s="180"/>
      <c r="Z31" s="180"/>
      <c r="AA31" s="180">
        <v>146</v>
      </c>
      <c r="AB31" s="180">
        <v>33.57</v>
      </c>
      <c r="AC31" s="180"/>
      <c r="AD31" s="180">
        <v>151.80000000000001</v>
      </c>
      <c r="AE31" s="180">
        <v>53.12</v>
      </c>
      <c r="AF31" s="180">
        <v>200.6</v>
      </c>
      <c r="AG31" s="173" t="str">
        <f t="shared" si="0"/>
        <v/>
      </c>
      <c r="AH31" s="172">
        <f t="shared" si="1"/>
        <v>13.164164057221376</v>
      </c>
      <c r="AI31" s="172">
        <f t="shared" si="2"/>
        <v>17.214422558192428</v>
      </c>
      <c r="AJ31" s="172">
        <f t="shared" si="3"/>
        <v>2.5596644050638098</v>
      </c>
      <c r="AK31" s="172">
        <f t="shared" si="4"/>
        <v>35.845582573913845</v>
      </c>
      <c r="AL31" s="172">
        <f t="shared" si="5"/>
        <v>9.2110445676828121</v>
      </c>
      <c r="AM31" s="172" t="str">
        <f t="shared" si="6"/>
        <v/>
      </c>
      <c r="AN31" s="172" t="str">
        <f t="shared" si="7"/>
        <v/>
      </c>
      <c r="AO31" s="172" t="str">
        <f t="shared" si="8"/>
        <v/>
      </c>
      <c r="AP31" s="172">
        <f t="shared" si="9"/>
        <v>12.680610768445639</v>
      </c>
      <c r="AQ31" s="172">
        <f t="shared" si="10"/>
        <v>8.4058998963929774</v>
      </c>
      <c r="AR31" s="172" t="str">
        <f t="shared" si="11"/>
        <v/>
      </c>
      <c r="AS31" s="172">
        <f t="shared" si="12"/>
        <v>6.0936530541611234</v>
      </c>
      <c r="AT31" s="172">
        <f t="shared" si="13"/>
        <v>10.922522989474984</v>
      </c>
      <c r="AU31" s="172">
        <f t="shared" si="14"/>
        <v>11.375049215940946</v>
      </c>
      <c r="AV31" s="171" t="str">
        <f t="shared" si="15"/>
        <v/>
      </c>
      <c r="AW31" s="170">
        <f t="shared" si="16"/>
        <v>428.6</v>
      </c>
      <c r="AX31" s="170">
        <f t="shared" si="17"/>
        <v>222.5</v>
      </c>
      <c r="AY31" s="170">
        <f t="shared" si="18"/>
        <v>59.08</v>
      </c>
      <c r="AZ31" s="170">
        <f t="shared" si="19"/>
        <v>137.9</v>
      </c>
      <c r="BA31" s="170">
        <f t="shared" si="20"/>
        <v>126.9</v>
      </c>
      <c r="BB31" s="170" t="str">
        <f t="shared" si="21"/>
        <v/>
      </c>
      <c r="BC31" s="170" t="str">
        <f t="shared" si="22"/>
        <v/>
      </c>
      <c r="BD31" s="170" t="str">
        <f t="shared" si="23"/>
        <v/>
      </c>
      <c r="BE31" s="170">
        <f t="shared" si="24"/>
        <v>146</v>
      </c>
      <c r="BF31" s="170">
        <f t="shared" si="25"/>
        <v>33.57</v>
      </c>
      <c r="BG31" s="170" t="str">
        <f t="shared" si="26"/>
        <v/>
      </c>
      <c r="BH31" s="170">
        <f t="shared" si="27"/>
        <v>151.80000000000001</v>
      </c>
      <c r="BI31" s="170">
        <f t="shared" si="28"/>
        <v>53.12</v>
      </c>
      <c r="BJ31" s="170">
        <f t="shared" si="29"/>
        <v>200.6</v>
      </c>
      <c r="BK31" s="171" t="str">
        <f t="shared" si="30"/>
        <v/>
      </c>
      <c r="BL31" s="170">
        <f t="shared" si="31"/>
        <v>46.435536294691225</v>
      </c>
      <c r="BM31" s="170">
        <f t="shared" si="32"/>
        <v>32.500730353491086</v>
      </c>
      <c r="BN31" s="170">
        <f t="shared" si="33"/>
        <v>15.881720430107526</v>
      </c>
      <c r="BO31" s="170">
        <f t="shared" si="34"/>
        <v>27.892394822006473</v>
      </c>
      <c r="BP31" s="170">
        <f t="shared" si="35"/>
        <v>36.803944315545245</v>
      </c>
      <c r="BQ31" s="170" t="str">
        <f t="shared" si="36"/>
        <v/>
      </c>
      <c r="BR31" s="170" t="str">
        <f t="shared" si="37"/>
        <v/>
      </c>
      <c r="BS31" s="170" t="str">
        <f t="shared" si="38"/>
        <v/>
      </c>
      <c r="BT31" s="170">
        <f t="shared" si="39"/>
        <v>13.683223992502343</v>
      </c>
      <c r="BU31" s="170">
        <f t="shared" si="40"/>
        <v>27.516393442622952</v>
      </c>
      <c r="BV31" s="170" t="str">
        <f t="shared" si="41"/>
        <v/>
      </c>
      <c r="BW31" s="170">
        <f t="shared" si="42"/>
        <v>5.0956696878147039</v>
      </c>
      <c r="BX31" s="170">
        <f t="shared" si="43"/>
        <v>3.7120894479385047</v>
      </c>
      <c r="BY31" s="170">
        <f t="shared" si="44"/>
        <v>8.7751531058617669</v>
      </c>
      <c r="BZ31" s="179"/>
      <c r="CA31" s="177">
        <v>7.6760000000000002</v>
      </c>
      <c r="CB31" s="177">
        <v>8.6809999999999992</v>
      </c>
      <c r="CC31" s="177">
        <v>8.33</v>
      </c>
      <c r="CD31" s="177">
        <v>8.6649999999999991</v>
      </c>
      <c r="CE31" s="177">
        <v>9.0459999999999994</v>
      </c>
      <c r="CF31" s="177"/>
      <c r="CG31" s="177"/>
      <c r="CH31" s="177"/>
      <c r="CI31" s="177">
        <v>9.0150000000000006</v>
      </c>
      <c r="CJ31" s="177">
        <v>9.9019999999999992</v>
      </c>
      <c r="CK31" s="177"/>
      <c r="CL31" s="177">
        <v>7.5720000000000001</v>
      </c>
      <c r="CM31" s="177">
        <v>7.8040000000000003</v>
      </c>
      <c r="CN31" s="177">
        <v>7.5149999999999997</v>
      </c>
      <c r="CO31" s="167" t="str">
        <f t="shared" si="45"/>
        <v/>
      </c>
      <c r="CP31" s="166">
        <f t="shared" si="46"/>
        <v>7.6760000000000002</v>
      </c>
      <c r="CQ31" s="166">
        <f t="shared" si="47"/>
        <v>8.6809999999999992</v>
      </c>
      <c r="CR31" s="166">
        <f t="shared" si="48"/>
        <v>8.33</v>
      </c>
      <c r="CS31" s="166">
        <f t="shared" si="49"/>
        <v>8.6649999999999991</v>
      </c>
      <c r="CT31" s="166">
        <f t="shared" si="50"/>
        <v>9.0459999999999994</v>
      </c>
      <c r="CU31" s="166" t="str">
        <f t="shared" si="51"/>
        <v/>
      </c>
      <c r="CV31" s="166" t="str">
        <f t="shared" si="52"/>
        <v/>
      </c>
      <c r="CW31" s="166" t="str">
        <f t="shared" si="53"/>
        <v/>
      </c>
      <c r="CX31" s="166">
        <f t="shared" si="54"/>
        <v>9.0150000000000006</v>
      </c>
      <c r="CY31" s="166">
        <f t="shared" si="55"/>
        <v>9.9019999999999992</v>
      </c>
      <c r="CZ31" s="166" t="str">
        <f t="shared" si="56"/>
        <v/>
      </c>
      <c r="DA31" s="166">
        <f t="shared" si="57"/>
        <v>7.5720000000000001</v>
      </c>
      <c r="DB31" s="166">
        <f t="shared" si="58"/>
        <v>7.8040000000000003</v>
      </c>
      <c r="DC31" s="166">
        <f t="shared" si="59"/>
        <v>7.5149999999999997</v>
      </c>
    </row>
    <row r="32" spans="1:107" s="165" customFormat="1" ht="10" x14ac:dyDescent="0.2">
      <c r="A32" s="176" t="s">
        <v>692</v>
      </c>
      <c r="B32" s="176" t="s">
        <v>1631</v>
      </c>
      <c r="C32" s="170">
        <v>14.470053834363924</v>
      </c>
      <c r="D32" s="170">
        <v>20.517057467619843</v>
      </c>
      <c r="E32" s="170">
        <v>11.598418650762051</v>
      </c>
      <c r="F32" s="170">
        <v>7.7505097238499046</v>
      </c>
      <c r="G32" s="170">
        <v>11.02794930330567</v>
      </c>
      <c r="H32" s="170">
        <v>12.147550886042538</v>
      </c>
      <c r="I32" s="170">
        <v>7.5088374784224543</v>
      </c>
      <c r="J32" s="170">
        <v>12.670739203066482</v>
      </c>
      <c r="K32" s="170">
        <v>16.045595488456581</v>
      </c>
      <c r="L32" s="170">
        <v>8.0742232171409967</v>
      </c>
      <c r="M32" s="170">
        <v>22.916028436590754</v>
      </c>
      <c r="N32" s="170">
        <v>14.456617905007171</v>
      </c>
      <c r="O32" s="170">
        <v>15.84745517794587</v>
      </c>
      <c r="P32" s="170">
        <v>12.572113262159784</v>
      </c>
      <c r="Q32" s="170">
        <v>18.030632832188193</v>
      </c>
      <c r="R32" s="175"/>
      <c r="S32" s="174">
        <v>917</v>
      </c>
      <c r="T32" s="174">
        <v>323.7</v>
      </c>
      <c r="U32" s="174">
        <v>315.3</v>
      </c>
      <c r="V32" s="174">
        <v>437</v>
      </c>
      <c r="W32" s="174">
        <v>195.1</v>
      </c>
      <c r="X32" s="174">
        <v>656.1</v>
      </c>
      <c r="Y32" s="174">
        <v>784.6</v>
      </c>
      <c r="Z32" s="174">
        <v>462.6</v>
      </c>
      <c r="AA32" s="174">
        <v>770.7</v>
      </c>
      <c r="AB32" s="174"/>
      <c r="AC32" s="174"/>
      <c r="AD32" s="174">
        <v>407.3</v>
      </c>
      <c r="AE32" s="174">
        <v>252.1</v>
      </c>
      <c r="AF32" s="174">
        <v>448.4</v>
      </c>
      <c r="AG32" s="173" t="str">
        <f t="shared" si="0"/>
        <v/>
      </c>
      <c r="AH32" s="172">
        <f t="shared" si="1"/>
        <v>44.694518278131042</v>
      </c>
      <c r="AI32" s="172">
        <f t="shared" si="2"/>
        <v>27.908977055137765</v>
      </c>
      <c r="AJ32" s="172">
        <f t="shared" si="3"/>
        <v>40.681195332193106</v>
      </c>
      <c r="AK32" s="172">
        <f t="shared" si="4"/>
        <v>39.626587680177998</v>
      </c>
      <c r="AL32" s="172">
        <f t="shared" si="5"/>
        <v>16.060850605216949</v>
      </c>
      <c r="AM32" s="172">
        <f t="shared" si="6"/>
        <v>87.377040971439598</v>
      </c>
      <c r="AN32" s="172">
        <f t="shared" si="7"/>
        <v>61.922196284342803</v>
      </c>
      <c r="AO32" s="172">
        <f t="shared" si="8"/>
        <v>28.830341655615133</v>
      </c>
      <c r="AP32" s="172">
        <f t="shared" si="9"/>
        <v>95.451906551686506</v>
      </c>
      <c r="AQ32" s="172" t="str">
        <f t="shared" si="10"/>
        <v/>
      </c>
      <c r="AR32" s="172" t="str">
        <f t="shared" si="11"/>
        <v/>
      </c>
      <c r="AS32" s="172">
        <f t="shared" si="12"/>
        <v>25.701287394509848</v>
      </c>
      <c r="AT32" s="172">
        <f t="shared" si="13"/>
        <v>20.052316960807538</v>
      </c>
      <c r="AU32" s="172">
        <f t="shared" si="14"/>
        <v>24.868788809204666</v>
      </c>
      <c r="AV32" s="171" t="str">
        <f t="shared" si="15"/>
        <v/>
      </c>
      <c r="AW32" s="170">
        <f t="shared" si="16"/>
        <v>917</v>
      </c>
      <c r="AX32" s="170">
        <f t="shared" si="17"/>
        <v>323.7</v>
      </c>
      <c r="AY32" s="170">
        <f t="shared" si="18"/>
        <v>315.3</v>
      </c>
      <c r="AZ32" s="170">
        <f t="shared" si="19"/>
        <v>437</v>
      </c>
      <c r="BA32" s="170">
        <f t="shared" si="20"/>
        <v>195.1</v>
      </c>
      <c r="BB32" s="170">
        <f t="shared" si="21"/>
        <v>656.1</v>
      </c>
      <c r="BC32" s="170">
        <f t="shared" si="22"/>
        <v>784.6</v>
      </c>
      <c r="BD32" s="170">
        <f t="shared" si="23"/>
        <v>462.6</v>
      </c>
      <c r="BE32" s="170">
        <f t="shared" si="24"/>
        <v>770.7</v>
      </c>
      <c r="BF32" s="170" t="str">
        <f t="shared" si="25"/>
        <v/>
      </c>
      <c r="BG32" s="170" t="str">
        <f t="shared" si="26"/>
        <v/>
      </c>
      <c r="BH32" s="170">
        <f t="shared" si="27"/>
        <v>407.3</v>
      </c>
      <c r="BI32" s="170">
        <f t="shared" si="28"/>
        <v>252.1</v>
      </c>
      <c r="BJ32" s="170">
        <f t="shared" si="29"/>
        <v>448.4</v>
      </c>
      <c r="BK32" s="171" t="str">
        <f t="shared" si="30"/>
        <v/>
      </c>
      <c r="BL32" s="170">
        <f t="shared" si="31"/>
        <v>99.349945828819074</v>
      </c>
      <c r="BM32" s="170">
        <f t="shared" si="32"/>
        <v>47.283085013146362</v>
      </c>
      <c r="BN32" s="170">
        <f t="shared" si="33"/>
        <v>84.758064516129039</v>
      </c>
      <c r="BO32" s="170">
        <f t="shared" si="34"/>
        <v>88.389967637540451</v>
      </c>
      <c r="BP32" s="170">
        <f t="shared" si="35"/>
        <v>56.583526682134568</v>
      </c>
      <c r="BQ32" s="170">
        <f t="shared" si="36"/>
        <v>87.608492455601549</v>
      </c>
      <c r="BR32" s="170">
        <f t="shared" si="37"/>
        <v>92.37108547209796</v>
      </c>
      <c r="BS32" s="170">
        <f t="shared" si="38"/>
        <v>50.059517368250191</v>
      </c>
      <c r="BT32" s="170">
        <f t="shared" si="39"/>
        <v>72.23055295220243</v>
      </c>
      <c r="BU32" s="170" t="str">
        <f t="shared" si="40"/>
        <v/>
      </c>
      <c r="BV32" s="170" t="str">
        <f t="shared" si="41"/>
        <v/>
      </c>
      <c r="BW32" s="170">
        <f t="shared" si="42"/>
        <v>13.672373279624034</v>
      </c>
      <c r="BX32" s="170">
        <f t="shared" si="43"/>
        <v>17.617051013277429</v>
      </c>
      <c r="BY32" s="170">
        <f t="shared" si="44"/>
        <v>19.615048118985126</v>
      </c>
      <c r="BZ32" s="169"/>
      <c r="CA32" s="168">
        <v>8.1620000000000008</v>
      </c>
      <c r="CB32" s="168">
        <v>8.5760000000000005</v>
      </c>
      <c r="CC32" s="168">
        <v>8.1010000000000009</v>
      </c>
      <c r="CD32" s="168">
        <v>8.4510000000000005</v>
      </c>
      <c r="CE32" s="168">
        <v>8.9629999999999992</v>
      </c>
      <c r="CF32" s="168">
        <v>7.2469999999999999</v>
      </c>
      <c r="CG32" s="168">
        <v>7.0549999999999997</v>
      </c>
      <c r="CH32" s="168">
        <v>7.01</v>
      </c>
      <c r="CI32" s="168">
        <v>7.4829999999999997</v>
      </c>
      <c r="CJ32" s="168"/>
      <c r="CK32" s="168"/>
      <c r="CL32" s="168">
        <v>6.4349999999999996</v>
      </c>
      <c r="CM32" s="168">
        <v>6.7160000000000002</v>
      </c>
      <c r="CN32" s="168">
        <v>6.5890000000000004</v>
      </c>
      <c r="CO32" s="167" t="str">
        <f t="shared" si="45"/>
        <v/>
      </c>
      <c r="CP32" s="166">
        <f t="shared" si="46"/>
        <v>8.1620000000000008</v>
      </c>
      <c r="CQ32" s="166">
        <f t="shared" si="47"/>
        <v>8.5760000000000005</v>
      </c>
      <c r="CR32" s="166">
        <f t="shared" si="48"/>
        <v>8.1010000000000009</v>
      </c>
      <c r="CS32" s="166">
        <f t="shared" si="49"/>
        <v>8.4510000000000005</v>
      </c>
      <c r="CT32" s="166">
        <f t="shared" si="50"/>
        <v>8.9629999999999992</v>
      </c>
      <c r="CU32" s="166">
        <f t="shared" si="51"/>
        <v>7.2469999999999999</v>
      </c>
      <c r="CV32" s="166">
        <f t="shared" si="52"/>
        <v>7.0549999999999997</v>
      </c>
      <c r="CW32" s="166">
        <f t="shared" si="53"/>
        <v>7.01</v>
      </c>
      <c r="CX32" s="166">
        <f t="shared" si="54"/>
        <v>7.4829999999999997</v>
      </c>
      <c r="CY32" s="166" t="str">
        <f t="shared" si="55"/>
        <v/>
      </c>
      <c r="CZ32" s="166" t="str">
        <f t="shared" si="56"/>
        <v/>
      </c>
      <c r="DA32" s="166">
        <f t="shared" si="57"/>
        <v>6.4349999999999996</v>
      </c>
      <c r="DB32" s="166">
        <f t="shared" si="58"/>
        <v>6.7160000000000002</v>
      </c>
      <c r="DC32" s="166">
        <f t="shared" si="59"/>
        <v>6.5890000000000004</v>
      </c>
    </row>
    <row r="33" spans="1:107" s="165" customFormat="1" ht="10" x14ac:dyDescent="0.2">
      <c r="A33" s="176" t="s">
        <v>696</v>
      </c>
      <c r="B33" s="176" t="s">
        <v>1630</v>
      </c>
      <c r="C33" s="183">
        <v>8.6849370877512655</v>
      </c>
      <c r="D33" s="183">
        <v>9.583631130546582</v>
      </c>
      <c r="E33" s="183">
        <v>5.8476286743165211</v>
      </c>
      <c r="F33" s="183">
        <v>7.2618563981996944</v>
      </c>
      <c r="G33" s="183">
        <v>12.155403366444968</v>
      </c>
      <c r="H33" s="183">
        <v>23.322137638850386</v>
      </c>
      <c r="I33" s="183">
        <v>11.984896367132009</v>
      </c>
      <c r="J33" s="183">
        <v>7.4716235042146666</v>
      </c>
      <c r="K33" s="183">
        <v>12.636939915613722</v>
      </c>
      <c r="L33" s="183">
        <v>12.485201706652848</v>
      </c>
      <c r="M33" s="183">
        <v>8.4863278555353006</v>
      </c>
      <c r="N33" s="183">
        <v>11.824465586946967</v>
      </c>
      <c r="O33" s="183">
        <v>15.337768237216103</v>
      </c>
      <c r="P33" s="183">
        <v>6.8200848904551661</v>
      </c>
      <c r="Q33" s="183">
        <v>5.2233957710521102</v>
      </c>
      <c r="R33" s="182"/>
      <c r="S33" s="180">
        <v>474.1</v>
      </c>
      <c r="T33" s="180">
        <v>196.9</v>
      </c>
      <c r="U33" s="180">
        <v>232.5</v>
      </c>
      <c r="V33" s="180">
        <v>416.7</v>
      </c>
      <c r="W33" s="180">
        <v>177.5</v>
      </c>
      <c r="X33" s="180">
        <v>371.5</v>
      </c>
      <c r="Y33" s="180">
        <v>783.6</v>
      </c>
      <c r="Z33" s="180">
        <v>619.6</v>
      </c>
      <c r="AA33" s="180">
        <v>497.1</v>
      </c>
      <c r="AB33" s="180">
        <v>97.24</v>
      </c>
      <c r="AC33" s="180">
        <v>609.70000000000005</v>
      </c>
      <c r="AD33" s="180">
        <v>124.8</v>
      </c>
      <c r="AE33" s="189">
        <v>1337</v>
      </c>
      <c r="AF33" s="180">
        <v>95.52</v>
      </c>
      <c r="AG33" s="173" t="str">
        <f t="shared" si="0"/>
        <v/>
      </c>
      <c r="AH33" s="172">
        <f t="shared" si="1"/>
        <v>49.469767099953138</v>
      </c>
      <c r="AI33" s="172">
        <f t="shared" si="2"/>
        <v>33.671768671770863</v>
      </c>
      <c r="AJ33" s="172">
        <f t="shared" si="3"/>
        <v>32.016606670663393</v>
      </c>
      <c r="AK33" s="172">
        <f t="shared" si="4"/>
        <v>34.281050775353265</v>
      </c>
      <c r="AL33" s="172">
        <f t="shared" si="5"/>
        <v>7.6107946342070161</v>
      </c>
      <c r="AM33" s="172">
        <f t="shared" si="6"/>
        <v>30.997347713311942</v>
      </c>
      <c r="AN33" s="172">
        <f t="shared" si="7"/>
        <v>104.87680482802422</v>
      </c>
      <c r="AO33" s="172">
        <f t="shared" si="8"/>
        <v>49.030857481125302</v>
      </c>
      <c r="AP33" s="172">
        <f t="shared" si="9"/>
        <v>39.815135684601394</v>
      </c>
      <c r="AQ33" s="172">
        <f t="shared" si="10"/>
        <v>11.45843074358412</v>
      </c>
      <c r="AR33" s="172">
        <f t="shared" si="11"/>
        <v>51.56258399305996</v>
      </c>
      <c r="AS33" s="172">
        <f t="shared" si="12"/>
        <v>8.136777011480774</v>
      </c>
      <c r="AT33" s="172">
        <f t="shared" si="13"/>
        <v>196.03861557077624</v>
      </c>
      <c r="AU33" s="172">
        <f t="shared" si="14"/>
        <v>18.286954346704636</v>
      </c>
      <c r="AV33" s="171" t="str">
        <f t="shared" si="15"/>
        <v/>
      </c>
      <c r="AW33" s="170">
        <f t="shared" si="16"/>
        <v>474.1</v>
      </c>
      <c r="AX33" s="170">
        <f t="shared" si="17"/>
        <v>196.9</v>
      </c>
      <c r="AY33" s="170">
        <f t="shared" si="18"/>
        <v>232.5</v>
      </c>
      <c r="AZ33" s="170">
        <f t="shared" si="19"/>
        <v>416.7</v>
      </c>
      <c r="BA33" s="170">
        <f t="shared" si="20"/>
        <v>177.5</v>
      </c>
      <c r="BB33" s="170">
        <f t="shared" si="21"/>
        <v>371.5</v>
      </c>
      <c r="BC33" s="170">
        <f t="shared" si="22"/>
        <v>783.6</v>
      </c>
      <c r="BD33" s="170">
        <f t="shared" si="23"/>
        <v>619.6</v>
      </c>
      <c r="BE33" s="170">
        <f t="shared" si="24"/>
        <v>497.1</v>
      </c>
      <c r="BF33" s="170">
        <f t="shared" si="25"/>
        <v>97.24</v>
      </c>
      <c r="BG33" s="170">
        <f t="shared" si="26"/>
        <v>609.70000000000005</v>
      </c>
      <c r="BH33" s="170">
        <f t="shared" si="27"/>
        <v>124.8</v>
      </c>
      <c r="BI33" s="170">
        <f t="shared" si="28"/>
        <v>1337</v>
      </c>
      <c r="BJ33" s="170">
        <f t="shared" si="29"/>
        <v>95.52</v>
      </c>
      <c r="BK33" s="171" t="str">
        <f t="shared" si="30"/>
        <v/>
      </c>
      <c r="BL33" s="170">
        <f t="shared" si="31"/>
        <v>51.365113759479954</v>
      </c>
      <c r="BM33" s="170">
        <f t="shared" si="32"/>
        <v>28.761320479111887</v>
      </c>
      <c r="BN33" s="170">
        <f t="shared" si="33"/>
        <v>62.5</v>
      </c>
      <c r="BO33" s="170">
        <f t="shared" si="34"/>
        <v>84.283980582524279</v>
      </c>
      <c r="BP33" s="170">
        <f t="shared" si="35"/>
        <v>51.479118329466353</v>
      </c>
      <c r="BQ33" s="170">
        <f t="shared" si="36"/>
        <v>49.606088930431298</v>
      </c>
      <c r="BR33" s="170">
        <f t="shared" si="37"/>
        <v>92.253355309630336</v>
      </c>
      <c r="BS33" s="170">
        <f t="shared" si="38"/>
        <v>67.049020668758786</v>
      </c>
      <c r="BT33" s="170">
        <f t="shared" si="39"/>
        <v>46.588566073102157</v>
      </c>
      <c r="BU33" s="170">
        <f t="shared" si="40"/>
        <v>79.704918032786878</v>
      </c>
      <c r="BV33" s="170">
        <f t="shared" si="41"/>
        <v>86.335315774568116</v>
      </c>
      <c r="BW33" s="170">
        <f t="shared" si="42"/>
        <v>4.18932527693857</v>
      </c>
      <c r="BX33" s="170">
        <f t="shared" si="43"/>
        <v>93.431167016072678</v>
      </c>
      <c r="BY33" s="170">
        <f t="shared" si="44"/>
        <v>4.1784776902887142</v>
      </c>
      <c r="BZ33" s="179"/>
      <c r="CA33" s="177">
        <v>7.18</v>
      </c>
      <c r="CB33" s="177">
        <v>7.2880000000000003</v>
      </c>
      <c r="CC33" s="177">
        <v>7.4029999999999996</v>
      </c>
      <c r="CD33" s="177">
        <v>7.7969999999999997</v>
      </c>
      <c r="CE33" s="177">
        <v>9.0869999999999997</v>
      </c>
      <c r="CF33" s="177">
        <v>8.9339999999999993</v>
      </c>
      <c r="CG33" s="177">
        <v>8.4969999999999999</v>
      </c>
      <c r="CH33" s="177">
        <v>8.9719999999999995</v>
      </c>
      <c r="CI33" s="177">
        <v>9.6180000000000003</v>
      </c>
      <c r="CJ33" s="177">
        <v>9.6319999999999997</v>
      </c>
      <c r="CK33" s="177">
        <v>8.1630000000000003</v>
      </c>
      <c r="CL33" s="177">
        <v>6.8949999999999996</v>
      </c>
      <c r="CM33" s="188">
        <v>2.875</v>
      </c>
      <c r="CN33" s="177">
        <v>7.6269999999999998</v>
      </c>
      <c r="CO33" s="167" t="str">
        <f t="shared" si="45"/>
        <v/>
      </c>
      <c r="CP33" s="166">
        <f t="shared" si="46"/>
        <v>7.18</v>
      </c>
      <c r="CQ33" s="166">
        <f t="shared" si="47"/>
        <v>7.2880000000000003</v>
      </c>
      <c r="CR33" s="166">
        <f t="shared" si="48"/>
        <v>7.4029999999999996</v>
      </c>
      <c r="CS33" s="166">
        <f t="shared" si="49"/>
        <v>7.7969999999999997</v>
      </c>
      <c r="CT33" s="166">
        <f t="shared" si="50"/>
        <v>9.0869999999999997</v>
      </c>
      <c r="CU33" s="166">
        <f t="shared" si="51"/>
        <v>8.9339999999999993</v>
      </c>
      <c r="CV33" s="166">
        <f t="shared" si="52"/>
        <v>8.4969999999999999</v>
      </c>
      <c r="CW33" s="166">
        <f t="shared" si="53"/>
        <v>8.9719999999999995</v>
      </c>
      <c r="CX33" s="166">
        <f t="shared" si="54"/>
        <v>9.6180000000000003</v>
      </c>
      <c r="CY33" s="166">
        <f t="shared" si="55"/>
        <v>9.6319999999999997</v>
      </c>
      <c r="CZ33" s="166">
        <f t="shared" si="56"/>
        <v>8.1630000000000003</v>
      </c>
      <c r="DA33" s="166">
        <f t="shared" si="57"/>
        <v>6.8949999999999996</v>
      </c>
      <c r="DB33" s="166">
        <f t="shared" si="58"/>
        <v>2.875</v>
      </c>
      <c r="DC33" s="166">
        <f t="shared" si="59"/>
        <v>7.6269999999999998</v>
      </c>
    </row>
    <row r="34" spans="1:107" s="165" customFormat="1" ht="10" x14ac:dyDescent="0.2">
      <c r="A34" s="176" t="s">
        <v>464</v>
      </c>
      <c r="B34" s="176" t="s">
        <v>1629</v>
      </c>
      <c r="C34" s="183">
        <v>17.646062658046599</v>
      </c>
      <c r="D34" s="183">
        <v>16.788050591396214</v>
      </c>
      <c r="E34" s="183">
        <v>5.6180917008959534</v>
      </c>
      <c r="F34" s="183">
        <v>16.349151409591176</v>
      </c>
      <c r="G34" s="183">
        <v>14.260369500480481</v>
      </c>
      <c r="H34" s="183">
        <v>8.8226707368834205</v>
      </c>
      <c r="I34" s="183">
        <v>12.262987127035389</v>
      </c>
      <c r="J34" s="183">
        <v>11.353750228861363</v>
      </c>
      <c r="K34" s="183">
        <v>14.590137743729299</v>
      </c>
      <c r="L34" s="183">
        <v>12.900168742818897</v>
      </c>
      <c r="M34" s="183">
        <v>8.0556112506060913</v>
      </c>
      <c r="N34" s="183">
        <v>10.625493577649943</v>
      </c>
      <c r="O34" s="183">
        <v>9.5727162120476343</v>
      </c>
      <c r="P34" s="183">
        <v>14.640723636620416</v>
      </c>
      <c r="Q34" s="183">
        <v>25.815430401345328</v>
      </c>
      <c r="R34" s="182"/>
      <c r="S34" s="180">
        <v>560</v>
      </c>
      <c r="T34" s="180">
        <v>313.60000000000002</v>
      </c>
      <c r="U34" s="180">
        <v>214.7</v>
      </c>
      <c r="V34" s="180">
        <v>303</v>
      </c>
      <c r="W34" s="180">
        <v>67.44</v>
      </c>
      <c r="X34" s="180"/>
      <c r="Y34" s="180"/>
      <c r="Z34" s="181">
        <v>26.03</v>
      </c>
      <c r="AA34" s="180">
        <v>424</v>
      </c>
      <c r="AB34" s="180">
        <v>51.84</v>
      </c>
      <c r="AC34" s="180">
        <v>226.7</v>
      </c>
      <c r="AD34" s="180"/>
      <c r="AE34" s="180">
        <v>248.7</v>
      </c>
      <c r="AF34" s="180">
        <v>243.1</v>
      </c>
      <c r="AG34" s="173" t="str">
        <f t="shared" ref="AG34:AG65" si="60">IF(R34="","",R34/C34)</f>
        <v/>
      </c>
      <c r="AH34" s="172">
        <f t="shared" ref="AH34:AH65" si="61">IF(S34="","",S34/D34)</f>
        <v>33.357059353097078</v>
      </c>
      <c r="AI34" s="172">
        <f t="shared" ref="AI34:AI65" si="62">IF(T34="","",T34/E34)</f>
        <v>55.819665590361971</v>
      </c>
      <c r="AJ34" s="172">
        <f t="shared" ref="AJ34:AJ65" si="63">IF(U34="","",U34/F34)</f>
        <v>13.132180051500834</v>
      </c>
      <c r="AK34" s="172">
        <f t="shared" ref="AK34:AK65" si="64">IF(V34="","",V34/G34)</f>
        <v>21.247696280926725</v>
      </c>
      <c r="AL34" s="172">
        <f t="shared" ref="AL34:AL65" si="65">IF(W34="","",W34/H34)</f>
        <v>7.643943881761925</v>
      </c>
      <c r="AM34" s="172" t="str">
        <f t="shared" ref="AM34:AM65" si="66">IF(X34="","",X34/I34)</f>
        <v/>
      </c>
      <c r="AN34" s="172" t="str">
        <f t="shared" ref="AN34:AN65" si="67">IF(Y34="","",Y34/J34)</f>
        <v/>
      </c>
      <c r="AO34" s="172">
        <f t="shared" ref="AO34:AO65" si="68">IF(Z34="","",Z34/K34)</f>
        <v>1.7840818542777257</v>
      </c>
      <c r="AP34" s="172">
        <f t="shared" ref="AP34:AP65" si="69">IF(AA34="","",AA34/L34)</f>
        <v>32.86778711604272</v>
      </c>
      <c r="AQ34" s="172">
        <f t="shared" ref="AQ34:AQ65" si="70">IF(AB34="","",AB34/M34)</f>
        <v>6.4352658522467356</v>
      </c>
      <c r="AR34" s="172">
        <f t="shared" ref="AR34:AR65" si="71">IF(AC34="","",AC34/N34)</f>
        <v>21.335479462041103</v>
      </c>
      <c r="AS34" s="172" t="str">
        <f t="shared" ref="AS34:AS65" si="72">IF(AD34="","",AD34/O34)</f>
        <v/>
      </c>
      <c r="AT34" s="172">
        <f t="shared" ref="AT34:AT65" si="73">IF(AE34="","",AE34/P34)</f>
        <v>16.986865278840035</v>
      </c>
      <c r="AU34" s="172">
        <f t="shared" ref="AU34:AU65" si="74">IF(AF34="","",AF34/Q34)</f>
        <v>9.4168486142044436</v>
      </c>
      <c r="AV34" s="171" t="str">
        <f t="shared" ref="AV34:AV65" si="75">IF(AG34="","",IF(AG34&lt;1.35,"",R34))</f>
        <v/>
      </c>
      <c r="AW34" s="170">
        <f t="shared" ref="AW34:AW65" si="76">IF(AH34="","",IF(AH34&lt;1.35,"",S34))</f>
        <v>560</v>
      </c>
      <c r="AX34" s="170">
        <f t="shared" ref="AX34:AX65" si="77">IF(AI34="","",IF(AI34&lt;1.35,"",T34))</f>
        <v>313.60000000000002</v>
      </c>
      <c r="AY34" s="170">
        <f t="shared" ref="AY34:AY65" si="78">IF(AJ34="","",IF(AJ34&lt;1.35,"",U34))</f>
        <v>214.7</v>
      </c>
      <c r="AZ34" s="170">
        <f t="shared" ref="AZ34:AZ65" si="79">IF(AK34="","",IF(AK34&lt;1.35,"",V34))</f>
        <v>303</v>
      </c>
      <c r="BA34" s="170">
        <f t="shared" ref="BA34:BA65" si="80">IF(AL34="","",IF(AL34&lt;1.35,"",W34))</f>
        <v>67.44</v>
      </c>
      <c r="BB34" s="170" t="str">
        <f t="shared" ref="BB34:BB65" si="81">IF(AM34="","",IF(AM34&lt;1.35,"",X34))</f>
        <v/>
      </c>
      <c r="BC34" s="170" t="str">
        <f t="shared" ref="BC34:BC65" si="82">IF(AN34="","",IF(AN34&lt;1.35,"",Y34))</f>
        <v/>
      </c>
      <c r="BD34" s="170">
        <f t="shared" ref="BD34:BD65" si="83">IF(AO34="","",IF(AO34&lt;1.35,"",Z34))</f>
        <v>26.03</v>
      </c>
      <c r="BE34" s="170">
        <f t="shared" ref="BE34:BE65" si="84">IF(AP34="","",IF(AP34&lt;1.35,"",AA34))</f>
        <v>424</v>
      </c>
      <c r="BF34" s="170">
        <f t="shared" ref="BF34:BF65" si="85">IF(AQ34="","",IF(AQ34&lt;1.35,"",AB34))</f>
        <v>51.84</v>
      </c>
      <c r="BG34" s="170">
        <f t="shared" ref="BG34:BG65" si="86">IF(AR34="","",IF(AR34&lt;1.35,"",AC34))</f>
        <v>226.7</v>
      </c>
      <c r="BH34" s="170" t="str">
        <f t="shared" ref="BH34:BH65" si="87">IF(AS34="","",IF(AS34&lt;1.35,"",AD34))</f>
        <v/>
      </c>
      <c r="BI34" s="170">
        <f t="shared" ref="BI34:BI65" si="88">IF(AT34="","",IF(AT34&lt;1.35,"",AE34))</f>
        <v>248.7</v>
      </c>
      <c r="BJ34" s="170">
        <f t="shared" ref="BJ34:BJ65" si="89">IF(AU34="","",IF(AU34&lt;1.35,"",AF34))</f>
        <v>243.1</v>
      </c>
      <c r="BK34" s="171" t="str">
        <f t="shared" ref="BK34:BK65" si="90">IF(AV34="","",100*(AV34)/MAX(AV:AV))</f>
        <v/>
      </c>
      <c r="BL34" s="170">
        <f t="shared" ref="BL34:BL65" si="91">IF(AW34="","",100*(AW34)/MAX(AW:AW))</f>
        <v>60.671722643553629</v>
      </c>
      <c r="BM34" s="170">
        <f t="shared" ref="BM34:BM65" si="92">IF(AX34="","",100*(AX34)/MAX(AX:AX))</f>
        <v>45.807770961145195</v>
      </c>
      <c r="BN34" s="170">
        <f t="shared" ref="BN34:BN65" si="93">IF(AY34="","",100*(AY34)/MAX(AY:AY))</f>
        <v>57.715053763440864</v>
      </c>
      <c r="BO34" s="170">
        <f t="shared" ref="BO34:BO65" si="94">IF(AZ34="","",100*(AZ34)/MAX(AZ:AZ))</f>
        <v>61.286407766990294</v>
      </c>
      <c r="BP34" s="170">
        <f t="shared" ref="BP34:BP65" si="95">IF(BA34="","",100*(BA34)/MAX(BA:BA))</f>
        <v>19.559164733178655</v>
      </c>
      <c r="BQ34" s="170" t="str">
        <f t="shared" ref="BQ34:BQ65" si="96">IF(BB34="","",100*(BB34)/MAX(BB:BB))</f>
        <v/>
      </c>
      <c r="BR34" s="170" t="str">
        <f t="shared" ref="BR34:BR65" si="97">IF(BC34="","",100*(BC34)/MAX(BC:BC))</f>
        <v/>
      </c>
      <c r="BS34" s="170">
        <f t="shared" ref="BS34:BS65" si="98">IF(BD34="","",100*(BD34)/MAX(BD:BD))</f>
        <v>2.8167947191862353</v>
      </c>
      <c r="BT34" s="170">
        <f t="shared" ref="BT34:BT65" si="99">IF(BE34="","",100*(BE34)/MAX(BE:BE))</f>
        <v>39.737582005623246</v>
      </c>
      <c r="BU34" s="170">
        <f t="shared" ref="BU34:BU65" si="100">IF(BF34="","",100*(BF34)/MAX(BF:BF))</f>
        <v>42.491803278688522</v>
      </c>
      <c r="BV34" s="170">
        <f t="shared" ref="BV34:BV65" si="101">IF(BG34="","",100*(BG34)/MAX(BG:BG))</f>
        <v>32.101387708864344</v>
      </c>
      <c r="BW34" s="170" t="str">
        <f t="shared" ref="BW34:BW65" si="102">IF(BH34="","",100*(BH34)/MAX(BH:BH))</f>
        <v/>
      </c>
      <c r="BX34" s="170">
        <f t="shared" ref="BX34:BX65" si="103">IF(BI34="","",100*(BI34)/MAX(BI:BI))</f>
        <v>17.379454926624739</v>
      </c>
      <c r="BY34" s="170">
        <f t="shared" ref="BY34:BY65" si="104">IF(BJ34="","",100*(BJ34)/MAX(BJ:BJ))</f>
        <v>10.63429571303587</v>
      </c>
      <c r="BZ34" s="179"/>
      <c r="CA34" s="177">
        <v>7.7859999999999996</v>
      </c>
      <c r="CB34" s="177">
        <v>7.5270000000000001</v>
      </c>
      <c r="CC34" s="177">
        <v>8</v>
      </c>
      <c r="CD34" s="177">
        <v>8.0180000000000007</v>
      </c>
      <c r="CE34" s="177">
        <v>8.1280000000000001</v>
      </c>
      <c r="CF34" s="177"/>
      <c r="CG34" s="177"/>
      <c r="CH34" s="187">
        <v>5.234</v>
      </c>
      <c r="CI34" s="177">
        <v>7.9749999999999996</v>
      </c>
      <c r="CJ34" s="177">
        <v>8.0389999999999997</v>
      </c>
      <c r="CK34" s="177">
        <v>7.1660000000000004</v>
      </c>
      <c r="CL34" s="177"/>
      <c r="CM34" s="177">
        <v>5.3010000000000002</v>
      </c>
      <c r="CN34" s="177">
        <v>6.1559999999999997</v>
      </c>
      <c r="CO34" s="167" t="str">
        <f t="shared" ref="CO34:CO65" si="105">IF(BZ34="","",IF(AG34&lt;1.35,"",BZ34))</f>
        <v/>
      </c>
      <c r="CP34" s="166">
        <f t="shared" ref="CP34:CP65" si="106">IF(CA34="","",IF(AH34&lt;1.35,"",CA34))</f>
        <v>7.7859999999999996</v>
      </c>
      <c r="CQ34" s="166">
        <f t="shared" ref="CQ34:CQ65" si="107">IF(CB34="","",IF(AI34&lt;1.35,"",CB34))</f>
        <v>7.5270000000000001</v>
      </c>
      <c r="CR34" s="166">
        <f t="shared" ref="CR34:CR65" si="108">IF(CC34="","",IF(AJ34&lt;1.35,"",CC34))</f>
        <v>8</v>
      </c>
      <c r="CS34" s="166">
        <f t="shared" ref="CS34:CS65" si="109">IF(CD34="","",IF(AK34&lt;1.35,"",CD34))</f>
        <v>8.0180000000000007</v>
      </c>
      <c r="CT34" s="166">
        <f t="shared" ref="CT34:CT65" si="110">IF(CE34="","",IF(AL34&lt;1.35,"",CE34))</f>
        <v>8.1280000000000001</v>
      </c>
      <c r="CU34" s="166" t="str">
        <f t="shared" ref="CU34:CU65" si="111">IF(CF34="","",IF(AM34&lt;1.35,"",CF34))</f>
        <v/>
      </c>
      <c r="CV34" s="166" t="str">
        <f t="shared" ref="CV34:CV65" si="112">IF(CG34="","",IF(AN34&lt;1.35,"",CG34))</f>
        <v/>
      </c>
      <c r="CW34" s="166">
        <f t="shared" ref="CW34:CW65" si="113">IF(CH34="","",IF(AO34&lt;1.35,"",CH34))</f>
        <v>5.234</v>
      </c>
      <c r="CX34" s="166">
        <f t="shared" ref="CX34:CX65" si="114">IF(CI34="","",IF(AP34&lt;1.35,"",CI34))</f>
        <v>7.9749999999999996</v>
      </c>
      <c r="CY34" s="166">
        <f t="shared" ref="CY34:CY65" si="115">IF(CJ34="","",IF(AQ34&lt;1.35,"",CJ34))</f>
        <v>8.0389999999999997</v>
      </c>
      <c r="CZ34" s="166">
        <f t="shared" ref="CZ34:CZ65" si="116">IF(CK34="","",IF(AR34&lt;1.35,"",CK34))</f>
        <v>7.1660000000000004</v>
      </c>
      <c r="DA34" s="166" t="str">
        <f t="shared" ref="DA34:DA65" si="117">IF(CL34="","",IF(AS34&lt;1.35,"",CL34))</f>
        <v/>
      </c>
      <c r="DB34" s="166">
        <f t="shared" ref="DB34:DB65" si="118">IF(CM34="","",IF(AT34&lt;1.35,"",CM34))</f>
        <v>5.3010000000000002</v>
      </c>
      <c r="DC34" s="166">
        <f t="shared" ref="DC34:DC65" si="119">IF(CN34="","",IF(AU34&lt;1.35,"",CN34))</f>
        <v>6.1559999999999997</v>
      </c>
    </row>
    <row r="35" spans="1:107" s="165" customFormat="1" ht="10" x14ac:dyDescent="0.2">
      <c r="A35" s="176" t="s">
        <v>468</v>
      </c>
      <c r="B35" s="176" t="s">
        <v>1628</v>
      </c>
      <c r="C35" s="170">
        <v>8.9393945130453432</v>
      </c>
      <c r="D35" s="170">
        <v>12.792023364091074</v>
      </c>
      <c r="E35" s="170">
        <v>16.463334098720306</v>
      </c>
      <c r="F35" s="170">
        <v>4.257475964263838</v>
      </c>
      <c r="G35" s="170">
        <v>7.5113107978577807</v>
      </c>
      <c r="H35" s="170">
        <v>13.716249405915718</v>
      </c>
      <c r="I35" s="170">
        <v>11.417360158347284</v>
      </c>
      <c r="J35" s="170">
        <v>11.680099793357737</v>
      </c>
      <c r="K35" s="170">
        <v>11.702352802413703</v>
      </c>
      <c r="L35" s="170">
        <v>11.66541414907238</v>
      </c>
      <c r="M35" s="170">
        <v>17.564904878367706</v>
      </c>
      <c r="N35" s="170">
        <v>11.11933668539165</v>
      </c>
      <c r="O35" s="170">
        <v>11.937517217405933</v>
      </c>
      <c r="P35" s="170">
        <v>9.0618058722463068</v>
      </c>
      <c r="Q35" s="170">
        <v>15.798485051865308</v>
      </c>
      <c r="R35" s="175"/>
      <c r="S35" s="174">
        <v>266.7</v>
      </c>
      <c r="T35" s="174">
        <v>147.19999999999999</v>
      </c>
      <c r="U35" s="174">
        <v>152.9</v>
      </c>
      <c r="V35" s="174">
        <v>218.1</v>
      </c>
      <c r="W35" s="174">
        <v>60.27</v>
      </c>
      <c r="X35" s="174"/>
      <c r="Y35" s="174"/>
      <c r="Z35" s="174"/>
      <c r="AA35" s="181">
        <v>16</v>
      </c>
      <c r="AB35" s="174"/>
      <c r="AC35" s="174"/>
      <c r="AD35" s="174">
        <v>124.7</v>
      </c>
      <c r="AE35" s="174">
        <v>46.95</v>
      </c>
      <c r="AF35" s="174">
        <v>103.2</v>
      </c>
      <c r="AG35" s="173" t="str">
        <f t="shared" si="60"/>
        <v/>
      </c>
      <c r="AH35" s="172">
        <f t="shared" si="61"/>
        <v>20.848930025304885</v>
      </c>
      <c r="AI35" s="172">
        <f t="shared" si="62"/>
        <v>8.9410807748499632</v>
      </c>
      <c r="AJ35" s="172">
        <f t="shared" si="63"/>
        <v>35.91329728773654</v>
      </c>
      <c r="AK35" s="172">
        <f t="shared" si="64"/>
        <v>29.036210305956441</v>
      </c>
      <c r="AL35" s="172">
        <f t="shared" si="65"/>
        <v>4.3940583330313308</v>
      </c>
      <c r="AM35" s="172" t="str">
        <f t="shared" si="66"/>
        <v/>
      </c>
      <c r="AN35" s="172" t="str">
        <f t="shared" si="67"/>
        <v/>
      </c>
      <c r="AO35" s="172" t="str">
        <f t="shared" si="68"/>
        <v/>
      </c>
      <c r="AP35" s="172">
        <f t="shared" si="69"/>
        <v>1.3715758219584773</v>
      </c>
      <c r="AQ35" s="172" t="str">
        <f t="shared" si="70"/>
        <v/>
      </c>
      <c r="AR35" s="172" t="str">
        <f t="shared" si="71"/>
        <v/>
      </c>
      <c r="AS35" s="172">
        <f t="shared" si="72"/>
        <v>10.446058232123562</v>
      </c>
      <c r="AT35" s="172">
        <f t="shared" si="73"/>
        <v>5.1810864922403921</v>
      </c>
      <c r="AU35" s="172">
        <f t="shared" si="74"/>
        <v>6.5322719020970501</v>
      </c>
      <c r="AV35" s="171" t="str">
        <f t="shared" si="75"/>
        <v/>
      </c>
      <c r="AW35" s="170">
        <f t="shared" si="76"/>
        <v>266.7</v>
      </c>
      <c r="AX35" s="170">
        <f t="shared" si="77"/>
        <v>147.19999999999999</v>
      </c>
      <c r="AY35" s="170">
        <f t="shared" si="78"/>
        <v>152.9</v>
      </c>
      <c r="AZ35" s="170">
        <f t="shared" si="79"/>
        <v>218.1</v>
      </c>
      <c r="BA35" s="170">
        <f t="shared" si="80"/>
        <v>60.27</v>
      </c>
      <c r="BB35" s="170" t="str">
        <f t="shared" si="81"/>
        <v/>
      </c>
      <c r="BC35" s="170" t="str">
        <f t="shared" si="82"/>
        <v/>
      </c>
      <c r="BD35" s="170" t="str">
        <f t="shared" si="83"/>
        <v/>
      </c>
      <c r="BE35" s="170">
        <f t="shared" si="84"/>
        <v>16</v>
      </c>
      <c r="BF35" s="170" t="str">
        <f t="shared" si="85"/>
        <v/>
      </c>
      <c r="BG35" s="170" t="str">
        <f t="shared" si="86"/>
        <v/>
      </c>
      <c r="BH35" s="170">
        <f t="shared" si="87"/>
        <v>124.7</v>
      </c>
      <c r="BI35" s="170">
        <f t="shared" si="88"/>
        <v>46.95</v>
      </c>
      <c r="BJ35" s="170">
        <f t="shared" si="89"/>
        <v>103.2</v>
      </c>
      <c r="BK35" s="171" t="str">
        <f t="shared" si="90"/>
        <v/>
      </c>
      <c r="BL35" s="170">
        <f t="shared" si="91"/>
        <v>28.894907908992415</v>
      </c>
      <c r="BM35" s="170">
        <f t="shared" si="92"/>
        <v>21.501606777680394</v>
      </c>
      <c r="BN35" s="170">
        <f t="shared" si="93"/>
        <v>41.102150537634408</v>
      </c>
      <c r="BO35" s="170">
        <f t="shared" si="94"/>
        <v>44.114077669902912</v>
      </c>
      <c r="BP35" s="170">
        <f t="shared" si="95"/>
        <v>17.479698375870068</v>
      </c>
      <c r="BQ35" s="170" t="str">
        <f t="shared" si="96"/>
        <v/>
      </c>
      <c r="BR35" s="170" t="str">
        <f t="shared" si="97"/>
        <v/>
      </c>
      <c r="BS35" s="170" t="str">
        <f t="shared" si="98"/>
        <v/>
      </c>
      <c r="BT35" s="170">
        <f t="shared" si="99"/>
        <v>1.499531396438613</v>
      </c>
      <c r="BU35" s="170" t="str">
        <f t="shared" si="100"/>
        <v/>
      </c>
      <c r="BV35" s="170" t="str">
        <f t="shared" si="101"/>
        <v/>
      </c>
      <c r="BW35" s="170">
        <f t="shared" si="102"/>
        <v>4.1859684457871769</v>
      </c>
      <c r="BX35" s="170">
        <f t="shared" si="103"/>
        <v>3.2809224318658279</v>
      </c>
      <c r="BY35" s="170">
        <f t="shared" si="104"/>
        <v>4.514435695538058</v>
      </c>
      <c r="BZ35" s="169"/>
      <c r="CA35" s="168">
        <v>9.43</v>
      </c>
      <c r="CB35" s="168">
        <v>9.5120000000000005</v>
      </c>
      <c r="CC35" s="168">
        <v>8.8729999999999993</v>
      </c>
      <c r="CD35" s="168">
        <v>9.2769999999999992</v>
      </c>
      <c r="CE35" s="168">
        <v>9.4489999999999998</v>
      </c>
      <c r="CF35" s="168"/>
      <c r="CG35" s="168"/>
      <c r="CH35" s="168"/>
      <c r="CI35" s="187">
        <v>7.2</v>
      </c>
      <c r="CJ35" s="168"/>
      <c r="CK35" s="168"/>
      <c r="CL35" s="168">
        <v>8.61</v>
      </c>
      <c r="CM35" s="168">
        <v>8.5549999999999997</v>
      </c>
      <c r="CN35" s="168">
        <v>8.6460000000000008</v>
      </c>
      <c r="CO35" s="167" t="str">
        <f t="shared" si="105"/>
        <v/>
      </c>
      <c r="CP35" s="166">
        <f t="shared" si="106"/>
        <v>9.43</v>
      </c>
      <c r="CQ35" s="166">
        <f t="shared" si="107"/>
        <v>9.5120000000000005</v>
      </c>
      <c r="CR35" s="166">
        <f t="shared" si="108"/>
        <v>8.8729999999999993</v>
      </c>
      <c r="CS35" s="166">
        <f t="shared" si="109"/>
        <v>9.2769999999999992</v>
      </c>
      <c r="CT35" s="166">
        <f t="shared" si="110"/>
        <v>9.4489999999999998</v>
      </c>
      <c r="CU35" s="166" t="str">
        <f t="shared" si="111"/>
        <v/>
      </c>
      <c r="CV35" s="166" t="str">
        <f t="shared" si="112"/>
        <v/>
      </c>
      <c r="CW35" s="166" t="str">
        <f t="shared" si="113"/>
        <v/>
      </c>
      <c r="CX35" s="166">
        <f t="shared" si="114"/>
        <v>7.2</v>
      </c>
      <c r="CY35" s="166" t="str">
        <f t="shared" si="115"/>
        <v/>
      </c>
      <c r="CZ35" s="166" t="str">
        <f t="shared" si="116"/>
        <v/>
      </c>
      <c r="DA35" s="166">
        <f t="shared" si="117"/>
        <v>8.61</v>
      </c>
      <c r="DB35" s="166">
        <f t="shared" si="118"/>
        <v>8.5549999999999997</v>
      </c>
      <c r="DC35" s="166">
        <f t="shared" si="119"/>
        <v>8.6460000000000008</v>
      </c>
    </row>
    <row r="36" spans="1:107" s="165" customFormat="1" ht="10" x14ac:dyDescent="0.2">
      <c r="A36" s="176" t="s">
        <v>20</v>
      </c>
      <c r="B36" s="176" t="s">
        <v>1626</v>
      </c>
      <c r="C36" s="183">
        <v>11.340793825790836</v>
      </c>
      <c r="D36" s="183">
        <v>3.4940506204559476</v>
      </c>
      <c r="E36" s="183">
        <v>12.847723294023019</v>
      </c>
      <c r="F36" s="183">
        <v>14.477746328113014</v>
      </c>
      <c r="G36" s="183">
        <v>8.9008475797642443</v>
      </c>
      <c r="H36" s="183">
        <v>4.1228211961074157</v>
      </c>
      <c r="I36" s="183">
        <v>8.5483003056519227</v>
      </c>
      <c r="J36" s="183">
        <v>11.100247616841566</v>
      </c>
      <c r="K36" s="183">
        <v>8.7834103591318939</v>
      </c>
      <c r="L36" s="183">
        <v>8.6627983061573879</v>
      </c>
      <c r="M36" s="183">
        <v>4.6388900568599007</v>
      </c>
      <c r="N36" s="183">
        <v>8.1442373572366549</v>
      </c>
      <c r="O36" s="183">
        <v>19.664780728704667</v>
      </c>
      <c r="P36" s="183">
        <v>8.5606147843407641</v>
      </c>
      <c r="Q36" s="183">
        <v>6.5446502886481355</v>
      </c>
      <c r="R36" s="182">
        <v>57.32</v>
      </c>
      <c r="S36" s="180">
        <v>442.2</v>
      </c>
      <c r="T36" s="180">
        <v>206.1</v>
      </c>
      <c r="U36" s="180">
        <v>158.9</v>
      </c>
      <c r="V36" s="180">
        <v>262.60000000000002</v>
      </c>
      <c r="W36" s="180">
        <v>72.849999999999994</v>
      </c>
      <c r="X36" s="180"/>
      <c r="Y36" s="180"/>
      <c r="Z36" s="181">
        <v>13.48</v>
      </c>
      <c r="AA36" s="180">
        <v>725.2</v>
      </c>
      <c r="AB36" s="180"/>
      <c r="AC36" s="180"/>
      <c r="AD36" s="180">
        <v>1418</v>
      </c>
      <c r="AE36" s="180">
        <v>1093</v>
      </c>
      <c r="AF36" s="180">
        <v>1444</v>
      </c>
      <c r="AG36" s="173">
        <f t="shared" si="60"/>
        <v>5.0543199074517045</v>
      </c>
      <c r="AH36" s="172">
        <f t="shared" si="61"/>
        <v>126.55798327910206</v>
      </c>
      <c r="AI36" s="172">
        <f t="shared" si="62"/>
        <v>16.04175271239545</v>
      </c>
      <c r="AJ36" s="172">
        <f t="shared" si="63"/>
        <v>10.975465131022956</v>
      </c>
      <c r="AK36" s="172">
        <f t="shared" si="64"/>
        <v>29.50280831648119</v>
      </c>
      <c r="AL36" s="172">
        <f t="shared" si="65"/>
        <v>17.669939232092268</v>
      </c>
      <c r="AM36" s="172" t="str">
        <f t="shared" si="66"/>
        <v/>
      </c>
      <c r="AN36" s="172" t="str">
        <f t="shared" si="67"/>
        <v/>
      </c>
      <c r="AO36" s="172">
        <f t="shared" si="68"/>
        <v>1.5347113989710361</v>
      </c>
      <c r="AP36" s="172">
        <f t="shared" si="69"/>
        <v>83.714288890292949</v>
      </c>
      <c r="AQ36" s="172" t="str">
        <f t="shared" si="70"/>
        <v/>
      </c>
      <c r="AR36" s="172" t="str">
        <f t="shared" si="71"/>
        <v/>
      </c>
      <c r="AS36" s="172">
        <f t="shared" si="72"/>
        <v>72.108609781249498</v>
      </c>
      <c r="AT36" s="172">
        <f t="shared" si="73"/>
        <v>127.67774599545537</v>
      </c>
      <c r="AU36" s="172">
        <f t="shared" si="74"/>
        <v>220.63822149590715</v>
      </c>
      <c r="AV36" s="171">
        <f t="shared" si="75"/>
        <v>57.32</v>
      </c>
      <c r="AW36" s="170">
        <f t="shared" si="76"/>
        <v>442.2</v>
      </c>
      <c r="AX36" s="170">
        <f t="shared" si="77"/>
        <v>206.1</v>
      </c>
      <c r="AY36" s="170">
        <f t="shared" si="78"/>
        <v>158.9</v>
      </c>
      <c r="AZ36" s="170">
        <f t="shared" si="79"/>
        <v>262.60000000000002</v>
      </c>
      <c r="BA36" s="170">
        <f t="shared" si="80"/>
        <v>72.849999999999994</v>
      </c>
      <c r="BB36" s="170" t="str">
        <f t="shared" si="81"/>
        <v/>
      </c>
      <c r="BC36" s="170" t="str">
        <f t="shared" si="82"/>
        <v/>
      </c>
      <c r="BD36" s="170">
        <f t="shared" si="83"/>
        <v>13.48</v>
      </c>
      <c r="BE36" s="170">
        <f t="shared" si="84"/>
        <v>725.2</v>
      </c>
      <c r="BF36" s="170" t="str">
        <f t="shared" si="85"/>
        <v/>
      </c>
      <c r="BG36" s="170" t="str">
        <f t="shared" si="86"/>
        <v/>
      </c>
      <c r="BH36" s="170">
        <f t="shared" si="87"/>
        <v>1418</v>
      </c>
      <c r="BI36" s="170">
        <f t="shared" si="88"/>
        <v>1093</v>
      </c>
      <c r="BJ36" s="170">
        <f t="shared" si="89"/>
        <v>1444</v>
      </c>
      <c r="BK36" s="171">
        <f t="shared" si="90"/>
        <v>87.752602571953474</v>
      </c>
      <c r="BL36" s="170">
        <f t="shared" si="91"/>
        <v>47.908992416034671</v>
      </c>
      <c r="BM36" s="170">
        <f t="shared" si="92"/>
        <v>30.105170902716914</v>
      </c>
      <c r="BN36" s="170">
        <f t="shared" si="93"/>
        <v>42.715053763440864</v>
      </c>
      <c r="BO36" s="170">
        <f t="shared" si="94"/>
        <v>53.114886731391593</v>
      </c>
      <c r="BP36" s="170">
        <f t="shared" si="95"/>
        <v>21.128190255220414</v>
      </c>
      <c r="BQ36" s="170" t="str">
        <f t="shared" si="96"/>
        <v/>
      </c>
      <c r="BR36" s="170" t="str">
        <f t="shared" si="97"/>
        <v/>
      </c>
      <c r="BS36" s="170">
        <f t="shared" si="98"/>
        <v>1.4587165891137321</v>
      </c>
      <c r="BT36" s="170">
        <f t="shared" si="99"/>
        <v>67.966260543580134</v>
      </c>
      <c r="BU36" s="170" t="str">
        <f t="shared" si="100"/>
        <v/>
      </c>
      <c r="BV36" s="170" t="str">
        <f t="shared" si="101"/>
        <v/>
      </c>
      <c r="BW36" s="170">
        <f t="shared" si="102"/>
        <v>47.599865726753947</v>
      </c>
      <c r="BX36" s="170">
        <f t="shared" si="103"/>
        <v>76.38015373864431</v>
      </c>
      <c r="BY36" s="170">
        <f t="shared" si="104"/>
        <v>63.167104111985999</v>
      </c>
      <c r="BZ36" s="179">
        <v>10.35</v>
      </c>
      <c r="CA36" s="177">
        <v>8.1959999999999997</v>
      </c>
      <c r="CB36" s="177">
        <v>8.2799999999999994</v>
      </c>
      <c r="CC36" s="177">
        <v>8.327</v>
      </c>
      <c r="CD36" s="177">
        <v>8.3670000000000009</v>
      </c>
      <c r="CE36" s="177">
        <v>8.1989999999999998</v>
      </c>
      <c r="CF36" s="177"/>
      <c r="CG36" s="177"/>
      <c r="CH36" s="187">
        <v>7.7270000000000003</v>
      </c>
      <c r="CI36" s="177">
        <v>8.77</v>
      </c>
      <c r="CJ36" s="177"/>
      <c r="CK36" s="177"/>
      <c r="CL36" s="177">
        <v>8.077</v>
      </c>
      <c r="CM36" s="177">
        <v>7.9809999999999999</v>
      </c>
      <c r="CN36" s="177">
        <v>8.1630000000000003</v>
      </c>
      <c r="CO36" s="167">
        <f t="shared" si="105"/>
        <v>10.35</v>
      </c>
      <c r="CP36" s="166">
        <f t="shared" si="106"/>
        <v>8.1959999999999997</v>
      </c>
      <c r="CQ36" s="166">
        <f t="shared" si="107"/>
        <v>8.2799999999999994</v>
      </c>
      <c r="CR36" s="166">
        <f t="shared" si="108"/>
        <v>8.327</v>
      </c>
      <c r="CS36" s="166">
        <f t="shared" si="109"/>
        <v>8.3670000000000009</v>
      </c>
      <c r="CT36" s="166">
        <f t="shared" si="110"/>
        <v>8.1989999999999998</v>
      </c>
      <c r="CU36" s="166" t="str">
        <f t="shared" si="111"/>
        <v/>
      </c>
      <c r="CV36" s="166" t="str">
        <f t="shared" si="112"/>
        <v/>
      </c>
      <c r="CW36" s="166">
        <f t="shared" si="113"/>
        <v>7.7270000000000003</v>
      </c>
      <c r="CX36" s="166">
        <f t="shared" si="114"/>
        <v>8.77</v>
      </c>
      <c r="CY36" s="166" t="str">
        <f t="shared" si="115"/>
        <v/>
      </c>
      <c r="CZ36" s="166" t="str">
        <f t="shared" si="116"/>
        <v/>
      </c>
      <c r="DA36" s="166">
        <f t="shared" si="117"/>
        <v>8.077</v>
      </c>
      <c r="DB36" s="166">
        <f t="shared" si="118"/>
        <v>7.9809999999999999</v>
      </c>
      <c r="DC36" s="166">
        <f t="shared" si="119"/>
        <v>8.1630000000000003</v>
      </c>
    </row>
    <row r="37" spans="1:107" s="165" customFormat="1" ht="10" x14ac:dyDescent="0.2">
      <c r="A37" s="176" t="s">
        <v>96</v>
      </c>
      <c r="B37" s="176" t="s">
        <v>1627</v>
      </c>
      <c r="C37" s="170">
        <v>10.125937058488562</v>
      </c>
      <c r="D37" s="170">
        <v>9.5155900948537759</v>
      </c>
      <c r="E37" s="170">
        <v>22.182567778567634</v>
      </c>
      <c r="F37" s="170">
        <v>10.602523824019753</v>
      </c>
      <c r="G37" s="170">
        <v>3.6745055917755334</v>
      </c>
      <c r="H37" s="170">
        <v>7.8745701936990367</v>
      </c>
      <c r="I37" s="170">
        <v>5.3487653644973303</v>
      </c>
      <c r="J37" s="170">
        <v>6.1021068836392356</v>
      </c>
      <c r="K37" s="170">
        <v>11.463664793019358</v>
      </c>
      <c r="L37" s="170">
        <v>7.6841644222111762</v>
      </c>
      <c r="M37" s="170">
        <v>6.5082852616786351</v>
      </c>
      <c r="N37" s="170">
        <v>18.556477497456189</v>
      </c>
      <c r="O37" s="170">
        <v>7.6496222247696668</v>
      </c>
      <c r="P37" s="170">
        <v>8.7834103591318939</v>
      </c>
      <c r="Q37" s="170">
        <v>2.1738973884989736</v>
      </c>
      <c r="R37" s="175">
        <v>25.53</v>
      </c>
      <c r="S37" s="174">
        <v>28.95</v>
      </c>
      <c r="T37" s="174">
        <v>42.7</v>
      </c>
      <c r="U37" s="174"/>
      <c r="V37" s="174">
        <v>31.23</v>
      </c>
      <c r="W37" s="174">
        <v>64.05</v>
      </c>
      <c r="X37" s="174"/>
      <c r="Y37" s="174"/>
      <c r="Z37" s="174"/>
      <c r="AA37" s="174">
        <v>171</v>
      </c>
      <c r="AB37" s="174">
        <v>105.2</v>
      </c>
      <c r="AC37" s="174">
        <v>363.9</v>
      </c>
      <c r="AD37" s="174">
        <v>293</v>
      </c>
      <c r="AE37" s="174">
        <v>256.2</v>
      </c>
      <c r="AF37" s="174">
        <v>482.3</v>
      </c>
      <c r="AG37" s="173">
        <f t="shared" si="60"/>
        <v>2.521248142521114</v>
      </c>
      <c r="AH37" s="172">
        <f t="shared" si="61"/>
        <v>3.0423756920400287</v>
      </c>
      <c r="AI37" s="172">
        <f t="shared" si="62"/>
        <v>1.9249349501032929</v>
      </c>
      <c r="AJ37" s="172" t="str">
        <f t="shared" si="63"/>
        <v/>
      </c>
      <c r="AK37" s="172">
        <f t="shared" si="64"/>
        <v>8.4991025921692938</v>
      </c>
      <c r="AL37" s="172">
        <f t="shared" si="65"/>
        <v>8.1337772633293213</v>
      </c>
      <c r="AM37" s="172" t="str">
        <f t="shared" si="66"/>
        <v/>
      </c>
      <c r="AN37" s="172" t="str">
        <f t="shared" si="67"/>
        <v/>
      </c>
      <c r="AO37" s="172" t="str">
        <f t="shared" si="68"/>
        <v/>
      </c>
      <c r="AP37" s="172">
        <f t="shared" si="69"/>
        <v>22.253558175528141</v>
      </c>
      <c r="AQ37" s="172">
        <f t="shared" si="70"/>
        <v>16.16401183571762</v>
      </c>
      <c r="AR37" s="172">
        <f t="shared" si="71"/>
        <v>19.610402892999769</v>
      </c>
      <c r="AS37" s="172">
        <f t="shared" si="72"/>
        <v>38.302545065723471</v>
      </c>
      <c r="AT37" s="172">
        <f t="shared" si="73"/>
        <v>29.168624659968803</v>
      </c>
      <c r="AU37" s="172">
        <f t="shared" si="74"/>
        <v>221.85959767540689</v>
      </c>
      <c r="AV37" s="171">
        <f t="shared" si="75"/>
        <v>25.53</v>
      </c>
      <c r="AW37" s="170">
        <f t="shared" si="76"/>
        <v>28.95</v>
      </c>
      <c r="AX37" s="170">
        <f t="shared" si="77"/>
        <v>42.7</v>
      </c>
      <c r="AY37" s="170" t="str">
        <f t="shared" si="78"/>
        <v/>
      </c>
      <c r="AZ37" s="170">
        <f t="shared" si="79"/>
        <v>31.23</v>
      </c>
      <c r="BA37" s="170">
        <f t="shared" si="80"/>
        <v>64.05</v>
      </c>
      <c r="BB37" s="170" t="str">
        <f t="shared" si="81"/>
        <v/>
      </c>
      <c r="BC37" s="170" t="str">
        <f t="shared" si="82"/>
        <v/>
      </c>
      <c r="BD37" s="170" t="str">
        <f t="shared" si="83"/>
        <v/>
      </c>
      <c r="BE37" s="170">
        <f t="shared" si="84"/>
        <v>171</v>
      </c>
      <c r="BF37" s="170">
        <f t="shared" si="85"/>
        <v>105.2</v>
      </c>
      <c r="BG37" s="170">
        <f t="shared" si="86"/>
        <v>363.9</v>
      </c>
      <c r="BH37" s="170">
        <f t="shared" si="87"/>
        <v>293</v>
      </c>
      <c r="BI37" s="170">
        <f t="shared" si="88"/>
        <v>256.2</v>
      </c>
      <c r="BJ37" s="170">
        <f t="shared" si="89"/>
        <v>482.3</v>
      </c>
      <c r="BK37" s="171">
        <f t="shared" si="90"/>
        <v>39.084507042253527</v>
      </c>
      <c r="BL37" s="170">
        <f t="shared" si="91"/>
        <v>3.1365113759479955</v>
      </c>
      <c r="BM37" s="170">
        <f t="shared" si="92"/>
        <v>6.2372188139059306</v>
      </c>
      <c r="BN37" s="170" t="str">
        <f t="shared" si="93"/>
        <v/>
      </c>
      <c r="BO37" s="170">
        <f t="shared" si="94"/>
        <v>6.316747572815534</v>
      </c>
      <c r="BP37" s="170">
        <f t="shared" si="95"/>
        <v>18.575986078886309</v>
      </c>
      <c r="BQ37" s="170" t="str">
        <f t="shared" si="96"/>
        <v/>
      </c>
      <c r="BR37" s="170" t="str">
        <f t="shared" si="97"/>
        <v/>
      </c>
      <c r="BS37" s="170" t="str">
        <f t="shared" si="98"/>
        <v/>
      </c>
      <c r="BT37" s="170">
        <f t="shared" si="99"/>
        <v>16.026241799437674</v>
      </c>
      <c r="BU37" s="170">
        <f t="shared" si="100"/>
        <v>86.229508196721312</v>
      </c>
      <c r="BV37" s="170">
        <f t="shared" si="101"/>
        <v>51.529311809685638</v>
      </c>
      <c r="BW37" s="170">
        <f t="shared" si="102"/>
        <v>9.8355152735817395</v>
      </c>
      <c r="BX37" s="170">
        <f t="shared" si="103"/>
        <v>17.90356394129979</v>
      </c>
      <c r="BY37" s="170">
        <f t="shared" si="104"/>
        <v>21.097987751531058</v>
      </c>
      <c r="BZ37" s="169">
        <v>7.8140000000000001</v>
      </c>
      <c r="CA37" s="168">
        <v>7.742</v>
      </c>
      <c r="CB37" s="168">
        <v>7.4950000000000001</v>
      </c>
      <c r="CC37" s="168"/>
      <c r="CD37" s="168">
        <v>7.8979999999999997</v>
      </c>
      <c r="CE37" s="168">
        <v>7.0819999999999999</v>
      </c>
      <c r="CF37" s="168"/>
      <c r="CG37" s="168"/>
      <c r="CH37" s="168"/>
      <c r="CI37" s="168">
        <v>6.9939999999999998</v>
      </c>
      <c r="CJ37" s="168">
        <v>8.6219999999999999</v>
      </c>
      <c r="CK37" s="168">
        <v>8.8070000000000004</v>
      </c>
      <c r="CL37" s="168">
        <v>7.3879999999999999</v>
      </c>
      <c r="CM37" s="168">
        <v>6.8810000000000002</v>
      </c>
      <c r="CN37" s="168">
        <v>6.77</v>
      </c>
      <c r="CO37" s="167">
        <f t="shared" si="105"/>
        <v>7.8140000000000001</v>
      </c>
      <c r="CP37" s="166">
        <f t="shared" si="106"/>
        <v>7.742</v>
      </c>
      <c r="CQ37" s="166">
        <f t="shared" si="107"/>
        <v>7.4950000000000001</v>
      </c>
      <c r="CR37" s="166" t="str">
        <f t="shared" si="108"/>
        <v/>
      </c>
      <c r="CS37" s="166">
        <f t="shared" si="109"/>
        <v>7.8979999999999997</v>
      </c>
      <c r="CT37" s="166">
        <f t="shared" si="110"/>
        <v>7.0819999999999999</v>
      </c>
      <c r="CU37" s="166" t="str">
        <f t="shared" si="111"/>
        <v/>
      </c>
      <c r="CV37" s="166" t="str">
        <f t="shared" si="112"/>
        <v/>
      </c>
      <c r="CW37" s="166" t="str">
        <f t="shared" si="113"/>
        <v/>
      </c>
      <c r="CX37" s="166">
        <f t="shared" si="114"/>
        <v>6.9939999999999998</v>
      </c>
      <c r="CY37" s="166">
        <f t="shared" si="115"/>
        <v>8.6219999999999999</v>
      </c>
      <c r="CZ37" s="166">
        <f t="shared" si="116"/>
        <v>8.8070000000000004</v>
      </c>
      <c r="DA37" s="166">
        <f t="shared" si="117"/>
        <v>7.3879999999999999</v>
      </c>
      <c r="DB37" s="166">
        <f t="shared" si="118"/>
        <v>6.8810000000000002</v>
      </c>
      <c r="DC37" s="166">
        <f t="shared" si="119"/>
        <v>6.77</v>
      </c>
    </row>
    <row r="38" spans="1:107" s="165" customFormat="1" ht="10" x14ac:dyDescent="0.2">
      <c r="A38" s="176" t="s">
        <v>24</v>
      </c>
      <c r="B38" s="176" t="s">
        <v>24</v>
      </c>
      <c r="C38" s="183">
        <v>18.898138789684765</v>
      </c>
      <c r="D38" s="183">
        <v>16.855614146704735</v>
      </c>
      <c r="E38" s="183">
        <v>28.608621148320552</v>
      </c>
      <c r="F38" s="183">
        <v>24.433670465117057</v>
      </c>
      <c r="G38" s="183">
        <v>26.782256062122265</v>
      </c>
      <c r="H38" s="183">
        <v>20.302819043592542</v>
      </c>
      <c r="I38" s="183">
        <v>16.339331450949107</v>
      </c>
      <c r="J38" s="183">
        <v>20.906531175178227</v>
      </c>
      <c r="K38" s="183">
        <v>10.581319203173418</v>
      </c>
      <c r="L38" s="183">
        <v>9.0253015436778412</v>
      </c>
      <c r="M38" s="183">
        <v>12.154539927289354</v>
      </c>
      <c r="N38" s="183">
        <v>8.7890934121488495</v>
      </c>
      <c r="O38" s="183">
        <v>22.84336285683391</v>
      </c>
      <c r="P38" s="183">
        <v>11.209531143965082</v>
      </c>
      <c r="Q38" s="183">
        <v>22.021116138763229</v>
      </c>
      <c r="R38" s="182"/>
      <c r="S38" s="180">
        <v>456.2</v>
      </c>
      <c r="T38" s="180">
        <v>242.8</v>
      </c>
      <c r="U38" s="180">
        <v>183.3</v>
      </c>
      <c r="V38" s="180">
        <v>268</v>
      </c>
      <c r="W38" s="180">
        <v>171</v>
      </c>
      <c r="X38" s="180"/>
      <c r="Y38" s="180"/>
      <c r="Z38" s="180"/>
      <c r="AA38" s="180">
        <v>511.8</v>
      </c>
      <c r="AB38" s="180"/>
      <c r="AC38" s="180"/>
      <c r="AD38" s="180">
        <v>1311</v>
      </c>
      <c r="AE38" s="180">
        <v>614.5</v>
      </c>
      <c r="AF38" s="180">
        <v>594.5</v>
      </c>
      <c r="AG38" s="173" t="str">
        <f t="shared" si="60"/>
        <v/>
      </c>
      <c r="AH38" s="172">
        <f t="shared" si="61"/>
        <v>27.065166301827507</v>
      </c>
      <c r="AI38" s="172">
        <f t="shared" si="62"/>
        <v>8.4869521932291168</v>
      </c>
      <c r="AJ38" s="172">
        <f t="shared" si="63"/>
        <v>7.5019428727128759</v>
      </c>
      <c r="AK38" s="172">
        <f t="shared" si="64"/>
        <v>10.006625258841741</v>
      </c>
      <c r="AL38" s="172">
        <f t="shared" si="65"/>
        <v>8.4224756982191913</v>
      </c>
      <c r="AM38" s="172" t="str">
        <f t="shared" si="66"/>
        <v/>
      </c>
      <c r="AN38" s="172" t="str">
        <f t="shared" si="67"/>
        <v/>
      </c>
      <c r="AO38" s="172" t="str">
        <f t="shared" si="68"/>
        <v/>
      </c>
      <c r="AP38" s="172">
        <f t="shared" si="69"/>
        <v>56.707246569341741</v>
      </c>
      <c r="AQ38" s="172" t="str">
        <f t="shared" si="70"/>
        <v/>
      </c>
      <c r="AR38" s="172" t="str">
        <f t="shared" si="71"/>
        <v/>
      </c>
      <c r="AS38" s="172">
        <f t="shared" si="72"/>
        <v>57.390849509173563</v>
      </c>
      <c r="AT38" s="172">
        <f t="shared" si="73"/>
        <v>54.81942037609938</v>
      </c>
      <c r="AU38" s="172">
        <f t="shared" si="74"/>
        <v>26.996815068493113</v>
      </c>
      <c r="AV38" s="171" t="str">
        <f t="shared" si="75"/>
        <v/>
      </c>
      <c r="AW38" s="170">
        <f t="shared" si="76"/>
        <v>456.2</v>
      </c>
      <c r="AX38" s="170">
        <f t="shared" si="77"/>
        <v>242.8</v>
      </c>
      <c r="AY38" s="170">
        <f t="shared" si="78"/>
        <v>183.3</v>
      </c>
      <c r="AZ38" s="170">
        <f t="shared" si="79"/>
        <v>268</v>
      </c>
      <c r="BA38" s="170">
        <f t="shared" si="80"/>
        <v>171</v>
      </c>
      <c r="BB38" s="170" t="str">
        <f t="shared" si="81"/>
        <v/>
      </c>
      <c r="BC38" s="170" t="str">
        <f t="shared" si="82"/>
        <v/>
      </c>
      <c r="BD38" s="170" t="str">
        <f t="shared" si="83"/>
        <v/>
      </c>
      <c r="BE38" s="170">
        <f t="shared" si="84"/>
        <v>511.8</v>
      </c>
      <c r="BF38" s="170" t="str">
        <f t="shared" si="85"/>
        <v/>
      </c>
      <c r="BG38" s="170" t="str">
        <f t="shared" si="86"/>
        <v/>
      </c>
      <c r="BH38" s="170">
        <f t="shared" si="87"/>
        <v>1311</v>
      </c>
      <c r="BI38" s="170">
        <f t="shared" si="88"/>
        <v>614.5</v>
      </c>
      <c r="BJ38" s="170">
        <f t="shared" si="89"/>
        <v>594.5</v>
      </c>
      <c r="BK38" s="171" t="str">
        <f t="shared" si="90"/>
        <v/>
      </c>
      <c r="BL38" s="170">
        <f t="shared" si="91"/>
        <v>49.425785482123509</v>
      </c>
      <c r="BM38" s="170">
        <f t="shared" si="92"/>
        <v>35.46596552731522</v>
      </c>
      <c r="BN38" s="170">
        <f t="shared" si="93"/>
        <v>49.274193548387096</v>
      </c>
      <c r="BO38" s="170">
        <f t="shared" si="94"/>
        <v>54.207119741100328</v>
      </c>
      <c r="BP38" s="170">
        <f t="shared" si="95"/>
        <v>49.593967517401389</v>
      </c>
      <c r="BQ38" s="170" t="str">
        <f t="shared" si="96"/>
        <v/>
      </c>
      <c r="BR38" s="170" t="str">
        <f t="shared" si="97"/>
        <v/>
      </c>
      <c r="BS38" s="170" t="str">
        <f t="shared" si="98"/>
        <v/>
      </c>
      <c r="BT38" s="170">
        <f t="shared" si="99"/>
        <v>47.966260543580134</v>
      </c>
      <c r="BU38" s="170" t="str">
        <f t="shared" si="100"/>
        <v/>
      </c>
      <c r="BV38" s="170" t="str">
        <f t="shared" si="101"/>
        <v/>
      </c>
      <c r="BW38" s="170">
        <f t="shared" si="102"/>
        <v>44.008056394763344</v>
      </c>
      <c r="BX38" s="170">
        <f t="shared" si="103"/>
        <v>42.941998602375961</v>
      </c>
      <c r="BY38" s="170">
        <f t="shared" si="104"/>
        <v>26.00612423447069</v>
      </c>
      <c r="BZ38" s="179"/>
      <c r="CA38" s="177">
        <v>9.6950000000000003</v>
      </c>
      <c r="CB38" s="177">
        <v>9.9290000000000003</v>
      </c>
      <c r="CC38" s="177">
        <v>9.8249999999999993</v>
      </c>
      <c r="CD38" s="177">
        <v>9.9849999999999994</v>
      </c>
      <c r="CE38" s="177">
        <v>9.3659999999999997</v>
      </c>
      <c r="CF38" s="177"/>
      <c r="CG38" s="177"/>
      <c r="CH38" s="177"/>
      <c r="CI38" s="177">
        <v>8.5</v>
      </c>
      <c r="CJ38" s="177"/>
      <c r="CK38" s="177"/>
      <c r="CL38" s="177">
        <v>8.6440000000000001</v>
      </c>
      <c r="CM38" s="177">
        <v>7.9770000000000003</v>
      </c>
      <c r="CN38" s="177">
        <v>8.1790000000000003</v>
      </c>
      <c r="CO38" s="167" t="str">
        <f t="shared" si="105"/>
        <v/>
      </c>
      <c r="CP38" s="166">
        <f t="shared" si="106"/>
        <v>9.6950000000000003</v>
      </c>
      <c r="CQ38" s="166">
        <f t="shared" si="107"/>
        <v>9.9290000000000003</v>
      </c>
      <c r="CR38" s="166">
        <f t="shared" si="108"/>
        <v>9.8249999999999993</v>
      </c>
      <c r="CS38" s="166">
        <f t="shared" si="109"/>
        <v>9.9849999999999994</v>
      </c>
      <c r="CT38" s="166">
        <f t="shared" si="110"/>
        <v>9.3659999999999997</v>
      </c>
      <c r="CU38" s="166" t="str">
        <f t="shared" si="111"/>
        <v/>
      </c>
      <c r="CV38" s="166" t="str">
        <f t="shared" si="112"/>
        <v/>
      </c>
      <c r="CW38" s="166" t="str">
        <f t="shared" si="113"/>
        <v/>
      </c>
      <c r="CX38" s="166">
        <f t="shared" si="114"/>
        <v>8.5</v>
      </c>
      <c r="CY38" s="166" t="str">
        <f t="shared" si="115"/>
        <v/>
      </c>
      <c r="CZ38" s="166" t="str">
        <f t="shared" si="116"/>
        <v/>
      </c>
      <c r="DA38" s="166">
        <f t="shared" si="117"/>
        <v>8.6440000000000001</v>
      </c>
      <c r="DB38" s="166">
        <f t="shared" si="118"/>
        <v>7.9770000000000003</v>
      </c>
      <c r="DC38" s="166">
        <f t="shared" si="119"/>
        <v>8.1790000000000003</v>
      </c>
    </row>
    <row r="39" spans="1:107" s="165" customFormat="1" ht="10" x14ac:dyDescent="0.2">
      <c r="A39" s="176" t="s">
        <v>25</v>
      </c>
      <c r="B39" s="176" t="s">
        <v>25</v>
      </c>
      <c r="C39" s="170">
        <v>14.237232109459157</v>
      </c>
      <c r="D39" s="170">
        <v>11.793970954053261</v>
      </c>
      <c r="E39" s="170">
        <v>14.004069700785481</v>
      </c>
      <c r="F39" s="170">
        <v>33.174223954866285</v>
      </c>
      <c r="G39" s="170">
        <v>33.355034612498301</v>
      </c>
      <c r="H39" s="170">
        <v>26.701420197437752</v>
      </c>
      <c r="I39" s="170">
        <v>4.5475412537220841</v>
      </c>
      <c r="J39" s="170">
        <v>4.3538062727199227</v>
      </c>
      <c r="K39" s="170">
        <v>12.665953352356414</v>
      </c>
      <c r="L39" s="170">
        <v>8.5567299087345035</v>
      </c>
      <c r="M39" s="170">
        <v>4.9340855309524398</v>
      </c>
      <c r="N39" s="170">
        <v>1.7247644284744599</v>
      </c>
      <c r="O39" s="170">
        <v>3.0688579124838231</v>
      </c>
      <c r="P39" s="170">
        <v>5.3021675603785123</v>
      </c>
      <c r="Q39" s="170">
        <v>17.792877332614037</v>
      </c>
      <c r="R39" s="175"/>
      <c r="S39" s="174">
        <v>351.9</v>
      </c>
      <c r="T39" s="174">
        <v>202.4</v>
      </c>
      <c r="U39" s="174">
        <v>139.5</v>
      </c>
      <c r="V39" s="174">
        <v>192</v>
      </c>
      <c r="W39" s="174">
        <v>116.7</v>
      </c>
      <c r="X39" s="174"/>
      <c r="Y39" s="174"/>
      <c r="Z39" s="174"/>
      <c r="AA39" s="174"/>
      <c r="AB39" s="174"/>
      <c r="AC39" s="174"/>
      <c r="AD39" s="174">
        <v>29.6</v>
      </c>
      <c r="AE39" s="189">
        <v>67.73</v>
      </c>
      <c r="AF39" s="189">
        <v>92.98</v>
      </c>
      <c r="AG39" s="173" t="str">
        <f t="shared" si="60"/>
        <v/>
      </c>
      <c r="AH39" s="172">
        <f t="shared" si="61"/>
        <v>29.837278841106667</v>
      </c>
      <c r="AI39" s="172">
        <f t="shared" si="62"/>
        <v>14.45294148947627</v>
      </c>
      <c r="AJ39" s="172">
        <f t="shared" si="63"/>
        <v>4.2050719917304029</v>
      </c>
      <c r="AK39" s="172">
        <f t="shared" si="64"/>
        <v>5.7562524587534565</v>
      </c>
      <c r="AL39" s="172">
        <f t="shared" si="65"/>
        <v>4.3705540430841374</v>
      </c>
      <c r="AM39" s="172" t="str">
        <f t="shared" si="66"/>
        <v/>
      </c>
      <c r="AN39" s="172" t="str">
        <f t="shared" si="67"/>
        <v/>
      </c>
      <c r="AO39" s="172" t="str">
        <f t="shared" si="68"/>
        <v/>
      </c>
      <c r="AP39" s="172" t="str">
        <f t="shared" si="69"/>
        <v/>
      </c>
      <c r="AQ39" s="172" t="str">
        <f t="shared" si="70"/>
        <v/>
      </c>
      <c r="AR39" s="172" t="str">
        <f t="shared" si="71"/>
        <v/>
      </c>
      <c r="AS39" s="172">
        <f t="shared" si="72"/>
        <v>9.6452820052665214</v>
      </c>
      <c r="AT39" s="172">
        <f t="shared" si="73"/>
        <v>12.774021044926178</v>
      </c>
      <c r="AU39" s="172">
        <f t="shared" si="74"/>
        <v>5.2256865633288703</v>
      </c>
      <c r="AV39" s="171" t="str">
        <f t="shared" si="75"/>
        <v/>
      </c>
      <c r="AW39" s="170">
        <f t="shared" si="76"/>
        <v>351.9</v>
      </c>
      <c r="AX39" s="170">
        <f t="shared" si="77"/>
        <v>202.4</v>
      </c>
      <c r="AY39" s="170">
        <f t="shared" si="78"/>
        <v>139.5</v>
      </c>
      <c r="AZ39" s="170">
        <f t="shared" si="79"/>
        <v>192</v>
      </c>
      <c r="BA39" s="170">
        <f t="shared" si="80"/>
        <v>116.7</v>
      </c>
      <c r="BB39" s="170" t="str">
        <f t="shared" si="81"/>
        <v/>
      </c>
      <c r="BC39" s="170" t="str">
        <f t="shared" si="82"/>
        <v/>
      </c>
      <c r="BD39" s="170" t="str">
        <f t="shared" si="83"/>
        <v/>
      </c>
      <c r="BE39" s="170" t="str">
        <f t="shared" si="84"/>
        <v/>
      </c>
      <c r="BF39" s="170" t="str">
        <f t="shared" si="85"/>
        <v/>
      </c>
      <c r="BG39" s="170" t="str">
        <f t="shared" si="86"/>
        <v/>
      </c>
      <c r="BH39" s="170">
        <f t="shared" si="87"/>
        <v>29.6</v>
      </c>
      <c r="BI39" s="170">
        <f t="shared" si="88"/>
        <v>67.73</v>
      </c>
      <c r="BJ39" s="170">
        <f t="shared" si="89"/>
        <v>92.98</v>
      </c>
      <c r="BK39" s="171" t="str">
        <f t="shared" si="90"/>
        <v/>
      </c>
      <c r="BL39" s="170">
        <f t="shared" si="91"/>
        <v>38.125677139761649</v>
      </c>
      <c r="BM39" s="170">
        <f t="shared" si="92"/>
        <v>29.564709319310545</v>
      </c>
      <c r="BN39" s="170">
        <f t="shared" si="93"/>
        <v>37.5</v>
      </c>
      <c r="BO39" s="170">
        <f t="shared" si="94"/>
        <v>38.834951456310684</v>
      </c>
      <c r="BP39" s="170">
        <f t="shared" si="95"/>
        <v>33.845707656612525</v>
      </c>
      <c r="BQ39" s="170" t="str">
        <f t="shared" si="96"/>
        <v/>
      </c>
      <c r="BR39" s="170" t="str">
        <f t="shared" si="97"/>
        <v/>
      </c>
      <c r="BS39" s="170" t="str">
        <f t="shared" si="98"/>
        <v/>
      </c>
      <c r="BT39" s="170" t="str">
        <f t="shared" si="99"/>
        <v/>
      </c>
      <c r="BU39" s="170" t="str">
        <f t="shared" si="100"/>
        <v/>
      </c>
      <c r="BV39" s="170" t="str">
        <f t="shared" si="101"/>
        <v/>
      </c>
      <c r="BW39" s="170">
        <f t="shared" si="102"/>
        <v>0.99362202081235318</v>
      </c>
      <c r="BX39" s="170">
        <f t="shared" si="103"/>
        <v>4.7330538085255069</v>
      </c>
      <c r="BY39" s="170">
        <f t="shared" si="104"/>
        <v>4.0673665791776026</v>
      </c>
      <c r="BZ39" s="169"/>
      <c r="CA39" s="168">
        <v>8.7029999999999994</v>
      </c>
      <c r="CB39" s="168">
        <v>9.1560000000000006</v>
      </c>
      <c r="CC39" s="168">
        <v>8.6630000000000003</v>
      </c>
      <c r="CD39" s="168">
        <v>8.7349999999999994</v>
      </c>
      <c r="CE39" s="168">
        <v>8.3829999999999991</v>
      </c>
      <c r="CF39" s="168"/>
      <c r="CG39" s="168"/>
      <c r="CH39" s="168"/>
      <c r="CI39" s="168"/>
      <c r="CJ39" s="168"/>
      <c r="CK39" s="168"/>
      <c r="CL39" s="168">
        <v>8.4420000000000002</v>
      </c>
      <c r="CM39" s="188">
        <v>6.44</v>
      </c>
      <c r="CN39" s="188">
        <v>7.27</v>
      </c>
      <c r="CO39" s="167" t="str">
        <f t="shared" si="105"/>
        <v/>
      </c>
      <c r="CP39" s="166">
        <f t="shared" si="106"/>
        <v>8.7029999999999994</v>
      </c>
      <c r="CQ39" s="166">
        <f t="shared" si="107"/>
        <v>9.1560000000000006</v>
      </c>
      <c r="CR39" s="166">
        <f t="shared" si="108"/>
        <v>8.6630000000000003</v>
      </c>
      <c r="CS39" s="166">
        <f t="shared" si="109"/>
        <v>8.7349999999999994</v>
      </c>
      <c r="CT39" s="166">
        <f t="shared" si="110"/>
        <v>8.3829999999999991</v>
      </c>
      <c r="CU39" s="166" t="str">
        <f t="shared" si="111"/>
        <v/>
      </c>
      <c r="CV39" s="166" t="str">
        <f t="shared" si="112"/>
        <v/>
      </c>
      <c r="CW39" s="166" t="str">
        <f t="shared" si="113"/>
        <v/>
      </c>
      <c r="CX39" s="166" t="str">
        <f t="shared" si="114"/>
        <v/>
      </c>
      <c r="CY39" s="166" t="str">
        <f t="shared" si="115"/>
        <v/>
      </c>
      <c r="CZ39" s="166" t="str">
        <f t="shared" si="116"/>
        <v/>
      </c>
      <c r="DA39" s="166">
        <f t="shared" si="117"/>
        <v>8.4420000000000002</v>
      </c>
      <c r="DB39" s="166">
        <f t="shared" si="118"/>
        <v>6.44</v>
      </c>
      <c r="DC39" s="166">
        <f t="shared" si="119"/>
        <v>7.27</v>
      </c>
    </row>
    <row r="40" spans="1:107" s="165" customFormat="1" ht="10" x14ac:dyDescent="0.2">
      <c r="A40" s="176" t="s">
        <v>26</v>
      </c>
      <c r="B40" s="176" t="s">
        <v>26</v>
      </c>
      <c r="C40" s="183">
        <v>4.9568252497034919</v>
      </c>
      <c r="D40" s="183">
        <v>19.598984877141476</v>
      </c>
      <c r="E40" s="183">
        <v>3.8663903868818932</v>
      </c>
      <c r="F40" s="183">
        <v>8.1336253225109587</v>
      </c>
      <c r="G40" s="183">
        <v>9.2317428876891352</v>
      </c>
      <c r="H40" s="183">
        <v>3.4685029963674197</v>
      </c>
      <c r="I40" s="183">
        <v>24.70967423736764</v>
      </c>
      <c r="J40" s="183">
        <v>4.912050996876915</v>
      </c>
      <c r="K40" s="183">
        <v>14.786855335861238</v>
      </c>
      <c r="L40" s="183">
        <v>15.010209441195322</v>
      </c>
      <c r="M40" s="183">
        <v>19.920801728406172</v>
      </c>
      <c r="N40" s="183">
        <v>17.165666411072326</v>
      </c>
      <c r="O40" s="183">
        <v>35.259734577907395</v>
      </c>
      <c r="P40" s="183">
        <v>15.938380210014742</v>
      </c>
      <c r="Q40" s="183">
        <v>15.694642972777107</v>
      </c>
      <c r="R40" s="182"/>
      <c r="S40" s="180">
        <v>814.3</v>
      </c>
      <c r="T40" s="180">
        <v>684.6</v>
      </c>
      <c r="U40" s="180">
        <v>246.8</v>
      </c>
      <c r="V40" s="180">
        <v>494.4</v>
      </c>
      <c r="W40" s="180">
        <v>208</v>
      </c>
      <c r="X40" s="189"/>
      <c r="Y40" s="189"/>
      <c r="Z40" s="189"/>
      <c r="AA40" s="180"/>
      <c r="AB40" s="180"/>
      <c r="AC40" s="180"/>
      <c r="AD40" s="180">
        <v>1328</v>
      </c>
      <c r="AE40" s="180">
        <v>659.9</v>
      </c>
      <c r="AF40" s="180">
        <v>1297</v>
      </c>
      <c r="AG40" s="173" t="str">
        <f t="shared" si="60"/>
        <v/>
      </c>
      <c r="AH40" s="172">
        <f t="shared" si="61"/>
        <v>41.548070224276131</v>
      </c>
      <c r="AI40" s="172">
        <f t="shared" si="62"/>
        <v>177.06437568300123</v>
      </c>
      <c r="AJ40" s="172">
        <f t="shared" si="63"/>
        <v>30.343172965804818</v>
      </c>
      <c r="AK40" s="172">
        <f t="shared" si="64"/>
        <v>53.554351113840092</v>
      </c>
      <c r="AL40" s="172">
        <f t="shared" si="65"/>
        <v>59.96823419724285</v>
      </c>
      <c r="AM40" s="172" t="str">
        <f t="shared" si="66"/>
        <v/>
      </c>
      <c r="AN40" s="172" t="str">
        <f t="shared" si="67"/>
        <v/>
      </c>
      <c r="AO40" s="172" t="str">
        <f t="shared" si="68"/>
        <v/>
      </c>
      <c r="AP40" s="172" t="str">
        <f t="shared" si="69"/>
        <v/>
      </c>
      <c r="AQ40" s="172" t="str">
        <f t="shared" si="70"/>
        <v/>
      </c>
      <c r="AR40" s="172" t="str">
        <f t="shared" si="71"/>
        <v/>
      </c>
      <c r="AS40" s="172">
        <f t="shared" si="72"/>
        <v>37.663357818696731</v>
      </c>
      <c r="AT40" s="172">
        <f t="shared" si="73"/>
        <v>41.403203544194383</v>
      </c>
      <c r="AU40" s="172">
        <f t="shared" si="74"/>
        <v>82.63966260651425</v>
      </c>
      <c r="AV40" s="171" t="str">
        <f t="shared" si="75"/>
        <v/>
      </c>
      <c r="AW40" s="170">
        <f t="shared" si="76"/>
        <v>814.3</v>
      </c>
      <c r="AX40" s="170">
        <f t="shared" si="77"/>
        <v>684.6</v>
      </c>
      <c r="AY40" s="170">
        <f t="shared" si="78"/>
        <v>246.8</v>
      </c>
      <c r="AZ40" s="170">
        <f t="shared" si="79"/>
        <v>494.4</v>
      </c>
      <c r="BA40" s="170">
        <f t="shared" si="80"/>
        <v>208</v>
      </c>
      <c r="BB40" s="170" t="str">
        <f t="shared" si="81"/>
        <v/>
      </c>
      <c r="BC40" s="170" t="str">
        <f t="shared" si="82"/>
        <v/>
      </c>
      <c r="BD40" s="170" t="str">
        <f t="shared" si="83"/>
        <v/>
      </c>
      <c r="BE40" s="170" t="str">
        <f t="shared" si="84"/>
        <v/>
      </c>
      <c r="BF40" s="170" t="str">
        <f t="shared" si="85"/>
        <v/>
      </c>
      <c r="BG40" s="170" t="str">
        <f t="shared" si="86"/>
        <v/>
      </c>
      <c r="BH40" s="170">
        <f t="shared" si="87"/>
        <v>1328</v>
      </c>
      <c r="BI40" s="170">
        <f t="shared" si="88"/>
        <v>659.9</v>
      </c>
      <c r="BJ40" s="170">
        <f t="shared" si="89"/>
        <v>1297</v>
      </c>
      <c r="BK40" s="171" t="str">
        <f t="shared" si="90"/>
        <v/>
      </c>
      <c r="BL40" s="170">
        <f t="shared" si="91"/>
        <v>88.223185265438786</v>
      </c>
      <c r="BM40" s="170">
        <f t="shared" si="92"/>
        <v>100</v>
      </c>
      <c r="BN40" s="170">
        <f t="shared" si="93"/>
        <v>66.344086021505376</v>
      </c>
      <c r="BO40" s="170">
        <f t="shared" si="94"/>
        <v>100</v>
      </c>
      <c r="BP40" s="170">
        <f t="shared" si="95"/>
        <v>60.324825986078885</v>
      </c>
      <c r="BQ40" s="170" t="str">
        <f t="shared" si="96"/>
        <v/>
      </c>
      <c r="BR40" s="170" t="str">
        <f t="shared" si="97"/>
        <v/>
      </c>
      <c r="BS40" s="170" t="str">
        <f t="shared" si="98"/>
        <v/>
      </c>
      <c r="BT40" s="170" t="str">
        <f t="shared" si="99"/>
        <v/>
      </c>
      <c r="BU40" s="170" t="str">
        <f t="shared" si="100"/>
        <v/>
      </c>
      <c r="BV40" s="170" t="str">
        <f t="shared" si="101"/>
        <v/>
      </c>
      <c r="BW40" s="170">
        <f t="shared" si="102"/>
        <v>44.57871769050017</v>
      </c>
      <c r="BX40" s="170">
        <f t="shared" si="103"/>
        <v>46.114605171208943</v>
      </c>
      <c r="BY40" s="170">
        <f t="shared" si="104"/>
        <v>56.736657917760283</v>
      </c>
      <c r="BZ40" s="179"/>
      <c r="CA40" s="177">
        <v>7.7859999999999996</v>
      </c>
      <c r="CB40" s="177">
        <v>7.7750000000000004</v>
      </c>
      <c r="CC40" s="177">
        <v>8.3659999999999997</v>
      </c>
      <c r="CD40" s="177">
        <v>8.4309999999999992</v>
      </c>
      <c r="CE40" s="177">
        <v>8.7170000000000005</v>
      </c>
      <c r="CF40" s="188"/>
      <c r="CG40" s="188"/>
      <c r="CH40" s="188"/>
      <c r="CI40" s="177"/>
      <c r="CJ40" s="177"/>
      <c r="CK40" s="177"/>
      <c r="CL40" s="177">
        <v>6.8559999999999999</v>
      </c>
      <c r="CM40" s="177">
        <v>6.81</v>
      </c>
      <c r="CN40" s="177">
        <v>7.0039999999999996</v>
      </c>
      <c r="CO40" s="167" t="str">
        <f t="shared" si="105"/>
        <v/>
      </c>
      <c r="CP40" s="166">
        <f t="shared" si="106"/>
        <v>7.7859999999999996</v>
      </c>
      <c r="CQ40" s="166">
        <f t="shared" si="107"/>
        <v>7.7750000000000004</v>
      </c>
      <c r="CR40" s="166">
        <f t="shared" si="108"/>
        <v>8.3659999999999997</v>
      </c>
      <c r="CS40" s="166">
        <f t="shared" si="109"/>
        <v>8.4309999999999992</v>
      </c>
      <c r="CT40" s="166">
        <f t="shared" si="110"/>
        <v>8.7170000000000005</v>
      </c>
      <c r="CU40" s="166" t="str">
        <f t="shared" si="111"/>
        <v/>
      </c>
      <c r="CV40" s="166" t="str">
        <f t="shared" si="112"/>
        <v/>
      </c>
      <c r="CW40" s="166" t="str">
        <f t="shared" si="113"/>
        <v/>
      </c>
      <c r="CX40" s="166" t="str">
        <f t="shared" si="114"/>
        <v/>
      </c>
      <c r="CY40" s="166" t="str">
        <f t="shared" si="115"/>
        <v/>
      </c>
      <c r="CZ40" s="166" t="str">
        <f t="shared" si="116"/>
        <v/>
      </c>
      <c r="DA40" s="166">
        <f t="shared" si="117"/>
        <v>6.8559999999999999</v>
      </c>
      <c r="DB40" s="166">
        <f t="shared" si="118"/>
        <v>6.81</v>
      </c>
      <c r="DC40" s="166">
        <f t="shared" si="119"/>
        <v>7.0039999999999996</v>
      </c>
    </row>
    <row r="41" spans="1:107" s="165" customFormat="1" ht="10" x14ac:dyDescent="0.2">
      <c r="A41" s="176" t="s">
        <v>606</v>
      </c>
      <c r="B41" s="176" t="s">
        <v>1625</v>
      </c>
      <c r="C41" s="170">
        <v>13.398107160517627</v>
      </c>
      <c r="D41" s="170">
        <v>15.466994710631823</v>
      </c>
      <c r="E41" s="170">
        <v>18.171585315585912</v>
      </c>
      <c r="F41" s="170">
        <v>21.509927706680266</v>
      </c>
      <c r="G41" s="170">
        <v>20.428785041730354</v>
      </c>
      <c r="H41" s="170">
        <v>20.227435985662321</v>
      </c>
      <c r="I41" s="170">
        <v>13.338555126327515</v>
      </c>
      <c r="J41" s="170">
        <v>10.375950566344457</v>
      </c>
      <c r="K41" s="170">
        <v>12.710086567783575</v>
      </c>
      <c r="L41" s="170">
        <v>12.157987633724375</v>
      </c>
      <c r="M41" s="170">
        <v>14.386813668877153</v>
      </c>
      <c r="N41" s="170">
        <v>21.134470768668098</v>
      </c>
      <c r="O41" s="170">
        <v>11.855900402690898</v>
      </c>
      <c r="P41" s="170">
        <v>19.71889400363704</v>
      </c>
      <c r="Q41" s="170">
        <v>8.1767932647064612</v>
      </c>
      <c r="R41" s="175">
        <v>42.52</v>
      </c>
      <c r="S41" s="174"/>
      <c r="T41" s="174"/>
      <c r="U41" s="185"/>
      <c r="V41" s="174">
        <v>156.5</v>
      </c>
      <c r="W41" s="174">
        <v>175.4</v>
      </c>
      <c r="X41" s="174"/>
      <c r="Y41" s="174"/>
      <c r="Z41" s="174"/>
      <c r="AA41" s="174">
        <v>643.29999999999995</v>
      </c>
      <c r="AB41" s="174"/>
      <c r="AC41" s="174"/>
      <c r="AD41" s="174">
        <v>437.3</v>
      </c>
      <c r="AE41" s="174">
        <v>567.5</v>
      </c>
      <c r="AF41" s="174">
        <v>687.7</v>
      </c>
      <c r="AG41" s="173">
        <f t="shared" si="60"/>
        <v>3.1735826180955304</v>
      </c>
      <c r="AH41" s="172" t="str">
        <f t="shared" si="61"/>
        <v/>
      </c>
      <c r="AI41" s="172" t="str">
        <f t="shared" si="62"/>
        <v/>
      </c>
      <c r="AJ41" s="172" t="str">
        <f t="shared" si="63"/>
        <v/>
      </c>
      <c r="AK41" s="172">
        <f t="shared" si="64"/>
        <v>7.6607590554364258</v>
      </c>
      <c r="AL41" s="172">
        <f t="shared" si="65"/>
        <v>8.6713906856176735</v>
      </c>
      <c r="AM41" s="172" t="str">
        <f t="shared" si="66"/>
        <v/>
      </c>
      <c r="AN41" s="172" t="str">
        <f t="shared" si="67"/>
        <v/>
      </c>
      <c r="AO41" s="172" t="str">
        <f t="shared" si="68"/>
        <v/>
      </c>
      <c r="AP41" s="172">
        <f t="shared" si="69"/>
        <v>52.911716920618126</v>
      </c>
      <c r="AQ41" s="172" t="str">
        <f t="shared" si="70"/>
        <v/>
      </c>
      <c r="AR41" s="172" t="str">
        <f t="shared" si="71"/>
        <v/>
      </c>
      <c r="AS41" s="172">
        <f t="shared" si="72"/>
        <v>36.884587854731585</v>
      </c>
      <c r="AT41" s="172">
        <f t="shared" si="73"/>
        <v>28.77950456528281</v>
      </c>
      <c r="AU41" s="172">
        <f t="shared" si="74"/>
        <v>84.103875166848525</v>
      </c>
      <c r="AV41" s="171">
        <f t="shared" si="75"/>
        <v>42.52</v>
      </c>
      <c r="AW41" s="170" t="str">
        <f t="shared" si="76"/>
        <v/>
      </c>
      <c r="AX41" s="170" t="str">
        <f t="shared" si="77"/>
        <v/>
      </c>
      <c r="AY41" s="170" t="str">
        <f t="shared" si="78"/>
        <v/>
      </c>
      <c r="AZ41" s="170">
        <f t="shared" si="79"/>
        <v>156.5</v>
      </c>
      <c r="BA41" s="170">
        <f t="shared" si="80"/>
        <v>175.4</v>
      </c>
      <c r="BB41" s="170" t="str">
        <f t="shared" si="81"/>
        <v/>
      </c>
      <c r="BC41" s="170" t="str">
        <f t="shared" si="82"/>
        <v/>
      </c>
      <c r="BD41" s="170" t="str">
        <f t="shared" si="83"/>
        <v/>
      </c>
      <c r="BE41" s="170">
        <f t="shared" si="84"/>
        <v>643.29999999999995</v>
      </c>
      <c r="BF41" s="170" t="str">
        <f t="shared" si="85"/>
        <v/>
      </c>
      <c r="BG41" s="170" t="str">
        <f t="shared" si="86"/>
        <v/>
      </c>
      <c r="BH41" s="170">
        <f t="shared" si="87"/>
        <v>437.3</v>
      </c>
      <c r="BI41" s="170">
        <f t="shared" si="88"/>
        <v>567.5</v>
      </c>
      <c r="BJ41" s="170">
        <f t="shared" si="89"/>
        <v>687.7</v>
      </c>
      <c r="BK41" s="171">
        <f t="shared" si="90"/>
        <v>65.094917330067361</v>
      </c>
      <c r="BL41" s="170" t="str">
        <f t="shared" si="91"/>
        <v/>
      </c>
      <c r="BM41" s="170" t="str">
        <f t="shared" si="92"/>
        <v/>
      </c>
      <c r="BN41" s="170" t="str">
        <f t="shared" si="93"/>
        <v/>
      </c>
      <c r="BO41" s="170">
        <f t="shared" si="94"/>
        <v>31.654530744336572</v>
      </c>
      <c r="BP41" s="170">
        <f t="shared" si="95"/>
        <v>50.870069605568446</v>
      </c>
      <c r="BQ41" s="170" t="str">
        <f t="shared" si="96"/>
        <v/>
      </c>
      <c r="BR41" s="170" t="str">
        <f t="shared" si="97"/>
        <v/>
      </c>
      <c r="BS41" s="170" t="str">
        <f t="shared" si="98"/>
        <v/>
      </c>
      <c r="BT41" s="170">
        <f t="shared" si="99"/>
        <v>60.290534208059974</v>
      </c>
      <c r="BU41" s="170" t="str">
        <f t="shared" si="100"/>
        <v/>
      </c>
      <c r="BV41" s="170" t="str">
        <f t="shared" si="101"/>
        <v/>
      </c>
      <c r="BW41" s="170">
        <f t="shared" si="102"/>
        <v>14.67942262504196</v>
      </c>
      <c r="BX41" s="170">
        <f t="shared" si="103"/>
        <v>39.657582110412299</v>
      </c>
      <c r="BY41" s="170">
        <f t="shared" si="104"/>
        <v>30.083114610673665</v>
      </c>
      <c r="BZ41" s="169">
        <v>8.81</v>
      </c>
      <c r="CA41" s="168"/>
      <c r="CB41" s="168"/>
      <c r="CC41" s="184"/>
      <c r="CD41" s="168">
        <v>5.6040000000000001</v>
      </c>
      <c r="CE41" s="168">
        <v>5.9859999999999998</v>
      </c>
      <c r="CF41" s="168"/>
      <c r="CG41" s="168"/>
      <c r="CH41" s="168"/>
      <c r="CI41" s="168">
        <v>7.657</v>
      </c>
      <c r="CJ41" s="168"/>
      <c r="CK41" s="168"/>
      <c r="CL41" s="168">
        <v>5.5629999999999997</v>
      </c>
      <c r="CM41" s="168">
        <v>5.2930000000000001</v>
      </c>
      <c r="CN41" s="168">
        <v>5.6360000000000001</v>
      </c>
      <c r="CO41" s="167">
        <f t="shared" si="105"/>
        <v>8.81</v>
      </c>
      <c r="CP41" s="166" t="str">
        <f t="shared" si="106"/>
        <v/>
      </c>
      <c r="CQ41" s="166" t="str">
        <f t="shared" si="107"/>
        <v/>
      </c>
      <c r="CR41" s="166" t="str">
        <f t="shared" si="108"/>
        <v/>
      </c>
      <c r="CS41" s="166">
        <f t="shared" si="109"/>
        <v>5.6040000000000001</v>
      </c>
      <c r="CT41" s="166">
        <f t="shared" si="110"/>
        <v>5.9859999999999998</v>
      </c>
      <c r="CU41" s="166" t="str">
        <f t="shared" si="111"/>
        <v/>
      </c>
      <c r="CV41" s="166" t="str">
        <f t="shared" si="112"/>
        <v/>
      </c>
      <c r="CW41" s="166" t="str">
        <f t="shared" si="113"/>
        <v/>
      </c>
      <c r="CX41" s="166">
        <f t="shared" si="114"/>
        <v>7.657</v>
      </c>
      <c r="CY41" s="166" t="str">
        <f t="shared" si="115"/>
        <v/>
      </c>
      <c r="CZ41" s="166" t="str">
        <f t="shared" si="116"/>
        <v/>
      </c>
      <c r="DA41" s="166">
        <f t="shared" si="117"/>
        <v>5.5629999999999997</v>
      </c>
      <c r="DB41" s="166">
        <f t="shared" si="118"/>
        <v>5.2930000000000001</v>
      </c>
      <c r="DC41" s="166">
        <f t="shared" si="119"/>
        <v>5.6360000000000001</v>
      </c>
    </row>
    <row r="42" spans="1:107" s="165" customFormat="1" ht="10" x14ac:dyDescent="0.2">
      <c r="A42" s="176" t="s">
        <v>608</v>
      </c>
      <c r="B42" s="176" t="s">
        <v>1624</v>
      </c>
      <c r="C42" s="183">
        <v>8.272238308922649</v>
      </c>
      <c r="D42" s="183">
        <v>4.3932905296583815</v>
      </c>
      <c r="E42" s="183">
        <v>7.0391227401198204</v>
      </c>
      <c r="F42" s="183">
        <v>7.2086635472279337</v>
      </c>
      <c r="G42" s="183">
        <v>9.2439055798193674</v>
      </c>
      <c r="H42" s="183">
        <v>14.0775141764172</v>
      </c>
      <c r="I42" s="183">
        <v>20.810461195417069</v>
      </c>
      <c r="J42" s="183">
        <v>23.835032852444858</v>
      </c>
      <c r="K42" s="183">
        <v>28.359697828741051</v>
      </c>
      <c r="L42" s="183">
        <v>17.445117248037231</v>
      </c>
      <c r="M42" s="183">
        <v>18.939523531852771</v>
      </c>
      <c r="N42" s="183">
        <v>19.252051975070763</v>
      </c>
      <c r="O42" s="183">
        <v>29.183969726488751</v>
      </c>
      <c r="P42" s="183">
        <v>12.457059302845954</v>
      </c>
      <c r="Q42" s="183">
        <v>15.696185825863614</v>
      </c>
      <c r="R42" s="182"/>
      <c r="S42" s="180">
        <v>699.7</v>
      </c>
      <c r="T42" s="180">
        <v>382.9</v>
      </c>
      <c r="U42" s="180">
        <v>241.9</v>
      </c>
      <c r="V42" s="180">
        <v>333.4</v>
      </c>
      <c r="W42" s="180">
        <v>141.6</v>
      </c>
      <c r="X42" s="180"/>
      <c r="Y42" s="180"/>
      <c r="Z42" s="180"/>
      <c r="AA42" s="181">
        <v>20</v>
      </c>
      <c r="AB42" s="180"/>
      <c r="AC42" s="180"/>
      <c r="AD42" s="180">
        <v>112.2</v>
      </c>
      <c r="AE42" s="180">
        <v>68.98</v>
      </c>
      <c r="AF42" s="180">
        <v>213.4</v>
      </c>
      <c r="AG42" s="173" t="str">
        <f t="shared" si="60"/>
        <v/>
      </c>
      <c r="AH42" s="172">
        <f t="shared" si="61"/>
        <v>159.26558812271588</v>
      </c>
      <c r="AI42" s="172">
        <f t="shared" si="62"/>
        <v>54.395982871223843</v>
      </c>
      <c r="AJ42" s="172">
        <f t="shared" si="63"/>
        <v>33.556844263181326</v>
      </c>
      <c r="AK42" s="172">
        <f t="shared" si="64"/>
        <v>36.067006215192741</v>
      </c>
      <c r="AL42" s="172">
        <f t="shared" si="65"/>
        <v>10.058594026295481</v>
      </c>
      <c r="AM42" s="172" t="str">
        <f t="shared" si="66"/>
        <v/>
      </c>
      <c r="AN42" s="172" t="str">
        <f t="shared" si="67"/>
        <v/>
      </c>
      <c r="AO42" s="172" t="str">
        <f t="shared" si="68"/>
        <v/>
      </c>
      <c r="AP42" s="172">
        <f t="shared" si="69"/>
        <v>1.1464525984914329</v>
      </c>
      <c r="AQ42" s="172" t="str">
        <f t="shared" si="70"/>
        <v/>
      </c>
      <c r="AR42" s="172" t="str">
        <f t="shared" si="71"/>
        <v/>
      </c>
      <c r="AS42" s="172">
        <f t="shared" si="72"/>
        <v>3.8445763565249993</v>
      </c>
      <c r="AT42" s="172">
        <f t="shared" si="73"/>
        <v>5.5374224624780233</v>
      </c>
      <c r="AU42" s="172">
        <f t="shared" si="74"/>
        <v>13.595659631422503</v>
      </c>
      <c r="AV42" s="171" t="str">
        <f t="shared" si="75"/>
        <v/>
      </c>
      <c r="AW42" s="170">
        <f t="shared" si="76"/>
        <v>699.7</v>
      </c>
      <c r="AX42" s="170">
        <f t="shared" si="77"/>
        <v>382.9</v>
      </c>
      <c r="AY42" s="170">
        <f t="shared" si="78"/>
        <v>241.9</v>
      </c>
      <c r="AZ42" s="170">
        <f t="shared" si="79"/>
        <v>333.4</v>
      </c>
      <c r="BA42" s="170">
        <f t="shared" si="80"/>
        <v>141.6</v>
      </c>
      <c r="BB42" s="170" t="str">
        <f t="shared" si="81"/>
        <v/>
      </c>
      <c r="BC42" s="170" t="str">
        <f t="shared" si="82"/>
        <v/>
      </c>
      <c r="BD42" s="170" t="str">
        <f t="shared" si="83"/>
        <v/>
      </c>
      <c r="BE42" s="170" t="str">
        <f t="shared" si="84"/>
        <v/>
      </c>
      <c r="BF42" s="170" t="str">
        <f t="shared" si="85"/>
        <v/>
      </c>
      <c r="BG42" s="170" t="str">
        <f t="shared" si="86"/>
        <v/>
      </c>
      <c r="BH42" s="170">
        <f t="shared" si="87"/>
        <v>112.2</v>
      </c>
      <c r="BI42" s="170">
        <f t="shared" si="88"/>
        <v>68.98</v>
      </c>
      <c r="BJ42" s="170">
        <f t="shared" si="89"/>
        <v>213.4</v>
      </c>
      <c r="BK42" s="171" t="str">
        <f t="shared" si="90"/>
        <v/>
      </c>
      <c r="BL42" s="170">
        <f t="shared" si="91"/>
        <v>75.807150595882987</v>
      </c>
      <c r="BM42" s="170">
        <f t="shared" si="92"/>
        <v>55.93047034764826</v>
      </c>
      <c r="BN42" s="170">
        <f t="shared" si="93"/>
        <v>65.026881720430111</v>
      </c>
      <c r="BO42" s="170">
        <f t="shared" si="94"/>
        <v>67.435275080906152</v>
      </c>
      <c r="BP42" s="170">
        <f t="shared" si="95"/>
        <v>41.067285382830626</v>
      </c>
      <c r="BQ42" s="170" t="str">
        <f t="shared" si="96"/>
        <v/>
      </c>
      <c r="BR42" s="170" t="str">
        <f t="shared" si="97"/>
        <v/>
      </c>
      <c r="BS42" s="170" t="str">
        <f t="shared" si="98"/>
        <v/>
      </c>
      <c r="BT42" s="170" t="str">
        <f t="shared" si="99"/>
        <v/>
      </c>
      <c r="BU42" s="170" t="str">
        <f t="shared" si="100"/>
        <v/>
      </c>
      <c r="BV42" s="170" t="str">
        <f t="shared" si="101"/>
        <v/>
      </c>
      <c r="BW42" s="170">
        <f t="shared" si="102"/>
        <v>3.7663645518630413</v>
      </c>
      <c r="BX42" s="170">
        <f t="shared" si="103"/>
        <v>4.8204053109713483</v>
      </c>
      <c r="BY42" s="170">
        <f t="shared" si="104"/>
        <v>9.3350831146106739</v>
      </c>
      <c r="BZ42" s="179"/>
      <c r="CA42" s="177">
        <v>8.1440000000000001</v>
      </c>
      <c r="CB42" s="177">
        <v>7.9160000000000004</v>
      </c>
      <c r="CC42" s="177">
        <v>8.6170000000000009</v>
      </c>
      <c r="CD42" s="177">
        <v>9.0739999999999998</v>
      </c>
      <c r="CE42" s="177">
        <v>8.2390000000000008</v>
      </c>
      <c r="CF42" s="177"/>
      <c r="CG42" s="177"/>
      <c r="CH42" s="177"/>
      <c r="CI42" s="187">
        <v>7</v>
      </c>
      <c r="CJ42" s="177"/>
      <c r="CK42" s="177"/>
      <c r="CL42" s="177">
        <v>7.1310000000000002</v>
      </c>
      <c r="CM42" s="177">
        <v>6.8410000000000002</v>
      </c>
      <c r="CN42" s="177">
        <v>7.17</v>
      </c>
      <c r="CO42" s="167" t="str">
        <f t="shared" si="105"/>
        <v/>
      </c>
      <c r="CP42" s="166">
        <f t="shared" si="106"/>
        <v>8.1440000000000001</v>
      </c>
      <c r="CQ42" s="166">
        <f t="shared" si="107"/>
        <v>7.9160000000000004</v>
      </c>
      <c r="CR42" s="166">
        <f t="shared" si="108"/>
        <v>8.6170000000000009</v>
      </c>
      <c r="CS42" s="166">
        <f t="shared" si="109"/>
        <v>9.0739999999999998</v>
      </c>
      <c r="CT42" s="166">
        <f t="shared" si="110"/>
        <v>8.2390000000000008</v>
      </c>
      <c r="CU42" s="166" t="str">
        <f t="shared" si="111"/>
        <v/>
      </c>
      <c r="CV42" s="166" t="str">
        <f t="shared" si="112"/>
        <v/>
      </c>
      <c r="CW42" s="166" t="str">
        <f t="shared" si="113"/>
        <v/>
      </c>
      <c r="CX42" s="166" t="str">
        <f t="shared" si="114"/>
        <v/>
      </c>
      <c r="CY42" s="166" t="str">
        <f t="shared" si="115"/>
        <v/>
      </c>
      <c r="CZ42" s="166" t="str">
        <f t="shared" si="116"/>
        <v/>
      </c>
      <c r="DA42" s="166">
        <f t="shared" si="117"/>
        <v>7.1310000000000002</v>
      </c>
      <c r="DB42" s="166">
        <f t="shared" si="118"/>
        <v>6.8410000000000002</v>
      </c>
      <c r="DC42" s="166">
        <f t="shared" si="119"/>
        <v>7.17</v>
      </c>
    </row>
    <row r="43" spans="1:107" s="165" customFormat="1" ht="10" x14ac:dyDescent="0.2">
      <c r="A43" s="176" t="s">
        <v>612</v>
      </c>
      <c r="B43" s="176" t="s">
        <v>1623</v>
      </c>
      <c r="C43" s="170">
        <v>6.4006712742104419</v>
      </c>
      <c r="D43" s="170">
        <v>9.6036035831237871</v>
      </c>
      <c r="E43" s="170">
        <v>11.445380411570266</v>
      </c>
      <c r="F43" s="170">
        <v>0.86675891719617204</v>
      </c>
      <c r="G43" s="170">
        <v>6.6066699265058491</v>
      </c>
      <c r="H43" s="170">
        <v>8.980151235329668</v>
      </c>
      <c r="I43" s="170">
        <v>6.5463228824030146</v>
      </c>
      <c r="J43" s="170">
        <v>20.832347739045606</v>
      </c>
      <c r="K43" s="170">
        <v>9.9786358415619762</v>
      </c>
      <c r="L43" s="170">
        <v>20.964960352218611</v>
      </c>
      <c r="M43" s="170">
        <v>32.528925003631379</v>
      </c>
      <c r="N43" s="170">
        <v>18.52904363493472</v>
      </c>
      <c r="O43" s="170">
        <v>16.969527867122778</v>
      </c>
      <c r="P43" s="170">
        <v>22.567237697443016</v>
      </c>
      <c r="Q43" s="170">
        <v>10.575857944703147</v>
      </c>
      <c r="R43" s="175">
        <v>49.8</v>
      </c>
      <c r="S43" s="181">
        <v>20.55</v>
      </c>
      <c r="T43" s="181">
        <v>19.37</v>
      </c>
      <c r="U43" s="185"/>
      <c r="V43" s="174">
        <v>97.48</v>
      </c>
      <c r="W43" s="185"/>
      <c r="X43" s="174"/>
      <c r="Y43" s="174"/>
      <c r="Z43" s="174"/>
      <c r="AA43" s="174">
        <v>773.3</v>
      </c>
      <c r="AB43" s="174"/>
      <c r="AC43" s="174"/>
      <c r="AD43" s="174">
        <v>119.6</v>
      </c>
      <c r="AE43" s="174">
        <v>265.60000000000002</v>
      </c>
      <c r="AF43" s="174">
        <v>283.2</v>
      </c>
      <c r="AG43" s="173">
        <f t="shared" si="60"/>
        <v>7.7804339367737807</v>
      </c>
      <c r="AH43" s="172">
        <f t="shared" si="61"/>
        <v>2.1398217681654508</v>
      </c>
      <c r="AI43" s="172">
        <f t="shared" si="62"/>
        <v>1.6923858625457873</v>
      </c>
      <c r="AJ43" s="172" t="str">
        <f t="shared" si="63"/>
        <v/>
      </c>
      <c r="AK43" s="172">
        <f t="shared" si="64"/>
        <v>14.754785857987528</v>
      </c>
      <c r="AL43" s="172" t="str">
        <f t="shared" si="65"/>
        <v/>
      </c>
      <c r="AM43" s="172" t="str">
        <f t="shared" si="66"/>
        <v/>
      </c>
      <c r="AN43" s="172" t="str">
        <f t="shared" si="67"/>
        <v/>
      </c>
      <c r="AO43" s="172" t="str">
        <f t="shared" si="68"/>
        <v/>
      </c>
      <c r="AP43" s="172">
        <f t="shared" si="69"/>
        <v>36.885354754232374</v>
      </c>
      <c r="AQ43" s="172" t="str">
        <f t="shared" si="70"/>
        <v/>
      </c>
      <c r="AR43" s="172" t="str">
        <f t="shared" si="71"/>
        <v/>
      </c>
      <c r="AS43" s="172">
        <f t="shared" si="72"/>
        <v>7.0479273752640026</v>
      </c>
      <c r="AT43" s="172">
        <f t="shared" si="73"/>
        <v>11.769273827877209</v>
      </c>
      <c r="AU43" s="172">
        <f t="shared" si="74"/>
        <v>26.777969360097064</v>
      </c>
      <c r="AV43" s="171">
        <f t="shared" si="75"/>
        <v>49.8</v>
      </c>
      <c r="AW43" s="170">
        <f t="shared" si="76"/>
        <v>20.55</v>
      </c>
      <c r="AX43" s="170">
        <f t="shared" si="77"/>
        <v>19.37</v>
      </c>
      <c r="AY43" s="170" t="str">
        <f t="shared" si="78"/>
        <v/>
      </c>
      <c r="AZ43" s="170">
        <f t="shared" si="79"/>
        <v>97.48</v>
      </c>
      <c r="BA43" s="170" t="str">
        <f t="shared" si="80"/>
        <v/>
      </c>
      <c r="BB43" s="170" t="str">
        <f t="shared" si="81"/>
        <v/>
      </c>
      <c r="BC43" s="170" t="str">
        <f t="shared" si="82"/>
        <v/>
      </c>
      <c r="BD43" s="170" t="str">
        <f t="shared" si="83"/>
        <v/>
      </c>
      <c r="BE43" s="170">
        <f t="shared" si="84"/>
        <v>773.3</v>
      </c>
      <c r="BF43" s="170" t="str">
        <f t="shared" si="85"/>
        <v/>
      </c>
      <c r="BG43" s="170" t="str">
        <f t="shared" si="86"/>
        <v/>
      </c>
      <c r="BH43" s="170">
        <f t="shared" si="87"/>
        <v>119.6</v>
      </c>
      <c r="BI43" s="170">
        <f t="shared" si="88"/>
        <v>265.60000000000002</v>
      </c>
      <c r="BJ43" s="170">
        <f t="shared" si="89"/>
        <v>283.2</v>
      </c>
      <c r="BK43" s="171">
        <f t="shared" si="90"/>
        <v>76.240048989589724</v>
      </c>
      <c r="BL43" s="170">
        <f t="shared" si="91"/>
        <v>2.2264355362946913</v>
      </c>
      <c r="BM43" s="170">
        <f t="shared" si="92"/>
        <v>2.829389424481449</v>
      </c>
      <c r="BN43" s="170" t="str">
        <f t="shared" si="93"/>
        <v/>
      </c>
      <c r="BO43" s="170">
        <f t="shared" si="94"/>
        <v>19.716828478964402</v>
      </c>
      <c r="BP43" s="170" t="str">
        <f t="shared" si="95"/>
        <v/>
      </c>
      <c r="BQ43" s="170" t="str">
        <f t="shared" si="96"/>
        <v/>
      </c>
      <c r="BR43" s="170" t="str">
        <f t="shared" si="97"/>
        <v/>
      </c>
      <c r="BS43" s="170" t="str">
        <f t="shared" si="98"/>
        <v/>
      </c>
      <c r="BT43" s="170">
        <f t="shared" si="99"/>
        <v>72.474226804123717</v>
      </c>
      <c r="BU43" s="170" t="str">
        <f t="shared" si="100"/>
        <v/>
      </c>
      <c r="BV43" s="170" t="str">
        <f t="shared" si="101"/>
        <v/>
      </c>
      <c r="BW43" s="170">
        <f t="shared" si="102"/>
        <v>4.01477005706613</v>
      </c>
      <c r="BX43" s="170">
        <f t="shared" si="103"/>
        <v>18.560447239692525</v>
      </c>
      <c r="BY43" s="170">
        <f t="shared" si="104"/>
        <v>12.388451443569554</v>
      </c>
      <c r="BZ43" s="169">
        <v>8.56</v>
      </c>
      <c r="CA43" s="187">
        <v>6.7510000000000003</v>
      </c>
      <c r="CB43" s="187">
        <v>6.2930000000000001</v>
      </c>
      <c r="CC43" s="184"/>
      <c r="CD43" s="168">
        <v>6.8470000000000004</v>
      </c>
      <c r="CE43" s="184"/>
      <c r="CF43" s="168"/>
      <c r="CG43" s="168"/>
      <c r="CH43" s="168"/>
      <c r="CI43" s="168">
        <v>7.8540000000000001</v>
      </c>
      <c r="CJ43" s="168"/>
      <c r="CK43" s="168"/>
      <c r="CL43" s="168">
        <v>6.7530000000000001</v>
      </c>
      <c r="CM43" s="168">
        <v>6.6909999999999998</v>
      </c>
      <c r="CN43" s="168">
        <v>6.9420000000000002</v>
      </c>
      <c r="CO43" s="167">
        <f t="shared" si="105"/>
        <v>8.56</v>
      </c>
      <c r="CP43" s="166">
        <f t="shared" si="106"/>
        <v>6.7510000000000003</v>
      </c>
      <c r="CQ43" s="166">
        <f t="shared" si="107"/>
        <v>6.2930000000000001</v>
      </c>
      <c r="CR43" s="166" t="str">
        <f t="shared" si="108"/>
        <v/>
      </c>
      <c r="CS43" s="166">
        <f t="shared" si="109"/>
        <v>6.8470000000000004</v>
      </c>
      <c r="CT43" s="166" t="str">
        <f t="shared" si="110"/>
        <v/>
      </c>
      <c r="CU43" s="166" t="str">
        <f t="shared" si="111"/>
        <v/>
      </c>
      <c r="CV43" s="166" t="str">
        <f t="shared" si="112"/>
        <v/>
      </c>
      <c r="CW43" s="166" t="str">
        <f t="shared" si="113"/>
        <v/>
      </c>
      <c r="CX43" s="166">
        <f t="shared" si="114"/>
        <v>7.8540000000000001</v>
      </c>
      <c r="CY43" s="166" t="str">
        <f t="shared" si="115"/>
        <v/>
      </c>
      <c r="CZ43" s="166" t="str">
        <f t="shared" si="116"/>
        <v/>
      </c>
      <c r="DA43" s="166">
        <f t="shared" si="117"/>
        <v>6.7530000000000001</v>
      </c>
      <c r="DB43" s="166">
        <f t="shared" si="118"/>
        <v>6.6909999999999998</v>
      </c>
      <c r="DC43" s="166">
        <f t="shared" si="119"/>
        <v>6.9420000000000002</v>
      </c>
    </row>
    <row r="44" spans="1:107" s="165" customFormat="1" ht="10" x14ac:dyDescent="0.2">
      <c r="A44" s="176" t="s">
        <v>614</v>
      </c>
      <c r="B44" s="176" t="s">
        <v>1622</v>
      </c>
      <c r="C44" s="170">
        <v>9.4812740092414298</v>
      </c>
      <c r="D44" s="170">
        <v>28.987366975177466</v>
      </c>
      <c r="E44" s="170">
        <v>8.3532505995441539</v>
      </c>
      <c r="F44" s="170">
        <v>9.5279642549712733</v>
      </c>
      <c r="G44" s="170">
        <v>22.876809863059837</v>
      </c>
      <c r="H44" s="170">
        <v>33.859330436205568</v>
      </c>
      <c r="I44" s="170">
        <v>4.1448230013721199</v>
      </c>
      <c r="J44" s="170">
        <v>6.0113550490603807</v>
      </c>
      <c r="K44" s="170">
        <v>5.2929998687947597</v>
      </c>
      <c r="L44" s="170">
        <v>21.631969868849566</v>
      </c>
      <c r="M44" s="170">
        <v>9.0599052063932568</v>
      </c>
      <c r="N44" s="170">
        <v>10.748892162515578</v>
      </c>
      <c r="O44" s="170">
        <v>22.213476561541874</v>
      </c>
      <c r="P44" s="170">
        <v>14.307065524451044</v>
      </c>
      <c r="Q44" s="170">
        <v>18.991108835162741</v>
      </c>
      <c r="R44" s="175">
        <v>23.07</v>
      </c>
      <c r="S44" s="174">
        <v>836.4</v>
      </c>
      <c r="T44" s="174">
        <v>387.1</v>
      </c>
      <c r="U44" s="174">
        <v>372</v>
      </c>
      <c r="V44" s="174">
        <v>463.6</v>
      </c>
      <c r="W44" s="174">
        <v>279</v>
      </c>
      <c r="X44" s="174">
        <v>494.5</v>
      </c>
      <c r="Y44" s="174">
        <v>635.6</v>
      </c>
      <c r="Z44" s="174">
        <v>774.4</v>
      </c>
      <c r="AA44" s="174">
        <v>388.6</v>
      </c>
      <c r="AB44" s="174">
        <v>73.510000000000005</v>
      </c>
      <c r="AC44" s="174">
        <v>393.4</v>
      </c>
      <c r="AD44" s="174">
        <v>588.1</v>
      </c>
      <c r="AE44" s="174">
        <v>424.3</v>
      </c>
      <c r="AF44" s="174">
        <v>1581</v>
      </c>
      <c r="AG44" s="173">
        <f t="shared" si="60"/>
        <v>2.4332173057664606</v>
      </c>
      <c r="AH44" s="172">
        <f t="shared" si="61"/>
        <v>28.853948712079578</v>
      </c>
      <c r="AI44" s="172">
        <f t="shared" si="62"/>
        <v>46.341241099737211</v>
      </c>
      <c r="AJ44" s="172">
        <f t="shared" si="63"/>
        <v>39.042967631402135</v>
      </c>
      <c r="AK44" s="172">
        <f t="shared" si="64"/>
        <v>20.265063301006613</v>
      </c>
      <c r="AL44" s="172">
        <f t="shared" si="65"/>
        <v>8.2399739275903414</v>
      </c>
      <c r="AM44" s="172">
        <f t="shared" si="66"/>
        <v>119.30545642993648</v>
      </c>
      <c r="AN44" s="172">
        <f t="shared" si="67"/>
        <v>105.73323232660313</v>
      </c>
      <c r="AO44" s="172">
        <f t="shared" si="68"/>
        <v>146.30644609789766</v>
      </c>
      <c r="AP44" s="172">
        <f t="shared" si="69"/>
        <v>17.964152241150778</v>
      </c>
      <c r="AQ44" s="172">
        <f t="shared" si="70"/>
        <v>8.1137714275560615</v>
      </c>
      <c r="AR44" s="172">
        <f t="shared" si="71"/>
        <v>36.599120546757078</v>
      </c>
      <c r="AS44" s="172">
        <f t="shared" si="72"/>
        <v>26.474919329744889</v>
      </c>
      <c r="AT44" s="172">
        <f t="shared" si="73"/>
        <v>29.65667552684814</v>
      </c>
      <c r="AU44" s="172">
        <f t="shared" si="74"/>
        <v>83.249483414718782</v>
      </c>
      <c r="AV44" s="171">
        <f t="shared" si="75"/>
        <v>23.07</v>
      </c>
      <c r="AW44" s="170">
        <f t="shared" si="76"/>
        <v>836.4</v>
      </c>
      <c r="AX44" s="170">
        <f t="shared" si="77"/>
        <v>387.1</v>
      </c>
      <c r="AY44" s="170">
        <f t="shared" si="78"/>
        <v>372</v>
      </c>
      <c r="AZ44" s="170">
        <f t="shared" si="79"/>
        <v>463.6</v>
      </c>
      <c r="BA44" s="170">
        <f t="shared" si="80"/>
        <v>279</v>
      </c>
      <c r="BB44" s="170">
        <f t="shared" si="81"/>
        <v>494.5</v>
      </c>
      <c r="BC44" s="170">
        <f t="shared" si="82"/>
        <v>635.6</v>
      </c>
      <c r="BD44" s="170">
        <f t="shared" si="83"/>
        <v>774.4</v>
      </c>
      <c r="BE44" s="170">
        <f t="shared" si="84"/>
        <v>388.6</v>
      </c>
      <c r="BF44" s="170">
        <f t="shared" si="85"/>
        <v>73.510000000000005</v>
      </c>
      <c r="BG44" s="170">
        <f t="shared" si="86"/>
        <v>393.4</v>
      </c>
      <c r="BH44" s="170">
        <f t="shared" si="87"/>
        <v>588.1</v>
      </c>
      <c r="BI44" s="170">
        <f t="shared" si="88"/>
        <v>424.3</v>
      </c>
      <c r="BJ44" s="170">
        <f t="shared" si="89"/>
        <v>1581</v>
      </c>
      <c r="BK44" s="171">
        <f t="shared" si="90"/>
        <v>35.318432333129216</v>
      </c>
      <c r="BL44" s="170">
        <f t="shared" si="91"/>
        <v>90.61755146262189</v>
      </c>
      <c r="BM44" s="170">
        <f t="shared" si="92"/>
        <v>56.543967280163599</v>
      </c>
      <c r="BN44" s="170">
        <f t="shared" si="93"/>
        <v>100</v>
      </c>
      <c r="BO44" s="170">
        <f t="shared" si="94"/>
        <v>93.770226537216828</v>
      </c>
      <c r="BP44" s="170">
        <f t="shared" si="95"/>
        <v>80.916473317865425</v>
      </c>
      <c r="BQ44" s="170">
        <f t="shared" si="96"/>
        <v>66.030177593804254</v>
      </c>
      <c r="BR44" s="170">
        <f t="shared" si="97"/>
        <v>74.82929126442194</v>
      </c>
      <c r="BS44" s="170">
        <f t="shared" si="98"/>
        <v>83.800454496266639</v>
      </c>
      <c r="BT44" s="170">
        <f t="shared" si="99"/>
        <v>36.419868791002813</v>
      </c>
      <c r="BU44" s="170">
        <f t="shared" si="100"/>
        <v>60.254098360655746</v>
      </c>
      <c r="BV44" s="170">
        <f t="shared" si="101"/>
        <v>55.7065986972529</v>
      </c>
      <c r="BW44" s="170">
        <f t="shared" si="102"/>
        <v>19.741524001342732</v>
      </c>
      <c r="BX44" s="170">
        <f t="shared" si="103"/>
        <v>29.650593990216631</v>
      </c>
      <c r="BY44" s="170">
        <f t="shared" si="104"/>
        <v>69.160104986876647</v>
      </c>
      <c r="BZ44" s="169">
        <v>8.5730000000000004</v>
      </c>
      <c r="CA44" s="168">
        <v>9.3729999999999993</v>
      </c>
      <c r="CB44" s="168">
        <v>9.65</v>
      </c>
      <c r="CC44" s="168">
        <v>9.76</v>
      </c>
      <c r="CD44" s="168">
        <v>9.9440000000000008</v>
      </c>
      <c r="CE44" s="168">
        <v>10.46</v>
      </c>
      <c r="CF44" s="168">
        <v>9.8149999999999995</v>
      </c>
      <c r="CG44" s="168">
        <v>9.6769999999999996</v>
      </c>
      <c r="CH44" s="168">
        <v>9.7520000000000007</v>
      </c>
      <c r="CI44" s="168">
        <v>8.6419999999999995</v>
      </c>
      <c r="CJ44" s="168">
        <v>11.33</v>
      </c>
      <c r="CK44" s="168">
        <v>9.8079999999999998</v>
      </c>
      <c r="CL44" s="168">
        <v>8.2319999999999993</v>
      </c>
      <c r="CM44" s="168">
        <v>8.5459999999999994</v>
      </c>
      <c r="CN44" s="168">
        <v>8.3810000000000002</v>
      </c>
      <c r="CO44" s="167">
        <f t="shared" si="105"/>
        <v>8.5730000000000004</v>
      </c>
      <c r="CP44" s="166">
        <f t="shared" si="106"/>
        <v>9.3729999999999993</v>
      </c>
      <c r="CQ44" s="166">
        <f t="shared" si="107"/>
        <v>9.65</v>
      </c>
      <c r="CR44" s="166">
        <f t="shared" si="108"/>
        <v>9.76</v>
      </c>
      <c r="CS44" s="166">
        <f t="shared" si="109"/>
        <v>9.9440000000000008</v>
      </c>
      <c r="CT44" s="166">
        <f t="shared" si="110"/>
        <v>10.46</v>
      </c>
      <c r="CU44" s="166">
        <f t="shared" si="111"/>
        <v>9.8149999999999995</v>
      </c>
      <c r="CV44" s="166">
        <f t="shared" si="112"/>
        <v>9.6769999999999996</v>
      </c>
      <c r="CW44" s="166">
        <f t="shared" si="113"/>
        <v>9.7520000000000007</v>
      </c>
      <c r="CX44" s="166">
        <f t="shared" si="114"/>
        <v>8.6419999999999995</v>
      </c>
      <c r="CY44" s="166">
        <f t="shared" si="115"/>
        <v>11.33</v>
      </c>
      <c r="CZ44" s="166">
        <f t="shared" si="116"/>
        <v>9.8079999999999998</v>
      </c>
      <c r="DA44" s="166">
        <f t="shared" si="117"/>
        <v>8.2319999999999993</v>
      </c>
      <c r="DB44" s="166">
        <f t="shared" si="118"/>
        <v>8.5459999999999994</v>
      </c>
      <c r="DC44" s="166">
        <f t="shared" si="119"/>
        <v>8.3810000000000002</v>
      </c>
    </row>
    <row r="45" spans="1:107" s="165" customFormat="1" ht="10" x14ac:dyDescent="0.2">
      <c r="A45" s="176" t="s">
        <v>626</v>
      </c>
      <c r="B45" s="176" t="s">
        <v>1621</v>
      </c>
      <c r="C45" s="183">
        <v>19.278922210226966</v>
      </c>
      <c r="D45" s="183">
        <v>15.226961776610421</v>
      </c>
      <c r="E45" s="183">
        <v>6.3255327249149635</v>
      </c>
      <c r="F45" s="183">
        <v>14.414694542654638</v>
      </c>
      <c r="G45" s="183">
        <v>4.0566067026402584</v>
      </c>
      <c r="H45" s="183">
        <v>5.7421278112727077</v>
      </c>
      <c r="I45" s="183">
        <v>10.527036903988996</v>
      </c>
      <c r="J45" s="183">
        <v>7.7321266585544981</v>
      </c>
      <c r="K45" s="183">
        <v>17.537478334730825</v>
      </c>
      <c r="L45" s="183">
        <v>9.9584200942959722</v>
      </c>
      <c r="M45" s="183">
        <v>15.046049833353615</v>
      </c>
      <c r="N45" s="183">
        <v>15.556964303968613</v>
      </c>
      <c r="O45" s="183">
        <v>11.677234736798562</v>
      </c>
      <c r="P45" s="183">
        <v>13.781601253641833</v>
      </c>
      <c r="Q45" s="183">
        <v>14.250193669755227</v>
      </c>
      <c r="R45" s="182"/>
      <c r="S45" s="180">
        <v>457.7</v>
      </c>
      <c r="T45" s="180">
        <v>250.8</v>
      </c>
      <c r="U45" s="180"/>
      <c r="V45" s="180"/>
      <c r="W45" s="180"/>
      <c r="X45" s="180">
        <v>451.9</v>
      </c>
      <c r="Y45" s="180">
        <v>256.3</v>
      </c>
      <c r="Z45" s="180">
        <v>77.989999999999995</v>
      </c>
      <c r="AA45" s="180"/>
      <c r="AB45" s="180"/>
      <c r="AC45" s="180"/>
      <c r="AD45" s="180"/>
      <c r="AE45" s="180"/>
      <c r="AF45" s="180"/>
      <c r="AG45" s="173" t="str">
        <f t="shared" si="60"/>
        <v/>
      </c>
      <c r="AH45" s="172">
        <f t="shared" si="61"/>
        <v>30.058524262079398</v>
      </c>
      <c r="AI45" s="172">
        <f t="shared" si="62"/>
        <v>39.648834478738962</v>
      </c>
      <c r="AJ45" s="172" t="str">
        <f t="shared" si="63"/>
        <v/>
      </c>
      <c r="AK45" s="172" t="str">
        <f t="shared" si="64"/>
        <v/>
      </c>
      <c r="AL45" s="172" t="str">
        <f t="shared" si="65"/>
        <v/>
      </c>
      <c r="AM45" s="172">
        <f t="shared" si="66"/>
        <v>42.927559209824949</v>
      </c>
      <c r="AN45" s="172">
        <f t="shared" si="67"/>
        <v>33.147413553610185</v>
      </c>
      <c r="AO45" s="172">
        <f t="shared" si="68"/>
        <v>4.4470475464850816</v>
      </c>
      <c r="AP45" s="172" t="str">
        <f t="shared" si="69"/>
        <v/>
      </c>
      <c r="AQ45" s="172" t="str">
        <f t="shared" si="70"/>
        <v/>
      </c>
      <c r="AR45" s="172" t="str">
        <f t="shared" si="71"/>
        <v/>
      </c>
      <c r="AS45" s="172" t="str">
        <f t="shared" si="72"/>
        <v/>
      </c>
      <c r="AT45" s="172" t="str">
        <f t="shared" si="73"/>
        <v/>
      </c>
      <c r="AU45" s="172" t="str">
        <f t="shared" si="74"/>
        <v/>
      </c>
      <c r="AV45" s="171" t="str">
        <f t="shared" si="75"/>
        <v/>
      </c>
      <c r="AW45" s="170">
        <f t="shared" si="76"/>
        <v>457.7</v>
      </c>
      <c r="AX45" s="170">
        <f t="shared" si="77"/>
        <v>250.8</v>
      </c>
      <c r="AY45" s="170" t="str">
        <f t="shared" si="78"/>
        <v/>
      </c>
      <c r="AZ45" s="170" t="str">
        <f t="shared" si="79"/>
        <v/>
      </c>
      <c r="BA45" s="170" t="str">
        <f t="shared" si="80"/>
        <v/>
      </c>
      <c r="BB45" s="170">
        <f t="shared" si="81"/>
        <v>451.9</v>
      </c>
      <c r="BC45" s="170">
        <f t="shared" si="82"/>
        <v>256.3</v>
      </c>
      <c r="BD45" s="170">
        <f t="shared" si="83"/>
        <v>77.989999999999995</v>
      </c>
      <c r="BE45" s="170" t="str">
        <f t="shared" si="84"/>
        <v/>
      </c>
      <c r="BF45" s="170" t="str">
        <f t="shared" si="85"/>
        <v/>
      </c>
      <c r="BG45" s="170" t="str">
        <f t="shared" si="86"/>
        <v/>
      </c>
      <c r="BH45" s="170" t="str">
        <f t="shared" si="87"/>
        <v/>
      </c>
      <c r="BI45" s="170" t="str">
        <f t="shared" si="88"/>
        <v/>
      </c>
      <c r="BJ45" s="170" t="str">
        <f t="shared" si="89"/>
        <v/>
      </c>
      <c r="BK45" s="171" t="str">
        <f t="shared" si="90"/>
        <v/>
      </c>
      <c r="BL45" s="170">
        <f t="shared" si="91"/>
        <v>49.58829902491874</v>
      </c>
      <c r="BM45" s="170">
        <f t="shared" si="92"/>
        <v>36.634531113058721</v>
      </c>
      <c r="BN45" s="170" t="str">
        <f t="shared" si="93"/>
        <v/>
      </c>
      <c r="BO45" s="170" t="str">
        <f t="shared" si="94"/>
        <v/>
      </c>
      <c r="BP45" s="170" t="str">
        <f t="shared" si="95"/>
        <v/>
      </c>
      <c r="BQ45" s="170">
        <f t="shared" si="96"/>
        <v>60.341834690879956</v>
      </c>
      <c r="BR45" s="170">
        <f t="shared" si="97"/>
        <v>30.174240640452084</v>
      </c>
      <c r="BS45" s="170">
        <f t="shared" si="98"/>
        <v>8.4395628178768511</v>
      </c>
      <c r="BT45" s="170" t="str">
        <f t="shared" si="99"/>
        <v/>
      </c>
      <c r="BU45" s="170" t="str">
        <f t="shared" si="100"/>
        <v/>
      </c>
      <c r="BV45" s="170" t="str">
        <f t="shared" si="101"/>
        <v/>
      </c>
      <c r="BW45" s="170" t="str">
        <f t="shared" si="102"/>
        <v/>
      </c>
      <c r="BX45" s="170" t="str">
        <f t="shared" si="103"/>
        <v/>
      </c>
      <c r="BY45" s="170" t="str">
        <f t="shared" si="104"/>
        <v/>
      </c>
      <c r="BZ45" s="179"/>
      <c r="CA45" s="177">
        <v>4.5830000000000002</v>
      </c>
      <c r="CB45" s="177">
        <v>4.6500000000000004</v>
      </c>
      <c r="CC45" s="177"/>
      <c r="CD45" s="177"/>
      <c r="CE45" s="177"/>
      <c r="CF45" s="177">
        <v>4.0949999999999998</v>
      </c>
      <c r="CG45" s="177">
        <v>4.4729999999999999</v>
      </c>
      <c r="CH45" s="177">
        <v>5.2009999999999996</v>
      </c>
      <c r="CI45" s="177"/>
      <c r="CJ45" s="177"/>
      <c r="CK45" s="177"/>
      <c r="CL45" s="177"/>
      <c r="CM45" s="177"/>
      <c r="CN45" s="177"/>
      <c r="CO45" s="167" t="str">
        <f t="shared" si="105"/>
        <v/>
      </c>
      <c r="CP45" s="166">
        <f t="shared" si="106"/>
        <v>4.5830000000000002</v>
      </c>
      <c r="CQ45" s="166">
        <f t="shared" si="107"/>
        <v>4.6500000000000004</v>
      </c>
      <c r="CR45" s="166" t="str">
        <f t="shared" si="108"/>
        <v/>
      </c>
      <c r="CS45" s="166" t="str">
        <f t="shared" si="109"/>
        <v/>
      </c>
      <c r="CT45" s="166" t="str">
        <f t="shared" si="110"/>
        <v/>
      </c>
      <c r="CU45" s="166">
        <f t="shared" si="111"/>
        <v>4.0949999999999998</v>
      </c>
      <c r="CV45" s="166">
        <f t="shared" si="112"/>
        <v>4.4729999999999999</v>
      </c>
      <c r="CW45" s="166">
        <f t="shared" si="113"/>
        <v>5.2009999999999996</v>
      </c>
      <c r="CX45" s="166" t="str">
        <f t="shared" si="114"/>
        <v/>
      </c>
      <c r="CY45" s="166" t="str">
        <f t="shared" si="115"/>
        <v/>
      </c>
      <c r="CZ45" s="166" t="str">
        <f t="shared" si="116"/>
        <v/>
      </c>
      <c r="DA45" s="166" t="str">
        <f t="shared" si="117"/>
        <v/>
      </c>
      <c r="DB45" s="166" t="str">
        <f t="shared" si="118"/>
        <v/>
      </c>
      <c r="DC45" s="166" t="str">
        <f t="shared" si="119"/>
        <v/>
      </c>
    </row>
    <row r="46" spans="1:107" s="165" customFormat="1" ht="10" x14ac:dyDescent="0.2">
      <c r="A46" s="176" t="s">
        <v>628</v>
      </c>
      <c r="B46" s="176" t="s">
        <v>1620</v>
      </c>
      <c r="C46" s="170">
        <v>4.8182140558377782</v>
      </c>
      <c r="D46" s="170">
        <v>17.198879754829413</v>
      </c>
      <c r="E46" s="170">
        <v>1.6704321561739173</v>
      </c>
      <c r="F46" s="170">
        <v>18.421876285704197</v>
      </c>
      <c r="G46" s="170">
        <v>6.8621533649761934</v>
      </c>
      <c r="H46" s="170">
        <v>13.690891493139128</v>
      </c>
      <c r="I46" s="170">
        <v>11.329295852378333</v>
      </c>
      <c r="J46" s="170">
        <v>5.4050934678139093</v>
      </c>
      <c r="K46" s="170">
        <v>16.266604651455687</v>
      </c>
      <c r="L46" s="170">
        <v>7.0424200345466454</v>
      </c>
      <c r="M46" s="170">
        <v>9.6517831976544564</v>
      </c>
      <c r="N46" s="170">
        <v>5.9785743222450742</v>
      </c>
      <c r="O46" s="170">
        <v>3.6735282343520006</v>
      </c>
      <c r="P46" s="170">
        <v>12.045605367524443</v>
      </c>
      <c r="Q46" s="170">
        <v>3.4228100388247591</v>
      </c>
      <c r="R46" s="175"/>
      <c r="S46" s="174">
        <v>366.4</v>
      </c>
      <c r="T46" s="174">
        <v>240.2</v>
      </c>
      <c r="U46" s="174">
        <v>143.1</v>
      </c>
      <c r="V46" s="174">
        <v>203.1</v>
      </c>
      <c r="W46" s="174">
        <v>156.69999999999999</v>
      </c>
      <c r="X46" s="174"/>
      <c r="Y46" s="174"/>
      <c r="Z46" s="174"/>
      <c r="AA46" s="174"/>
      <c r="AB46" s="174">
        <v>67.430000000000007</v>
      </c>
      <c r="AC46" s="189">
        <v>471.2</v>
      </c>
      <c r="AD46" s="174"/>
      <c r="AE46" s="174"/>
      <c r="AF46" s="174"/>
      <c r="AG46" s="173" t="str">
        <f t="shared" si="60"/>
        <v/>
      </c>
      <c r="AH46" s="172">
        <f t="shared" si="61"/>
        <v>21.303713103588365</v>
      </c>
      <c r="AI46" s="172">
        <f t="shared" si="62"/>
        <v>143.7951245803194</v>
      </c>
      <c r="AJ46" s="172">
        <f t="shared" si="63"/>
        <v>7.7679383891557725</v>
      </c>
      <c r="AK46" s="172">
        <f t="shared" si="64"/>
        <v>29.597123409774536</v>
      </c>
      <c r="AL46" s="172">
        <f t="shared" si="65"/>
        <v>11.445565840509841</v>
      </c>
      <c r="AM46" s="172" t="str">
        <f t="shared" si="66"/>
        <v/>
      </c>
      <c r="AN46" s="172" t="str">
        <f t="shared" si="67"/>
        <v/>
      </c>
      <c r="AO46" s="172" t="str">
        <f t="shared" si="68"/>
        <v/>
      </c>
      <c r="AP46" s="172" t="str">
        <f t="shared" si="69"/>
        <v/>
      </c>
      <c r="AQ46" s="172">
        <f t="shared" si="70"/>
        <v>6.986273792016652</v>
      </c>
      <c r="AR46" s="172">
        <f t="shared" si="71"/>
        <v>78.814776667868699</v>
      </c>
      <c r="AS46" s="172" t="str">
        <f t="shared" si="72"/>
        <v/>
      </c>
      <c r="AT46" s="172" t="str">
        <f t="shared" si="73"/>
        <v/>
      </c>
      <c r="AU46" s="172" t="str">
        <f t="shared" si="74"/>
        <v/>
      </c>
      <c r="AV46" s="171" t="str">
        <f t="shared" si="75"/>
        <v/>
      </c>
      <c r="AW46" s="170">
        <f t="shared" si="76"/>
        <v>366.4</v>
      </c>
      <c r="AX46" s="170">
        <f t="shared" si="77"/>
        <v>240.2</v>
      </c>
      <c r="AY46" s="170">
        <f t="shared" si="78"/>
        <v>143.1</v>
      </c>
      <c r="AZ46" s="170">
        <f t="shared" si="79"/>
        <v>203.1</v>
      </c>
      <c r="BA46" s="170">
        <f t="shared" si="80"/>
        <v>156.69999999999999</v>
      </c>
      <c r="BB46" s="170" t="str">
        <f t="shared" si="81"/>
        <v/>
      </c>
      <c r="BC46" s="170" t="str">
        <f t="shared" si="82"/>
        <v/>
      </c>
      <c r="BD46" s="170" t="str">
        <f t="shared" si="83"/>
        <v/>
      </c>
      <c r="BE46" s="170" t="str">
        <f t="shared" si="84"/>
        <v/>
      </c>
      <c r="BF46" s="170">
        <f t="shared" si="85"/>
        <v>67.430000000000007</v>
      </c>
      <c r="BG46" s="170">
        <f t="shared" si="86"/>
        <v>471.2</v>
      </c>
      <c r="BH46" s="170" t="str">
        <f t="shared" si="87"/>
        <v/>
      </c>
      <c r="BI46" s="170" t="str">
        <f t="shared" si="88"/>
        <v/>
      </c>
      <c r="BJ46" s="170" t="str">
        <f t="shared" si="89"/>
        <v/>
      </c>
      <c r="BK46" s="171" t="str">
        <f t="shared" si="90"/>
        <v/>
      </c>
      <c r="BL46" s="170">
        <f t="shared" si="91"/>
        <v>39.696641386782233</v>
      </c>
      <c r="BM46" s="170">
        <f t="shared" si="92"/>
        <v>35.086181711948583</v>
      </c>
      <c r="BN46" s="170">
        <f t="shared" si="93"/>
        <v>38.467741935483872</v>
      </c>
      <c r="BO46" s="170">
        <f t="shared" si="94"/>
        <v>41.08009708737864</v>
      </c>
      <c r="BP46" s="170">
        <f t="shared" si="95"/>
        <v>45.446635730858461</v>
      </c>
      <c r="BQ46" s="170" t="str">
        <f t="shared" si="96"/>
        <v/>
      </c>
      <c r="BR46" s="170" t="str">
        <f t="shared" si="97"/>
        <v/>
      </c>
      <c r="BS46" s="170" t="str">
        <f t="shared" si="98"/>
        <v/>
      </c>
      <c r="BT46" s="170" t="str">
        <f t="shared" si="99"/>
        <v/>
      </c>
      <c r="BU46" s="170">
        <f t="shared" si="100"/>
        <v>55.270491803278695</v>
      </c>
      <c r="BV46" s="170">
        <f t="shared" si="101"/>
        <v>66.723307844803173</v>
      </c>
      <c r="BW46" s="170" t="str">
        <f t="shared" si="102"/>
        <v/>
      </c>
      <c r="BX46" s="170" t="str">
        <f t="shared" si="103"/>
        <v/>
      </c>
      <c r="BY46" s="170" t="str">
        <f t="shared" si="104"/>
        <v/>
      </c>
      <c r="BZ46" s="169"/>
      <c r="CA46" s="168">
        <v>5.25</v>
      </c>
      <c r="CB46" s="168">
        <v>5.5229999999999997</v>
      </c>
      <c r="CC46" s="168">
        <v>5.6550000000000002</v>
      </c>
      <c r="CD46" s="168">
        <v>5.6289999999999996</v>
      </c>
      <c r="CE46" s="168">
        <v>5.173</v>
      </c>
      <c r="CF46" s="168"/>
      <c r="CG46" s="168"/>
      <c r="CH46" s="168"/>
      <c r="CI46" s="168"/>
      <c r="CJ46" s="168">
        <v>5.3029999999999999</v>
      </c>
      <c r="CK46" s="188">
        <v>4.0339999999999998</v>
      </c>
      <c r="CL46" s="168"/>
      <c r="CM46" s="168"/>
      <c r="CN46" s="168"/>
      <c r="CO46" s="167" t="str">
        <f t="shared" si="105"/>
        <v/>
      </c>
      <c r="CP46" s="166">
        <f t="shared" si="106"/>
        <v>5.25</v>
      </c>
      <c r="CQ46" s="166">
        <f t="shared" si="107"/>
        <v>5.5229999999999997</v>
      </c>
      <c r="CR46" s="166">
        <f t="shared" si="108"/>
        <v>5.6550000000000002</v>
      </c>
      <c r="CS46" s="166">
        <f t="shared" si="109"/>
        <v>5.6289999999999996</v>
      </c>
      <c r="CT46" s="166">
        <f t="shared" si="110"/>
        <v>5.173</v>
      </c>
      <c r="CU46" s="166" t="str">
        <f t="shared" si="111"/>
        <v/>
      </c>
      <c r="CV46" s="166" t="str">
        <f t="shared" si="112"/>
        <v/>
      </c>
      <c r="CW46" s="166" t="str">
        <f t="shared" si="113"/>
        <v/>
      </c>
      <c r="CX46" s="166" t="str">
        <f t="shared" si="114"/>
        <v/>
      </c>
      <c r="CY46" s="166">
        <f t="shared" si="115"/>
        <v>5.3029999999999999</v>
      </c>
      <c r="CZ46" s="166">
        <f t="shared" si="116"/>
        <v>4.0339999999999998</v>
      </c>
      <c r="DA46" s="166" t="str">
        <f t="shared" si="117"/>
        <v/>
      </c>
      <c r="DB46" s="166" t="str">
        <f t="shared" si="118"/>
        <v/>
      </c>
      <c r="DC46" s="166" t="str">
        <f t="shared" si="119"/>
        <v/>
      </c>
    </row>
    <row r="47" spans="1:107" s="165" customFormat="1" ht="10" x14ac:dyDescent="0.2">
      <c r="A47" s="176" t="s">
        <v>630</v>
      </c>
      <c r="B47" s="176" t="s">
        <v>1619</v>
      </c>
      <c r="C47" s="183">
        <v>7.1325576273436182</v>
      </c>
      <c r="D47" s="183">
        <v>6.7137628918890666</v>
      </c>
      <c r="E47" s="183">
        <v>4.3721227849822242</v>
      </c>
      <c r="F47" s="183">
        <v>6.0633155255683722</v>
      </c>
      <c r="G47" s="183">
        <v>6.0952932343491941</v>
      </c>
      <c r="H47" s="183">
        <v>5.8112452678465969</v>
      </c>
      <c r="I47" s="183">
        <v>23.352241437779149</v>
      </c>
      <c r="J47" s="183">
        <v>23.926779958030238</v>
      </c>
      <c r="K47" s="183">
        <v>16.258166311120121</v>
      </c>
      <c r="L47" s="183">
        <v>14.446376292460553</v>
      </c>
      <c r="M47" s="183">
        <v>12.003454137811735</v>
      </c>
      <c r="N47" s="183">
        <v>11.081135154676231</v>
      </c>
      <c r="O47" s="183">
        <v>25.556013102899769</v>
      </c>
      <c r="P47" s="183">
        <v>12.370705649835529</v>
      </c>
      <c r="Q47" s="183">
        <v>11.320263157511256</v>
      </c>
      <c r="R47" s="182"/>
      <c r="S47" s="180">
        <v>34.97</v>
      </c>
      <c r="T47" s="180">
        <v>23.31</v>
      </c>
      <c r="U47" s="180">
        <v>64.02</v>
      </c>
      <c r="V47" s="180">
        <v>30.25</v>
      </c>
      <c r="W47" s="180"/>
      <c r="X47" s="180">
        <v>197.9</v>
      </c>
      <c r="Y47" s="180">
        <v>287.8</v>
      </c>
      <c r="Z47" s="180">
        <v>297.2</v>
      </c>
      <c r="AA47" s="180">
        <v>475.5</v>
      </c>
      <c r="AB47" s="180"/>
      <c r="AC47" s="180">
        <v>119.9</v>
      </c>
      <c r="AD47" s="180">
        <v>1088</v>
      </c>
      <c r="AE47" s="180">
        <v>993.2</v>
      </c>
      <c r="AF47" s="180">
        <v>999.1</v>
      </c>
      <c r="AG47" s="173" t="str">
        <f t="shared" si="60"/>
        <v/>
      </c>
      <c r="AH47" s="172">
        <f t="shared" si="61"/>
        <v>5.2087034593145143</v>
      </c>
      <c r="AI47" s="172">
        <f t="shared" si="62"/>
        <v>5.331506260544046</v>
      </c>
      <c r="AJ47" s="172">
        <f t="shared" si="63"/>
        <v>10.558579663227865</v>
      </c>
      <c r="AK47" s="172">
        <f t="shared" si="64"/>
        <v>4.9628457298051307</v>
      </c>
      <c r="AL47" s="172" t="str">
        <f t="shared" si="65"/>
        <v/>
      </c>
      <c r="AM47" s="172">
        <f t="shared" si="66"/>
        <v>8.4745612333314728</v>
      </c>
      <c r="AN47" s="172">
        <f t="shared" si="67"/>
        <v>12.028363219155588</v>
      </c>
      <c r="AO47" s="172">
        <f t="shared" si="68"/>
        <v>18.280044275148281</v>
      </c>
      <c r="AP47" s="172">
        <f t="shared" si="69"/>
        <v>32.914828630634496</v>
      </c>
      <c r="AQ47" s="172" t="str">
        <f t="shared" si="70"/>
        <v/>
      </c>
      <c r="AR47" s="172">
        <f t="shared" si="71"/>
        <v>10.82019110193799</v>
      </c>
      <c r="AS47" s="172">
        <f t="shared" si="72"/>
        <v>42.573150812657381</v>
      </c>
      <c r="AT47" s="172">
        <f t="shared" si="73"/>
        <v>80.286446716417089</v>
      </c>
      <c r="AU47" s="172">
        <f t="shared" si="74"/>
        <v>88.257665577065154</v>
      </c>
      <c r="AV47" s="171" t="str">
        <f t="shared" si="75"/>
        <v/>
      </c>
      <c r="AW47" s="170">
        <f t="shared" si="76"/>
        <v>34.97</v>
      </c>
      <c r="AX47" s="170">
        <f t="shared" si="77"/>
        <v>23.31</v>
      </c>
      <c r="AY47" s="170">
        <f t="shared" si="78"/>
        <v>64.02</v>
      </c>
      <c r="AZ47" s="170">
        <f t="shared" si="79"/>
        <v>30.25</v>
      </c>
      <c r="BA47" s="170" t="str">
        <f t="shared" si="80"/>
        <v/>
      </c>
      <c r="BB47" s="170">
        <f t="shared" si="81"/>
        <v>197.9</v>
      </c>
      <c r="BC47" s="170">
        <f t="shared" si="82"/>
        <v>287.8</v>
      </c>
      <c r="BD47" s="170">
        <f t="shared" si="83"/>
        <v>297.2</v>
      </c>
      <c r="BE47" s="170">
        <f t="shared" si="84"/>
        <v>475.5</v>
      </c>
      <c r="BF47" s="170" t="str">
        <f t="shared" si="85"/>
        <v/>
      </c>
      <c r="BG47" s="170">
        <f t="shared" si="86"/>
        <v>119.9</v>
      </c>
      <c r="BH47" s="170">
        <f t="shared" si="87"/>
        <v>1088</v>
      </c>
      <c r="BI47" s="170">
        <f t="shared" si="88"/>
        <v>993.2</v>
      </c>
      <c r="BJ47" s="170">
        <f t="shared" si="89"/>
        <v>999.1</v>
      </c>
      <c r="BK47" s="171" t="str">
        <f t="shared" si="90"/>
        <v/>
      </c>
      <c r="BL47" s="170">
        <f t="shared" si="91"/>
        <v>3.788732394366197</v>
      </c>
      <c r="BM47" s="170">
        <f t="shared" si="92"/>
        <v>3.4049079754601226</v>
      </c>
      <c r="BN47" s="170">
        <f t="shared" si="93"/>
        <v>17.20967741935484</v>
      </c>
      <c r="BO47" s="170">
        <f t="shared" si="94"/>
        <v>6.1185275080906152</v>
      </c>
      <c r="BP47" s="170" t="str">
        <f t="shared" si="95"/>
        <v/>
      </c>
      <c r="BQ47" s="170">
        <f t="shared" si="96"/>
        <v>26.425423955134196</v>
      </c>
      <c r="BR47" s="170">
        <f t="shared" si="97"/>
        <v>33.882740758182244</v>
      </c>
      <c r="BS47" s="170">
        <f t="shared" si="98"/>
        <v>32.161021534465966</v>
      </c>
      <c r="BT47" s="170">
        <f t="shared" si="99"/>
        <v>44.564198687910029</v>
      </c>
      <c r="BU47" s="170" t="str">
        <f t="shared" si="100"/>
        <v/>
      </c>
      <c r="BV47" s="170">
        <f t="shared" si="101"/>
        <v>16.978193146417443</v>
      </c>
      <c r="BW47" s="170">
        <f t="shared" si="102"/>
        <v>36.522322927156765</v>
      </c>
      <c r="BX47" s="170">
        <f t="shared" si="103"/>
        <v>69.406009783368276</v>
      </c>
      <c r="BY47" s="170">
        <f t="shared" si="104"/>
        <v>43.705161854768157</v>
      </c>
      <c r="BZ47" s="179"/>
      <c r="CA47" s="177">
        <v>6.1219999999999999</v>
      </c>
      <c r="CB47" s="177">
        <v>6.3109999999999999</v>
      </c>
      <c r="CC47" s="177">
        <v>5.5979999999999999</v>
      </c>
      <c r="CD47" s="177">
        <v>6.266</v>
      </c>
      <c r="CE47" s="177"/>
      <c r="CF47" s="177">
        <v>5.0970000000000004</v>
      </c>
      <c r="CG47" s="177">
        <v>5.0750000000000002</v>
      </c>
      <c r="CH47" s="177">
        <v>5.5049999999999999</v>
      </c>
      <c r="CI47" s="177">
        <v>5.5330000000000004</v>
      </c>
      <c r="CJ47" s="177"/>
      <c r="CK47" s="177">
        <v>4.8010000000000002</v>
      </c>
      <c r="CL47" s="177">
        <v>4.6970000000000001</v>
      </c>
      <c r="CM47" s="177">
        <v>4.9429999999999996</v>
      </c>
      <c r="CN47" s="177">
        <v>4.8680000000000003</v>
      </c>
      <c r="CO47" s="167" t="str">
        <f t="shared" si="105"/>
        <v/>
      </c>
      <c r="CP47" s="166">
        <f t="shared" si="106"/>
        <v>6.1219999999999999</v>
      </c>
      <c r="CQ47" s="166">
        <f t="shared" si="107"/>
        <v>6.3109999999999999</v>
      </c>
      <c r="CR47" s="166">
        <f t="shared" si="108"/>
        <v>5.5979999999999999</v>
      </c>
      <c r="CS47" s="166">
        <f t="shared" si="109"/>
        <v>6.266</v>
      </c>
      <c r="CT47" s="166" t="str">
        <f t="shared" si="110"/>
        <v/>
      </c>
      <c r="CU47" s="166">
        <f t="shared" si="111"/>
        <v>5.0970000000000004</v>
      </c>
      <c r="CV47" s="166">
        <f t="shared" si="112"/>
        <v>5.0750000000000002</v>
      </c>
      <c r="CW47" s="166">
        <f t="shared" si="113"/>
        <v>5.5049999999999999</v>
      </c>
      <c r="CX47" s="166">
        <f t="shared" si="114"/>
        <v>5.5330000000000004</v>
      </c>
      <c r="CY47" s="166" t="str">
        <f t="shared" si="115"/>
        <v/>
      </c>
      <c r="CZ47" s="166">
        <f t="shared" si="116"/>
        <v>4.8010000000000002</v>
      </c>
      <c r="DA47" s="166">
        <f t="shared" si="117"/>
        <v>4.6970000000000001</v>
      </c>
      <c r="DB47" s="166">
        <f t="shared" si="118"/>
        <v>4.9429999999999996</v>
      </c>
      <c r="DC47" s="166">
        <f t="shared" si="119"/>
        <v>4.8680000000000003</v>
      </c>
    </row>
    <row r="48" spans="1:107" s="165" customFormat="1" ht="10" x14ac:dyDescent="0.2">
      <c r="A48" s="176" t="s">
        <v>97</v>
      </c>
      <c r="B48" s="176" t="s">
        <v>126</v>
      </c>
      <c r="C48" s="170">
        <v>25.918353089885652</v>
      </c>
      <c r="D48" s="170">
        <v>28.759536269228633</v>
      </c>
      <c r="E48" s="170">
        <v>26.006198602080577</v>
      </c>
      <c r="F48" s="170">
        <v>32.443943370541888</v>
      </c>
      <c r="G48" s="170">
        <v>21.332400414031408</v>
      </c>
      <c r="H48" s="170">
        <v>10.514565136542423</v>
      </c>
      <c r="I48" s="170">
        <v>19.648213270279133</v>
      </c>
      <c r="J48" s="170">
        <v>13.675868039057383</v>
      </c>
      <c r="K48" s="170">
        <v>15.302897771024996</v>
      </c>
      <c r="L48" s="170">
        <v>11.957502893854492</v>
      </c>
      <c r="M48" s="170">
        <v>13.363184974360173</v>
      </c>
      <c r="N48" s="170">
        <v>24.732611432975567</v>
      </c>
      <c r="O48" s="170">
        <v>12.95122114627533</v>
      </c>
      <c r="P48" s="170">
        <v>13.724824039497038</v>
      </c>
      <c r="Q48" s="170">
        <v>14.336538347450229</v>
      </c>
      <c r="R48" s="175"/>
      <c r="S48" s="174">
        <v>200.2</v>
      </c>
      <c r="T48" s="174">
        <v>103.5</v>
      </c>
      <c r="U48" s="174">
        <v>118.1</v>
      </c>
      <c r="V48" s="174">
        <v>196</v>
      </c>
      <c r="W48" s="174">
        <v>133.19999999999999</v>
      </c>
      <c r="X48" s="174">
        <v>124</v>
      </c>
      <c r="Y48" s="174">
        <v>47</v>
      </c>
      <c r="Z48" s="174">
        <v>272.10000000000002</v>
      </c>
      <c r="AA48" s="174">
        <v>123</v>
      </c>
      <c r="AB48" s="174">
        <v>61.9</v>
      </c>
      <c r="AC48" s="174">
        <v>159.69999999999999</v>
      </c>
      <c r="AD48" s="174">
        <v>68.41</v>
      </c>
      <c r="AE48" s="174">
        <v>177.3</v>
      </c>
      <c r="AF48" s="174">
        <v>169.6</v>
      </c>
      <c r="AG48" s="173" t="str">
        <f t="shared" si="60"/>
        <v/>
      </c>
      <c r="AH48" s="172">
        <f t="shared" si="61"/>
        <v>6.9611692666339922</v>
      </c>
      <c r="AI48" s="172">
        <f t="shared" si="62"/>
        <v>3.9798204106508543</v>
      </c>
      <c r="AJ48" s="172">
        <f t="shared" si="63"/>
        <v>3.6401247114501869</v>
      </c>
      <c r="AK48" s="172">
        <f t="shared" si="64"/>
        <v>9.1879017923871711</v>
      </c>
      <c r="AL48" s="172">
        <f t="shared" si="65"/>
        <v>12.668141598845148</v>
      </c>
      <c r="AM48" s="172">
        <f t="shared" si="66"/>
        <v>6.3110064154061574</v>
      </c>
      <c r="AN48" s="172">
        <f t="shared" si="67"/>
        <v>3.4367105521763652</v>
      </c>
      <c r="AO48" s="172">
        <f t="shared" si="68"/>
        <v>17.780946071220772</v>
      </c>
      <c r="AP48" s="172">
        <f t="shared" si="69"/>
        <v>10.28642862074617</v>
      </c>
      <c r="AQ48" s="172">
        <f t="shared" si="70"/>
        <v>4.6321292505317402</v>
      </c>
      <c r="AR48" s="172">
        <f t="shared" si="71"/>
        <v>6.4570617798602017</v>
      </c>
      <c r="AS48" s="172">
        <f t="shared" si="72"/>
        <v>5.2821273938075084</v>
      </c>
      <c r="AT48" s="172">
        <f t="shared" si="73"/>
        <v>12.918198403838872</v>
      </c>
      <c r="AU48" s="172">
        <f t="shared" si="74"/>
        <v>11.829912904335345</v>
      </c>
      <c r="AV48" s="171" t="str">
        <f t="shared" si="75"/>
        <v/>
      </c>
      <c r="AW48" s="170">
        <f t="shared" si="76"/>
        <v>200.2</v>
      </c>
      <c r="AX48" s="170">
        <f t="shared" si="77"/>
        <v>103.5</v>
      </c>
      <c r="AY48" s="170">
        <f t="shared" si="78"/>
        <v>118.1</v>
      </c>
      <c r="AZ48" s="170">
        <f t="shared" si="79"/>
        <v>196</v>
      </c>
      <c r="BA48" s="170">
        <f t="shared" si="80"/>
        <v>133.19999999999999</v>
      </c>
      <c r="BB48" s="170">
        <f t="shared" si="81"/>
        <v>124</v>
      </c>
      <c r="BC48" s="170">
        <f t="shared" si="82"/>
        <v>47</v>
      </c>
      <c r="BD48" s="170">
        <f t="shared" si="83"/>
        <v>272.10000000000002</v>
      </c>
      <c r="BE48" s="170">
        <f t="shared" si="84"/>
        <v>123</v>
      </c>
      <c r="BF48" s="170">
        <f t="shared" si="85"/>
        <v>61.9</v>
      </c>
      <c r="BG48" s="170">
        <f t="shared" si="86"/>
        <v>159.69999999999999</v>
      </c>
      <c r="BH48" s="170">
        <f t="shared" si="87"/>
        <v>68.41</v>
      </c>
      <c r="BI48" s="170">
        <f t="shared" si="88"/>
        <v>177.3</v>
      </c>
      <c r="BJ48" s="170">
        <f t="shared" si="89"/>
        <v>169.6</v>
      </c>
      <c r="BK48" s="171" t="str">
        <f t="shared" si="90"/>
        <v/>
      </c>
      <c r="BL48" s="170">
        <f t="shared" si="91"/>
        <v>21.690140845070424</v>
      </c>
      <c r="BM48" s="170">
        <f t="shared" si="92"/>
        <v>15.118317265556529</v>
      </c>
      <c r="BN48" s="170">
        <f t="shared" si="93"/>
        <v>31.747311827956988</v>
      </c>
      <c r="BO48" s="170">
        <f t="shared" si="94"/>
        <v>39.644012944983821</v>
      </c>
      <c r="BP48" s="170">
        <f t="shared" si="95"/>
        <v>38.631090487238971</v>
      </c>
      <c r="BQ48" s="170">
        <f t="shared" si="96"/>
        <v>16.557617839497929</v>
      </c>
      <c r="BR48" s="170">
        <f t="shared" si="97"/>
        <v>5.5333176359783378</v>
      </c>
      <c r="BS48" s="170">
        <f t="shared" si="98"/>
        <v>29.444865274320964</v>
      </c>
      <c r="BT48" s="170">
        <f t="shared" si="99"/>
        <v>11.527647610121837</v>
      </c>
      <c r="BU48" s="170">
        <f t="shared" si="100"/>
        <v>50.73770491803279</v>
      </c>
      <c r="BV48" s="170">
        <f t="shared" si="101"/>
        <v>22.613990370999712</v>
      </c>
      <c r="BW48" s="170">
        <f t="shared" si="102"/>
        <v>2.2964081906680094</v>
      </c>
      <c r="BX48" s="170">
        <f t="shared" si="103"/>
        <v>12.389937106918239</v>
      </c>
      <c r="BY48" s="170">
        <f t="shared" si="104"/>
        <v>7.4190726159230094</v>
      </c>
      <c r="BZ48" s="169"/>
      <c r="CA48" s="168">
        <v>8.5820000000000007</v>
      </c>
      <c r="CB48" s="168">
        <v>8.6140000000000008</v>
      </c>
      <c r="CC48" s="168">
        <v>8.7949999999999999</v>
      </c>
      <c r="CD48" s="168">
        <v>8.8339999999999996</v>
      </c>
      <c r="CE48" s="168">
        <v>9.0869999999999997</v>
      </c>
      <c r="CF48" s="168">
        <v>9.282</v>
      </c>
      <c r="CG48" s="168">
        <v>9.6</v>
      </c>
      <c r="CH48" s="168">
        <v>8.8970000000000002</v>
      </c>
      <c r="CI48" s="168">
        <v>9.2170000000000005</v>
      </c>
      <c r="CJ48" s="168">
        <v>10.38</v>
      </c>
      <c r="CK48" s="168">
        <v>9.0289999999999999</v>
      </c>
      <c r="CL48" s="168">
        <v>8.2490000000000006</v>
      </c>
      <c r="CM48" s="168">
        <v>8.7799999999999994</v>
      </c>
      <c r="CN48" s="168">
        <v>8.5150000000000006</v>
      </c>
      <c r="CO48" s="167" t="str">
        <f t="shared" si="105"/>
        <v/>
      </c>
      <c r="CP48" s="166">
        <f t="shared" si="106"/>
        <v>8.5820000000000007</v>
      </c>
      <c r="CQ48" s="166">
        <f t="shared" si="107"/>
        <v>8.6140000000000008</v>
      </c>
      <c r="CR48" s="166">
        <f t="shared" si="108"/>
        <v>8.7949999999999999</v>
      </c>
      <c r="CS48" s="166">
        <f t="shared" si="109"/>
        <v>8.8339999999999996</v>
      </c>
      <c r="CT48" s="166">
        <f t="shared" si="110"/>
        <v>9.0869999999999997</v>
      </c>
      <c r="CU48" s="166">
        <f t="shared" si="111"/>
        <v>9.282</v>
      </c>
      <c r="CV48" s="166">
        <f t="shared" si="112"/>
        <v>9.6</v>
      </c>
      <c r="CW48" s="166">
        <f t="shared" si="113"/>
        <v>8.8970000000000002</v>
      </c>
      <c r="CX48" s="166">
        <f t="shared" si="114"/>
        <v>9.2170000000000005</v>
      </c>
      <c r="CY48" s="166">
        <f t="shared" si="115"/>
        <v>10.38</v>
      </c>
      <c r="CZ48" s="166">
        <f t="shared" si="116"/>
        <v>9.0289999999999999</v>
      </c>
      <c r="DA48" s="166">
        <f t="shared" si="117"/>
        <v>8.2490000000000006</v>
      </c>
      <c r="DB48" s="166">
        <f t="shared" si="118"/>
        <v>8.7799999999999994</v>
      </c>
      <c r="DC48" s="166">
        <f t="shared" si="119"/>
        <v>8.5150000000000006</v>
      </c>
    </row>
    <row r="49" spans="1:107" s="165" customFormat="1" ht="10" x14ac:dyDescent="0.2">
      <c r="A49" s="176" t="s">
        <v>657</v>
      </c>
      <c r="B49" s="176" t="s">
        <v>127</v>
      </c>
      <c r="C49" s="183">
        <v>3.9851542931523944</v>
      </c>
      <c r="D49" s="183">
        <v>1.6693920635095478</v>
      </c>
      <c r="E49" s="183">
        <v>12.354383638408343</v>
      </c>
      <c r="F49" s="183">
        <v>3.0683134489357062</v>
      </c>
      <c r="G49" s="183">
        <v>14.598079983938822</v>
      </c>
      <c r="H49" s="183">
        <v>20.671394161493698</v>
      </c>
      <c r="I49" s="183">
        <v>14.504754485877887</v>
      </c>
      <c r="J49" s="183">
        <v>4.8482626484609304</v>
      </c>
      <c r="K49" s="183">
        <v>16.757765723417826</v>
      </c>
      <c r="L49" s="183">
        <v>4.9968104504554613</v>
      </c>
      <c r="M49" s="183">
        <v>23.519906777571222</v>
      </c>
      <c r="N49" s="183">
        <v>23.223645609277714</v>
      </c>
      <c r="O49" s="183">
        <v>7</v>
      </c>
      <c r="P49" s="183">
        <v>12.898879208336455</v>
      </c>
      <c r="Q49" s="183">
        <v>7</v>
      </c>
      <c r="R49" s="182">
        <v>54.47</v>
      </c>
      <c r="S49" s="180">
        <v>181.5</v>
      </c>
      <c r="T49" s="180">
        <v>200.9</v>
      </c>
      <c r="U49" s="180">
        <v>122.1</v>
      </c>
      <c r="V49" s="180">
        <v>266.7</v>
      </c>
      <c r="W49" s="180">
        <v>133.19999999999999</v>
      </c>
      <c r="X49" s="180"/>
      <c r="Y49" s="180"/>
      <c r="Z49" s="181">
        <v>17</v>
      </c>
      <c r="AA49" s="180">
        <v>587.79999999999995</v>
      </c>
      <c r="AB49" s="180"/>
      <c r="AC49" s="180"/>
      <c r="AD49" s="180">
        <v>68.23</v>
      </c>
      <c r="AE49" s="180">
        <v>27.79</v>
      </c>
      <c r="AF49" s="180">
        <v>132.69999999999999</v>
      </c>
      <c r="AG49" s="173">
        <f t="shared" si="60"/>
        <v>13.668228628837442</v>
      </c>
      <c r="AH49" s="172">
        <f t="shared" si="61"/>
        <v>108.72221329388267</v>
      </c>
      <c r="AI49" s="172">
        <f t="shared" si="62"/>
        <v>16.261434473786718</v>
      </c>
      <c r="AJ49" s="172">
        <f t="shared" si="63"/>
        <v>39.793848324835373</v>
      </c>
      <c r="AK49" s="172">
        <f t="shared" si="64"/>
        <v>18.269525875555559</v>
      </c>
      <c r="AL49" s="172">
        <f t="shared" si="65"/>
        <v>6.4436872984659432</v>
      </c>
      <c r="AM49" s="172" t="str">
        <f t="shared" si="66"/>
        <v/>
      </c>
      <c r="AN49" s="172" t="str">
        <f t="shared" si="67"/>
        <v/>
      </c>
      <c r="AO49" s="172">
        <f t="shared" si="68"/>
        <v>1.0144550461308615</v>
      </c>
      <c r="AP49" s="172">
        <f t="shared" si="69"/>
        <v>117.63504055800671</v>
      </c>
      <c r="AQ49" s="172" t="str">
        <f t="shared" si="70"/>
        <v/>
      </c>
      <c r="AR49" s="172" t="str">
        <f t="shared" si="71"/>
        <v/>
      </c>
      <c r="AS49" s="172">
        <f t="shared" si="72"/>
        <v>9.7471428571428582</v>
      </c>
      <c r="AT49" s="172">
        <f t="shared" si="73"/>
        <v>2.1544507511970123</v>
      </c>
      <c r="AU49" s="172">
        <f t="shared" si="74"/>
        <v>18.957142857142856</v>
      </c>
      <c r="AV49" s="171">
        <f t="shared" si="75"/>
        <v>54.47</v>
      </c>
      <c r="AW49" s="170">
        <f t="shared" si="76"/>
        <v>181.5</v>
      </c>
      <c r="AX49" s="170">
        <f t="shared" si="77"/>
        <v>200.9</v>
      </c>
      <c r="AY49" s="170">
        <f t="shared" si="78"/>
        <v>122.1</v>
      </c>
      <c r="AZ49" s="170">
        <f t="shared" si="79"/>
        <v>266.7</v>
      </c>
      <c r="BA49" s="170">
        <f t="shared" si="80"/>
        <v>133.19999999999999</v>
      </c>
      <c r="BB49" s="170" t="str">
        <f t="shared" si="81"/>
        <v/>
      </c>
      <c r="BC49" s="170" t="str">
        <f t="shared" si="82"/>
        <v/>
      </c>
      <c r="BD49" s="170" t="str">
        <f t="shared" si="83"/>
        <v/>
      </c>
      <c r="BE49" s="170">
        <f t="shared" si="84"/>
        <v>587.79999999999995</v>
      </c>
      <c r="BF49" s="170" t="str">
        <f t="shared" si="85"/>
        <v/>
      </c>
      <c r="BG49" s="170" t="str">
        <f t="shared" si="86"/>
        <v/>
      </c>
      <c r="BH49" s="170">
        <f t="shared" si="87"/>
        <v>68.23</v>
      </c>
      <c r="BI49" s="170">
        <f t="shared" si="88"/>
        <v>27.79</v>
      </c>
      <c r="BJ49" s="170">
        <f t="shared" si="89"/>
        <v>132.69999999999999</v>
      </c>
      <c r="BK49" s="171">
        <f t="shared" si="90"/>
        <v>83.389467238211893</v>
      </c>
      <c r="BL49" s="170">
        <f t="shared" si="91"/>
        <v>19.664138678223186</v>
      </c>
      <c r="BM49" s="170">
        <f t="shared" si="92"/>
        <v>29.345603271983638</v>
      </c>
      <c r="BN49" s="170">
        <f t="shared" si="93"/>
        <v>32.822580645161288</v>
      </c>
      <c r="BO49" s="170">
        <f t="shared" si="94"/>
        <v>53.944174757281559</v>
      </c>
      <c r="BP49" s="170">
        <f t="shared" si="95"/>
        <v>38.631090487238971</v>
      </c>
      <c r="BQ49" s="170" t="str">
        <f t="shared" si="96"/>
        <v/>
      </c>
      <c r="BR49" s="170" t="str">
        <f t="shared" si="97"/>
        <v/>
      </c>
      <c r="BS49" s="170" t="str">
        <f t="shared" si="98"/>
        <v/>
      </c>
      <c r="BT49" s="170">
        <f t="shared" si="99"/>
        <v>55.089034676663537</v>
      </c>
      <c r="BU49" s="170" t="str">
        <f t="shared" si="100"/>
        <v/>
      </c>
      <c r="BV49" s="170" t="str">
        <f t="shared" si="101"/>
        <v/>
      </c>
      <c r="BW49" s="170">
        <f t="shared" si="102"/>
        <v>2.2903658945955017</v>
      </c>
      <c r="BX49" s="170">
        <f t="shared" si="103"/>
        <v>1.9419986023759608</v>
      </c>
      <c r="BY49" s="170">
        <f t="shared" si="104"/>
        <v>5.804899387576552</v>
      </c>
      <c r="BZ49" s="179">
        <v>10.47</v>
      </c>
      <c r="CA49" s="177">
        <v>8.8680000000000003</v>
      </c>
      <c r="CB49" s="177">
        <v>9.0519999999999996</v>
      </c>
      <c r="CC49" s="177">
        <v>9.0820000000000007</v>
      </c>
      <c r="CD49" s="177">
        <v>9.2170000000000005</v>
      </c>
      <c r="CE49" s="177">
        <v>9.2899999999999991</v>
      </c>
      <c r="CF49" s="177"/>
      <c r="CG49" s="177"/>
      <c r="CH49" s="187">
        <v>8.1999999999999993</v>
      </c>
      <c r="CI49" s="177">
        <v>9.0860000000000003</v>
      </c>
      <c r="CJ49" s="177"/>
      <c r="CK49" s="177"/>
      <c r="CL49" s="177">
        <v>7.3849999999999998</v>
      </c>
      <c r="CM49" s="177">
        <v>8.4369999999999994</v>
      </c>
      <c r="CN49" s="177">
        <v>8.3989999999999991</v>
      </c>
      <c r="CO49" s="167">
        <f t="shared" si="105"/>
        <v>10.47</v>
      </c>
      <c r="CP49" s="166">
        <f t="shared" si="106"/>
        <v>8.8680000000000003</v>
      </c>
      <c r="CQ49" s="166">
        <f t="shared" si="107"/>
        <v>9.0519999999999996</v>
      </c>
      <c r="CR49" s="166">
        <f t="shared" si="108"/>
        <v>9.0820000000000007</v>
      </c>
      <c r="CS49" s="166">
        <f t="shared" si="109"/>
        <v>9.2170000000000005</v>
      </c>
      <c r="CT49" s="166">
        <f t="shared" si="110"/>
        <v>9.2899999999999991</v>
      </c>
      <c r="CU49" s="166" t="str">
        <f t="shared" si="111"/>
        <v/>
      </c>
      <c r="CV49" s="166" t="str">
        <f t="shared" si="112"/>
        <v/>
      </c>
      <c r="CW49" s="166" t="str">
        <f t="shared" si="113"/>
        <v/>
      </c>
      <c r="CX49" s="166">
        <f t="shared" si="114"/>
        <v>9.0860000000000003</v>
      </c>
      <c r="CY49" s="166" t="str">
        <f t="shared" si="115"/>
        <v/>
      </c>
      <c r="CZ49" s="166" t="str">
        <f t="shared" si="116"/>
        <v/>
      </c>
      <c r="DA49" s="166">
        <f t="shared" si="117"/>
        <v>7.3849999999999998</v>
      </c>
      <c r="DB49" s="166">
        <f t="shared" si="118"/>
        <v>8.4369999999999994</v>
      </c>
      <c r="DC49" s="166">
        <f t="shared" si="119"/>
        <v>8.3989999999999991</v>
      </c>
    </row>
    <row r="50" spans="1:107" s="165" customFormat="1" ht="10" x14ac:dyDescent="0.2">
      <c r="A50" s="176" t="s">
        <v>659</v>
      </c>
      <c r="B50" s="176" t="s">
        <v>1618</v>
      </c>
      <c r="C50" s="170">
        <v>4.1063860736863944</v>
      </c>
      <c r="D50" s="170">
        <v>8.593836712914193</v>
      </c>
      <c r="E50" s="170">
        <v>1.6723885438262829</v>
      </c>
      <c r="F50" s="170">
        <v>4.4068977864317507</v>
      </c>
      <c r="G50" s="170">
        <v>1.3990571103443705</v>
      </c>
      <c r="H50" s="170">
        <v>15.354546573988749</v>
      </c>
      <c r="I50" s="170">
        <v>11.559654715748092</v>
      </c>
      <c r="J50" s="170">
        <v>10</v>
      </c>
      <c r="K50" s="170">
        <v>12.797793634812862</v>
      </c>
      <c r="L50" s="170">
        <v>8.2487356764389972</v>
      </c>
      <c r="M50" s="170">
        <v>7.0710753957218282</v>
      </c>
      <c r="N50" s="170">
        <v>11.39799949635591</v>
      </c>
      <c r="O50" s="170">
        <v>5.8258738589839512</v>
      </c>
      <c r="P50" s="170">
        <v>14.325518683932946</v>
      </c>
      <c r="Q50" s="170">
        <v>9.5166170863917205</v>
      </c>
      <c r="R50" s="175">
        <v>60.28</v>
      </c>
      <c r="S50" s="174">
        <v>45.84</v>
      </c>
      <c r="T50" s="174">
        <v>18.7</v>
      </c>
      <c r="U50" s="174">
        <v>90.96</v>
      </c>
      <c r="V50" s="174">
        <v>173.1</v>
      </c>
      <c r="W50" s="181">
        <v>25.07</v>
      </c>
      <c r="X50" s="174"/>
      <c r="Y50" s="174"/>
      <c r="Z50" s="174"/>
      <c r="AA50" s="174">
        <v>459.6</v>
      </c>
      <c r="AB50" s="174"/>
      <c r="AC50" s="174">
        <v>88.68</v>
      </c>
      <c r="AD50" s="174">
        <v>557.29999999999995</v>
      </c>
      <c r="AE50" s="174">
        <v>659.4</v>
      </c>
      <c r="AF50" s="174">
        <v>928.1</v>
      </c>
      <c r="AG50" s="173">
        <f t="shared" si="60"/>
        <v>14.679574428296583</v>
      </c>
      <c r="AH50" s="172">
        <f t="shared" si="61"/>
        <v>5.3340552690645131</v>
      </c>
      <c r="AI50" s="172">
        <f t="shared" si="62"/>
        <v>11.181612113424306</v>
      </c>
      <c r="AJ50" s="172">
        <f t="shared" si="63"/>
        <v>20.640369803913693</v>
      </c>
      <c r="AK50" s="172">
        <f t="shared" si="64"/>
        <v>123.7261858148109</v>
      </c>
      <c r="AL50" s="172">
        <f t="shared" si="65"/>
        <v>1.6327411479847695</v>
      </c>
      <c r="AM50" s="172" t="str">
        <f t="shared" si="66"/>
        <v/>
      </c>
      <c r="AN50" s="172" t="str">
        <f t="shared" si="67"/>
        <v/>
      </c>
      <c r="AO50" s="172" t="str">
        <f t="shared" si="68"/>
        <v/>
      </c>
      <c r="AP50" s="172">
        <f t="shared" si="69"/>
        <v>55.71762971054622</v>
      </c>
      <c r="AQ50" s="172" t="str">
        <f t="shared" si="70"/>
        <v/>
      </c>
      <c r="AR50" s="172">
        <f t="shared" si="71"/>
        <v>7.7803126792865864</v>
      </c>
      <c r="AS50" s="172">
        <f t="shared" si="72"/>
        <v>95.659469032375284</v>
      </c>
      <c r="AT50" s="172">
        <f t="shared" si="73"/>
        <v>46.029746953564924</v>
      </c>
      <c r="AU50" s="172">
        <f t="shared" si="74"/>
        <v>97.524150816904879</v>
      </c>
      <c r="AV50" s="171">
        <f t="shared" si="75"/>
        <v>60.28</v>
      </c>
      <c r="AW50" s="170">
        <f t="shared" si="76"/>
        <v>45.84</v>
      </c>
      <c r="AX50" s="170">
        <f t="shared" si="77"/>
        <v>18.7</v>
      </c>
      <c r="AY50" s="170">
        <f t="shared" si="78"/>
        <v>90.96</v>
      </c>
      <c r="AZ50" s="170">
        <f t="shared" si="79"/>
        <v>173.1</v>
      </c>
      <c r="BA50" s="170">
        <f t="shared" si="80"/>
        <v>25.07</v>
      </c>
      <c r="BB50" s="170" t="str">
        <f t="shared" si="81"/>
        <v/>
      </c>
      <c r="BC50" s="170" t="str">
        <f t="shared" si="82"/>
        <v/>
      </c>
      <c r="BD50" s="170" t="str">
        <f t="shared" si="83"/>
        <v/>
      </c>
      <c r="BE50" s="170">
        <f t="shared" si="84"/>
        <v>459.6</v>
      </c>
      <c r="BF50" s="170" t="str">
        <f t="shared" si="85"/>
        <v/>
      </c>
      <c r="BG50" s="170">
        <f t="shared" si="86"/>
        <v>88.68</v>
      </c>
      <c r="BH50" s="170">
        <f t="shared" si="87"/>
        <v>557.29999999999995</v>
      </c>
      <c r="BI50" s="170">
        <f t="shared" si="88"/>
        <v>659.4</v>
      </c>
      <c r="BJ50" s="170">
        <f t="shared" si="89"/>
        <v>928.1</v>
      </c>
      <c r="BK50" s="171">
        <f t="shared" si="90"/>
        <v>92.284139620330691</v>
      </c>
      <c r="BL50" s="170">
        <f t="shared" si="91"/>
        <v>4.9664138678223182</v>
      </c>
      <c r="BM50" s="170">
        <f t="shared" si="92"/>
        <v>2.731522056675431</v>
      </c>
      <c r="BN50" s="170">
        <f t="shared" si="93"/>
        <v>24.451612903225808</v>
      </c>
      <c r="BO50" s="170">
        <f t="shared" si="94"/>
        <v>35.012135922330096</v>
      </c>
      <c r="BP50" s="170">
        <f t="shared" si="95"/>
        <v>7.2708816705336421</v>
      </c>
      <c r="BQ50" s="170" t="str">
        <f t="shared" si="96"/>
        <v/>
      </c>
      <c r="BR50" s="170" t="str">
        <f t="shared" si="97"/>
        <v/>
      </c>
      <c r="BS50" s="170" t="str">
        <f t="shared" si="98"/>
        <v/>
      </c>
      <c r="BT50" s="170">
        <f t="shared" si="99"/>
        <v>43.074039362699153</v>
      </c>
      <c r="BU50" s="170" t="str">
        <f t="shared" si="100"/>
        <v/>
      </c>
      <c r="BV50" s="170">
        <f t="shared" si="101"/>
        <v>12.55734919286321</v>
      </c>
      <c r="BW50" s="170">
        <f t="shared" si="102"/>
        <v>18.707620006713661</v>
      </c>
      <c r="BX50" s="170">
        <f t="shared" si="103"/>
        <v>46.079664570230605</v>
      </c>
      <c r="BY50" s="170">
        <f t="shared" si="104"/>
        <v>40.599300087489063</v>
      </c>
      <c r="BZ50" s="169">
        <v>10.62</v>
      </c>
      <c r="CA50" s="168">
        <v>8.3450000000000006</v>
      </c>
      <c r="CB50" s="168">
        <v>8.4260000000000002</v>
      </c>
      <c r="CC50" s="168">
        <v>8.516</v>
      </c>
      <c r="CD50" s="168">
        <v>8.843</v>
      </c>
      <c r="CE50" s="187">
        <v>10.220000000000001</v>
      </c>
      <c r="CF50" s="168"/>
      <c r="CG50" s="168"/>
      <c r="CH50" s="168"/>
      <c r="CI50" s="168">
        <v>8.577</v>
      </c>
      <c r="CJ50" s="168"/>
      <c r="CK50" s="168">
        <v>8.4619999999999997</v>
      </c>
      <c r="CL50" s="168">
        <v>8.3290000000000006</v>
      </c>
      <c r="CM50" s="168">
        <v>8.1229999999999993</v>
      </c>
      <c r="CN50" s="168">
        <v>8.4559999999999995</v>
      </c>
      <c r="CO50" s="167">
        <f t="shared" si="105"/>
        <v>10.62</v>
      </c>
      <c r="CP50" s="166">
        <f t="shared" si="106"/>
        <v>8.3450000000000006</v>
      </c>
      <c r="CQ50" s="166">
        <f t="shared" si="107"/>
        <v>8.4260000000000002</v>
      </c>
      <c r="CR50" s="166">
        <f t="shared" si="108"/>
        <v>8.516</v>
      </c>
      <c r="CS50" s="166">
        <f t="shared" si="109"/>
        <v>8.843</v>
      </c>
      <c r="CT50" s="166">
        <f t="shared" si="110"/>
        <v>10.220000000000001</v>
      </c>
      <c r="CU50" s="166" t="str">
        <f t="shared" si="111"/>
        <v/>
      </c>
      <c r="CV50" s="166" t="str">
        <f t="shared" si="112"/>
        <v/>
      </c>
      <c r="CW50" s="166" t="str">
        <f t="shared" si="113"/>
        <v/>
      </c>
      <c r="CX50" s="166">
        <f t="shared" si="114"/>
        <v>8.577</v>
      </c>
      <c r="CY50" s="166" t="str">
        <f t="shared" si="115"/>
        <v/>
      </c>
      <c r="CZ50" s="166">
        <f t="shared" si="116"/>
        <v>8.4619999999999997</v>
      </c>
      <c r="DA50" s="166">
        <f t="shared" si="117"/>
        <v>8.3290000000000006</v>
      </c>
      <c r="DB50" s="166">
        <f t="shared" si="118"/>
        <v>8.1229999999999993</v>
      </c>
      <c r="DC50" s="166">
        <f t="shared" si="119"/>
        <v>8.4559999999999995</v>
      </c>
    </row>
    <row r="51" spans="1:107" s="165" customFormat="1" ht="10" x14ac:dyDescent="0.2">
      <c r="A51" s="176" t="s">
        <v>661</v>
      </c>
      <c r="B51" s="176" t="s">
        <v>1617</v>
      </c>
      <c r="C51" s="183">
        <v>13.865304774337574</v>
      </c>
      <c r="D51" s="183">
        <v>0.94596224907899518</v>
      </c>
      <c r="E51" s="183">
        <v>19.52420476906611</v>
      </c>
      <c r="F51" s="183">
        <v>1.2539824690993027</v>
      </c>
      <c r="G51" s="183">
        <v>6.8290668975353315</v>
      </c>
      <c r="H51" s="183">
        <v>14.269926005873092</v>
      </c>
      <c r="I51" s="183">
        <v>4</v>
      </c>
      <c r="J51" s="183">
        <v>6.6197230579166213</v>
      </c>
      <c r="K51" s="183">
        <v>12.781095274706482</v>
      </c>
      <c r="L51" s="183">
        <v>6.2264550742163189</v>
      </c>
      <c r="M51" s="183">
        <v>4.3676723672654783</v>
      </c>
      <c r="N51" s="183">
        <v>6.9501425669212731</v>
      </c>
      <c r="O51" s="183">
        <v>33.375131536577229</v>
      </c>
      <c r="P51" s="183">
        <v>16.741812132474628</v>
      </c>
      <c r="Q51" s="183">
        <v>9.0521549141490691</v>
      </c>
      <c r="R51" s="182">
        <v>63.31</v>
      </c>
      <c r="S51" s="180">
        <v>108.4</v>
      </c>
      <c r="T51" s="180">
        <v>46.94</v>
      </c>
      <c r="U51" s="180">
        <v>144.6</v>
      </c>
      <c r="V51" s="180">
        <v>195.7</v>
      </c>
      <c r="W51" s="180">
        <v>47.17</v>
      </c>
      <c r="X51" s="180"/>
      <c r="Y51" s="180"/>
      <c r="Z51" s="180"/>
      <c r="AA51" s="180">
        <v>246.8</v>
      </c>
      <c r="AB51" s="180"/>
      <c r="AC51" s="180"/>
      <c r="AD51" s="180">
        <v>605.9</v>
      </c>
      <c r="AE51" s="180">
        <v>229.6</v>
      </c>
      <c r="AF51" s="180">
        <v>695.5</v>
      </c>
      <c r="AG51" s="173">
        <f t="shared" si="60"/>
        <v>4.5660734495484387</v>
      </c>
      <c r="AH51" s="172">
        <f t="shared" si="61"/>
        <v>114.5923107455293</v>
      </c>
      <c r="AI51" s="172">
        <f t="shared" si="62"/>
        <v>2.4041952312634578</v>
      </c>
      <c r="AJ51" s="172">
        <f t="shared" si="63"/>
        <v>115.31261685329761</v>
      </c>
      <c r="AK51" s="172">
        <f t="shared" si="64"/>
        <v>28.656916521147242</v>
      </c>
      <c r="AL51" s="172">
        <f t="shared" si="65"/>
        <v>3.3055532299597199</v>
      </c>
      <c r="AM51" s="172" t="str">
        <f t="shared" si="66"/>
        <v/>
      </c>
      <c r="AN51" s="172" t="str">
        <f t="shared" si="67"/>
        <v/>
      </c>
      <c r="AO51" s="172" t="str">
        <f t="shared" si="68"/>
        <v/>
      </c>
      <c r="AP51" s="172">
        <f t="shared" si="69"/>
        <v>39.637321245919857</v>
      </c>
      <c r="AQ51" s="172" t="str">
        <f t="shared" si="70"/>
        <v/>
      </c>
      <c r="AR51" s="172" t="str">
        <f t="shared" si="71"/>
        <v/>
      </c>
      <c r="AS51" s="172">
        <f t="shared" si="72"/>
        <v>18.154235567160786</v>
      </c>
      <c r="AT51" s="172">
        <f t="shared" si="73"/>
        <v>13.714166553968045</v>
      </c>
      <c r="AU51" s="172">
        <f t="shared" si="74"/>
        <v>76.832533976290122</v>
      </c>
      <c r="AV51" s="171">
        <f t="shared" si="75"/>
        <v>63.31</v>
      </c>
      <c r="AW51" s="170">
        <f t="shared" si="76"/>
        <v>108.4</v>
      </c>
      <c r="AX51" s="170">
        <f t="shared" si="77"/>
        <v>46.94</v>
      </c>
      <c r="AY51" s="170">
        <f t="shared" si="78"/>
        <v>144.6</v>
      </c>
      <c r="AZ51" s="170">
        <f t="shared" si="79"/>
        <v>195.7</v>
      </c>
      <c r="BA51" s="170">
        <f t="shared" si="80"/>
        <v>47.17</v>
      </c>
      <c r="BB51" s="170" t="str">
        <f t="shared" si="81"/>
        <v/>
      </c>
      <c r="BC51" s="170" t="str">
        <f t="shared" si="82"/>
        <v/>
      </c>
      <c r="BD51" s="170" t="str">
        <f t="shared" si="83"/>
        <v/>
      </c>
      <c r="BE51" s="170">
        <f t="shared" si="84"/>
        <v>246.8</v>
      </c>
      <c r="BF51" s="170" t="str">
        <f t="shared" si="85"/>
        <v/>
      </c>
      <c r="BG51" s="170" t="str">
        <f t="shared" si="86"/>
        <v/>
      </c>
      <c r="BH51" s="170">
        <f t="shared" si="87"/>
        <v>605.9</v>
      </c>
      <c r="BI51" s="170">
        <f t="shared" si="88"/>
        <v>229.6</v>
      </c>
      <c r="BJ51" s="170">
        <f t="shared" si="89"/>
        <v>695.5</v>
      </c>
      <c r="BK51" s="171">
        <f t="shared" si="90"/>
        <v>96.92284139620331</v>
      </c>
      <c r="BL51" s="170">
        <f t="shared" si="91"/>
        <v>11.744312026002167</v>
      </c>
      <c r="BM51" s="170">
        <f t="shared" si="92"/>
        <v>6.8565585743499851</v>
      </c>
      <c r="BN51" s="170">
        <f t="shared" si="93"/>
        <v>38.87096774193548</v>
      </c>
      <c r="BO51" s="170">
        <f t="shared" si="94"/>
        <v>39.583333333333336</v>
      </c>
      <c r="BP51" s="170">
        <f t="shared" si="95"/>
        <v>13.680394431554523</v>
      </c>
      <c r="BQ51" s="170" t="str">
        <f t="shared" si="96"/>
        <v/>
      </c>
      <c r="BR51" s="170" t="str">
        <f t="shared" si="97"/>
        <v/>
      </c>
      <c r="BS51" s="170" t="str">
        <f t="shared" si="98"/>
        <v/>
      </c>
      <c r="BT51" s="170">
        <f t="shared" si="99"/>
        <v>23.130271790065603</v>
      </c>
      <c r="BU51" s="170" t="str">
        <f t="shared" si="100"/>
        <v/>
      </c>
      <c r="BV51" s="170" t="str">
        <f t="shared" si="101"/>
        <v/>
      </c>
      <c r="BW51" s="170">
        <f t="shared" si="102"/>
        <v>20.339039946290701</v>
      </c>
      <c r="BX51" s="170">
        <f t="shared" si="103"/>
        <v>16.044723969252271</v>
      </c>
      <c r="BY51" s="170">
        <f t="shared" si="104"/>
        <v>30.42432195975503</v>
      </c>
      <c r="BZ51" s="179">
        <v>10.1</v>
      </c>
      <c r="CA51" s="177">
        <v>8.6859999999999999</v>
      </c>
      <c r="CB51" s="177">
        <v>8.6219999999999999</v>
      </c>
      <c r="CC51" s="177">
        <v>9.2349999999999994</v>
      </c>
      <c r="CD51" s="177">
        <v>9.1980000000000004</v>
      </c>
      <c r="CE51" s="177">
        <v>9.0329999999999995</v>
      </c>
      <c r="CF51" s="177"/>
      <c r="CG51" s="177"/>
      <c r="CH51" s="177"/>
      <c r="CI51" s="177">
        <v>8.24</v>
      </c>
      <c r="CJ51" s="177"/>
      <c r="CK51" s="177"/>
      <c r="CL51" s="177">
        <v>8.7720000000000002</v>
      </c>
      <c r="CM51" s="177">
        <v>8.2439999999999998</v>
      </c>
      <c r="CN51" s="177">
        <v>8.6029999999999998</v>
      </c>
      <c r="CO51" s="167">
        <f t="shared" si="105"/>
        <v>10.1</v>
      </c>
      <c r="CP51" s="166">
        <f t="shared" si="106"/>
        <v>8.6859999999999999</v>
      </c>
      <c r="CQ51" s="166">
        <f t="shared" si="107"/>
        <v>8.6219999999999999</v>
      </c>
      <c r="CR51" s="166">
        <f t="shared" si="108"/>
        <v>9.2349999999999994</v>
      </c>
      <c r="CS51" s="166">
        <f t="shared" si="109"/>
        <v>9.1980000000000004</v>
      </c>
      <c r="CT51" s="166">
        <f t="shared" si="110"/>
        <v>9.0329999999999995</v>
      </c>
      <c r="CU51" s="166" t="str">
        <f t="shared" si="111"/>
        <v/>
      </c>
      <c r="CV51" s="166" t="str">
        <f t="shared" si="112"/>
        <v/>
      </c>
      <c r="CW51" s="166" t="str">
        <f t="shared" si="113"/>
        <v/>
      </c>
      <c r="CX51" s="166">
        <f t="shared" si="114"/>
        <v>8.24</v>
      </c>
      <c r="CY51" s="166" t="str">
        <f t="shared" si="115"/>
        <v/>
      </c>
      <c r="CZ51" s="166" t="str">
        <f t="shared" si="116"/>
        <v/>
      </c>
      <c r="DA51" s="166">
        <f t="shared" si="117"/>
        <v>8.7720000000000002</v>
      </c>
      <c r="DB51" s="166">
        <f t="shared" si="118"/>
        <v>8.2439999999999998</v>
      </c>
      <c r="DC51" s="166">
        <f t="shared" si="119"/>
        <v>8.6029999999999998</v>
      </c>
    </row>
    <row r="52" spans="1:107" s="165" customFormat="1" ht="10" x14ac:dyDescent="0.2">
      <c r="A52" s="176" t="s">
        <v>663</v>
      </c>
      <c r="B52" s="176" t="s">
        <v>125</v>
      </c>
      <c r="C52" s="183">
        <v>9.4645562163274271</v>
      </c>
      <c r="D52" s="183">
        <v>19.746719146071989</v>
      </c>
      <c r="E52" s="183">
        <v>8.6027827978185236</v>
      </c>
      <c r="F52" s="183">
        <v>5.3499720221662841</v>
      </c>
      <c r="G52" s="183">
        <v>13.110372574934338</v>
      </c>
      <c r="H52" s="183">
        <v>13.734826962096365</v>
      </c>
      <c r="I52" s="183">
        <v>4.9439490095908747</v>
      </c>
      <c r="J52" s="183">
        <v>9</v>
      </c>
      <c r="K52" s="183">
        <v>7.7549098634616307</v>
      </c>
      <c r="L52" s="183">
        <v>12</v>
      </c>
      <c r="M52" s="183">
        <v>11.358667598837901</v>
      </c>
      <c r="N52" s="183">
        <v>13.076950231851797</v>
      </c>
      <c r="O52" s="183">
        <v>15.582983519430508</v>
      </c>
      <c r="P52" s="183">
        <v>3.4430808101058239</v>
      </c>
      <c r="Q52" s="183">
        <v>20.934307532398961</v>
      </c>
      <c r="R52" s="182">
        <v>46.39</v>
      </c>
      <c r="S52" s="180">
        <v>564.79999999999995</v>
      </c>
      <c r="T52" s="180">
        <v>324.2</v>
      </c>
      <c r="U52" s="180">
        <v>210.4</v>
      </c>
      <c r="V52" s="180">
        <v>381.8</v>
      </c>
      <c r="W52" s="180">
        <v>195.6</v>
      </c>
      <c r="X52" s="180">
        <v>89.88</v>
      </c>
      <c r="Y52" s="180">
        <v>53.62</v>
      </c>
      <c r="Z52" s="180">
        <v>58.27</v>
      </c>
      <c r="AA52" s="180">
        <v>606.1</v>
      </c>
      <c r="AB52" s="180"/>
      <c r="AC52" s="180">
        <v>175.4</v>
      </c>
      <c r="AD52" s="180">
        <v>976.3</v>
      </c>
      <c r="AE52" s="180">
        <v>645.1</v>
      </c>
      <c r="AF52" s="180">
        <v>900.4</v>
      </c>
      <c r="AG52" s="173">
        <f t="shared" si="60"/>
        <v>4.9014448157613577</v>
      </c>
      <c r="AH52" s="172">
        <f t="shared" si="61"/>
        <v>28.602219731896568</v>
      </c>
      <c r="AI52" s="172">
        <f t="shared" si="62"/>
        <v>37.685480107926239</v>
      </c>
      <c r="AJ52" s="172">
        <f t="shared" si="63"/>
        <v>39.327308465962012</v>
      </c>
      <c r="AK52" s="172">
        <f t="shared" si="64"/>
        <v>29.121979395914476</v>
      </c>
      <c r="AL52" s="172">
        <f t="shared" si="65"/>
        <v>14.241169585884998</v>
      </c>
      <c r="AM52" s="172">
        <f t="shared" si="66"/>
        <v>18.179799149554299</v>
      </c>
      <c r="AN52" s="172">
        <f t="shared" si="67"/>
        <v>5.9577777777777774</v>
      </c>
      <c r="AO52" s="172">
        <f t="shared" si="68"/>
        <v>7.5139493593017059</v>
      </c>
      <c r="AP52" s="172">
        <f t="shared" si="69"/>
        <v>50.508333333333333</v>
      </c>
      <c r="AQ52" s="172" t="str">
        <f t="shared" si="70"/>
        <v/>
      </c>
      <c r="AR52" s="172">
        <f t="shared" si="71"/>
        <v>13.412913323840188</v>
      </c>
      <c r="AS52" s="172">
        <f t="shared" si="72"/>
        <v>62.65167378138122</v>
      </c>
      <c r="AT52" s="172">
        <f t="shared" si="73"/>
        <v>187.36127194765805</v>
      </c>
      <c r="AU52" s="172">
        <f t="shared" si="74"/>
        <v>43.010737212420175</v>
      </c>
      <c r="AV52" s="171">
        <f t="shared" si="75"/>
        <v>46.39</v>
      </c>
      <c r="AW52" s="170">
        <f t="shared" si="76"/>
        <v>564.79999999999995</v>
      </c>
      <c r="AX52" s="170">
        <f t="shared" si="77"/>
        <v>324.2</v>
      </c>
      <c r="AY52" s="170">
        <f t="shared" si="78"/>
        <v>210.4</v>
      </c>
      <c r="AZ52" s="170">
        <f t="shared" si="79"/>
        <v>381.8</v>
      </c>
      <c r="BA52" s="170">
        <f t="shared" si="80"/>
        <v>195.6</v>
      </c>
      <c r="BB52" s="170">
        <f t="shared" si="81"/>
        <v>89.88</v>
      </c>
      <c r="BC52" s="170">
        <f t="shared" si="82"/>
        <v>53.62</v>
      </c>
      <c r="BD52" s="170">
        <f t="shared" si="83"/>
        <v>58.27</v>
      </c>
      <c r="BE52" s="170">
        <f t="shared" si="84"/>
        <v>606.1</v>
      </c>
      <c r="BF52" s="170" t="str">
        <f t="shared" si="85"/>
        <v/>
      </c>
      <c r="BG52" s="170">
        <f t="shared" si="86"/>
        <v>175.4</v>
      </c>
      <c r="BH52" s="170">
        <f t="shared" si="87"/>
        <v>976.3</v>
      </c>
      <c r="BI52" s="170">
        <f t="shared" si="88"/>
        <v>645.1</v>
      </c>
      <c r="BJ52" s="170">
        <f t="shared" si="89"/>
        <v>900.4</v>
      </c>
      <c r="BK52" s="171">
        <f t="shared" si="90"/>
        <v>71.019595835884886</v>
      </c>
      <c r="BL52" s="170">
        <f t="shared" si="91"/>
        <v>61.191765980498367</v>
      </c>
      <c r="BM52" s="170">
        <f t="shared" si="92"/>
        <v>47.356120362255332</v>
      </c>
      <c r="BN52" s="170">
        <f t="shared" si="93"/>
        <v>56.55913978494624</v>
      </c>
      <c r="BO52" s="170">
        <f t="shared" si="94"/>
        <v>77.224919093851142</v>
      </c>
      <c r="BP52" s="170">
        <f t="shared" si="95"/>
        <v>56.72853828306264</v>
      </c>
      <c r="BQ52" s="170">
        <f t="shared" si="96"/>
        <v>12.001602350113501</v>
      </c>
      <c r="BR52" s="170">
        <f t="shared" si="97"/>
        <v>6.3126913115140102</v>
      </c>
      <c r="BS52" s="170">
        <f t="shared" si="98"/>
        <v>6.3055946326155174</v>
      </c>
      <c r="BT52" s="170">
        <f t="shared" si="99"/>
        <v>56.804123711340203</v>
      </c>
      <c r="BU52" s="170" t="str">
        <f t="shared" si="100"/>
        <v/>
      </c>
      <c r="BV52" s="170">
        <f t="shared" si="101"/>
        <v>24.837156612857545</v>
      </c>
      <c r="BW52" s="170">
        <f t="shared" si="102"/>
        <v>32.772742531050689</v>
      </c>
      <c r="BX52" s="170">
        <f t="shared" si="103"/>
        <v>45.080363382250177</v>
      </c>
      <c r="BY52" s="170">
        <f t="shared" si="104"/>
        <v>39.387576552930881</v>
      </c>
      <c r="BZ52" s="179">
        <v>11.1</v>
      </c>
      <c r="CA52" s="177">
        <v>8.1539999999999999</v>
      </c>
      <c r="CB52" s="177">
        <v>8.0739999999999998</v>
      </c>
      <c r="CC52" s="177">
        <v>8.8450000000000006</v>
      </c>
      <c r="CD52" s="177">
        <v>9.0220000000000002</v>
      </c>
      <c r="CE52" s="177">
        <v>8.6120000000000001</v>
      </c>
      <c r="CF52" s="177">
        <v>7.3239999999999998</v>
      </c>
      <c r="CG52" s="177">
        <v>7.4690000000000003</v>
      </c>
      <c r="CH52" s="177">
        <v>7.4240000000000004</v>
      </c>
      <c r="CI52" s="177">
        <v>9.1219999999999999</v>
      </c>
      <c r="CJ52" s="177"/>
      <c r="CK52" s="177">
        <v>7.8470000000000004</v>
      </c>
      <c r="CL52" s="177">
        <v>7.5060000000000002</v>
      </c>
      <c r="CM52" s="177">
        <v>7.6520000000000001</v>
      </c>
      <c r="CN52" s="177">
        <v>8.2170000000000005</v>
      </c>
      <c r="CO52" s="167">
        <f t="shared" si="105"/>
        <v>11.1</v>
      </c>
      <c r="CP52" s="166">
        <f t="shared" si="106"/>
        <v>8.1539999999999999</v>
      </c>
      <c r="CQ52" s="166">
        <f t="shared" si="107"/>
        <v>8.0739999999999998</v>
      </c>
      <c r="CR52" s="166">
        <f t="shared" si="108"/>
        <v>8.8450000000000006</v>
      </c>
      <c r="CS52" s="166">
        <f t="shared" si="109"/>
        <v>9.0220000000000002</v>
      </c>
      <c r="CT52" s="166">
        <f t="shared" si="110"/>
        <v>8.6120000000000001</v>
      </c>
      <c r="CU52" s="166">
        <f t="shared" si="111"/>
        <v>7.3239999999999998</v>
      </c>
      <c r="CV52" s="166">
        <f t="shared" si="112"/>
        <v>7.4690000000000003</v>
      </c>
      <c r="CW52" s="166">
        <f t="shared" si="113"/>
        <v>7.4240000000000004</v>
      </c>
      <c r="CX52" s="166">
        <f t="shared" si="114"/>
        <v>9.1219999999999999</v>
      </c>
      <c r="CY52" s="166" t="str">
        <f t="shared" si="115"/>
        <v/>
      </c>
      <c r="CZ52" s="166">
        <f t="shared" si="116"/>
        <v>7.8470000000000004</v>
      </c>
      <c r="DA52" s="166">
        <f t="shared" si="117"/>
        <v>7.5060000000000002</v>
      </c>
      <c r="DB52" s="166">
        <f t="shared" si="118"/>
        <v>7.6520000000000001</v>
      </c>
      <c r="DC52" s="166">
        <f t="shared" si="119"/>
        <v>8.2170000000000005</v>
      </c>
    </row>
    <row r="53" spans="1:107" s="165" customFormat="1" ht="10" x14ac:dyDescent="0.2">
      <c r="A53" s="176" t="s">
        <v>670</v>
      </c>
      <c r="B53" s="176" t="s">
        <v>1616</v>
      </c>
      <c r="C53" s="170">
        <v>17.185388822543747</v>
      </c>
      <c r="D53" s="170">
        <v>18.395515929492046</v>
      </c>
      <c r="E53" s="170">
        <v>33.10328500242845</v>
      </c>
      <c r="F53" s="170">
        <v>16.171091455276457</v>
      </c>
      <c r="G53" s="170">
        <v>13.147157142965137</v>
      </c>
      <c r="H53" s="170">
        <v>18.771573742325764</v>
      </c>
      <c r="I53" s="170">
        <v>15.687665874930602</v>
      </c>
      <c r="J53" s="170">
        <v>14.520680132952146</v>
      </c>
      <c r="K53" s="170">
        <v>16.302480432803808</v>
      </c>
      <c r="L53" s="170">
        <v>9.7456536107090042</v>
      </c>
      <c r="M53" s="170">
        <v>14.91221134034925</v>
      </c>
      <c r="N53" s="170">
        <v>17.037176797387236</v>
      </c>
      <c r="O53" s="170">
        <v>10.022528918758518</v>
      </c>
      <c r="P53" s="170">
        <v>13.336476489854331</v>
      </c>
      <c r="Q53" s="170">
        <v>16.453555937168552</v>
      </c>
      <c r="R53" s="175"/>
      <c r="S53" s="174"/>
      <c r="T53" s="174"/>
      <c r="U53" s="174"/>
      <c r="V53" s="174"/>
      <c r="W53" s="174"/>
      <c r="X53" s="174">
        <v>282.5</v>
      </c>
      <c r="Y53" s="174">
        <v>390.8</v>
      </c>
      <c r="Z53" s="174">
        <v>189.2</v>
      </c>
      <c r="AA53" s="174">
        <v>264.7</v>
      </c>
      <c r="AB53" s="174"/>
      <c r="AC53" s="174"/>
      <c r="AD53" s="174"/>
      <c r="AE53" s="174"/>
      <c r="AF53" s="174"/>
      <c r="AG53" s="173" t="str">
        <f t="shared" si="60"/>
        <v/>
      </c>
      <c r="AH53" s="172" t="str">
        <f t="shared" si="61"/>
        <v/>
      </c>
      <c r="AI53" s="172" t="str">
        <f t="shared" si="62"/>
        <v/>
      </c>
      <c r="AJ53" s="172" t="str">
        <f t="shared" si="63"/>
        <v/>
      </c>
      <c r="AK53" s="172" t="str">
        <f t="shared" si="64"/>
        <v/>
      </c>
      <c r="AL53" s="172" t="str">
        <f t="shared" si="65"/>
        <v/>
      </c>
      <c r="AM53" s="172">
        <f t="shared" si="66"/>
        <v>18.007777718637172</v>
      </c>
      <c r="AN53" s="172">
        <f t="shared" si="67"/>
        <v>26.913339900184685</v>
      </c>
      <c r="AO53" s="172">
        <f t="shared" si="68"/>
        <v>11.605595895658444</v>
      </c>
      <c r="AP53" s="172">
        <f t="shared" si="69"/>
        <v>27.160825797167117</v>
      </c>
      <c r="AQ53" s="172" t="str">
        <f t="shared" si="70"/>
        <v/>
      </c>
      <c r="AR53" s="172" t="str">
        <f t="shared" si="71"/>
        <v/>
      </c>
      <c r="AS53" s="172" t="str">
        <f t="shared" si="72"/>
        <v/>
      </c>
      <c r="AT53" s="172" t="str">
        <f t="shared" si="73"/>
        <v/>
      </c>
      <c r="AU53" s="172" t="str">
        <f t="shared" si="74"/>
        <v/>
      </c>
      <c r="AV53" s="171" t="str">
        <f t="shared" si="75"/>
        <v/>
      </c>
      <c r="AW53" s="170" t="str">
        <f t="shared" si="76"/>
        <v/>
      </c>
      <c r="AX53" s="170" t="str">
        <f t="shared" si="77"/>
        <v/>
      </c>
      <c r="AY53" s="170" t="str">
        <f t="shared" si="78"/>
        <v/>
      </c>
      <c r="AZ53" s="170" t="str">
        <f t="shared" si="79"/>
        <v/>
      </c>
      <c r="BA53" s="170" t="str">
        <f t="shared" si="80"/>
        <v/>
      </c>
      <c r="BB53" s="170">
        <f t="shared" si="81"/>
        <v>282.5</v>
      </c>
      <c r="BC53" s="170">
        <f t="shared" si="82"/>
        <v>390.8</v>
      </c>
      <c r="BD53" s="170">
        <f t="shared" si="83"/>
        <v>189.2</v>
      </c>
      <c r="BE53" s="170">
        <f t="shared" si="84"/>
        <v>264.7</v>
      </c>
      <c r="BF53" s="170" t="str">
        <f t="shared" si="85"/>
        <v/>
      </c>
      <c r="BG53" s="170" t="str">
        <f t="shared" si="86"/>
        <v/>
      </c>
      <c r="BH53" s="170" t="str">
        <f t="shared" si="87"/>
        <v/>
      </c>
      <c r="BI53" s="170" t="str">
        <f t="shared" si="88"/>
        <v/>
      </c>
      <c r="BJ53" s="170" t="str">
        <f t="shared" si="89"/>
        <v/>
      </c>
      <c r="BK53" s="171" t="str">
        <f t="shared" si="90"/>
        <v/>
      </c>
      <c r="BL53" s="170" t="str">
        <f t="shared" si="91"/>
        <v/>
      </c>
      <c r="BM53" s="170" t="str">
        <f t="shared" si="92"/>
        <v/>
      </c>
      <c r="BN53" s="170" t="str">
        <f t="shared" si="93"/>
        <v/>
      </c>
      <c r="BO53" s="170" t="str">
        <f t="shared" si="94"/>
        <v/>
      </c>
      <c r="BP53" s="170" t="str">
        <f t="shared" si="95"/>
        <v/>
      </c>
      <c r="BQ53" s="170">
        <f t="shared" si="96"/>
        <v>37.721992255307789</v>
      </c>
      <c r="BR53" s="170">
        <f t="shared" si="97"/>
        <v>46.008947492347538</v>
      </c>
      <c r="BS53" s="170">
        <f t="shared" si="98"/>
        <v>20.473974678065144</v>
      </c>
      <c r="BT53" s="170">
        <f t="shared" si="99"/>
        <v>24.807872539831301</v>
      </c>
      <c r="BU53" s="170" t="str">
        <f t="shared" si="100"/>
        <v/>
      </c>
      <c r="BV53" s="170" t="str">
        <f t="shared" si="101"/>
        <v/>
      </c>
      <c r="BW53" s="170" t="str">
        <f t="shared" si="102"/>
        <v/>
      </c>
      <c r="BX53" s="170" t="str">
        <f t="shared" si="103"/>
        <v/>
      </c>
      <c r="BY53" s="170" t="str">
        <f t="shared" si="104"/>
        <v/>
      </c>
      <c r="BZ53" s="169"/>
      <c r="CA53" s="168"/>
      <c r="CB53" s="168"/>
      <c r="CC53" s="168"/>
      <c r="CD53" s="168"/>
      <c r="CE53" s="168"/>
      <c r="CF53" s="168">
        <v>9.4740000000000002</v>
      </c>
      <c r="CG53" s="168">
        <v>9.2959999999999994</v>
      </c>
      <c r="CH53" s="168">
        <v>8.9600000000000009</v>
      </c>
      <c r="CI53" s="168">
        <v>8.9390000000000001</v>
      </c>
      <c r="CJ53" s="168"/>
      <c r="CK53" s="168"/>
      <c r="CL53" s="168"/>
      <c r="CM53" s="168"/>
      <c r="CN53" s="168"/>
      <c r="CO53" s="167" t="str">
        <f t="shared" si="105"/>
        <v/>
      </c>
      <c r="CP53" s="166" t="str">
        <f t="shared" si="106"/>
        <v/>
      </c>
      <c r="CQ53" s="166" t="str">
        <f t="shared" si="107"/>
        <v/>
      </c>
      <c r="CR53" s="166" t="str">
        <f t="shared" si="108"/>
        <v/>
      </c>
      <c r="CS53" s="166" t="str">
        <f t="shared" si="109"/>
        <v/>
      </c>
      <c r="CT53" s="166" t="str">
        <f t="shared" si="110"/>
        <v/>
      </c>
      <c r="CU53" s="166">
        <f t="shared" si="111"/>
        <v>9.4740000000000002</v>
      </c>
      <c r="CV53" s="166">
        <f t="shared" si="112"/>
        <v>9.2959999999999994</v>
      </c>
      <c r="CW53" s="166">
        <f t="shared" si="113"/>
        <v>8.9600000000000009</v>
      </c>
      <c r="CX53" s="166">
        <f t="shared" si="114"/>
        <v>8.9390000000000001</v>
      </c>
      <c r="CY53" s="166" t="str">
        <f t="shared" si="115"/>
        <v/>
      </c>
      <c r="CZ53" s="166" t="str">
        <f t="shared" si="116"/>
        <v/>
      </c>
      <c r="DA53" s="166" t="str">
        <f t="shared" si="117"/>
        <v/>
      </c>
      <c r="DB53" s="166" t="str">
        <f t="shared" si="118"/>
        <v/>
      </c>
      <c r="DC53" s="166" t="str">
        <f t="shared" si="119"/>
        <v/>
      </c>
    </row>
    <row r="54" spans="1:107" s="165" customFormat="1" ht="10" x14ac:dyDescent="0.2">
      <c r="A54" s="176" t="s">
        <v>526</v>
      </c>
      <c r="B54" s="176" t="s">
        <v>50</v>
      </c>
      <c r="C54" s="183">
        <v>13.980470771621819</v>
      </c>
      <c r="D54" s="183">
        <v>3.3586349302381548</v>
      </c>
      <c r="E54" s="183">
        <v>13.825663596867562</v>
      </c>
      <c r="F54" s="183">
        <v>0.85380621219012842</v>
      </c>
      <c r="G54" s="183">
        <v>21.671110226050871</v>
      </c>
      <c r="H54" s="183">
        <v>22.184132390561992</v>
      </c>
      <c r="I54" s="183">
        <v>12.156322740644775</v>
      </c>
      <c r="J54" s="183">
        <v>17.691974475400364</v>
      </c>
      <c r="K54" s="183">
        <v>9.8806168451505467</v>
      </c>
      <c r="L54" s="183">
        <v>9.6764197753666057</v>
      </c>
      <c r="M54" s="183">
        <v>3.8907229168133126</v>
      </c>
      <c r="N54" s="183">
        <v>7.5402757386543469</v>
      </c>
      <c r="O54" s="183">
        <v>19.265042374826649</v>
      </c>
      <c r="P54" s="183">
        <v>4.8673667240504868</v>
      </c>
      <c r="Q54" s="183">
        <v>23.129992917820335</v>
      </c>
      <c r="R54" s="182"/>
      <c r="S54" s="180">
        <v>133.69999999999999</v>
      </c>
      <c r="T54" s="180">
        <v>143.80000000000001</v>
      </c>
      <c r="U54" s="180">
        <v>165.8</v>
      </c>
      <c r="V54" s="180">
        <v>190.3</v>
      </c>
      <c r="W54" s="180">
        <v>122.6</v>
      </c>
      <c r="X54" s="180"/>
      <c r="Y54" s="180"/>
      <c r="Z54" s="180"/>
      <c r="AA54" s="180">
        <v>38.08</v>
      </c>
      <c r="AB54" s="180">
        <v>53.43</v>
      </c>
      <c r="AC54" s="189"/>
      <c r="AD54" s="180">
        <v>1115</v>
      </c>
      <c r="AE54" s="180">
        <v>502.3</v>
      </c>
      <c r="AF54" s="180">
        <v>572.79999999999995</v>
      </c>
      <c r="AG54" s="173" t="str">
        <f t="shared" si="60"/>
        <v/>
      </c>
      <c r="AH54" s="172">
        <f t="shared" si="61"/>
        <v>39.807839427942696</v>
      </c>
      <c r="AI54" s="172">
        <f t="shared" si="62"/>
        <v>10.400947411492085</v>
      </c>
      <c r="AJ54" s="172">
        <f t="shared" si="63"/>
        <v>194.1892640657891</v>
      </c>
      <c r="AK54" s="172">
        <f t="shared" si="64"/>
        <v>8.7812759943992216</v>
      </c>
      <c r="AL54" s="172">
        <f t="shared" si="65"/>
        <v>5.5264726085099856</v>
      </c>
      <c r="AM54" s="172" t="str">
        <f t="shared" si="66"/>
        <v/>
      </c>
      <c r="AN54" s="172" t="str">
        <f t="shared" si="67"/>
        <v/>
      </c>
      <c r="AO54" s="172" t="str">
        <f t="shared" si="68"/>
        <v/>
      </c>
      <c r="AP54" s="172">
        <f t="shared" si="69"/>
        <v>3.9353398141057063</v>
      </c>
      <c r="AQ54" s="172">
        <f t="shared" si="70"/>
        <v>13.732666433044715</v>
      </c>
      <c r="AR54" s="172" t="str">
        <f t="shared" si="71"/>
        <v/>
      </c>
      <c r="AS54" s="172">
        <f t="shared" si="72"/>
        <v>57.876851672901289</v>
      </c>
      <c r="AT54" s="172">
        <f t="shared" si="73"/>
        <v>103.19748407656449</v>
      </c>
      <c r="AU54" s="172">
        <f t="shared" si="74"/>
        <v>24.764382852823545</v>
      </c>
      <c r="AV54" s="171" t="str">
        <f t="shared" si="75"/>
        <v/>
      </c>
      <c r="AW54" s="170">
        <f t="shared" si="76"/>
        <v>133.69999999999999</v>
      </c>
      <c r="AX54" s="170">
        <f t="shared" si="77"/>
        <v>143.80000000000001</v>
      </c>
      <c r="AY54" s="170">
        <f t="shared" si="78"/>
        <v>165.8</v>
      </c>
      <c r="AZ54" s="170">
        <f t="shared" si="79"/>
        <v>190.3</v>
      </c>
      <c r="BA54" s="170">
        <f t="shared" si="80"/>
        <v>122.6</v>
      </c>
      <c r="BB54" s="170" t="str">
        <f t="shared" si="81"/>
        <v/>
      </c>
      <c r="BC54" s="170" t="str">
        <f t="shared" si="82"/>
        <v/>
      </c>
      <c r="BD54" s="170" t="str">
        <f t="shared" si="83"/>
        <v/>
      </c>
      <c r="BE54" s="170">
        <f t="shared" si="84"/>
        <v>38.08</v>
      </c>
      <c r="BF54" s="170">
        <f t="shared" si="85"/>
        <v>53.43</v>
      </c>
      <c r="BG54" s="170" t="str">
        <f t="shared" si="86"/>
        <v/>
      </c>
      <c r="BH54" s="170">
        <f t="shared" si="87"/>
        <v>1115</v>
      </c>
      <c r="BI54" s="170">
        <f t="shared" si="88"/>
        <v>502.3</v>
      </c>
      <c r="BJ54" s="170">
        <f t="shared" si="89"/>
        <v>572.79999999999995</v>
      </c>
      <c r="BK54" s="171" t="str">
        <f t="shared" si="90"/>
        <v/>
      </c>
      <c r="BL54" s="170">
        <f t="shared" si="91"/>
        <v>14.485373781148427</v>
      </c>
      <c r="BM54" s="170">
        <f t="shared" si="92"/>
        <v>21.004966403739413</v>
      </c>
      <c r="BN54" s="170">
        <f t="shared" si="93"/>
        <v>44.56989247311828</v>
      </c>
      <c r="BO54" s="170">
        <f t="shared" si="94"/>
        <v>38.4911003236246</v>
      </c>
      <c r="BP54" s="170">
        <f t="shared" si="95"/>
        <v>35.556844547563806</v>
      </c>
      <c r="BQ54" s="170" t="str">
        <f t="shared" si="96"/>
        <v/>
      </c>
      <c r="BR54" s="170" t="str">
        <f t="shared" si="97"/>
        <v/>
      </c>
      <c r="BS54" s="170" t="str">
        <f t="shared" si="98"/>
        <v/>
      </c>
      <c r="BT54" s="170">
        <f t="shared" si="99"/>
        <v>3.5688847235238987</v>
      </c>
      <c r="BU54" s="170">
        <f t="shared" si="100"/>
        <v>43.795081967213115</v>
      </c>
      <c r="BV54" s="170" t="str">
        <f t="shared" si="101"/>
        <v/>
      </c>
      <c r="BW54" s="170">
        <f t="shared" si="102"/>
        <v>37.428667338032895</v>
      </c>
      <c r="BX54" s="170">
        <f t="shared" si="103"/>
        <v>35.101327742837178</v>
      </c>
      <c r="BY54" s="170">
        <f t="shared" si="104"/>
        <v>25.056867891513559</v>
      </c>
      <c r="BZ54" s="179"/>
      <c r="CA54" s="177">
        <v>9.7449999999999992</v>
      </c>
      <c r="CB54" s="177">
        <v>9.7539999999999996</v>
      </c>
      <c r="CC54" s="177">
        <v>9.1590000000000007</v>
      </c>
      <c r="CD54" s="177">
        <v>9.7469999999999999</v>
      </c>
      <c r="CE54" s="177">
        <v>9.157</v>
      </c>
      <c r="CF54" s="177"/>
      <c r="CG54" s="177"/>
      <c r="CH54" s="177"/>
      <c r="CI54" s="177">
        <v>8.5079999999999991</v>
      </c>
      <c r="CJ54" s="177">
        <v>8.9809999999999999</v>
      </c>
      <c r="CK54" s="188"/>
      <c r="CL54" s="177">
        <v>8.9450000000000003</v>
      </c>
      <c r="CM54" s="177">
        <v>8.2309999999999999</v>
      </c>
      <c r="CN54" s="177">
        <v>8.7970000000000006</v>
      </c>
      <c r="CO54" s="167" t="str">
        <f t="shared" si="105"/>
        <v/>
      </c>
      <c r="CP54" s="166">
        <f t="shared" si="106"/>
        <v>9.7449999999999992</v>
      </c>
      <c r="CQ54" s="166">
        <f t="shared" si="107"/>
        <v>9.7539999999999996</v>
      </c>
      <c r="CR54" s="166">
        <f t="shared" si="108"/>
        <v>9.1590000000000007</v>
      </c>
      <c r="CS54" s="166">
        <f t="shared" si="109"/>
        <v>9.7469999999999999</v>
      </c>
      <c r="CT54" s="166">
        <f t="shared" si="110"/>
        <v>9.157</v>
      </c>
      <c r="CU54" s="166" t="str">
        <f t="shared" si="111"/>
        <v/>
      </c>
      <c r="CV54" s="166" t="str">
        <f t="shared" si="112"/>
        <v/>
      </c>
      <c r="CW54" s="166" t="str">
        <f t="shared" si="113"/>
        <v/>
      </c>
      <c r="CX54" s="166">
        <f t="shared" si="114"/>
        <v>8.5079999999999991</v>
      </c>
      <c r="CY54" s="166">
        <f t="shared" si="115"/>
        <v>8.9809999999999999</v>
      </c>
      <c r="CZ54" s="166" t="str">
        <f t="shared" si="116"/>
        <v/>
      </c>
      <c r="DA54" s="166">
        <f t="shared" si="117"/>
        <v>8.9450000000000003</v>
      </c>
      <c r="DB54" s="166">
        <f t="shared" si="118"/>
        <v>8.2309999999999999</v>
      </c>
      <c r="DC54" s="166">
        <f t="shared" si="119"/>
        <v>8.7970000000000006</v>
      </c>
    </row>
    <row r="55" spans="1:107" s="165" customFormat="1" ht="10" x14ac:dyDescent="0.2">
      <c r="A55" s="176" t="s">
        <v>442</v>
      </c>
      <c r="B55" s="176" t="s">
        <v>1615</v>
      </c>
      <c r="C55" s="183">
        <v>2.7794049864884118</v>
      </c>
      <c r="D55" s="183">
        <v>13.215061424817764</v>
      </c>
      <c r="E55" s="183">
        <v>4.9566511180934194</v>
      </c>
      <c r="F55" s="183">
        <v>15.671218614643861</v>
      </c>
      <c r="G55" s="183">
        <v>14.468840812143821</v>
      </c>
      <c r="H55" s="183">
        <v>1.9950172254486049</v>
      </c>
      <c r="I55" s="183">
        <v>3.8786338702779481</v>
      </c>
      <c r="J55" s="183">
        <v>6.2517586202249076</v>
      </c>
      <c r="K55" s="183">
        <v>4.6764759600432653</v>
      </c>
      <c r="L55" s="183">
        <v>8.3032015155785626</v>
      </c>
      <c r="M55" s="183">
        <v>4.3638726065264004</v>
      </c>
      <c r="N55" s="183">
        <v>3.4156325111031984</v>
      </c>
      <c r="O55" s="183">
        <v>18.551002685550301</v>
      </c>
      <c r="P55" s="183">
        <v>3.6166535357088354</v>
      </c>
      <c r="Q55" s="183">
        <v>12.412896466169558</v>
      </c>
      <c r="R55" s="182">
        <v>65.319999999999993</v>
      </c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73">
        <f t="shared" si="60"/>
        <v>23.50143297487832</v>
      </c>
      <c r="AH55" s="172" t="str">
        <f t="shared" si="61"/>
        <v/>
      </c>
      <c r="AI55" s="172" t="str">
        <f t="shared" si="62"/>
        <v/>
      </c>
      <c r="AJ55" s="172" t="str">
        <f t="shared" si="63"/>
        <v/>
      </c>
      <c r="AK55" s="172" t="str">
        <f t="shared" si="64"/>
        <v/>
      </c>
      <c r="AL55" s="172" t="str">
        <f t="shared" si="65"/>
        <v/>
      </c>
      <c r="AM55" s="172" t="str">
        <f t="shared" si="66"/>
        <v/>
      </c>
      <c r="AN55" s="172" t="str">
        <f t="shared" si="67"/>
        <v/>
      </c>
      <c r="AO55" s="172" t="str">
        <f t="shared" si="68"/>
        <v/>
      </c>
      <c r="AP55" s="172" t="str">
        <f t="shared" si="69"/>
        <v/>
      </c>
      <c r="AQ55" s="172" t="str">
        <f t="shared" si="70"/>
        <v/>
      </c>
      <c r="AR55" s="172" t="str">
        <f t="shared" si="71"/>
        <v/>
      </c>
      <c r="AS55" s="172" t="str">
        <f t="shared" si="72"/>
        <v/>
      </c>
      <c r="AT55" s="172" t="str">
        <f t="shared" si="73"/>
        <v/>
      </c>
      <c r="AU55" s="172" t="str">
        <f t="shared" si="74"/>
        <v/>
      </c>
      <c r="AV55" s="171">
        <f t="shared" si="75"/>
        <v>65.319999999999993</v>
      </c>
      <c r="AW55" s="170" t="str">
        <f t="shared" si="76"/>
        <v/>
      </c>
      <c r="AX55" s="170" t="str">
        <f t="shared" si="77"/>
        <v/>
      </c>
      <c r="AY55" s="170" t="str">
        <f t="shared" si="78"/>
        <v/>
      </c>
      <c r="AZ55" s="170" t="str">
        <f t="shared" si="79"/>
        <v/>
      </c>
      <c r="BA55" s="170" t="str">
        <f t="shared" si="80"/>
        <v/>
      </c>
      <c r="BB55" s="170" t="str">
        <f t="shared" si="81"/>
        <v/>
      </c>
      <c r="BC55" s="170" t="str">
        <f t="shared" si="82"/>
        <v/>
      </c>
      <c r="BD55" s="170" t="str">
        <f t="shared" si="83"/>
        <v/>
      </c>
      <c r="BE55" s="170" t="str">
        <f t="shared" si="84"/>
        <v/>
      </c>
      <c r="BF55" s="170" t="str">
        <f t="shared" si="85"/>
        <v/>
      </c>
      <c r="BG55" s="170" t="str">
        <f t="shared" si="86"/>
        <v/>
      </c>
      <c r="BH55" s="170" t="str">
        <f t="shared" si="87"/>
        <v/>
      </c>
      <c r="BI55" s="170" t="str">
        <f t="shared" si="88"/>
        <v/>
      </c>
      <c r="BJ55" s="170" t="str">
        <f t="shared" si="89"/>
        <v/>
      </c>
      <c r="BK55" s="171">
        <f t="shared" si="90"/>
        <v>100</v>
      </c>
      <c r="BL55" s="170" t="str">
        <f t="shared" si="91"/>
        <v/>
      </c>
      <c r="BM55" s="170" t="str">
        <f t="shared" si="92"/>
        <v/>
      </c>
      <c r="BN55" s="170" t="str">
        <f t="shared" si="93"/>
        <v/>
      </c>
      <c r="BO55" s="170" t="str">
        <f t="shared" si="94"/>
        <v/>
      </c>
      <c r="BP55" s="170" t="str">
        <f t="shared" si="95"/>
        <v/>
      </c>
      <c r="BQ55" s="170" t="str">
        <f t="shared" si="96"/>
        <v/>
      </c>
      <c r="BR55" s="170" t="str">
        <f t="shared" si="97"/>
        <v/>
      </c>
      <c r="BS55" s="170" t="str">
        <f t="shared" si="98"/>
        <v/>
      </c>
      <c r="BT55" s="170" t="str">
        <f t="shared" si="99"/>
        <v/>
      </c>
      <c r="BU55" s="170" t="str">
        <f t="shared" si="100"/>
        <v/>
      </c>
      <c r="BV55" s="170" t="str">
        <f t="shared" si="101"/>
        <v/>
      </c>
      <c r="BW55" s="170" t="str">
        <f t="shared" si="102"/>
        <v/>
      </c>
      <c r="BX55" s="170" t="str">
        <f t="shared" si="103"/>
        <v/>
      </c>
      <c r="BY55" s="170" t="str">
        <f t="shared" si="104"/>
        <v/>
      </c>
      <c r="BZ55" s="179">
        <v>5.9139999999999997</v>
      </c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67">
        <f t="shared" si="105"/>
        <v>5.9139999999999997</v>
      </c>
      <c r="CP55" s="166" t="str">
        <f t="shared" si="106"/>
        <v/>
      </c>
      <c r="CQ55" s="166" t="str">
        <f t="shared" si="107"/>
        <v/>
      </c>
      <c r="CR55" s="166" t="str">
        <f t="shared" si="108"/>
        <v/>
      </c>
      <c r="CS55" s="166" t="str">
        <f t="shared" si="109"/>
        <v/>
      </c>
      <c r="CT55" s="166" t="str">
        <f t="shared" si="110"/>
        <v/>
      </c>
      <c r="CU55" s="166" t="str">
        <f t="shared" si="111"/>
        <v/>
      </c>
      <c r="CV55" s="166" t="str">
        <f t="shared" si="112"/>
        <v/>
      </c>
      <c r="CW55" s="166" t="str">
        <f t="shared" si="113"/>
        <v/>
      </c>
      <c r="CX55" s="166" t="str">
        <f t="shared" si="114"/>
        <v/>
      </c>
      <c r="CY55" s="166" t="str">
        <f t="shared" si="115"/>
        <v/>
      </c>
      <c r="CZ55" s="166" t="str">
        <f t="shared" si="116"/>
        <v/>
      </c>
      <c r="DA55" s="166" t="str">
        <f t="shared" si="117"/>
        <v/>
      </c>
      <c r="DB55" s="166" t="str">
        <f t="shared" si="118"/>
        <v/>
      </c>
      <c r="DC55" s="166" t="str">
        <f t="shared" si="119"/>
        <v/>
      </c>
    </row>
    <row r="56" spans="1:107" s="165" customFormat="1" ht="10" x14ac:dyDescent="0.2">
      <c r="A56" s="176" t="s">
        <v>98</v>
      </c>
      <c r="B56" s="176" t="s">
        <v>98</v>
      </c>
      <c r="C56" s="170">
        <v>10.602299435717155</v>
      </c>
      <c r="D56" s="170">
        <v>19.879661019650143</v>
      </c>
      <c r="E56" s="170">
        <v>6.043308673767454</v>
      </c>
      <c r="F56" s="170">
        <v>10.577691409932678</v>
      </c>
      <c r="G56" s="170">
        <v>8.112063821469901</v>
      </c>
      <c r="H56" s="170">
        <v>9.3768288161723348</v>
      </c>
      <c r="I56" s="170">
        <v>6.5743469849487939</v>
      </c>
      <c r="J56" s="170">
        <v>10.971199375654578</v>
      </c>
      <c r="K56" s="170">
        <v>13.056130813761252</v>
      </c>
      <c r="L56" s="170">
        <v>7.2891371639206568</v>
      </c>
      <c r="M56" s="170">
        <v>7.7697647635963607</v>
      </c>
      <c r="N56" s="170">
        <v>8.6358959934536905</v>
      </c>
      <c r="O56" s="170">
        <v>15.745916432444357</v>
      </c>
      <c r="P56" s="170">
        <v>3.2816336520059406</v>
      </c>
      <c r="Q56" s="170">
        <v>5.9794977145646051</v>
      </c>
      <c r="R56" s="175"/>
      <c r="S56" s="174">
        <v>253.9</v>
      </c>
      <c r="T56" s="174">
        <v>80.87</v>
      </c>
      <c r="U56" s="174">
        <v>136.69999999999999</v>
      </c>
      <c r="V56" s="174">
        <v>196.8</v>
      </c>
      <c r="W56" s="185"/>
      <c r="X56" s="174">
        <v>113.1</v>
      </c>
      <c r="Y56" s="174">
        <v>135.6</v>
      </c>
      <c r="Z56" s="174">
        <v>210</v>
      </c>
      <c r="AA56" s="174">
        <v>37.65</v>
      </c>
      <c r="AB56" s="174"/>
      <c r="AC56" s="174">
        <v>119.8</v>
      </c>
      <c r="AD56" s="174"/>
      <c r="AE56" s="174">
        <v>61.67</v>
      </c>
      <c r="AF56" s="174">
        <v>41.44</v>
      </c>
      <c r="AG56" s="173" t="str">
        <f t="shared" si="60"/>
        <v/>
      </c>
      <c r="AH56" s="172">
        <f t="shared" si="61"/>
        <v>12.771847555601244</v>
      </c>
      <c r="AI56" s="172">
        <f t="shared" si="62"/>
        <v>13.38174241389277</v>
      </c>
      <c r="AJ56" s="172">
        <f t="shared" si="63"/>
        <v>12.923424847848725</v>
      </c>
      <c r="AK56" s="172">
        <f t="shared" si="64"/>
        <v>24.26016416181745</v>
      </c>
      <c r="AL56" s="172" t="str">
        <f t="shared" si="65"/>
        <v/>
      </c>
      <c r="AM56" s="172">
        <f t="shared" si="66"/>
        <v>17.203229500805076</v>
      </c>
      <c r="AN56" s="172">
        <f t="shared" si="67"/>
        <v>12.359633195701509</v>
      </c>
      <c r="AO56" s="172">
        <f t="shared" si="68"/>
        <v>16.084397666930432</v>
      </c>
      <c r="AP56" s="172">
        <f t="shared" si="69"/>
        <v>5.1652204030893749</v>
      </c>
      <c r="AQ56" s="172" t="str">
        <f t="shared" si="70"/>
        <v/>
      </c>
      <c r="AR56" s="172">
        <f t="shared" si="71"/>
        <v>13.872330108052779</v>
      </c>
      <c r="AS56" s="172" t="str">
        <f t="shared" si="72"/>
        <v/>
      </c>
      <c r="AT56" s="172">
        <f t="shared" si="73"/>
        <v>18.792469403860306</v>
      </c>
      <c r="AU56" s="172">
        <f t="shared" si="74"/>
        <v>6.9303479954615943</v>
      </c>
      <c r="AV56" s="171" t="str">
        <f t="shared" si="75"/>
        <v/>
      </c>
      <c r="AW56" s="170">
        <f t="shared" si="76"/>
        <v>253.9</v>
      </c>
      <c r="AX56" s="170">
        <f t="shared" si="77"/>
        <v>80.87</v>
      </c>
      <c r="AY56" s="170">
        <f t="shared" si="78"/>
        <v>136.69999999999999</v>
      </c>
      <c r="AZ56" s="170">
        <f t="shared" si="79"/>
        <v>196.8</v>
      </c>
      <c r="BA56" s="170" t="str">
        <f t="shared" si="80"/>
        <v/>
      </c>
      <c r="BB56" s="170">
        <f t="shared" si="81"/>
        <v>113.1</v>
      </c>
      <c r="BC56" s="170">
        <f t="shared" si="82"/>
        <v>135.6</v>
      </c>
      <c r="BD56" s="170">
        <f t="shared" si="83"/>
        <v>210</v>
      </c>
      <c r="BE56" s="170">
        <f t="shared" si="84"/>
        <v>37.65</v>
      </c>
      <c r="BF56" s="170" t="str">
        <f t="shared" si="85"/>
        <v/>
      </c>
      <c r="BG56" s="170">
        <f t="shared" si="86"/>
        <v>119.8</v>
      </c>
      <c r="BH56" s="170" t="str">
        <f t="shared" si="87"/>
        <v/>
      </c>
      <c r="BI56" s="170">
        <f t="shared" si="88"/>
        <v>61.67</v>
      </c>
      <c r="BJ56" s="170">
        <f t="shared" si="89"/>
        <v>41.44</v>
      </c>
      <c r="BK56" s="171" t="str">
        <f t="shared" si="90"/>
        <v/>
      </c>
      <c r="BL56" s="170">
        <f t="shared" si="91"/>
        <v>27.508125677139763</v>
      </c>
      <c r="BM56" s="170">
        <f t="shared" si="92"/>
        <v>11.812737364884605</v>
      </c>
      <c r="BN56" s="170">
        <f t="shared" si="93"/>
        <v>36.747311827956985</v>
      </c>
      <c r="BO56" s="170">
        <f t="shared" si="94"/>
        <v>39.805825242718448</v>
      </c>
      <c r="BP56" s="170" t="str">
        <f t="shared" si="95"/>
        <v/>
      </c>
      <c r="BQ56" s="170">
        <f t="shared" si="96"/>
        <v>15.102149819735613</v>
      </c>
      <c r="BR56" s="170">
        <f t="shared" si="97"/>
        <v>15.964210030609843</v>
      </c>
      <c r="BS56" s="170">
        <f t="shared" si="98"/>
        <v>22.724813331890488</v>
      </c>
      <c r="BT56" s="170">
        <f t="shared" si="99"/>
        <v>3.528584817244611</v>
      </c>
      <c r="BU56" s="170" t="str">
        <f t="shared" si="100"/>
        <v/>
      </c>
      <c r="BV56" s="170">
        <f t="shared" si="101"/>
        <v>16.964032851883317</v>
      </c>
      <c r="BW56" s="170" t="str">
        <f t="shared" si="102"/>
        <v/>
      </c>
      <c r="BX56" s="170">
        <f t="shared" si="103"/>
        <v>4.3095737246680645</v>
      </c>
      <c r="BY56" s="170">
        <f t="shared" si="104"/>
        <v>1.8127734033245844</v>
      </c>
      <c r="BZ56" s="169"/>
      <c r="CA56" s="168">
        <v>4.0970000000000004</v>
      </c>
      <c r="CB56" s="168">
        <v>4.194</v>
      </c>
      <c r="CC56" s="168">
        <v>4.1580000000000004</v>
      </c>
      <c r="CD56" s="168">
        <v>4.2469999999999999</v>
      </c>
      <c r="CE56" s="184"/>
      <c r="CF56" s="168">
        <v>4.476</v>
      </c>
      <c r="CG56" s="168">
        <v>4.2149999999999999</v>
      </c>
      <c r="CH56" s="168">
        <v>4.2549999999999999</v>
      </c>
      <c r="CI56" s="168">
        <v>4.38</v>
      </c>
      <c r="CJ56" s="168"/>
      <c r="CK56" s="168">
        <v>5.391</v>
      </c>
      <c r="CL56" s="168"/>
      <c r="CM56" s="168">
        <v>4.0270000000000001</v>
      </c>
      <c r="CN56" s="168">
        <v>4.0220000000000002</v>
      </c>
      <c r="CO56" s="167" t="str">
        <f t="shared" si="105"/>
        <v/>
      </c>
      <c r="CP56" s="166">
        <f t="shared" si="106"/>
        <v>4.0970000000000004</v>
      </c>
      <c r="CQ56" s="166">
        <f t="shared" si="107"/>
        <v>4.194</v>
      </c>
      <c r="CR56" s="166">
        <f t="shared" si="108"/>
        <v>4.1580000000000004</v>
      </c>
      <c r="CS56" s="166">
        <f t="shared" si="109"/>
        <v>4.2469999999999999</v>
      </c>
      <c r="CT56" s="166" t="str">
        <f t="shared" si="110"/>
        <v/>
      </c>
      <c r="CU56" s="166">
        <f t="shared" si="111"/>
        <v>4.476</v>
      </c>
      <c r="CV56" s="166">
        <f t="shared" si="112"/>
        <v>4.2149999999999999</v>
      </c>
      <c r="CW56" s="166">
        <f t="shared" si="113"/>
        <v>4.2549999999999999</v>
      </c>
      <c r="CX56" s="166">
        <f t="shared" si="114"/>
        <v>4.38</v>
      </c>
      <c r="CY56" s="166" t="str">
        <f t="shared" si="115"/>
        <v/>
      </c>
      <c r="CZ56" s="166">
        <f t="shared" si="116"/>
        <v>5.391</v>
      </c>
      <c r="DA56" s="166" t="str">
        <f t="shared" si="117"/>
        <v/>
      </c>
      <c r="DB56" s="166">
        <f t="shared" si="118"/>
        <v>4.0270000000000001</v>
      </c>
      <c r="DC56" s="166">
        <f t="shared" si="119"/>
        <v>4.0220000000000002</v>
      </c>
    </row>
    <row r="57" spans="1:107" s="165" customFormat="1" ht="10" x14ac:dyDescent="0.2">
      <c r="A57" s="176" t="s">
        <v>44</v>
      </c>
      <c r="B57" s="186" t="s">
        <v>44</v>
      </c>
      <c r="C57" s="183">
        <v>12.592696863505433</v>
      </c>
      <c r="D57" s="183">
        <v>6.6038794577390751</v>
      </c>
      <c r="E57" s="183">
        <v>1.5295155000707261</v>
      </c>
      <c r="F57" s="183">
        <v>8.7735322544101351</v>
      </c>
      <c r="G57" s="183">
        <v>13.340899863647945</v>
      </c>
      <c r="H57" s="183">
        <v>7.0349936014007257</v>
      </c>
      <c r="I57" s="183">
        <v>5.3251833051694355</v>
      </c>
      <c r="J57" s="183">
        <v>13.555079588092042</v>
      </c>
      <c r="K57" s="183">
        <v>11.479779016344905</v>
      </c>
      <c r="L57" s="183">
        <v>19.212980674155631</v>
      </c>
      <c r="M57" s="183">
        <v>4.5366568943246213</v>
      </c>
      <c r="N57" s="183">
        <v>4.6114905107631889</v>
      </c>
      <c r="O57" s="183">
        <v>7.0101103307287103</v>
      </c>
      <c r="P57" s="183">
        <v>5.594183321919207</v>
      </c>
      <c r="Q57" s="183">
        <v>4.9956163089608348</v>
      </c>
      <c r="R57" s="182">
        <v>44.24</v>
      </c>
      <c r="S57" s="189">
        <v>117.1</v>
      </c>
      <c r="T57" s="189">
        <v>82.51</v>
      </c>
      <c r="U57" s="180"/>
      <c r="V57" s="185"/>
      <c r="W57" s="185"/>
      <c r="X57" s="180">
        <v>152.1</v>
      </c>
      <c r="Y57" s="180">
        <v>164.5</v>
      </c>
      <c r="Z57" s="180">
        <v>61.28</v>
      </c>
      <c r="AA57" s="180">
        <v>110.7</v>
      </c>
      <c r="AB57" s="180"/>
      <c r="AC57" s="180"/>
      <c r="AD57" s="180">
        <v>41.38</v>
      </c>
      <c r="AE57" s="180">
        <v>173.3</v>
      </c>
      <c r="AF57" s="185"/>
      <c r="AG57" s="173">
        <f t="shared" si="60"/>
        <v>3.5131473805433049</v>
      </c>
      <c r="AH57" s="172">
        <f t="shared" si="61"/>
        <v>17.732001431790327</v>
      </c>
      <c r="AI57" s="172">
        <f t="shared" si="62"/>
        <v>53.945187215287895</v>
      </c>
      <c r="AJ57" s="172" t="str">
        <f t="shared" si="63"/>
        <v/>
      </c>
      <c r="AK57" s="172" t="str">
        <f t="shared" si="64"/>
        <v/>
      </c>
      <c r="AL57" s="172" t="str">
        <f t="shared" si="65"/>
        <v/>
      </c>
      <c r="AM57" s="172">
        <f t="shared" si="66"/>
        <v>28.562397063843516</v>
      </c>
      <c r="AN57" s="172">
        <f t="shared" si="67"/>
        <v>12.135672013649486</v>
      </c>
      <c r="AO57" s="172">
        <f t="shared" si="68"/>
        <v>5.3380818492019371</v>
      </c>
      <c r="AP57" s="172">
        <f t="shared" si="69"/>
        <v>5.761729628391719</v>
      </c>
      <c r="AQ57" s="172" t="str">
        <f t="shared" si="70"/>
        <v/>
      </c>
      <c r="AR57" s="172" t="str">
        <f t="shared" si="71"/>
        <v/>
      </c>
      <c r="AS57" s="172">
        <f t="shared" si="72"/>
        <v>5.9029028143268176</v>
      </c>
      <c r="AT57" s="172">
        <f t="shared" si="73"/>
        <v>30.978605817398499</v>
      </c>
      <c r="AU57" s="172" t="str">
        <f t="shared" si="74"/>
        <v/>
      </c>
      <c r="AV57" s="171">
        <f t="shared" si="75"/>
        <v>44.24</v>
      </c>
      <c r="AW57" s="170">
        <f t="shared" si="76"/>
        <v>117.1</v>
      </c>
      <c r="AX57" s="170">
        <f t="shared" si="77"/>
        <v>82.51</v>
      </c>
      <c r="AY57" s="170" t="str">
        <f t="shared" si="78"/>
        <v/>
      </c>
      <c r="AZ57" s="170" t="str">
        <f t="shared" si="79"/>
        <v/>
      </c>
      <c r="BA57" s="170" t="str">
        <f t="shared" si="80"/>
        <v/>
      </c>
      <c r="BB57" s="170">
        <f t="shared" si="81"/>
        <v>152.1</v>
      </c>
      <c r="BC57" s="170">
        <f t="shared" si="82"/>
        <v>164.5</v>
      </c>
      <c r="BD57" s="170">
        <f t="shared" si="83"/>
        <v>61.28</v>
      </c>
      <c r="BE57" s="170">
        <f t="shared" si="84"/>
        <v>110.7</v>
      </c>
      <c r="BF57" s="170" t="str">
        <f t="shared" si="85"/>
        <v/>
      </c>
      <c r="BG57" s="170" t="str">
        <f t="shared" si="86"/>
        <v/>
      </c>
      <c r="BH57" s="170">
        <f t="shared" si="87"/>
        <v>41.38</v>
      </c>
      <c r="BI57" s="170">
        <f t="shared" si="88"/>
        <v>173.3</v>
      </c>
      <c r="BJ57" s="170" t="str">
        <f t="shared" si="89"/>
        <v/>
      </c>
      <c r="BK57" s="171">
        <f t="shared" si="90"/>
        <v>67.728107777097378</v>
      </c>
      <c r="BL57" s="170">
        <f t="shared" si="91"/>
        <v>12.686890574214518</v>
      </c>
      <c r="BM57" s="170">
        <f t="shared" si="92"/>
        <v>12.052293309962021</v>
      </c>
      <c r="BN57" s="170" t="str">
        <f t="shared" si="93"/>
        <v/>
      </c>
      <c r="BO57" s="170" t="str">
        <f t="shared" si="94"/>
        <v/>
      </c>
      <c r="BP57" s="170" t="str">
        <f t="shared" si="95"/>
        <v/>
      </c>
      <c r="BQ57" s="170">
        <f t="shared" si="96"/>
        <v>20.309787688609962</v>
      </c>
      <c r="BR57" s="170">
        <f t="shared" si="97"/>
        <v>19.366611725924184</v>
      </c>
      <c r="BS57" s="170">
        <f t="shared" si="98"/>
        <v>6.6313169570392816</v>
      </c>
      <c r="BT57" s="170">
        <f t="shared" si="99"/>
        <v>10.374882849109653</v>
      </c>
      <c r="BU57" s="170" t="str">
        <f t="shared" si="100"/>
        <v/>
      </c>
      <c r="BV57" s="170" t="str">
        <f t="shared" si="101"/>
        <v/>
      </c>
      <c r="BW57" s="170">
        <f t="shared" si="102"/>
        <v>1.3890567304464585</v>
      </c>
      <c r="BX57" s="170">
        <f t="shared" si="103"/>
        <v>12.110412299091545</v>
      </c>
      <c r="BY57" s="170" t="str">
        <f t="shared" si="104"/>
        <v/>
      </c>
      <c r="BZ57" s="179">
        <v>7.9130000000000003</v>
      </c>
      <c r="CA57" s="188">
        <v>5.1520000000000001</v>
      </c>
      <c r="CB57" s="188">
        <v>5.23</v>
      </c>
      <c r="CC57" s="177"/>
      <c r="CD57" s="184"/>
      <c r="CE57" s="184"/>
      <c r="CF57" s="177">
        <v>6.7279999999999998</v>
      </c>
      <c r="CG57" s="177">
        <v>6.6420000000000003</v>
      </c>
      <c r="CH57" s="177">
        <v>6.2590000000000003</v>
      </c>
      <c r="CI57" s="177">
        <v>6.5910000000000002</v>
      </c>
      <c r="CJ57" s="177"/>
      <c r="CK57" s="177"/>
      <c r="CL57" s="177" t="s">
        <v>1614</v>
      </c>
      <c r="CM57" s="177">
        <v>6.9859999999999998</v>
      </c>
      <c r="CN57" s="184"/>
      <c r="CO57" s="167">
        <f t="shared" si="105"/>
        <v>7.9130000000000003</v>
      </c>
      <c r="CP57" s="166">
        <f t="shared" si="106"/>
        <v>5.1520000000000001</v>
      </c>
      <c r="CQ57" s="166">
        <f t="shared" si="107"/>
        <v>5.23</v>
      </c>
      <c r="CR57" s="166" t="str">
        <f t="shared" si="108"/>
        <v/>
      </c>
      <c r="CS57" s="166" t="str">
        <f t="shared" si="109"/>
        <v/>
      </c>
      <c r="CT57" s="166" t="str">
        <f t="shared" si="110"/>
        <v/>
      </c>
      <c r="CU57" s="166">
        <f t="shared" si="111"/>
        <v>6.7279999999999998</v>
      </c>
      <c r="CV57" s="166">
        <f t="shared" si="112"/>
        <v>6.6420000000000003</v>
      </c>
      <c r="CW57" s="166">
        <f t="shared" si="113"/>
        <v>6.2590000000000003</v>
      </c>
      <c r="CX57" s="166">
        <f t="shared" si="114"/>
        <v>6.5910000000000002</v>
      </c>
      <c r="CY57" s="166" t="str">
        <f t="shared" si="115"/>
        <v/>
      </c>
      <c r="CZ57" s="166" t="str">
        <f t="shared" si="116"/>
        <v/>
      </c>
      <c r="DA57" s="166" t="str">
        <f t="shared" si="117"/>
        <v>~7.657</v>
      </c>
      <c r="DB57" s="166">
        <f t="shared" si="118"/>
        <v>6.9859999999999998</v>
      </c>
      <c r="DC57" s="166" t="str">
        <f t="shared" si="119"/>
        <v/>
      </c>
    </row>
    <row r="58" spans="1:107" s="165" customFormat="1" ht="10" x14ac:dyDescent="0.2">
      <c r="A58" s="176" t="s">
        <v>49</v>
      </c>
      <c r="B58" s="186" t="s">
        <v>49</v>
      </c>
      <c r="C58" s="170">
        <v>10.413715139087291</v>
      </c>
      <c r="D58" s="170">
        <v>8.0166175774056327</v>
      </c>
      <c r="E58" s="170">
        <v>15.85407835712998</v>
      </c>
      <c r="F58" s="170">
        <v>32.441870139071014</v>
      </c>
      <c r="G58" s="170">
        <v>33.857526665680972</v>
      </c>
      <c r="H58" s="170">
        <v>6.6895390553450405</v>
      </c>
      <c r="I58" s="170">
        <v>9.2415306743587955</v>
      </c>
      <c r="J58" s="170">
        <v>8.5313615263313061</v>
      </c>
      <c r="K58" s="170">
        <v>14.889118836453068</v>
      </c>
      <c r="L58" s="170">
        <v>14.103521396886361</v>
      </c>
      <c r="M58" s="170">
        <v>4.6289462865151565</v>
      </c>
      <c r="N58" s="170">
        <v>8.5301539036151972</v>
      </c>
      <c r="O58" s="170">
        <v>25.578451576553704</v>
      </c>
      <c r="P58" s="170">
        <v>28.68929661138738</v>
      </c>
      <c r="Q58" s="170">
        <v>7.7037656538958306</v>
      </c>
      <c r="R58" s="175"/>
      <c r="S58" s="174">
        <v>148.69999999999999</v>
      </c>
      <c r="T58" s="174">
        <v>105.9</v>
      </c>
      <c r="U58" s="189">
        <v>86.85</v>
      </c>
      <c r="V58" s="174"/>
      <c r="W58" s="174">
        <v>38.99</v>
      </c>
      <c r="X58" s="174"/>
      <c r="Y58" s="174"/>
      <c r="Z58" s="174"/>
      <c r="AA58" s="174"/>
      <c r="AB58" s="174"/>
      <c r="AC58" s="174"/>
      <c r="AD58" s="174"/>
      <c r="AE58" s="174"/>
      <c r="AF58" s="189">
        <v>118.8</v>
      </c>
      <c r="AG58" s="173" t="str">
        <f t="shared" si="60"/>
        <v/>
      </c>
      <c r="AH58" s="172">
        <f t="shared" si="61"/>
        <v>18.548970131630355</v>
      </c>
      <c r="AI58" s="172">
        <f t="shared" si="62"/>
        <v>6.6796692696030542</v>
      </c>
      <c r="AJ58" s="172">
        <f t="shared" si="63"/>
        <v>2.6770959759006967</v>
      </c>
      <c r="AK58" s="172" t="str">
        <f t="shared" si="64"/>
        <v/>
      </c>
      <c r="AL58" s="172">
        <f t="shared" si="65"/>
        <v>5.8285032313020757</v>
      </c>
      <c r="AM58" s="172" t="str">
        <f t="shared" si="66"/>
        <v/>
      </c>
      <c r="AN58" s="172" t="str">
        <f t="shared" si="67"/>
        <v/>
      </c>
      <c r="AO58" s="172" t="str">
        <f t="shared" si="68"/>
        <v/>
      </c>
      <c r="AP58" s="172" t="str">
        <f t="shared" si="69"/>
        <v/>
      </c>
      <c r="AQ58" s="172" t="str">
        <f t="shared" si="70"/>
        <v/>
      </c>
      <c r="AR58" s="172" t="str">
        <f t="shared" si="71"/>
        <v/>
      </c>
      <c r="AS58" s="172" t="str">
        <f t="shared" si="72"/>
        <v/>
      </c>
      <c r="AT58" s="172" t="str">
        <f t="shared" si="73"/>
        <v/>
      </c>
      <c r="AU58" s="172">
        <f t="shared" si="74"/>
        <v>15.421029836223312</v>
      </c>
      <c r="AV58" s="171" t="str">
        <f t="shared" si="75"/>
        <v/>
      </c>
      <c r="AW58" s="170">
        <f t="shared" si="76"/>
        <v>148.69999999999999</v>
      </c>
      <c r="AX58" s="170">
        <f t="shared" si="77"/>
        <v>105.9</v>
      </c>
      <c r="AY58" s="170">
        <f t="shared" si="78"/>
        <v>86.85</v>
      </c>
      <c r="AZ58" s="170" t="str">
        <f t="shared" si="79"/>
        <v/>
      </c>
      <c r="BA58" s="170">
        <f t="shared" si="80"/>
        <v>38.99</v>
      </c>
      <c r="BB58" s="170" t="str">
        <f t="shared" si="81"/>
        <v/>
      </c>
      <c r="BC58" s="170" t="str">
        <f t="shared" si="82"/>
        <v/>
      </c>
      <c r="BD58" s="170" t="str">
        <f t="shared" si="83"/>
        <v/>
      </c>
      <c r="BE58" s="170" t="str">
        <f t="shared" si="84"/>
        <v/>
      </c>
      <c r="BF58" s="170" t="str">
        <f t="shared" si="85"/>
        <v/>
      </c>
      <c r="BG58" s="170" t="str">
        <f t="shared" si="86"/>
        <v/>
      </c>
      <c r="BH58" s="170" t="str">
        <f t="shared" si="87"/>
        <v/>
      </c>
      <c r="BI58" s="170" t="str">
        <f t="shared" si="88"/>
        <v/>
      </c>
      <c r="BJ58" s="170">
        <f t="shared" si="89"/>
        <v>118.8</v>
      </c>
      <c r="BK58" s="171" t="str">
        <f t="shared" si="90"/>
        <v/>
      </c>
      <c r="BL58" s="170">
        <f t="shared" si="91"/>
        <v>16.110509209100755</v>
      </c>
      <c r="BM58" s="170">
        <f t="shared" si="92"/>
        <v>15.468886941279578</v>
      </c>
      <c r="BN58" s="170">
        <f t="shared" si="93"/>
        <v>23.346774193548388</v>
      </c>
      <c r="BO58" s="170" t="str">
        <f t="shared" si="94"/>
        <v/>
      </c>
      <c r="BP58" s="170">
        <f t="shared" si="95"/>
        <v>11.30800464037123</v>
      </c>
      <c r="BQ58" s="170" t="str">
        <f t="shared" si="96"/>
        <v/>
      </c>
      <c r="BR58" s="170" t="str">
        <f t="shared" si="97"/>
        <v/>
      </c>
      <c r="BS58" s="170" t="str">
        <f t="shared" si="98"/>
        <v/>
      </c>
      <c r="BT58" s="170" t="str">
        <f t="shared" si="99"/>
        <v/>
      </c>
      <c r="BU58" s="170" t="str">
        <f t="shared" si="100"/>
        <v/>
      </c>
      <c r="BV58" s="170" t="str">
        <f t="shared" si="101"/>
        <v/>
      </c>
      <c r="BW58" s="170" t="str">
        <f t="shared" si="102"/>
        <v/>
      </c>
      <c r="BX58" s="170" t="str">
        <f t="shared" si="103"/>
        <v/>
      </c>
      <c r="BY58" s="170">
        <f t="shared" si="104"/>
        <v>5.1968503937007871</v>
      </c>
      <c r="BZ58" s="169"/>
      <c r="CA58" s="168">
        <v>4.1260000000000003</v>
      </c>
      <c r="CB58" s="168">
        <v>4.0190000000000001</v>
      </c>
      <c r="CC58" s="188">
        <v>2.6619999999999999</v>
      </c>
      <c r="CD58" s="168"/>
      <c r="CE58" s="168">
        <v>5.1749999999999998</v>
      </c>
      <c r="CF58" s="168"/>
      <c r="CG58" s="168"/>
      <c r="CH58" s="168"/>
      <c r="CI58" s="168"/>
      <c r="CJ58" s="168"/>
      <c r="CK58" s="168"/>
      <c r="CL58" s="168"/>
      <c r="CM58" s="168"/>
      <c r="CN58" s="188">
        <v>2.4169999999999998</v>
      </c>
      <c r="CO58" s="167" t="str">
        <f t="shared" si="105"/>
        <v/>
      </c>
      <c r="CP58" s="166">
        <f t="shared" si="106"/>
        <v>4.1260000000000003</v>
      </c>
      <c r="CQ58" s="166">
        <f t="shared" si="107"/>
        <v>4.0190000000000001</v>
      </c>
      <c r="CR58" s="166">
        <f t="shared" si="108"/>
        <v>2.6619999999999999</v>
      </c>
      <c r="CS58" s="166" t="str">
        <f t="shared" si="109"/>
        <v/>
      </c>
      <c r="CT58" s="166">
        <f t="shared" si="110"/>
        <v>5.1749999999999998</v>
      </c>
      <c r="CU58" s="166" t="str">
        <f t="shared" si="111"/>
        <v/>
      </c>
      <c r="CV58" s="166" t="str">
        <f t="shared" si="112"/>
        <v/>
      </c>
      <c r="CW58" s="166" t="str">
        <f t="shared" si="113"/>
        <v/>
      </c>
      <c r="CX58" s="166" t="str">
        <f t="shared" si="114"/>
        <v/>
      </c>
      <c r="CY58" s="166" t="str">
        <f t="shared" si="115"/>
        <v/>
      </c>
      <c r="CZ58" s="166" t="str">
        <f t="shared" si="116"/>
        <v/>
      </c>
      <c r="DA58" s="166" t="str">
        <f t="shared" si="117"/>
        <v/>
      </c>
      <c r="DB58" s="166" t="str">
        <f t="shared" si="118"/>
        <v/>
      </c>
      <c r="DC58" s="166">
        <f t="shared" si="119"/>
        <v>2.4169999999999998</v>
      </c>
    </row>
    <row r="59" spans="1:107" s="165" customFormat="1" ht="10" x14ac:dyDescent="0.2">
      <c r="A59" s="176" t="s">
        <v>737</v>
      </c>
      <c r="B59" s="176" t="s">
        <v>1613</v>
      </c>
      <c r="C59" s="183">
        <v>24.155537715122279</v>
      </c>
      <c r="D59" s="183">
        <v>6.2754378298286282</v>
      </c>
      <c r="E59" s="183">
        <v>17.598159771659148</v>
      </c>
      <c r="F59" s="183">
        <v>19.44651131175738</v>
      </c>
      <c r="G59" s="183">
        <v>11.838328187979014</v>
      </c>
      <c r="H59" s="183">
        <v>7.1409261629355463</v>
      </c>
      <c r="I59" s="183">
        <v>12.736700505749237</v>
      </c>
      <c r="J59" s="183">
        <v>7.4806704454418362</v>
      </c>
      <c r="K59" s="183">
        <v>19.694014214606707</v>
      </c>
      <c r="L59" s="183">
        <v>5.7856142779239965</v>
      </c>
      <c r="M59" s="183">
        <v>27.211989660519979</v>
      </c>
      <c r="N59" s="183">
        <v>7.389323783921534</v>
      </c>
      <c r="O59" s="183">
        <v>24.029031880220987</v>
      </c>
      <c r="P59" s="183">
        <v>18.99603836325204</v>
      </c>
      <c r="Q59" s="183">
        <v>5.1582148116782083</v>
      </c>
      <c r="R59" s="182"/>
      <c r="S59" s="180">
        <v>418.9</v>
      </c>
      <c r="T59" s="180">
        <v>158.5</v>
      </c>
      <c r="U59" s="180">
        <v>92.82</v>
      </c>
      <c r="V59" s="180">
        <v>83.71</v>
      </c>
      <c r="W59" s="180">
        <v>53.4</v>
      </c>
      <c r="X59" s="180"/>
      <c r="Y59" s="180"/>
      <c r="Z59" s="180"/>
      <c r="AA59" s="180">
        <v>659.2</v>
      </c>
      <c r="AB59" s="180"/>
      <c r="AC59" s="180"/>
      <c r="AD59" s="180"/>
      <c r="AE59" s="180"/>
      <c r="AF59" s="180"/>
      <c r="AG59" s="173" t="str">
        <f t="shared" si="60"/>
        <v/>
      </c>
      <c r="AH59" s="172">
        <f t="shared" si="61"/>
        <v>66.75231455706087</v>
      </c>
      <c r="AI59" s="172">
        <f t="shared" si="62"/>
        <v>9.0066235365845113</v>
      </c>
      <c r="AJ59" s="172">
        <f t="shared" si="63"/>
        <v>4.7730926391861832</v>
      </c>
      <c r="AK59" s="172">
        <f t="shared" si="64"/>
        <v>7.0710997930435466</v>
      </c>
      <c r="AL59" s="172">
        <f t="shared" si="65"/>
        <v>7.4780215873353777</v>
      </c>
      <c r="AM59" s="172" t="str">
        <f t="shared" si="66"/>
        <v/>
      </c>
      <c r="AN59" s="172" t="str">
        <f t="shared" si="67"/>
        <v/>
      </c>
      <c r="AO59" s="172" t="str">
        <f t="shared" si="68"/>
        <v/>
      </c>
      <c r="AP59" s="172">
        <f t="shared" si="69"/>
        <v>113.93777191737284</v>
      </c>
      <c r="AQ59" s="172" t="str">
        <f t="shared" si="70"/>
        <v/>
      </c>
      <c r="AR59" s="172" t="str">
        <f t="shared" si="71"/>
        <v/>
      </c>
      <c r="AS59" s="172" t="str">
        <f t="shared" si="72"/>
        <v/>
      </c>
      <c r="AT59" s="172" t="str">
        <f t="shared" si="73"/>
        <v/>
      </c>
      <c r="AU59" s="172" t="str">
        <f t="shared" si="74"/>
        <v/>
      </c>
      <c r="AV59" s="171" t="str">
        <f t="shared" si="75"/>
        <v/>
      </c>
      <c r="AW59" s="170">
        <f t="shared" si="76"/>
        <v>418.9</v>
      </c>
      <c r="AX59" s="170">
        <f t="shared" si="77"/>
        <v>158.5</v>
      </c>
      <c r="AY59" s="170">
        <f t="shared" si="78"/>
        <v>92.82</v>
      </c>
      <c r="AZ59" s="170">
        <f t="shared" si="79"/>
        <v>83.71</v>
      </c>
      <c r="BA59" s="170">
        <f t="shared" si="80"/>
        <v>53.4</v>
      </c>
      <c r="BB59" s="170" t="str">
        <f t="shared" si="81"/>
        <v/>
      </c>
      <c r="BC59" s="170" t="str">
        <f t="shared" si="82"/>
        <v/>
      </c>
      <c r="BD59" s="170" t="str">
        <f t="shared" si="83"/>
        <v/>
      </c>
      <c r="BE59" s="170">
        <f t="shared" si="84"/>
        <v>659.2</v>
      </c>
      <c r="BF59" s="170" t="str">
        <f t="shared" si="85"/>
        <v/>
      </c>
      <c r="BG59" s="170" t="str">
        <f t="shared" si="86"/>
        <v/>
      </c>
      <c r="BH59" s="170" t="str">
        <f t="shared" si="87"/>
        <v/>
      </c>
      <c r="BI59" s="170" t="str">
        <f t="shared" si="88"/>
        <v/>
      </c>
      <c r="BJ59" s="170" t="str">
        <f t="shared" si="89"/>
        <v/>
      </c>
      <c r="BK59" s="171" t="str">
        <f t="shared" si="90"/>
        <v/>
      </c>
      <c r="BL59" s="170">
        <f t="shared" si="91"/>
        <v>45.384615384615387</v>
      </c>
      <c r="BM59" s="170">
        <f t="shared" si="92"/>
        <v>23.15220566754309</v>
      </c>
      <c r="BN59" s="170">
        <f t="shared" si="93"/>
        <v>24.951612903225808</v>
      </c>
      <c r="BO59" s="170">
        <f t="shared" si="94"/>
        <v>16.931634304207119</v>
      </c>
      <c r="BP59" s="170">
        <f t="shared" si="95"/>
        <v>15.487238979118329</v>
      </c>
      <c r="BQ59" s="170" t="str">
        <f t="shared" si="96"/>
        <v/>
      </c>
      <c r="BR59" s="170" t="str">
        <f t="shared" si="97"/>
        <v/>
      </c>
      <c r="BS59" s="170" t="str">
        <f t="shared" si="98"/>
        <v/>
      </c>
      <c r="BT59" s="170">
        <f t="shared" si="99"/>
        <v>61.780693533270856</v>
      </c>
      <c r="BU59" s="170" t="str">
        <f t="shared" si="100"/>
        <v/>
      </c>
      <c r="BV59" s="170" t="str">
        <f t="shared" si="101"/>
        <v/>
      </c>
      <c r="BW59" s="170" t="str">
        <f t="shared" si="102"/>
        <v/>
      </c>
      <c r="BX59" s="170" t="str">
        <f t="shared" si="103"/>
        <v/>
      </c>
      <c r="BY59" s="170" t="str">
        <f t="shared" si="104"/>
        <v/>
      </c>
      <c r="BZ59" s="179"/>
      <c r="CA59" s="177">
        <v>5.4119999999999999</v>
      </c>
      <c r="CB59" s="177">
        <v>5.3570000000000002</v>
      </c>
      <c r="CC59" s="177">
        <v>5.9649999999999999</v>
      </c>
      <c r="CD59" s="177">
        <v>6.085</v>
      </c>
      <c r="CE59" s="177">
        <v>5.5</v>
      </c>
      <c r="CF59" s="177"/>
      <c r="CG59" s="177"/>
      <c r="CH59" s="177"/>
      <c r="CI59" s="177">
        <v>4.9850000000000003</v>
      </c>
      <c r="CJ59" s="177"/>
      <c r="CK59" s="177"/>
      <c r="CL59" s="177"/>
      <c r="CM59" s="177"/>
      <c r="CN59" s="177"/>
      <c r="CO59" s="167" t="str">
        <f t="shared" si="105"/>
        <v/>
      </c>
      <c r="CP59" s="166">
        <f t="shared" si="106"/>
        <v>5.4119999999999999</v>
      </c>
      <c r="CQ59" s="166">
        <f t="shared" si="107"/>
        <v>5.3570000000000002</v>
      </c>
      <c r="CR59" s="166">
        <f t="shared" si="108"/>
        <v>5.9649999999999999</v>
      </c>
      <c r="CS59" s="166">
        <f t="shared" si="109"/>
        <v>6.085</v>
      </c>
      <c r="CT59" s="166">
        <f t="shared" si="110"/>
        <v>5.5</v>
      </c>
      <c r="CU59" s="166" t="str">
        <f t="shared" si="111"/>
        <v/>
      </c>
      <c r="CV59" s="166" t="str">
        <f t="shared" si="112"/>
        <v/>
      </c>
      <c r="CW59" s="166" t="str">
        <f t="shared" si="113"/>
        <v/>
      </c>
      <c r="CX59" s="166">
        <f t="shared" si="114"/>
        <v>4.9850000000000003</v>
      </c>
      <c r="CY59" s="166" t="str">
        <f t="shared" si="115"/>
        <v/>
      </c>
      <c r="CZ59" s="166" t="str">
        <f t="shared" si="116"/>
        <v/>
      </c>
      <c r="DA59" s="166" t="str">
        <f t="shared" si="117"/>
        <v/>
      </c>
      <c r="DB59" s="166" t="str">
        <f t="shared" si="118"/>
        <v/>
      </c>
      <c r="DC59" s="166" t="str">
        <f t="shared" si="119"/>
        <v/>
      </c>
    </row>
    <row r="60" spans="1:107" s="165" customFormat="1" ht="10" x14ac:dyDescent="0.2">
      <c r="A60" s="176" t="s">
        <v>740</v>
      </c>
      <c r="B60" s="176" t="s">
        <v>1612</v>
      </c>
      <c r="C60" s="170">
        <v>12.809733185944987</v>
      </c>
      <c r="D60" s="170">
        <v>11.241917687672283</v>
      </c>
      <c r="E60" s="170">
        <v>13.818863473910431</v>
      </c>
      <c r="F60" s="170">
        <v>10.158791585607874</v>
      </c>
      <c r="G60" s="170">
        <v>7.6607850516820646</v>
      </c>
      <c r="H60" s="170">
        <v>8.4729655455664936</v>
      </c>
      <c r="I60" s="170">
        <v>8.9890628274777828</v>
      </c>
      <c r="J60" s="170">
        <v>8.6814953217081499</v>
      </c>
      <c r="K60" s="170">
        <v>10.299356801312886</v>
      </c>
      <c r="L60" s="170">
        <v>7.2409991428541192</v>
      </c>
      <c r="M60" s="170">
        <v>11.185521796808853</v>
      </c>
      <c r="N60" s="170">
        <v>28.171145092606377</v>
      </c>
      <c r="O60" s="170">
        <v>22.824688812876804</v>
      </c>
      <c r="P60" s="170">
        <v>7.310991515942713</v>
      </c>
      <c r="Q60" s="170">
        <v>23.888908166530367</v>
      </c>
      <c r="R60" s="175"/>
      <c r="S60" s="174">
        <v>93.19</v>
      </c>
      <c r="T60" s="174"/>
      <c r="U60" s="174">
        <v>67.569999999999993</v>
      </c>
      <c r="V60" s="174">
        <v>140.1</v>
      </c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3" t="str">
        <f t="shared" si="60"/>
        <v/>
      </c>
      <c r="AH60" s="172">
        <f t="shared" si="61"/>
        <v>8.2895109703739198</v>
      </c>
      <c r="AI60" s="172" t="str">
        <f t="shared" si="62"/>
        <v/>
      </c>
      <c r="AJ60" s="172">
        <f t="shared" si="63"/>
        <v>6.6513816560354986</v>
      </c>
      <c r="AK60" s="172">
        <f t="shared" si="64"/>
        <v>18.287942952953429</v>
      </c>
      <c r="AL60" s="172" t="str">
        <f t="shared" si="65"/>
        <v/>
      </c>
      <c r="AM60" s="172" t="str">
        <f t="shared" si="66"/>
        <v/>
      </c>
      <c r="AN60" s="172" t="str">
        <f t="shared" si="67"/>
        <v/>
      </c>
      <c r="AO60" s="172" t="str">
        <f t="shared" si="68"/>
        <v/>
      </c>
      <c r="AP60" s="172" t="str">
        <f t="shared" si="69"/>
        <v/>
      </c>
      <c r="AQ60" s="172" t="str">
        <f t="shared" si="70"/>
        <v/>
      </c>
      <c r="AR60" s="172" t="str">
        <f t="shared" si="71"/>
        <v/>
      </c>
      <c r="AS60" s="172" t="str">
        <f t="shared" si="72"/>
        <v/>
      </c>
      <c r="AT60" s="172" t="str">
        <f t="shared" si="73"/>
        <v/>
      </c>
      <c r="AU60" s="172" t="str">
        <f t="shared" si="74"/>
        <v/>
      </c>
      <c r="AV60" s="171" t="str">
        <f t="shared" si="75"/>
        <v/>
      </c>
      <c r="AW60" s="170">
        <f t="shared" si="76"/>
        <v>93.19</v>
      </c>
      <c r="AX60" s="170" t="str">
        <f t="shared" si="77"/>
        <v/>
      </c>
      <c r="AY60" s="170">
        <f t="shared" si="78"/>
        <v>67.569999999999993</v>
      </c>
      <c r="AZ60" s="170">
        <f t="shared" si="79"/>
        <v>140.1</v>
      </c>
      <c r="BA60" s="170" t="str">
        <f t="shared" si="80"/>
        <v/>
      </c>
      <c r="BB60" s="170" t="str">
        <f t="shared" si="81"/>
        <v/>
      </c>
      <c r="BC60" s="170" t="str">
        <f t="shared" si="82"/>
        <v/>
      </c>
      <c r="BD60" s="170" t="str">
        <f t="shared" si="83"/>
        <v/>
      </c>
      <c r="BE60" s="170" t="str">
        <f t="shared" si="84"/>
        <v/>
      </c>
      <c r="BF60" s="170" t="str">
        <f t="shared" si="85"/>
        <v/>
      </c>
      <c r="BG60" s="170" t="str">
        <f t="shared" si="86"/>
        <v/>
      </c>
      <c r="BH60" s="170" t="str">
        <f t="shared" si="87"/>
        <v/>
      </c>
      <c r="BI60" s="170" t="str">
        <f t="shared" si="88"/>
        <v/>
      </c>
      <c r="BJ60" s="170" t="str">
        <f t="shared" si="89"/>
        <v/>
      </c>
      <c r="BK60" s="171" t="str">
        <f t="shared" si="90"/>
        <v/>
      </c>
      <c r="BL60" s="170">
        <f t="shared" si="91"/>
        <v>10.096424702058505</v>
      </c>
      <c r="BM60" s="170" t="str">
        <f t="shared" si="92"/>
        <v/>
      </c>
      <c r="BN60" s="170">
        <f t="shared" si="93"/>
        <v>18.163978494623652</v>
      </c>
      <c r="BO60" s="170">
        <f t="shared" si="94"/>
        <v>28.337378640776702</v>
      </c>
      <c r="BP60" s="170" t="str">
        <f t="shared" si="95"/>
        <v/>
      </c>
      <c r="BQ60" s="170" t="str">
        <f t="shared" si="96"/>
        <v/>
      </c>
      <c r="BR60" s="170" t="str">
        <f t="shared" si="97"/>
        <v/>
      </c>
      <c r="BS60" s="170" t="str">
        <f t="shared" si="98"/>
        <v/>
      </c>
      <c r="BT60" s="170" t="str">
        <f t="shared" si="99"/>
        <v/>
      </c>
      <c r="BU60" s="170" t="str">
        <f t="shared" si="100"/>
        <v/>
      </c>
      <c r="BV60" s="170" t="str">
        <f t="shared" si="101"/>
        <v/>
      </c>
      <c r="BW60" s="170" t="str">
        <f t="shared" si="102"/>
        <v/>
      </c>
      <c r="BX60" s="170" t="str">
        <f t="shared" si="103"/>
        <v/>
      </c>
      <c r="BY60" s="170" t="str">
        <f t="shared" si="104"/>
        <v/>
      </c>
      <c r="BZ60" s="169"/>
      <c r="CA60" s="168">
        <v>4.58</v>
      </c>
      <c r="CB60" s="168"/>
      <c r="CC60" s="168">
        <v>5.2519999999999998</v>
      </c>
      <c r="CD60" s="168">
        <v>4.843</v>
      </c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7" t="str">
        <f t="shared" si="105"/>
        <v/>
      </c>
      <c r="CP60" s="166">
        <f t="shared" si="106"/>
        <v>4.58</v>
      </c>
      <c r="CQ60" s="166" t="str">
        <f t="shared" si="107"/>
        <v/>
      </c>
      <c r="CR60" s="166">
        <f t="shared" si="108"/>
        <v>5.2519999999999998</v>
      </c>
      <c r="CS60" s="166">
        <f t="shared" si="109"/>
        <v>4.843</v>
      </c>
      <c r="CT60" s="166" t="str">
        <f t="shared" si="110"/>
        <v/>
      </c>
      <c r="CU60" s="166" t="str">
        <f t="shared" si="111"/>
        <v/>
      </c>
      <c r="CV60" s="166" t="str">
        <f t="shared" si="112"/>
        <v/>
      </c>
      <c r="CW60" s="166" t="str">
        <f t="shared" si="113"/>
        <v/>
      </c>
      <c r="CX60" s="166" t="str">
        <f t="shared" si="114"/>
        <v/>
      </c>
      <c r="CY60" s="166" t="str">
        <f t="shared" si="115"/>
        <v/>
      </c>
      <c r="CZ60" s="166" t="str">
        <f t="shared" si="116"/>
        <v/>
      </c>
      <c r="DA60" s="166" t="str">
        <f t="shared" si="117"/>
        <v/>
      </c>
      <c r="DB60" s="166" t="str">
        <f t="shared" si="118"/>
        <v/>
      </c>
      <c r="DC60" s="166" t="str">
        <f t="shared" si="119"/>
        <v/>
      </c>
    </row>
    <row r="61" spans="1:107" s="165" customFormat="1" ht="10" x14ac:dyDescent="0.2">
      <c r="A61" s="176" t="s">
        <v>742</v>
      </c>
      <c r="B61" s="176" t="s">
        <v>1611</v>
      </c>
      <c r="C61" s="183">
        <v>2.3679504924232444</v>
      </c>
      <c r="D61" s="183">
        <v>13.562016112078293</v>
      </c>
      <c r="E61" s="183">
        <v>6.2072196146498504</v>
      </c>
      <c r="F61" s="183">
        <v>7.214955341353658</v>
      </c>
      <c r="G61" s="183">
        <v>3.8745538063352112</v>
      </c>
      <c r="H61" s="183">
        <v>11.419746980396212</v>
      </c>
      <c r="I61" s="183">
        <v>5.6337123249351482</v>
      </c>
      <c r="J61" s="183">
        <v>9.3073535940760905</v>
      </c>
      <c r="K61" s="183">
        <v>5.4217115064126036</v>
      </c>
      <c r="L61" s="183">
        <v>20.358589247477024</v>
      </c>
      <c r="M61" s="183">
        <v>21.572799456155273</v>
      </c>
      <c r="N61" s="183">
        <v>24.26599635818884</v>
      </c>
      <c r="O61" s="183">
        <v>14.906704742864283</v>
      </c>
      <c r="P61" s="183">
        <v>6.1948274866960142</v>
      </c>
      <c r="Q61" s="183">
        <v>20.368934674124986</v>
      </c>
      <c r="R61" s="182"/>
      <c r="S61" s="180">
        <v>492.1</v>
      </c>
      <c r="T61" s="180">
        <v>241.7</v>
      </c>
      <c r="U61" s="180">
        <v>159</v>
      </c>
      <c r="V61" s="180">
        <v>230.1</v>
      </c>
      <c r="W61" s="180">
        <v>115.5</v>
      </c>
      <c r="X61" s="180">
        <v>164</v>
      </c>
      <c r="Y61" s="180">
        <v>261</v>
      </c>
      <c r="Z61" s="180">
        <v>249</v>
      </c>
      <c r="AA61" s="180">
        <v>493.3</v>
      </c>
      <c r="AB61" s="180"/>
      <c r="AC61" s="180"/>
      <c r="AD61" s="180"/>
      <c r="AE61" s="181">
        <v>10</v>
      </c>
      <c r="AF61" s="180"/>
      <c r="AG61" s="173" t="str">
        <f t="shared" si="60"/>
        <v/>
      </c>
      <c r="AH61" s="172">
        <f t="shared" si="61"/>
        <v>36.285165563380886</v>
      </c>
      <c r="AI61" s="172">
        <f t="shared" si="62"/>
        <v>38.938528843019562</v>
      </c>
      <c r="AJ61" s="172">
        <f t="shared" si="63"/>
        <v>22.037558443177929</v>
      </c>
      <c r="AK61" s="172">
        <f t="shared" si="64"/>
        <v>59.387483437129653</v>
      </c>
      <c r="AL61" s="172">
        <f t="shared" si="65"/>
        <v>10.114059461936755</v>
      </c>
      <c r="AM61" s="172">
        <f t="shared" si="66"/>
        <v>29.110467581762414</v>
      </c>
      <c r="AN61" s="172">
        <f t="shared" si="67"/>
        <v>28.042342795069082</v>
      </c>
      <c r="AO61" s="172">
        <f t="shared" si="68"/>
        <v>45.926456932555674</v>
      </c>
      <c r="AP61" s="172">
        <f t="shared" si="69"/>
        <v>24.230559102278324</v>
      </c>
      <c r="AQ61" s="172" t="str">
        <f t="shared" si="70"/>
        <v/>
      </c>
      <c r="AR61" s="172" t="str">
        <f t="shared" si="71"/>
        <v/>
      </c>
      <c r="AS61" s="172" t="str">
        <f t="shared" si="72"/>
        <v/>
      </c>
      <c r="AT61" s="172">
        <f t="shared" si="73"/>
        <v>1.6142499563508359</v>
      </c>
      <c r="AU61" s="172" t="str">
        <f t="shared" si="74"/>
        <v/>
      </c>
      <c r="AV61" s="171" t="str">
        <f t="shared" si="75"/>
        <v/>
      </c>
      <c r="AW61" s="170">
        <f t="shared" si="76"/>
        <v>492.1</v>
      </c>
      <c r="AX61" s="170">
        <f t="shared" si="77"/>
        <v>241.7</v>
      </c>
      <c r="AY61" s="170">
        <f t="shared" si="78"/>
        <v>159</v>
      </c>
      <c r="AZ61" s="170">
        <f t="shared" si="79"/>
        <v>230.1</v>
      </c>
      <c r="BA61" s="170">
        <f t="shared" si="80"/>
        <v>115.5</v>
      </c>
      <c r="BB61" s="170">
        <f t="shared" si="81"/>
        <v>164</v>
      </c>
      <c r="BC61" s="170">
        <f t="shared" si="82"/>
        <v>261</v>
      </c>
      <c r="BD61" s="170">
        <f t="shared" si="83"/>
        <v>249</v>
      </c>
      <c r="BE61" s="170">
        <f t="shared" si="84"/>
        <v>493.3</v>
      </c>
      <c r="BF61" s="170" t="str">
        <f t="shared" si="85"/>
        <v/>
      </c>
      <c r="BG61" s="170" t="str">
        <f t="shared" si="86"/>
        <v/>
      </c>
      <c r="BH61" s="170" t="str">
        <f t="shared" si="87"/>
        <v/>
      </c>
      <c r="BI61" s="170">
        <f t="shared" si="88"/>
        <v>10</v>
      </c>
      <c r="BJ61" s="170" t="str">
        <f t="shared" si="89"/>
        <v/>
      </c>
      <c r="BK61" s="171" t="str">
        <f t="shared" si="90"/>
        <v/>
      </c>
      <c r="BL61" s="170">
        <f t="shared" si="91"/>
        <v>53.315276273022754</v>
      </c>
      <c r="BM61" s="170">
        <f t="shared" si="92"/>
        <v>35.305287759275487</v>
      </c>
      <c r="BN61" s="170">
        <f t="shared" si="93"/>
        <v>42.741935483870968</v>
      </c>
      <c r="BO61" s="170">
        <f t="shared" si="94"/>
        <v>46.541262135922331</v>
      </c>
      <c r="BP61" s="170">
        <f t="shared" si="95"/>
        <v>33.497679814385151</v>
      </c>
      <c r="BQ61" s="170">
        <f t="shared" si="96"/>
        <v>21.898784884497264</v>
      </c>
      <c r="BR61" s="170">
        <f t="shared" si="97"/>
        <v>30.727572404049919</v>
      </c>
      <c r="BS61" s="170">
        <f t="shared" si="98"/>
        <v>26.945135807813006</v>
      </c>
      <c r="BT61" s="170">
        <f t="shared" si="99"/>
        <v>46.232427366447986</v>
      </c>
      <c r="BU61" s="170" t="str">
        <f t="shared" si="100"/>
        <v/>
      </c>
      <c r="BV61" s="170" t="str">
        <f t="shared" si="101"/>
        <v/>
      </c>
      <c r="BW61" s="170" t="str">
        <f t="shared" si="102"/>
        <v/>
      </c>
      <c r="BX61" s="170">
        <f t="shared" si="103"/>
        <v>0.69881201956673655</v>
      </c>
      <c r="BY61" s="170" t="str">
        <f t="shared" si="104"/>
        <v/>
      </c>
      <c r="BZ61" s="179"/>
      <c r="CA61" s="177">
        <v>5.5609999999999999</v>
      </c>
      <c r="CB61" s="177">
        <v>5.585</v>
      </c>
      <c r="CC61" s="177">
        <v>5.7560000000000002</v>
      </c>
      <c r="CD61" s="177">
        <v>5.5069999999999997</v>
      </c>
      <c r="CE61" s="177">
        <v>5.5990000000000002</v>
      </c>
      <c r="CF61" s="177">
        <v>6.343</v>
      </c>
      <c r="CG61" s="177">
        <v>6.1989999999999998</v>
      </c>
      <c r="CH61" s="177">
        <v>5.5060000000000002</v>
      </c>
      <c r="CI61" s="177">
        <v>6.1660000000000004</v>
      </c>
      <c r="CJ61" s="177"/>
      <c r="CK61" s="177"/>
      <c r="CL61" s="177"/>
      <c r="CM61" s="187">
        <v>5.6</v>
      </c>
      <c r="CN61" s="177"/>
      <c r="CO61" s="167" t="str">
        <f t="shared" si="105"/>
        <v/>
      </c>
      <c r="CP61" s="166">
        <f t="shared" si="106"/>
        <v>5.5609999999999999</v>
      </c>
      <c r="CQ61" s="166">
        <f t="shared" si="107"/>
        <v>5.585</v>
      </c>
      <c r="CR61" s="166">
        <f t="shared" si="108"/>
        <v>5.7560000000000002</v>
      </c>
      <c r="CS61" s="166">
        <f t="shared" si="109"/>
        <v>5.5069999999999997</v>
      </c>
      <c r="CT61" s="166">
        <f t="shared" si="110"/>
        <v>5.5990000000000002</v>
      </c>
      <c r="CU61" s="166">
        <f t="shared" si="111"/>
        <v>6.343</v>
      </c>
      <c r="CV61" s="166">
        <f t="shared" si="112"/>
        <v>6.1989999999999998</v>
      </c>
      <c r="CW61" s="166">
        <f t="shared" si="113"/>
        <v>5.5060000000000002</v>
      </c>
      <c r="CX61" s="166">
        <f t="shared" si="114"/>
        <v>6.1660000000000004</v>
      </c>
      <c r="CY61" s="166" t="str">
        <f t="shared" si="115"/>
        <v/>
      </c>
      <c r="CZ61" s="166" t="str">
        <f t="shared" si="116"/>
        <v/>
      </c>
      <c r="DA61" s="166" t="str">
        <f t="shared" si="117"/>
        <v/>
      </c>
      <c r="DB61" s="166">
        <f t="shared" si="118"/>
        <v>5.6</v>
      </c>
      <c r="DC61" s="166" t="str">
        <f t="shared" si="119"/>
        <v/>
      </c>
    </row>
    <row r="62" spans="1:107" s="165" customFormat="1" ht="10" x14ac:dyDescent="0.2">
      <c r="A62" s="176" t="s">
        <v>744</v>
      </c>
      <c r="B62" s="176" t="s">
        <v>1610</v>
      </c>
      <c r="C62" s="170">
        <v>22.213589510782903</v>
      </c>
      <c r="D62" s="170">
        <v>5.4551573424012227</v>
      </c>
      <c r="E62" s="170">
        <v>6.0957945534630831</v>
      </c>
      <c r="F62" s="170">
        <v>8.1478812235217859</v>
      </c>
      <c r="G62" s="170">
        <v>4.0280495231756959</v>
      </c>
      <c r="H62" s="170">
        <v>13.548504129981779</v>
      </c>
      <c r="I62" s="170">
        <v>13.527990831890497</v>
      </c>
      <c r="J62" s="170">
        <v>7.6625129834086865</v>
      </c>
      <c r="K62" s="170">
        <v>7.4678454306837274</v>
      </c>
      <c r="L62" s="170">
        <v>18.177286324796412</v>
      </c>
      <c r="M62" s="170">
        <v>19.137457311468179</v>
      </c>
      <c r="N62" s="170">
        <v>22.50544008196179</v>
      </c>
      <c r="O62" s="170">
        <v>10.565963397040363</v>
      </c>
      <c r="P62" s="170">
        <v>0.85022859461307332</v>
      </c>
      <c r="Q62" s="170">
        <v>7.4387890226161595</v>
      </c>
      <c r="R62" s="175"/>
      <c r="S62" s="174">
        <v>342.9</v>
      </c>
      <c r="T62" s="174">
        <v>222.3</v>
      </c>
      <c r="U62" s="174">
        <v>103</v>
      </c>
      <c r="V62" s="174">
        <v>154.5</v>
      </c>
      <c r="W62" s="174">
        <v>105.3</v>
      </c>
      <c r="X62" s="174"/>
      <c r="Y62" s="174"/>
      <c r="Z62" s="174"/>
      <c r="AA62" s="174"/>
      <c r="AB62" s="174"/>
      <c r="AC62" s="174"/>
      <c r="AD62" s="174"/>
      <c r="AE62" s="174"/>
      <c r="AF62" s="174"/>
      <c r="AG62" s="173" t="str">
        <f t="shared" si="60"/>
        <v/>
      </c>
      <c r="AH62" s="172">
        <f t="shared" si="61"/>
        <v>62.857948630508986</v>
      </c>
      <c r="AI62" s="172">
        <f t="shared" si="62"/>
        <v>36.467764464553539</v>
      </c>
      <c r="AJ62" s="172">
        <f t="shared" si="63"/>
        <v>12.641323207149057</v>
      </c>
      <c r="AK62" s="172">
        <f t="shared" si="64"/>
        <v>38.356032891619691</v>
      </c>
      <c r="AL62" s="172">
        <f t="shared" si="65"/>
        <v>7.7720757206678881</v>
      </c>
      <c r="AM62" s="172" t="str">
        <f t="shared" si="66"/>
        <v/>
      </c>
      <c r="AN62" s="172" t="str">
        <f t="shared" si="67"/>
        <v/>
      </c>
      <c r="AO62" s="172" t="str">
        <f t="shared" si="68"/>
        <v/>
      </c>
      <c r="AP62" s="172" t="str">
        <f t="shared" si="69"/>
        <v/>
      </c>
      <c r="AQ62" s="172" t="str">
        <f t="shared" si="70"/>
        <v/>
      </c>
      <c r="AR62" s="172" t="str">
        <f t="shared" si="71"/>
        <v/>
      </c>
      <c r="AS62" s="172" t="str">
        <f t="shared" si="72"/>
        <v/>
      </c>
      <c r="AT62" s="172" t="str">
        <f t="shared" si="73"/>
        <v/>
      </c>
      <c r="AU62" s="172" t="str">
        <f t="shared" si="74"/>
        <v/>
      </c>
      <c r="AV62" s="171" t="str">
        <f t="shared" si="75"/>
        <v/>
      </c>
      <c r="AW62" s="170">
        <f t="shared" si="76"/>
        <v>342.9</v>
      </c>
      <c r="AX62" s="170">
        <f t="shared" si="77"/>
        <v>222.3</v>
      </c>
      <c r="AY62" s="170">
        <f t="shared" si="78"/>
        <v>103</v>
      </c>
      <c r="AZ62" s="170">
        <f t="shared" si="79"/>
        <v>154.5</v>
      </c>
      <c r="BA62" s="170">
        <f t="shared" si="80"/>
        <v>105.3</v>
      </c>
      <c r="BB62" s="170" t="str">
        <f t="shared" si="81"/>
        <v/>
      </c>
      <c r="BC62" s="170" t="str">
        <f t="shared" si="82"/>
        <v/>
      </c>
      <c r="BD62" s="170" t="str">
        <f t="shared" si="83"/>
        <v/>
      </c>
      <c r="BE62" s="170" t="str">
        <f t="shared" si="84"/>
        <v/>
      </c>
      <c r="BF62" s="170" t="str">
        <f t="shared" si="85"/>
        <v/>
      </c>
      <c r="BG62" s="170" t="str">
        <f t="shared" si="86"/>
        <v/>
      </c>
      <c r="BH62" s="170" t="str">
        <f t="shared" si="87"/>
        <v/>
      </c>
      <c r="BI62" s="170" t="str">
        <f t="shared" si="88"/>
        <v/>
      </c>
      <c r="BJ62" s="170" t="str">
        <f t="shared" si="89"/>
        <v/>
      </c>
      <c r="BK62" s="171" t="str">
        <f t="shared" si="90"/>
        <v/>
      </c>
      <c r="BL62" s="170">
        <f t="shared" si="91"/>
        <v>37.150595882990253</v>
      </c>
      <c r="BM62" s="170">
        <f t="shared" si="92"/>
        <v>32.471516213847501</v>
      </c>
      <c r="BN62" s="170">
        <f t="shared" si="93"/>
        <v>27.688172043010752</v>
      </c>
      <c r="BO62" s="170">
        <f t="shared" si="94"/>
        <v>31.25</v>
      </c>
      <c r="BP62" s="170">
        <f t="shared" si="95"/>
        <v>30.539443155452435</v>
      </c>
      <c r="BQ62" s="170" t="str">
        <f t="shared" si="96"/>
        <v/>
      </c>
      <c r="BR62" s="170" t="str">
        <f t="shared" si="97"/>
        <v/>
      </c>
      <c r="BS62" s="170" t="str">
        <f t="shared" si="98"/>
        <v/>
      </c>
      <c r="BT62" s="170" t="str">
        <f t="shared" si="99"/>
        <v/>
      </c>
      <c r="BU62" s="170" t="str">
        <f t="shared" si="100"/>
        <v/>
      </c>
      <c r="BV62" s="170" t="str">
        <f t="shared" si="101"/>
        <v/>
      </c>
      <c r="BW62" s="170" t="str">
        <f t="shared" si="102"/>
        <v/>
      </c>
      <c r="BX62" s="170" t="str">
        <f t="shared" si="103"/>
        <v/>
      </c>
      <c r="BY62" s="170" t="str">
        <f t="shared" si="104"/>
        <v/>
      </c>
      <c r="BZ62" s="169"/>
      <c r="CA62" s="168">
        <v>4.6589999999999998</v>
      </c>
      <c r="CB62" s="168">
        <v>4.4630000000000001</v>
      </c>
      <c r="CC62" s="168">
        <v>5.2850000000000001</v>
      </c>
      <c r="CD62" s="168">
        <v>5.2720000000000002</v>
      </c>
      <c r="CE62" s="168">
        <v>4.5720000000000001</v>
      </c>
      <c r="CF62" s="168"/>
      <c r="CG62" s="168"/>
      <c r="CH62" s="168"/>
      <c r="CI62" s="168"/>
      <c r="CJ62" s="168"/>
      <c r="CK62" s="168"/>
      <c r="CL62" s="168"/>
      <c r="CM62" s="168"/>
      <c r="CN62" s="168"/>
      <c r="CO62" s="167" t="str">
        <f t="shared" si="105"/>
        <v/>
      </c>
      <c r="CP62" s="166">
        <f t="shared" si="106"/>
        <v>4.6589999999999998</v>
      </c>
      <c r="CQ62" s="166">
        <f t="shared" si="107"/>
        <v>4.4630000000000001</v>
      </c>
      <c r="CR62" s="166">
        <f t="shared" si="108"/>
        <v>5.2850000000000001</v>
      </c>
      <c r="CS62" s="166">
        <f t="shared" si="109"/>
        <v>5.2720000000000002</v>
      </c>
      <c r="CT62" s="166">
        <f t="shared" si="110"/>
        <v>4.5720000000000001</v>
      </c>
      <c r="CU62" s="166" t="str">
        <f t="shared" si="111"/>
        <v/>
      </c>
      <c r="CV62" s="166" t="str">
        <f t="shared" si="112"/>
        <v/>
      </c>
      <c r="CW62" s="166" t="str">
        <f t="shared" si="113"/>
        <v/>
      </c>
      <c r="CX62" s="166" t="str">
        <f t="shared" si="114"/>
        <v/>
      </c>
      <c r="CY62" s="166" t="str">
        <f t="shared" si="115"/>
        <v/>
      </c>
      <c r="CZ62" s="166" t="str">
        <f t="shared" si="116"/>
        <v/>
      </c>
      <c r="DA62" s="166" t="str">
        <f t="shared" si="117"/>
        <v/>
      </c>
      <c r="DB62" s="166" t="str">
        <f t="shared" si="118"/>
        <v/>
      </c>
      <c r="DC62" s="166" t="str">
        <f t="shared" si="119"/>
        <v/>
      </c>
    </row>
    <row r="63" spans="1:107" s="165" customFormat="1" ht="10" x14ac:dyDescent="0.2">
      <c r="A63" s="176" t="s">
        <v>747</v>
      </c>
      <c r="B63" s="176" t="s">
        <v>1609</v>
      </c>
      <c r="C63" s="183">
        <v>12.927487310989076</v>
      </c>
      <c r="D63" s="183">
        <v>14.94849108512958</v>
      </c>
      <c r="E63" s="183">
        <v>15.604580419655843</v>
      </c>
      <c r="F63" s="183">
        <v>8.1347239263325228</v>
      </c>
      <c r="G63" s="183">
        <v>12.59677996452837</v>
      </c>
      <c r="H63" s="183">
        <v>11.485782151756018</v>
      </c>
      <c r="I63" s="183">
        <v>6.6222279195410225</v>
      </c>
      <c r="J63" s="183">
        <v>8.5667355814060411</v>
      </c>
      <c r="K63" s="183">
        <v>2.873120104143994</v>
      </c>
      <c r="L63" s="183">
        <v>5.1866023069917864</v>
      </c>
      <c r="M63" s="183">
        <v>21.45436443486237</v>
      </c>
      <c r="N63" s="183">
        <v>16.376023809253983</v>
      </c>
      <c r="O63" s="183">
        <v>8.9025144595098151</v>
      </c>
      <c r="P63" s="183">
        <v>7.1191703139870182</v>
      </c>
      <c r="Q63" s="183">
        <v>10.25191807519718</v>
      </c>
      <c r="R63" s="182"/>
      <c r="S63" s="180">
        <v>426.5</v>
      </c>
      <c r="T63" s="180">
        <v>195.7</v>
      </c>
      <c r="U63" s="180">
        <v>70.87</v>
      </c>
      <c r="V63" s="180">
        <v>84.72</v>
      </c>
      <c r="W63" s="180">
        <v>128.4</v>
      </c>
      <c r="X63" s="180"/>
      <c r="Y63" s="180"/>
      <c r="Z63" s="180"/>
      <c r="AA63" s="180"/>
      <c r="AB63" s="180"/>
      <c r="AC63" s="180"/>
      <c r="AD63" s="180"/>
      <c r="AE63" s="180"/>
      <c r="AF63" s="180"/>
      <c r="AG63" s="173" t="str">
        <f t="shared" si="60"/>
        <v/>
      </c>
      <c r="AH63" s="172">
        <f t="shared" si="61"/>
        <v>28.531307780239608</v>
      </c>
      <c r="AI63" s="172">
        <f t="shared" si="62"/>
        <v>12.541189492893531</v>
      </c>
      <c r="AJ63" s="172">
        <f t="shared" si="63"/>
        <v>8.7120350538990188</v>
      </c>
      <c r="AK63" s="172">
        <f t="shared" si="64"/>
        <v>6.7255282888615548</v>
      </c>
      <c r="AL63" s="172">
        <f t="shared" si="65"/>
        <v>11.179038423636602</v>
      </c>
      <c r="AM63" s="172" t="str">
        <f t="shared" si="66"/>
        <v/>
      </c>
      <c r="AN63" s="172" t="str">
        <f t="shared" si="67"/>
        <v/>
      </c>
      <c r="AO63" s="172" t="str">
        <f t="shared" si="68"/>
        <v/>
      </c>
      <c r="AP63" s="172" t="str">
        <f t="shared" si="69"/>
        <v/>
      </c>
      <c r="AQ63" s="172" t="str">
        <f t="shared" si="70"/>
        <v/>
      </c>
      <c r="AR63" s="172" t="str">
        <f t="shared" si="71"/>
        <v/>
      </c>
      <c r="AS63" s="172" t="str">
        <f t="shared" si="72"/>
        <v/>
      </c>
      <c r="AT63" s="172" t="str">
        <f t="shared" si="73"/>
        <v/>
      </c>
      <c r="AU63" s="172" t="str">
        <f t="shared" si="74"/>
        <v/>
      </c>
      <c r="AV63" s="171" t="str">
        <f t="shared" si="75"/>
        <v/>
      </c>
      <c r="AW63" s="170">
        <f t="shared" si="76"/>
        <v>426.5</v>
      </c>
      <c r="AX63" s="170">
        <f t="shared" si="77"/>
        <v>195.7</v>
      </c>
      <c r="AY63" s="170">
        <f t="shared" si="78"/>
        <v>70.87</v>
      </c>
      <c r="AZ63" s="170">
        <f t="shared" si="79"/>
        <v>84.72</v>
      </c>
      <c r="BA63" s="170">
        <f t="shared" si="80"/>
        <v>128.4</v>
      </c>
      <c r="BB63" s="170" t="str">
        <f t="shared" si="81"/>
        <v/>
      </c>
      <c r="BC63" s="170" t="str">
        <f t="shared" si="82"/>
        <v/>
      </c>
      <c r="BD63" s="170" t="str">
        <f t="shared" si="83"/>
        <v/>
      </c>
      <c r="BE63" s="170" t="str">
        <f t="shared" si="84"/>
        <v/>
      </c>
      <c r="BF63" s="170" t="str">
        <f t="shared" si="85"/>
        <v/>
      </c>
      <c r="BG63" s="170" t="str">
        <f t="shared" si="86"/>
        <v/>
      </c>
      <c r="BH63" s="170" t="str">
        <f t="shared" si="87"/>
        <v/>
      </c>
      <c r="BI63" s="170" t="str">
        <f t="shared" si="88"/>
        <v/>
      </c>
      <c r="BJ63" s="170" t="str">
        <f t="shared" si="89"/>
        <v/>
      </c>
      <c r="BK63" s="171" t="str">
        <f t="shared" si="90"/>
        <v/>
      </c>
      <c r="BL63" s="170">
        <f t="shared" si="91"/>
        <v>46.2080173347779</v>
      </c>
      <c r="BM63" s="170">
        <f t="shared" si="92"/>
        <v>28.586035641250366</v>
      </c>
      <c r="BN63" s="170">
        <f t="shared" si="93"/>
        <v>19.051075268817204</v>
      </c>
      <c r="BO63" s="170">
        <f t="shared" si="94"/>
        <v>17.135922330097088</v>
      </c>
      <c r="BP63" s="170">
        <f t="shared" si="95"/>
        <v>37.238979118329468</v>
      </c>
      <c r="BQ63" s="170" t="str">
        <f t="shared" si="96"/>
        <v/>
      </c>
      <c r="BR63" s="170" t="str">
        <f t="shared" si="97"/>
        <v/>
      </c>
      <c r="BS63" s="170" t="str">
        <f t="shared" si="98"/>
        <v/>
      </c>
      <c r="BT63" s="170" t="str">
        <f t="shared" si="99"/>
        <v/>
      </c>
      <c r="BU63" s="170" t="str">
        <f t="shared" si="100"/>
        <v/>
      </c>
      <c r="BV63" s="170" t="str">
        <f t="shared" si="101"/>
        <v/>
      </c>
      <c r="BW63" s="170" t="str">
        <f t="shared" si="102"/>
        <v/>
      </c>
      <c r="BX63" s="170" t="str">
        <f t="shared" si="103"/>
        <v/>
      </c>
      <c r="BY63" s="170" t="str">
        <f t="shared" si="104"/>
        <v/>
      </c>
      <c r="BZ63" s="179"/>
      <c r="CA63" s="177">
        <v>5.5960000000000001</v>
      </c>
      <c r="CB63" s="177">
        <v>5.5190000000000001</v>
      </c>
      <c r="CC63" s="177">
        <v>6.0670000000000002</v>
      </c>
      <c r="CD63" s="177">
        <v>5.9930000000000003</v>
      </c>
      <c r="CE63" s="177">
        <v>5.4930000000000003</v>
      </c>
      <c r="CF63" s="177"/>
      <c r="CG63" s="177"/>
      <c r="CH63" s="177"/>
      <c r="CI63" s="177"/>
      <c r="CJ63" s="177"/>
      <c r="CK63" s="177"/>
      <c r="CL63" s="177"/>
      <c r="CM63" s="177"/>
      <c r="CN63" s="177"/>
      <c r="CO63" s="167" t="str">
        <f t="shared" si="105"/>
        <v/>
      </c>
      <c r="CP63" s="166">
        <f t="shared" si="106"/>
        <v>5.5960000000000001</v>
      </c>
      <c r="CQ63" s="166">
        <f t="shared" si="107"/>
        <v>5.5190000000000001</v>
      </c>
      <c r="CR63" s="166">
        <f t="shared" si="108"/>
        <v>6.0670000000000002</v>
      </c>
      <c r="CS63" s="166">
        <f t="shared" si="109"/>
        <v>5.9930000000000003</v>
      </c>
      <c r="CT63" s="166">
        <f t="shared" si="110"/>
        <v>5.4930000000000003</v>
      </c>
      <c r="CU63" s="166" t="str">
        <f t="shared" si="111"/>
        <v/>
      </c>
      <c r="CV63" s="166" t="str">
        <f t="shared" si="112"/>
        <v/>
      </c>
      <c r="CW63" s="166" t="str">
        <f t="shared" si="113"/>
        <v/>
      </c>
      <c r="CX63" s="166" t="str">
        <f t="shared" si="114"/>
        <v/>
      </c>
      <c r="CY63" s="166" t="str">
        <f t="shared" si="115"/>
        <v/>
      </c>
      <c r="CZ63" s="166" t="str">
        <f t="shared" si="116"/>
        <v/>
      </c>
      <c r="DA63" s="166" t="str">
        <f t="shared" si="117"/>
        <v/>
      </c>
      <c r="DB63" s="166" t="str">
        <f t="shared" si="118"/>
        <v/>
      </c>
      <c r="DC63" s="166" t="str">
        <f t="shared" si="119"/>
        <v/>
      </c>
    </row>
    <row r="64" spans="1:107" s="165" customFormat="1" ht="10" x14ac:dyDescent="0.2">
      <c r="A64" s="176" t="s">
        <v>686</v>
      </c>
      <c r="B64" s="176" t="s">
        <v>1608</v>
      </c>
      <c r="C64" s="170">
        <v>3.1363945908898074</v>
      </c>
      <c r="D64" s="170">
        <v>7.694540307201768</v>
      </c>
      <c r="E64" s="170">
        <v>9.6037378712913615</v>
      </c>
      <c r="F64" s="170">
        <v>15.320646925708543</v>
      </c>
      <c r="G64" s="170">
        <v>4.3973627083385969</v>
      </c>
      <c r="H64" s="170">
        <v>3.405525662727265</v>
      </c>
      <c r="I64" s="170">
        <v>11.586802104198048</v>
      </c>
      <c r="J64" s="170">
        <v>5.5903814619538936</v>
      </c>
      <c r="K64" s="170">
        <v>7.2907758283300304</v>
      </c>
      <c r="L64" s="170">
        <v>6.2165364212924796</v>
      </c>
      <c r="M64" s="170">
        <v>16.613100955142205</v>
      </c>
      <c r="N64" s="170">
        <v>15.233126991235549</v>
      </c>
      <c r="O64" s="170">
        <v>13.755096444136377</v>
      </c>
      <c r="P64" s="170">
        <v>8.5672711694341181</v>
      </c>
      <c r="Q64" s="170">
        <v>18.979565172369497</v>
      </c>
      <c r="R64" s="175"/>
      <c r="S64" s="174">
        <v>147.80000000000001</v>
      </c>
      <c r="T64" s="174">
        <v>125.3</v>
      </c>
      <c r="U64" s="174">
        <v>139.6</v>
      </c>
      <c r="V64" s="174">
        <v>173.1</v>
      </c>
      <c r="W64" s="174">
        <v>142.4</v>
      </c>
      <c r="X64" s="174"/>
      <c r="Y64" s="174"/>
      <c r="Z64" s="174"/>
      <c r="AA64" s="174"/>
      <c r="AB64" s="174"/>
      <c r="AC64" s="174">
        <v>123</v>
      </c>
      <c r="AD64" s="174">
        <v>99.57</v>
      </c>
      <c r="AE64" s="174">
        <v>167.6</v>
      </c>
      <c r="AF64" s="174">
        <v>322</v>
      </c>
      <c r="AG64" s="173" t="str">
        <f t="shared" si="60"/>
        <v/>
      </c>
      <c r="AH64" s="172">
        <f t="shared" si="61"/>
        <v>19.208424947968027</v>
      </c>
      <c r="AI64" s="172">
        <f t="shared" si="62"/>
        <v>13.047003331334324</v>
      </c>
      <c r="AJ64" s="172">
        <f t="shared" si="63"/>
        <v>9.1118867680284872</v>
      </c>
      <c r="AK64" s="172">
        <f t="shared" si="64"/>
        <v>39.364503562954965</v>
      </c>
      <c r="AL64" s="172">
        <f t="shared" si="65"/>
        <v>41.814396396578928</v>
      </c>
      <c r="AM64" s="172" t="str">
        <f t="shared" si="66"/>
        <v/>
      </c>
      <c r="AN64" s="172" t="str">
        <f t="shared" si="67"/>
        <v/>
      </c>
      <c r="AO64" s="172" t="str">
        <f t="shared" si="68"/>
        <v/>
      </c>
      <c r="AP64" s="172" t="str">
        <f t="shared" si="69"/>
        <v/>
      </c>
      <c r="AQ64" s="172" t="str">
        <f t="shared" si="70"/>
        <v/>
      </c>
      <c r="AR64" s="172">
        <f t="shared" si="71"/>
        <v>8.0745076221558865</v>
      </c>
      <c r="AS64" s="172">
        <f t="shared" si="72"/>
        <v>7.2387714913075305</v>
      </c>
      <c r="AT64" s="172">
        <f t="shared" si="73"/>
        <v>19.562821893388282</v>
      </c>
      <c r="AU64" s="172">
        <f t="shared" si="74"/>
        <v>16.965615232785652</v>
      </c>
      <c r="AV64" s="171" t="str">
        <f t="shared" si="75"/>
        <v/>
      </c>
      <c r="AW64" s="170">
        <f t="shared" si="76"/>
        <v>147.80000000000001</v>
      </c>
      <c r="AX64" s="170">
        <f t="shared" si="77"/>
        <v>125.3</v>
      </c>
      <c r="AY64" s="170">
        <f t="shared" si="78"/>
        <v>139.6</v>
      </c>
      <c r="AZ64" s="170">
        <f t="shared" si="79"/>
        <v>173.1</v>
      </c>
      <c r="BA64" s="170">
        <f t="shared" si="80"/>
        <v>142.4</v>
      </c>
      <c r="BB64" s="170" t="str">
        <f t="shared" si="81"/>
        <v/>
      </c>
      <c r="BC64" s="170" t="str">
        <f t="shared" si="82"/>
        <v/>
      </c>
      <c r="BD64" s="170" t="str">
        <f t="shared" si="83"/>
        <v/>
      </c>
      <c r="BE64" s="170" t="str">
        <f t="shared" si="84"/>
        <v/>
      </c>
      <c r="BF64" s="170" t="str">
        <f t="shared" si="85"/>
        <v/>
      </c>
      <c r="BG64" s="170">
        <f t="shared" si="86"/>
        <v>123</v>
      </c>
      <c r="BH64" s="170">
        <f t="shared" si="87"/>
        <v>99.57</v>
      </c>
      <c r="BI64" s="170">
        <f t="shared" si="88"/>
        <v>167.6</v>
      </c>
      <c r="BJ64" s="170">
        <f t="shared" si="89"/>
        <v>322</v>
      </c>
      <c r="BK64" s="171" t="str">
        <f t="shared" si="90"/>
        <v/>
      </c>
      <c r="BL64" s="170">
        <f t="shared" si="91"/>
        <v>16.013001083423621</v>
      </c>
      <c r="BM64" s="170">
        <f t="shared" si="92"/>
        <v>18.302658486707564</v>
      </c>
      <c r="BN64" s="170">
        <f t="shared" si="93"/>
        <v>37.526881720430104</v>
      </c>
      <c r="BO64" s="170">
        <f t="shared" si="94"/>
        <v>35.012135922330096</v>
      </c>
      <c r="BP64" s="170">
        <f t="shared" si="95"/>
        <v>41.299303944315547</v>
      </c>
      <c r="BQ64" s="170" t="str">
        <f t="shared" si="96"/>
        <v/>
      </c>
      <c r="BR64" s="170" t="str">
        <f t="shared" si="97"/>
        <v/>
      </c>
      <c r="BS64" s="170" t="str">
        <f t="shared" si="98"/>
        <v/>
      </c>
      <c r="BT64" s="170" t="str">
        <f t="shared" si="99"/>
        <v/>
      </c>
      <c r="BU64" s="170" t="str">
        <f t="shared" si="100"/>
        <v/>
      </c>
      <c r="BV64" s="170">
        <f t="shared" si="101"/>
        <v>17.417162276975361</v>
      </c>
      <c r="BW64" s="170">
        <f t="shared" si="102"/>
        <v>3.3423967774420946</v>
      </c>
      <c r="BX64" s="170">
        <f t="shared" si="103"/>
        <v>11.712089447938505</v>
      </c>
      <c r="BY64" s="170">
        <f t="shared" si="104"/>
        <v>14.085739282589676</v>
      </c>
      <c r="BZ64" s="169"/>
      <c r="CA64" s="168">
        <v>7.7380000000000004</v>
      </c>
      <c r="CB64" s="168">
        <v>7.556</v>
      </c>
      <c r="CC64" s="168">
        <v>7.3479999999999999</v>
      </c>
      <c r="CD64" s="168">
        <v>7.3639999999999999</v>
      </c>
      <c r="CE64" s="168">
        <v>7.2329999999999997</v>
      </c>
      <c r="CF64" s="168"/>
      <c r="CG64" s="168"/>
      <c r="CH64" s="168"/>
      <c r="CI64" s="168"/>
      <c r="CJ64" s="168"/>
      <c r="CK64" s="168">
        <v>6.4530000000000003</v>
      </c>
      <c r="CL64" s="168">
        <v>6.0519999999999996</v>
      </c>
      <c r="CM64" s="168">
        <v>5.851</v>
      </c>
      <c r="CN64" s="168">
        <v>6.3090000000000002</v>
      </c>
      <c r="CO64" s="167" t="str">
        <f t="shared" si="105"/>
        <v/>
      </c>
      <c r="CP64" s="166">
        <f t="shared" si="106"/>
        <v>7.7380000000000004</v>
      </c>
      <c r="CQ64" s="166">
        <f t="shared" si="107"/>
        <v>7.556</v>
      </c>
      <c r="CR64" s="166">
        <f t="shared" si="108"/>
        <v>7.3479999999999999</v>
      </c>
      <c r="CS64" s="166">
        <f t="shared" si="109"/>
        <v>7.3639999999999999</v>
      </c>
      <c r="CT64" s="166">
        <f t="shared" si="110"/>
        <v>7.2329999999999997</v>
      </c>
      <c r="CU64" s="166" t="str">
        <f t="shared" si="111"/>
        <v/>
      </c>
      <c r="CV64" s="166" t="str">
        <f t="shared" si="112"/>
        <v/>
      </c>
      <c r="CW64" s="166" t="str">
        <f t="shared" si="113"/>
        <v/>
      </c>
      <c r="CX64" s="166" t="str">
        <f t="shared" si="114"/>
        <v/>
      </c>
      <c r="CY64" s="166" t="str">
        <f t="shared" si="115"/>
        <v/>
      </c>
      <c r="CZ64" s="166">
        <f t="shared" si="116"/>
        <v>6.4530000000000003</v>
      </c>
      <c r="DA64" s="166">
        <f t="shared" si="117"/>
        <v>6.0519999999999996</v>
      </c>
      <c r="DB64" s="166">
        <f t="shared" si="118"/>
        <v>5.851</v>
      </c>
      <c r="DC64" s="166">
        <f t="shared" si="119"/>
        <v>6.3090000000000002</v>
      </c>
    </row>
    <row r="65" spans="1:107" s="165" customFormat="1" ht="10" x14ac:dyDescent="0.2">
      <c r="A65" s="176" t="s">
        <v>59</v>
      </c>
      <c r="B65" s="176" t="s">
        <v>1607</v>
      </c>
      <c r="C65" s="183">
        <v>10.304741371562358</v>
      </c>
      <c r="D65" s="183">
        <v>18.28404458619146</v>
      </c>
      <c r="E65" s="183">
        <v>20.417330638400969</v>
      </c>
      <c r="F65" s="183">
        <v>17.020222884012625</v>
      </c>
      <c r="G65" s="183">
        <v>10.36047721496133</v>
      </c>
      <c r="H65" s="183">
        <v>18.35279359589018</v>
      </c>
      <c r="I65" s="183">
        <v>13.618317121978679</v>
      </c>
      <c r="J65" s="183">
        <v>12.065247362634862</v>
      </c>
      <c r="K65" s="183">
        <v>15.258173483840453</v>
      </c>
      <c r="L65" s="183">
        <v>13.656254930217825</v>
      </c>
      <c r="M65" s="183">
        <v>4.0596004664415259</v>
      </c>
      <c r="N65" s="183">
        <v>1.5257019231683526</v>
      </c>
      <c r="O65" s="183">
        <v>21.521017062370923</v>
      </c>
      <c r="P65" s="183">
        <v>20.754105683252458</v>
      </c>
      <c r="Q65" s="183">
        <v>11.74080655064339</v>
      </c>
      <c r="R65" s="182"/>
      <c r="S65" s="180">
        <v>415.3</v>
      </c>
      <c r="T65" s="180">
        <v>190.3</v>
      </c>
      <c r="U65" s="180">
        <v>187.4</v>
      </c>
      <c r="V65" s="180">
        <v>317.10000000000002</v>
      </c>
      <c r="W65" s="180">
        <v>177.7</v>
      </c>
      <c r="X65" s="180"/>
      <c r="Y65" s="180"/>
      <c r="Z65" s="180"/>
      <c r="AA65" s="180"/>
      <c r="AB65" s="180"/>
      <c r="AC65" s="180">
        <v>97.92</v>
      </c>
      <c r="AD65" s="180">
        <v>605.4</v>
      </c>
      <c r="AE65" s="180">
        <v>115.2</v>
      </c>
      <c r="AF65" s="180">
        <v>487.1</v>
      </c>
      <c r="AG65" s="173" t="str">
        <f t="shared" si="60"/>
        <v/>
      </c>
      <c r="AH65" s="172">
        <f t="shared" si="61"/>
        <v>22.713792784865792</v>
      </c>
      <c r="AI65" s="172">
        <f t="shared" si="62"/>
        <v>9.3205132135188755</v>
      </c>
      <c r="AJ65" s="172">
        <f t="shared" si="63"/>
        <v>11.010431606981358</v>
      </c>
      <c r="AK65" s="172">
        <f t="shared" si="64"/>
        <v>30.606698265026161</v>
      </c>
      <c r="AL65" s="172">
        <f t="shared" si="65"/>
        <v>9.6824496538659446</v>
      </c>
      <c r="AM65" s="172" t="str">
        <f t="shared" si="66"/>
        <v/>
      </c>
      <c r="AN65" s="172" t="str">
        <f t="shared" si="67"/>
        <v/>
      </c>
      <c r="AO65" s="172" t="str">
        <f t="shared" si="68"/>
        <v/>
      </c>
      <c r="AP65" s="172" t="str">
        <f t="shared" si="69"/>
        <v/>
      </c>
      <c r="AQ65" s="172" t="str">
        <f t="shared" si="70"/>
        <v/>
      </c>
      <c r="AR65" s="172">
        <f t="shared" si="71"/>
        <v>64.180295320500221</v>
      </c>
      <c r="AS65" s="172">
        <f t="shared" si="72"/>
        <v>28.130640770622779</v>
      </c>
      <c r="AT65" s="172">
        <f t="shared" si="73"/>
        <v>5.5507089420365014</v>
      </c>
      <c r="AU65" s="172">
        <f t="shared" si="74"/>
        <v>41.487780068508769</v>
      </c>
      <c r="AV65" s="171" t="str">
        <f t="shared" si="75"/>
        <v/>
      </c>
      <c r="AW65" s="170">
        <f t="shared" si="76"/>
        <v>415.3</v>
      </c>
      <c r="AX65" s="170">
        <f t="shared" si="77"/>
        <v>190.3</v>
      </c>
      <c r="AY65" s="170">
        <f t="shared" si="78"/>
        <v>187.4</v>
      </c>
      <c r="AZ65" s="170">
        <f t="shared" si="79"/>
        <v>317.10000000000002</v>
      </c>
      <c r="BA65" s="170">
        <f t="shared" si="80"/>
        <v>177.7</v>
      </c>
      <c r="BB65" s="170" t="str">
        <f t="shared" si="81"/>
        <v/>
      </c>
      <c r="BC65" s="170" t="str">
        <f t="shared" si="82"/>
        <v/>
      </c>
      <c r="BD65" s="170" t="str">
        <f t="shared" si="83"/>
        <v/>
      </c>
      <c r="BE65" s="170" t="str">
        <f t="shared" si="84"/>
        <v/>
      </c>
      <c r="BF65" s="170" t="str">
        <f t="shared" si="85"/>
        <v/>
      </c>
      <c r="BG65" s="170">
        <f t="shared" si="86"/>
        <v>97.92</v>
      </c>
      <c r="BH65" s="170">
        <f t="shared" si="87"/>
        <v>605.4</v>
      </c>
      <c r="BI65" s="170">
        <f t="shared" si="88"/>
        <v>115.2</v>
      </c>
      <c r="BJ65" s="170">
        <f t="shared" si="89"/>
        <v>487.1</v>
      </c>
      <c r="BK65" s="171" t="str">
        <f t="shared" si="90"/>
        <v/>
      </c>
      <c r="BL65" s="170">
        <f t="shared" si="91"/>
        <v>44.994582881906823</v>
      </c>
      <c r="BM65" s="170">
        <f t="shared" si="92"/>
        <v>27.797253870873501</v>
      </c>
      <c r="BN65" s="170">
        <f t="shared" si="93"/>
        <v>50.376344086021504</v>
      </c>
      <c r="BO65" s="170">
        <f t="shared" si="94"/>
        <v>64.138349514563117</v>
      </c>
      <c r="BP65" s="170">
        <f t="shared" si="95"/>
        <v>51.537122969837583</v>
      </c>
      <c r="BQ65" s="170" t="str">
        <f t="shared" si="96"/>
        <v/>
      </c>
      <c r="BR65" s="170" t="str">
        <f t="shared" si="97"/>
        <v/>
      </c>
      <c r="BS65" s="170" t="str">
        <f t="shared" si="98"/>
        <v/>
      </c>
      <c r="BT65" s="170" t="str">
        <f t="shared" si="99"/>
        <v/>
      </c>
      <c r="BU65" s="170" t="str">
        <f t="shared" si="100"/>
        <v/>
      </c>
      <c r="BV65" s="170">
        <f t="shared" si="101"/>
        <v>13.865760407816481</v>
      </c>
      <c r="BW65" s="170">
        <f t="shared" si="102"/>
        <v>20.322255790533735</v>
      </c>
      <c r="BX65" s="170">
        <f t="shared" si="103"/>
        <v>8.050314465408805</v>
      </c>
      <c r="BY65" s="170">
        <f t="shared" si="104"/>
        <v>21.3079615048119</v>
      </c>
      <c r="BZ65" s="179"/>
      <c r="CA65" s="177">
        <v>5.6340000000000003</v>
      </c>
      <c r="CB65" s="177">
        <v>5.7140000000000004</v>
      </c>
      <c r="CC65" s="177">
        <v>5.5030000000000001</v>
      </c>
      <c r="CD65" s="177">
        <v>5.4480000000000004</v>
      </c>
      <c r="CE65" s="177">
        <v>5.2469999999999999</v>
      </c>
      <c r="CF65" s="177"/>
      <c r="CG65" s="177"/>
      <c r="CH65" s="177"/>
      <c r="CI65" s="177"/>
      <c r="CJ65" s="177"/>
      <c r="CK65" s="177">
        <v>4.077</v>
      </c>
      <c r="CL65" s="177">
        <v>3.492</v>
      </c>
      <c r="CM65" s="177">
        <v>3.524</v>
      </c>
      <c r="CN65" s="177">
        <v>3.4740000000000002</v>
      </c>
      <c r="CO65" s="167" t="str">
        <f t="shared" si="105"/>
        <v/>
      </c>
      <c r="CP65" s="166">
        <f t="shared" si="106"/>
        <v>5.6340000000000003</v>
      </c>
      <c r="CQ65" s="166">
        <f t="shared" si="107"/>
        <v>5.7140000000000004</v>
      </c>
      <c r="CR65" s="166">
        <f t="shared" si="108"/>
        <v>5.5030000000000001</v>
      </c>
      <c r="CS65" s="166">
        <f t="shared" si="109"/>
        <v>5.4480000000000004</v>
      </c>
      <c r="CT65" s="166">
        <f t="shared" si="110"/>
        <v>5.2469999999999999</v>
      </c>
      <c r="CU65" s="166" t="str">
        <f t="shared" si="111"/>
        <v/>
      </c>
      <c r="CV65" s="166" t="str">
        <f t="shared" si="112"/>
        <v/>
      </c>
      <c r="CW65" s="166" t="str">
        <f t="shared" si="113"/>
        <v/>
      </c>
      <c r="CX65" s="166" t="str">
        <f t="shared" si="114"/>
        <v/>
      </c>
      <c r="CY65" s="166" t="str">
        <f t="shared" si="115"/>
        <v/>
      </c>
      <c r="CZ65" s="166">
        <f t="shared" si="116"/>
        <v>4.077</v>
      </c>
      <c r="DA65" s="166">
        <f t="shared" si="117"/>
        <v>3.492</v>
      </c>
      <c r="DB65" s="166">
        <f t="shared" si="118"/>
        <v>3.524</v>
      </c>
      <c r="DC65" s="166">
        <f t="shared" si="119"/>
        <v>3.4740000000000002</v>
      </c>
    </row>
    <row r="66" spans="1:107" s="165" customFormat="1" ht="10" x14ac:dyDescent="0.2">
      <c r="A66" s="176" t="s">
        <v>677</v>
      </c>
      <c r="B66" s="176" t="s">
        <v>1606</v>
      </c>
      <c r="C66" s="170">
        <v>11.051974073212369</v>
      </c>
      <c r="D66" s="170">
        <v>23.750346726362508</v>
      </c>
      <c r="E66" s="170">
        <v>9.4249631281497717</v>
      </c>
      <c r="F66" s="170">
        <v>7.4133243848498598</v>
      </c>
      <c r="G66" s="170">
        <v>11.667531426933509</v>
      </c>
      <c r="H66" s="170">
        <v>20.818407004959873</v>
      </c>
      <c r="I66" s="170">
        <v>13.822749008947863</v>
      </c>
      <c r="J66" s="170">
        <v>13.594343183408499</v>
      </c>
      <c r="K66" s="170">
        <v>15.414685413534386</v>
      </c>
      <c r="L66" s="170">
        <v>8.8729738593480505</v>
      </c>
      <c r="M66" s="170">
        <v>23.553307520993854</v>
      </c>
      <c r="N66" s="170">
        <v>19.953313730658657</v>
      </c>
      <c r="O66" s="170">
        <v>15.805882602514084</v>
      </c>
      <c r="P66" s="170">
        <v>12.953273532400988</v>
      </c>
      <c r="Q66" s="170">
        <v>7.9450200133319848</v>
      </c>
      <c r="R66" s="175">
        <v>32.28</v>
      </c>
      <c r="S66" s="174">
        <v>923</v>
      </c>
      <c r="T66" s="174">
        <v>457.9</v>
      </c>
      <c r="U66" s="174">
        <v>323.3</v>
      </c>
      <c r="V66" s="174">
        <v>487.3</v>
      </c>
      <c r="W66" s="174">
        <v>344.8</v>
      </c>
      <c r="X66" s="174">
        <v>472.4</v>
      </c>
      <c r="Y66" s="174">
        <v>533.4</v>
      </c>
      <c r="Z66" s="174">
        <v>426.2</v>
      </c>
      <c r="AA66" s="174">
        <v>369.2</v>
      </c>
      <c r="AB66" s="174">
        <v>72.42</v>
      </c>
      <c r="AC66" s="174">
        <v>382.2</v>
      </c>
      <c r="AD66" s="174">
        <v>386.7</v>
      </c>
      <c r="AE66" s="174">
        <v>969.6</v>
      </c>
      <c r="AF66" s="174">
        <v>1017</v>
      </c>
      <c r="AG66" s="173">
        <f t="shared" ref="AG66:AG101" si="120">IF(R66="","",R66/C66)</f>
        <v>2.9207451796543609</v>
      </c>
      <c r="AH66" s="172">
        <f t="shared" ref="AH66:AH101" si="121">IF(S66="","",S66/D66)</f>
        <v>38.862590539593455</v>
      </c>
      <c r="AI66" s="172">
        <f t="shared" ref="AI66:AI101" si="122">IF(T66="","",T66/E66)</f>
        <v>48.583744442710724</v>
      </c>
      <c r="AJ66" s="172">
        <f t="shared" ref="AJ66:AJ101" si="123">IF(U66="","",U66/F66)</f>
        <v>43.610664152334635</v>
      </c>
      <c r="AK66" s="172">
        <f t="shared" ref="AK66:AK101" si="124">IF(V66="","",V66/G66)</f>
        <v>41.765475675095175</v>
      </c>
      <c r="AL66" s="172">
        <f t="shared" ref="AL66:AL101" si="125">IF(W66="","",W66/H66)</f>
        <v>16.562266263593237</v>
      </c>
      <c r="AM66" s="172">
        <f t="shared" ref="AM66:AM101" si="126">IF(X66="","",X66/I66)</f>
        <v>34.175546390533597</v>
      </c>
      <c r="AN66" s="172">
        <f t="shared" ref="AN66:AN101" si="127">IF(Y66="","",Y66/J66)</f>
        <v>39.23690852905635</v>
      </c>
      <c r="AO66" s="172">
        <f t="shared" ref="AO66:AO101" si="128">IF(Z66="","",Z66/K66)</f>
        <v>27.648958675847403</v>
      </c>
      <c r="AP66" s="172">
        <f t="shared" ref="AP66:AP101" si="129">IF(AA66="","",AA66/L66)</f>
        <v>41.609499346268478</v>
      </c>
      <c r="AQ66" s="172">
        <f t="shared" ref="AQ66:AQ101" si="130">IF(AB66="","",AB66/M66)</f>
        <v>3.0747274001942029</v>
      </c>
      <c r="AR66" s="172">
        <f t="shared" ref="AR66:AR101" si="131">IF(AC66="","",AC66/N66)</f>
        <v>19.154713104758244</v>
      </c>
      <c r="AS66" s="172">
        <f t="shared" ref="AS66:AS101" si="132">IF(AD66="","",AD66/O66)</f>
        <v>24.465574604387577</v>
      </c>
      <c r="AT66" s="172">
        <f t="shared" ref="AT66:AT101" si="133">IF(AE66="","",AE66/P66)</f>
        <v>74.853665181598089</v>
      </c>
      <c r="AU66" s="172">
        <f t="shared" ref="AU66:AU101" si="134">IF(AF66="","",AF66/Q66)</f>
        <v>128.00471217107611</v>
      </c>
      <c r="AV66" s="171">
        <f t="shared" ref="AV66:AV101" si="135">IF(AG66="","",IF(AG66&lt;1.35,"",R66))</f>
        <v>32.28</v>
      </c>
      <c r="AW66" s="170">
        <f t="shared" ref="AW66:AW101" si="136">IF(AH66="","",IF(AH66&lt;1.35,"",S66))</f>
        <v>923</v>
      </c>
      <c r="AX66" s="170">
        <f t="shared" ref="AX66:AX101" si="137">IF(AI66="","",IF(AI66&lt;1.35,"",T66))</f>
        <v>457.9</v>
      </c>
      <c r="AY66" s="170">
        <f t="shared" ref="AY66:AY101" si="138">IF(AJ66="","",IF(AJ66&lt;1.35,"",U66))</f>
        <v>323.3</v>
      </c>
      <c r="AZ66" s="170">
        <f t="shared" ref="AZ66:AZ101" si="139">IF(AK66="","",IF(AK66&lt;1.35,"",V66))</f>
        <v>487.3</v>
      </c>
      <c r="BA66" s="170">
        <f t="shared" ref="BA66:BA101" si="140">IF(AL66="","",IF(AL66&lt;1.35,"",W66))</f>
        <v>344.8</v>
      </c>
      <c r="BB66" s="170">
        <f t="shared" ref="BB66:BB101" si="141">IF(AM66="","",IF(AM66&lt;1.35,"",X66))</f>
        <v>472.4</v>
      </c>
      <c r="BC66" s="170">
        <f t="shared" ref="BC66:BC101" si="142">IF(AN66="","",IF(AN66&lt;1.35,"",Y66))</f>
        <v>533.4</v>
      </c>
      <c r="BD66" s="170">
        <f t="shared" ref="BD66:BD101" si="143">IF(AO66="","",IF(AO66&lt;1.35,"",Z66))</f>
        <v>426.2</v>
      </c>
      <c r="BE66" s="170">
        <f t="shared" ref="BE66:BE101" si="144">IF(AP66="","",IF(AP66&lt;1.35,"",AA66))</f>
        <v>369.2</v>
      </c>
      <c r="BF66" s="170">
        <f t="shared" ref="BF66:BF101" si="145">IF(AQ66="","",IF(AQ66&lt;1.35,"",AB66))</f>
        <v>72.42</v>
      </c>
      <c r="BG66" s="170">
        <f t="shared" ref="BG66:BG101" si="146">IF(AR66="","",IF(AR66&lt;1.35,"",AC66))</f>
        <v>382.2</v>
      </c>
      <c r="BH66" s="170">
        <f t="shared" ref="BH66:BH101" si="147">IF(AS66="","",IF(AS66&lt;1.35,"",AD66))</f>
        <v>386.7</v>
      </c>
      <c r="BI66" s="170">
        <f t="shared" ref="BI66:BI101" si="148">IF(AT66="","",IF(AT66&lt;1.35,"",AE66))</f>
        <v>969.6</v>
      </c>
      <c r="BJ66" s="170">
        <f t="shared" ref="BJ66:BJ101" si="149">IF(AU66="","",IF(AU66&lt;1.35,"",AF66))</f>
        <v>1017</v>
      </c>
      <c r="BK66" s="171">
        <f t="shared" ref="BK66:BK101" si="150">IF(AV66="","",100*(AV66)/MAX(AV:AV))</f>
        <v>49.418248622167795</v>
      </c>
      <c r="BL66" s="170">
        <f t="shared" ref="BL66:BL101" si="151">IF(AW66="","",100*(AW66)/MAX(AW:AW))</f>
        <v>100</v>
      </c>
      <c r="BM66" s="170">
        <f t="shared" ref="BM66:BM101" si="152">IF(AX66="","",100*(AX66)/MAX(AX:AX))</f>
        <v>66.885772713993575</v>
      </c>
      <c r="BN66" s="170">
        <f t="shared" ref="BN66:BN101" si="153">IF(AY66="","",100*(AY66)/MAX(AY:AY))</f>
        <v>86.908602150537632</v>
      </c>
      <c r="BO66" s="170">
        <f t="shared" ref="BO66:BO101" si="154">IF(AZ66="","",100*(AZ66)/MAX(AZ:AZ))</f>
        <v>98.563915857605181</v>
      </c>
      <c r="BP66" s="170">
        <f t="shared" ref="BP66:BP101" si="155">IF(BA66="","",100*(BA66)/MAX(BA:BA))</f>
        <v>100</v>
      </c>
      <c r="BQ66" s="170">
        <f t="shared" ref="BQ66:BQ101" si="156">IF(BB66="","",100*(BB66)/MAX(BB:BB))</f>
        <v>63.079182801442116</v>
      </c>
      <c r="BR66" s="170">
        <f t="shared" ref="BR66:BR101" si="157">IF(BC66="","",100*(BC66)/MAX(BC:BC))</f>
        <v>62.797268660230756</v>
      </c>
      <c r="BS66" s="170">
        <f t="shared" ref="BS66:BS101" si="158">IF(BD66="","",100*(BD66)/MAX(BD:BD))</f>
        <v>46.120549724055834</v>
      </c>
      <c r="BT66" s="170">
        <f t="shared" ref="BT66:BT101" si="159">IF(BE66="","",100*(BE66)/MAX(BE:BE))</f>
        <v>34.601686972820993</v>
      </c>
      <c r="BU66" s="170">
        <f t="shared" ref="BU66:BU101" si="160">IF(BF66="","",100*(BF66)/MAX(BF:BF))</f>
        <v>59.360655737704917</v>
      </c>
      <c r="BV66" s="170">
        <f t="shared" ref="BV66:BV101" si="161">IF(BG66="","",100*(BG66)/MAX(BG:BG))</f>
        <v>54.120645709430754</v>
      </c>
      <c r="BW66" s="170">
        <f t="shared" ref="BW66:BW101" si="162">IF(BH66="","",100*(BH66)/MAX(BH:BH))</f>
        <v>12.980866062437059</v>
      </c>
      <c r="BX66" s="170">
        <f t="shared" ref="BX66:BX101" si="163">IF(BI66="","",100*(BI66)/MAX(BI:BI))</f>
        <v>67.75681341719077</v>
      </c>
      <c r="BY66" s="170">
        <f t="shared" ref="BY66:BY101" si="164">IF(BJ66="","",100*(BJ66)/MAX(BJ:BJ))</f>
        <v>44.488188976377955</v>
      </c>
      <c r="BZ66" s="169">
        <v>5.8159999999999998</v>
      </c>
      <c r="CA66" s="168">
        <v>6.407</v>
      </c>
      <c r="CB66" s="168">
        <v>6.3840000000000003</v>
      </c>
      <c r="CC66" s="168">
        <v>6.4160000000000004</v>
      </c>
      <c r="CD66" s="168">
        <v>6.3659999999999997</v>
      </c>
      <c r="CE66" s="168">
        <v>7.1929999999999996</v>
      </c>
      <c r="CF66" s="168">
        <v>7.8719999999999999</v>
      </c>
      <c r="CG66" s="168">
        <v>8.0239999999999991</v>
      </c>
      <c r="CH66" s="168">
        <v>8.1560000000000006</v>
      </c>
      <c r="CI66" s="168">
        <v>8.6039999999999992</v>
      </c>
      <c r="CJ66" s="168">
        <v>6.782</v>
      </c>
      <c r="CK66" s="168">
        <v>5.7190000000000003</v>
      </c>
      <c r="CL66" s="168">
        <v>4.3109999999999999</v>
      </c>
      <c r="CM66" s="168">
        <v>4.5629999999999997</v>
      </c>
      <c r="CN66" s="168">
        <v>5.5309999999999997</v>
      </c>
      <c r="CO66" s="167">
        <f t="shared" ref="CO66:CO101" si="165">IF(BZ66="","",IF(AG66&lt;1.35,"",BZ66))</f>
        <v>5.8159999999999998</v>
      </c>
      <c r="CP66" s="166">
        <f t="shared" ref="CP66:CP101" si="166">IF(CA66="","",IF(AH66&lt;1.35,"",CA66))</f>
        <v>6.407</v>
      </c>
      <c r="CQ66" s="166">
        <f t="shared" ref="CQ66:CQ101" si="167">IF(CB66="","",IF(AI66&lt;1.35,"",CB66))</f>
        <v>6.3840000000000003</v>
      </c>
      <c r="CR66" s="166">
        <f t="shared" ref="CR66:CR101" si="168">IF(CC66="","",IF(AJ66&lt;1.35,"",CC66))</f>
        <v>6.4160000000000004</v>
      </c>
      <c r="CS66" s="166">
        <f t="shared" ref="CS66:CS101" si="169">IF(CD66="","",IF(AK66&lt;1.35,"",CD66))</f>
        <v>6.3659999999999997</v>
      </c>
      <c r="CT66" s="166">
        <f t="shared" ref="CT66:CT101" si="170">IF(CE66="","",IF(AL66&lt;1.35,"",CE66))</f>
        <v>7.1929999999999996</v>
      </c>
      <c r="CU66" s="166">
        <f t="shared" ref="CU66:CU101" si="171">IF(CF66="","",IF(AM66&lt;1.35,"",CF66))</f>
        <v>7.8719999999999999</v>
      </c>
      <c r="CV66" s="166">
        <f t="shared" ref="CV66:CV101" si="172">IF(CG66="","",IF(AN66&lt;1.35,"",CG66))</f>
        <v>8.0239999999999991</v>
      </c>
      <c r="CW66" s="166">
        <f t="shared" ref="CW66:CW101" si="173">IF(CH66="","",IF(AO66&lt;1.35,"",CH66))</f>
        <v>8.1560000000000006</v>
      </c>
      <c r="CX66" s="166">
        <f t="shared" ref="CX66:CX101" si="174">IF(CI66="","",IF(AP66&lt;1.35,"",CI66))</f>
        <v>8.6039999999999992</v>
      </c>
      <c r="CY66" s="166">
        <f t="shared" ref="CY66:CY101" si="175">IF(CJ66="","",IF(AQ66&lt;1.35,"",CJ66))</f>
        <v>6.782</v>
      </c>
      <c r="CZ66" s="166">
        <f t="shared" ref="CZ66:CZ101" si="176">IF(CK66="","",IF(AR66&lt;1.35,"",CK66))</f>
        <v>5.7190000000000003</v>
      </c>
      <c r="DA66" s="166">
        <f t="shared" ref="DA66:DA101" si="177">IF(CL66="","",IF(AS66&lt;1.35,"",CL66))</f>
        <v>4.3109999999999999</v>
      </c>
      <c r="DB66" s="166">
        <f t="shared" ref="DB66:DB101" si="178">IF(CM66="","",IF(AT66&lt;1.35,"",CM66))</f>
        <v>4.5629999999999997</v>
      </c>
      <c r="DC66" s="166">
        <f t="shared" ref="DC66:DC101" si="179">IF(CN66="","",IF(AU66&lt;1.35,"",CN66))</f>
        <v>5.5309999999999997</v>
      </c>
    </row>
    <row r="67" spans="1:107" s="165" customFormat="1" ht="10" x14ac:dyDescent="0.2">
      <c r="A67" s="176" t="s">
        <v>679</v>
      </c>
      <c r="B67" s="176" t="s">
        <v>1605</v>
      </c>
      <c r="C67" s="183">
        <v>14.835157793168374</v>
      </c>
      <c r="D67" s="183">
        <v>19.104514856797817</v>
      </c>
      <c r="E67" s="183">
        <v>7.2781059072685732</v>
      </c>
      <c r="F67" s="183">
        <v>0.57723002545841562</v>
      </c>
      <c r="G67" s="183">
        <v>17.117858070808229</v>
      </c>
      <c r="H67" s="183">
        <v>6.5205329898048596</v>
      </c>
      <c r="I67" s="183">
        <v>7.1096414022556624</v>
      </c>
      <c r="J67" s="183">
        <v>4.4196534430911347</v>
      </c>
      <c r="K67" s="183">
        <v>9.7452995784473693</v>
      </c>
      <c r="L67" s="183">
        <v>13.993670864700244</v>
      </c>
      <c r="M67" s="183">
        <v>12.319101933925735</v>
      </c>
      <c r="N67" s="183">
        <v>14.359298982075401</v>
      </c>
      <c r="O67" s="183">
        <v>5.9678601001456935</v>
      </c>
      <c r="P67" s="183">
        <v>23.59351046102541</v>
      </c>
      <c r="Q67" s="183">
        <v>0.85380621219012842</v>
      </c>
      <c r="R67" s="182">
        <v>51.79</v>
      </c>
      <c r="S67" s="180"/>
      <c r="T67" s="180"/>
      <c r="U67" s="181">
        <v>18.489999999999998</v>
      </c>
      <c r="V67" s="180">
        <v>46.36</v>
      </c>
      <c r="W67" s="180">
        <v>80.08</v>
      </c>
      <c r="X67" s="180"/>
      <c r="Y67" s="180"/>
      <c r="Z67" s="180"/>
      <c r="AA67" s="180">
        <v>689.3</v>
      </c>
      <c r="AB67" s="180">
        <v>76.540000000000006</v>
      </c>
      <c r="AC67" s="180">
        <v>196.4</v>
      </c>
      <c r="AD67" s="180">
        <v>458.4</v>
      </c>
      <c r="AE67" s="180"/>
      <c r="AF67" s="180">
        <v>422.2</v>
      </c>
      <c r="AG67" s="173">
        <f t="shared" si="120"/>
        <v>3.4910312867618716</v>
      </c>
      <c r="AH67" s="172" t="str">
        <f t="shared" si="121"/>
        <v/>
      </c>
      <c r="AI67" s="172" t="str">
        <f t="shared" si="122"/>
        <v/>
      </c>
      <c r="AJ67" s="172">
        <f t="shared" si="123"/>
        <v>32.03229074114067</v>
      </c>
      <c r="AK67" s="172">
        <f t="shared" si="124"/>
        <v>2.7082827657660959</v>
      </c>
      <c r="AL67" s="172">
        <f t="shared" si="125"/>
        <v>12.281204638517833</v>
      </c>
      <c r="AM67" s="172" t="str">
        <f t="shared" si="126"/>
        <v/>
      </c>
      <c r="AN67" s="172" t="str">
        <f t="shared" si="127"/>
        <v/>
      </c>
      <c r="AO67" s="172" t="str">
        <f t="shared" si="128"/>
        <v/>
      </c>
      <c r="AP67" s="172">
        <f t="shared" si="129"/>
        <v>49.257982888449575</v>
      </c>
      <c r="AQ67" s="172">
        <f t="shared" si="130"/>
        <v>6.2131152425336706</v>
      </c>
      <c r="AR67" s="172">
        <f t="shared" si="131"/>
        <v>13.67754792522703</v>
      </c>
      <c r="AS67" s="172">
        <f t="shared" si="132"/>
        <v>76.811452062827186</v>
      </c>
      <c r="AT67" s="172" t="str">
        <f t="shared" si="133"/>
        <v/>
      </c>
      <c r="AU67" s="172">
        <f t="shared" si="134"/>
        <v>494.49160005172587</v>
      </c>
      <c r="AV67" s="171">
        <f t="shared" si="135"/>
        <v>51.79</v>
      </c>
      <c r="AW67" s="170" t="str">
        <f t="shared" si="136"/>
        <v/>
      </c>
      <c r="AX67" s="170" t="str">
        <f t="shared" si="137"/>
        <v/>
      </c>
      <c r="AY67" s="170">
        <f t="shared" si="138"/>
        <v>18.489999999999998</v>
      </c>
      <c r="AZ67" s="170">
        <f t="shared" si="139"/>
        <v>46.36</v>
      </c>
      <c r="BA67" s="170">
        <f t="shared" si="140"/>
        <v>80.08</v>
      </c>
      <c r="BB67" s="170" t="str">
        <f t="shared" si="141"/>
        <v/>
      </c>
      <c r="BC67" s="170" t="str">
        <f t="shared" si="142"/>
        <v/>
      </c>
      <c r="BD67" s="170" t="str">
        <f t="shared" si="143"/>
        <v/>
      </c>
      <c r="BE67" s="170">
        <f t="shared" si="144"/>
        <v>689.3</v>
      </c>
      <c r="BF67" s="170">
        <f t="shared" si="145"/>
        <v>76.540000000000006</v>
      </c>
      <c r="BG67" s="170">
        <f t="shared" si="146"/>
        <v>196.4</v>
      </c>
      <c r="BH67" s="170">
        <f t="shared" si="147"/>
        <v>458.4</v>
      </c>
      <c r="BI67" s="170" t="str">
        <f t="shared" si="148"/>
        <v/>
      </c>
      <c r="BJ67" s="170">
        <f t="shared" si="149"/>
        <v>422.2</v>
      </c>
      <c r="BK67" s="171">
        <f t="shared" si="150"/>
        <v>79.286589099816297</v>
      </c>
      <c r="BL67" s="170" t="str">
        <f t="shared" si="151"/>
        <v/>
      </c>
      <c r="BM67" s="170" t="str">
        <f t="shared" si="152"/>
        <v/>
      </c>
      <c r="BN67" s="170">
        <f t="shared" si="153"/>
        <v>4.9704301075268811</v>
      </c>
      <c r="BO67" s="170">
        <f t="shared" si="154"/>
        <v>9.3770226537216832</v>
      </c>
      <c r="BP67" s="170">
        <f t="shared" si="155"/>
        <v>23.225058004640371</v>
      </c>
      <c r="BQ67" s="170" t="str">
        <f t="shared" si="156"/>
        <v/>
      </c>
      <c r="BR67" s="170" t="str">
        <f t="shared" si="157"/>
        <v/>
      </c>
      <c r="BS67" s="170" t="str">
        <f t="shared" si="158"/>
        <v/>
      </c>
      <c r="BT67" s="170">
        <f t="shared" si="159"/>
        <v>64.601686972821</v>
      </c>
      <c r="BU67" s="170">
        <f t="shared" si="160"/>
        <v>62.737704918032797</v>
      </c>
      <c r="BV67" s="170">
        <f t="shared" si="161"/>
        <v>27.81081846502407</v>
      </c>
      <c r="BW67" s="170">
        <f t="shared" si="162"/>
        <v>15.387713997985902</v>
      </c>
      <c r="BX67" s="170" t="str">
        <f t="shared" si="163"/>
        <v/>
      </c>
      <c r="BY67" s="170">
        <f t="shared" si="164"/>
        <v>18.468941382327209</v>
      </c>
      <c r="BZ67" s="179">
        <v>7.109</v>
      </c>
      <c r="CA67" s="177"/>
      <c r="CB67" s="177"/>
      <c r="CC67" s="187">
        <v>5.73</v>
      </c>
      <c r="CD67" s="177">
        <v>5.3570000000000002</v>
      </c>
      <c r="CE67" s="177">
        <v>4.2539999999999996</v>
      </c>
      <c r="CF67" s="177"/>
      <c r="CG67" s="177"/>
      <c r="CH67" s="177"/>
      <c r="CI67" s="177">
        <v>6.6929999999999996</v>
      </c>
      <c r="CJ67" s="177">
        <v>5</v>
      </c>
      <c r="CK67" s="177">
        <v>4.9859999999999998</v>
      </c>
      <c r="CL67" s="177">
        <v>4.8170000000000002</v>
      </c>
      <c r="CM67" s="177"/>
      <c r="CN67" s="177">
        <v>5.2469999999999999</v>
      </c>
      <c r="CO67" s="167">
        <f t="shared" si="165"/>
        <v>7.109</v>
      </c>
      <c r="CP67" s="166" t="str">
        <f t="shared" si="166"/>
        <v/>
      </c>
      <c r="CQ67" s="166" t="str">
        <f t="shared" si="167"/>
        <v/>
      </c>
      <c r="CR67" s="166">
        <f t="shared" si="168"/>
        <v>5.73</v>
      </c>
      <c r="CS67" s="166">
        <f t="shared" si="169"/>
        <v>5.3570000000000002</v>
      </c>
      <c r="CT67" s="166">
        <f t="shared" si="170"/>
        <v>4.2539999999999996</v>
      </c>
      <c r="CU67" s="166" t="str">
        <f t="shared" si="171"/>
        <v/>
      </c>
      <c r="CV67" s="166" t="str">
        <f t="shared" si="172"/>
        <v/>
      </c>
      <c r="CW67" s="166" t="str">
        <f t="shared" si="173"/>
        <v/>
      </c>
      <c r="CX67" s="166">
        <f t="shared" si="174"/>
        <v>6.6929999999999996</v>
      </c>
      <c r="CY67" s="166">
        <f t="shared" si="175"/>
        <v>5</v>
      </c>
      <c r="CZ67" s="166">
        <f t="shared" si="176"/>
        <v>4.9859999999999998</v>
      </c>
      <c r="DA67" s="166">
        <f t="shared" si="177"/>
        <v>4.8170000000000002</v>
      </c>
      <c r="DB67" s="166" t="str">
        <f t="shared" si="178"/>
        <v/>
      </c>
      <c r="DC67" s="166">
        <f t="shared" si="179"/>
        <v>5.2469999999999999</v>
      </c>
    </row>
    <row r="68" spans="1:107" s="165" customFormat="1" ht="10" x14ac:dyDescent="0.2">
      <c r="A68" s="176" t="s">
        <v>61</v>
      </c>
      <c r="B68" s="176" t="s">
        <v>1604</v>
      </c>
      <c r="C68" s="183">
        <v>19.580682044039225</v>
      </c>
      <c r="D68" s="183">
        <v>37.417095008065445</v>
      </c>
      <c r="E68" s="183">
        <v>16.604117206574173</v>
      </c>
      <c r="F68" s="183">
        <v>6.0500459190256031</v>
      </c>
      <c r="G68" s="183">
        <v>11.264101080733864</v>
      </c>
      <c r="H68" s="183">
        <v>4.0516202041006446</v>
      </c>
      <c r="I68" s="183">
        <v>10.819520480836202</v>
      </c>
      <c r="J68" s="183">
        <v>10.214349631436344</v>
      </c>
      <c r="K68" s="183">
        <v>11.147797648534938</v>
      </c>
      <c r="L68" s="183">
        <v>14.431300116274157</v>
      </c>
      <c r="M68" s="183">
        <v>5.9979145151353697</v>
      </c>
      <c r="N68" s="183">
        <v>6.6633682682485658</v>
      </c>
      <c r="O68" s="183">
        <v>3.0274945937596525</v>
      </c>
      <c r="P68" s="183">
        <v>14.800554196760531</v>
      </c>
      <c r="Q68" s="183">
        <v>20.103178762368692</v>
      </c>
      <c r="R68" s="182"/>
      <c r="S68" s="180">
        <v>130</v>
      </c>
      <c r="T68" s="185"/>
      <c r="U68" s="180">
        <v>105.9</v>
      </c>
      <c r="V68" s="185"/>
      <c r="W68" s="180"/>
      <c r="X68" s="180">
        <v>39.72</v>
      </c>
      <c r="Y68" s="180">
        <v>44.05</v>
      </c>
      <c r="Z68" s="180">
        <v>102</v>
      </c>
      <c r="AA68" s="180">
        <v>308.7</v>
      </c>
      <c r="AB68" s="180"/>
      <c r="AC68" s="180">
        <v>189.2</v>
      </c>
      <c r="AD68" s="180">
        <v>289.39999999999998</v>
      </c>
      <c r="AE68" s="180">
        <v>390.9</v>
      </c>
      <c r="AF68" s="180">
        <v>232</v>
      </c>
      <c r="AG68" s="173" t="str">
        <f t="shared" si="120"/>
        <v/>
      </c>
      <c r="AH68" s="172">
        <f t="shared" si="121"/>
        <v>3.4743477539338059</v>
      </c>
      <c r="AI68" s="172" t="str">
        <f t="shared" si="122"/>
        <v/>
      </c>
      <c r="AJ68" s="172">
        <f t="shared" si="123"/>
        <v>17.503999377422222</v>
      </c>
      <c r="AK68" s="172" t="str">
        <f t="shared" si="124"/>
        <v/>
      </c>
      <c r="AL68" s="172" t="str">
        <f t="shared" si="125"/>
        <v/>
      </c>
      <c r="AM68" s="172">
        <f t="shared" si="126"/>
        <v>3.6711423644285373</v>
      </c>
      <c r="AN68" s="172">
        <f t="shared" si="127"/>
        <v>4.3125604262095028</v>
      </c>
      <c r="AO68" s="172">
        <f t="shared" si="128"/>
        <v>9.1497893320125883</v>
      </c>
      <c r="AP68" s="172">
        <f t="shared" si="129"/>
        <v>21.391004103080043</v>
      </c>
      <c r="AQ68" s="172" t="str">
        <f t="shared" si="130"/>
        <v/>
      </c>
      <c r="AR68" s="172">
        <f t="shared" si="131"/>
        <v>28.394048232566064</v>
      </c>
      <c r="AS68" s="172">
        <f t="shared" si="132"/>
        <v>95.590591836734731</v>
      </c>
      <c r="AT68" s="172">
        <f t="shared" si="133"/>
        <v>26.411173176579979</v>
      </c>
      <c r="AU68" s="172">
        <f t="shared" si="134"/>
        <v>11.540463463135628</v>
      </c>
      <c r="AV68" s="171" t="str">
        <f t="shared" si="135"/>
        <v/>
      </c>
      <c r="AW68" s="170">
        <f t="shared" si="136"/>
        <v>130</v>
      </c>
      <c r="AX68" s="170" t="str">
        <f t="shared" si="137"/>
        <v/>
      </c>
      <c r="AY68" s="170">
        <f t="shared" si="138"/>
        <v>105.9</v>
      </c>
      <c r="AZ68" s="170" t="str">
        <f t="shared" si="139"/>
        <v/>
      </c>
      <c r="BA68" s="170" t="str">
        <f t="shared" si="140"/>
        <v/>
      </c>
      <c r="BB68" s="170">
        <f t="shared" si="141"/>
        <v>39.72</v>
      </c>
      <c r="BC68" s="170">
        <f t="shared" si="142"/>
        <v>44.05</v>
      </c>
      <c r="BD68" s="170">
        <f t="shared" si="143"/>
        <v>102</v>
      </c>
      <c r="BE68" s="170">
        <f t="shared" si="144"/>
        <v>308.7</v>
      </c>
      <c r="BF68" s="170" t="str">
        <f t="shared" si="145"/>
        <v/>
      </c>
      <c r="BG68" s="170">
        <f t="shared" si="146"/>
        <v>189.2</v>
      </c>
      <c r="BH68" s="170">
        <f t="shared" si="147"/>
        <v>289.39999999999998</v>
      </c>
      <c r="BI68" s="170">
        <f t="shared" si="148"/>
        <v>390.9</v>
      </c>
      <c r="BJ68" s="170">
        <f t="shared" si="149"/>
        <v>232</v>
      </c>
      <c r="BK68" s="171" t="str">
        <f t="shared" si="150"/>
        <v/>
      </c>
      <c r="BL68" s="170">
        <f t="shared" si="151"/>
        <v>14.084507042253522</v>
      </c>
      <c r="BM68" s="170" t="str">
        <f t="shared" si="152"/>
        <v/>
      </c>
      <c r="BN68" s="170">
        <f t="shared" si="153"/>
        <v>28.467741935483872</v>
      </c>
      <c r="BO68" s="170" t="str">
        <f t="shared" si="154"/>
        <v/>
      </c>
      <c r="BP68" s="170" t="str">
        <f t="shared" si="155"/>
        <v/>
      </c>
      <c r="BQ68" s="170">
        <f t="shared" si="156"/>
        <v>5.3037788756843369</v>
      </c>
      <c r="BR68" s="170">
        <f t="shared" si="157"/>
        <v>5.1860136566988464</v>
      </c>
      <c r="BS68" s="170">
        <f t="shared" si="158"/>
        <v>11.037766475489665</v>
      </c>
      <c r="BT68" s="170">
        <f t="shared" si="159"/>
        <v>28.93158388003749</v>
      </c>
      <c r="BU68" s="170" t="str">
        <f t="shared" si="160"/>
        <v/>
      </c>
      <c r="BV68" s="170">
        <f t="shared" si="161"/>
        <v>26.791277258566975</v>
      </c>
      <c r="BW68" s="170">
        <f t="shared" si="162"/>
        <v>9.7146693521315868</v>
      </c>
      <c r="BX68" s="170">
        <f t="shared" si="163"/>
        <v>27.316561844863731</v>
      </c>
      <c r="BY68" s="170">
        <f t="shared" si="164"/>
        <v>10.148731408573928</v>
      </c>
      <c r="BZ68" s="179"/>
      <c r="CA68" s="177">
        <v>9.1969999999999992</v>
      </c>
      <c r="CB68" s="184"/>
      <c r="CC68" s="177">
        <v>8.8870000000000005</v>
      </c>
      <c r="CD68" s="184"/>
      <c r="CE68" s="177"/>
      <c r="CF68" s="177">
        <v>7.5149999999999997</v>
      </c>
      <c r="CG68" s="177">
        <v>6.9210000000000003</v>
      </c>
      <c r="CH68" s="177">
        <v>5.6289999999999996</v>
      </c>
      <c r="CI68" s="177">
        <v>6.3079999999999998</v>
      </c>
      <c r="CJ68" s="177"/>
      <c r="CK68" s="177">
        <v>8.3539999999999992</v>
      </c>
      <c r="CL68" s="177">
        <v>7.5279999999999996</v>
      </c>
      <c r="CM68" s="177">
        <v>6.5780000000000003</v>
      </c>
      <c r="CN68" s="177">
        <v>7.4640000000000004</v>
      </c>
      <c r="CO68" s="167" t="str">
        <f t="shared" si="165"/>
        <v/>
      </c>
      <c r="CP68" s="166">
        <f t="shared" si="166"/>
        <v>9.1969999999999992</v>
      </c>
      <c r="CQ68" s="166" t="str">
        <f t="shared" si="167"/>
        <v/>
      </c>
      <c r="CR68" s="166">
        <f t="shared" si="168"/>
        <v>8.8870000000000005</v>
      </c>
      <c r="CS68" s="166" t="str">
        <f t="shared" si="169"/>
        <v/>
      </c>
      <c r="CT68" s="166" t="str">
        <f t="shared" si="170"/>
        <v/>
      </c>
      <c r="CU68" s="166">
        <f t="shared" si="171"/>
        <v>7.5149999999999997</v>
      </c>
      <c r="CV68" s="166">
        <f t="shared" si="172"/>
        <v>6.9210000000000003</v>
      </c>
      <c r="CW68" s="166">
        <f t="shared" si="173"/>
        <v>5.6289999999999996</v>
      </c>
      <c r="CX68" s="166">
        <f t="shared" si="174"/>
        <v>6.3079999999999998</v>
      </c>
      <c r="CY68" s="166" t="str">
        <f t="shared" si="175"/>
        <v/>
      </c>
      <c r="CZ68" s="166">
        <f t="shared" si="176"/>
        <v>8.3539999999999992</v>
      </c>
      <c r="DA68" s="166">
        <f t="shared" si="177"/>
        <v>7.5279999999999996</v>
      </c>
      <c r="DB68" s="166">
        <f t="shared" si="178"/>
        <v>6.5780000000000003</v>
      </c>
      <c r="DC68" s="166">
        <f t="shared" si="179"/>
        <v>7.4640000000000004</v>
      </c>
    </row>
    <row r="69" spans="1:107" s="165" customFormat="1" ht="10" x14ac:dyDescent="0.2">
      <c r="A69" s="176" t="s">
        <v>62</v>
      </c>
      <c r="B69" s="176" t="s">
        <v>1603</v>
      </c>
      <c r="C69" s="170">
        <v>19.114212276193797</v>
      </c>
      <c r="D69" s="170">
        <v>2.2146521110988147</v>
      </c>
      <c r="E69" s="170">
        <v>9.4987623901407741</v>
      </c>
      <c r="F69" s="170">
        <v>1.7398057885081932</v>
      </c>
      <c r="G69" s="170">
        <v>17.980834767014514</v>
      </c>
      <c r="H69" s="170">
        <v>7.962472919423881</v>
      </c>
      <c r="I69" s="170">
        <v>5.4975550174895274</v>
      </c>
      <c r="J69" s="170">
        <v>11.357934083024853</v>
      </c>
      <c r="K69" s="170">
        <v>8.5106321935384734</v>
      </c>
      <c r="L69" s="170">
        <v>5.5544810138232421</v>
      </c>
      <c r="M69" s="170">
        <v>4.1463305797190069</v>
      </c>
      <c r="N69" s="170">
        <v>4.7016239211916648</v>
      </c>
      <c r="O69" s="170">
        <v>2.175713172881677</v>
      </c>
      <c r="P69" s="170">
        <v>12.702517027303255</v>
      </c>
      <c r="Q69" s="170">
        <v>4.7089817866343582</v>
      </c>
      <c r="R69" s="175"/>
      <c r="S69" s="174">
        <v>313.10000000000002</v>
      </c>
      <c r="T69" s="174">
        <v>344.6</v>
      </c>
      <c r="U69" s="174">
        <v>203.6</v>
      </c>
      <c r="V69" s="174">
        <v>246</v>
      </c>
      <c r="W69" s="174">
        <v>45.48</v>
      </c>
      <c r="X69" s="174">
        <v>299.7</v>
      </c>
      <c r="Y69" s="174">
        <v>405</v>
      </c>
      <c r="Z69" s="174">
        <v>334.7</v>
      </c>
      <c r="AA69" s="174">
        <v>490.7</v>
      </c>
      <c r="AB69" s="174"/>
      <c r="AC69" s="174">
        <v>76.77</v>
      </c>
      <c r="AD69" s="174">
        <v>715.2</v>
      </c>
      <c r="AE69" s="174">
        <v>498.6</v>
      </c>
      <c r="AF69" s="174">
        <v>938.9</v>
      </c>
      <c r="AG69" s="173" t="str">
        <f t="shared" si="120"/>
        <v/>
      </c>
      <c r="AH69" s="172">
        <f t="shared" si="121"/>
        <v>141.37660647958535</v>
      </c>
      <c r="AI69" s="172">
        <f t="shared" si="122"/>
        <v>36.27841037035278</v>
      </c>
      <c r="AJ69" s="172">
        <f t="shared" si="123"/>
        <v>117.02455604230288</v>
      </c>
      <c r="AK69" s="172">
        <f t="shared" si="124"/>
        <v>13.68123355714731</v>
      </c>
      <c r="AL69" s="172">
        <f t="shared" si="125"/>
        <v>5.71179336623611</v>
      </c>
      <c r="AM69" s="172">
        <f t="shared" si="126"/>
        <v>54.515143376747645</v>
      </c>
      <c r="AN69" s="172">
        <f t="shared" si="127"/>
        <v>35.65789315552535</v>
      </c>
      <c r="AO69" s="172">
        <f t="shared" si="128"/>
        <v>39.327278207853261</v>
      </c>
      <c r="AP69" s="172">
        <f t="shared" si="129"/>
        <v>88.343087100093072</v>
      </c>
      <c r="AQ69" s="172" t="str">
        <f t="shared" si="130"/>
        <v/>
      </c>
      <c r="AR69" s="172">
        <f t="shared" si="131"/>
        <v>16.32840084337116</v>
      </c>
      <c r="AS69" s="172">
        <f t="shared" si="132"/>
        <v>328.7198004380034</v>
      </c>
      <c r="AT69" s="172">
        <f t="shared" si="133"/>
        <v>39.252063109090187</v>
      </c>
      <c r="AU69" s="172">
        <f t="shared" si="134"/>
        <v>199.38492917193003</v>
      </c>
      <c r="AV69" s="171" t="str">
        <f t="shared" si="135"/>
        <v/>
      </c>
      <c r="AW69" s="170">
        <f t="shared" si="136"/>
        <v>313.10000000000002</v>
      </c>
      <c r="AX69" s="170">
        <f t="shared" si="137"/>
        <v>344.6</v>
      </c>
      <c r="AY69" s="170">
        <f t="shared" si="138"/>
        <v>203.6</v>
      </c>
      <c r="AZ69" s="170">
        <f t="shared" si="139"/>
        <v>246</v>
      </c>
      <c r="BA69" s="170">
        <f t="shared" si="140"/>
        <v>45.48</v>
      </c>
      <c r="BB69" s="170">
        <f t="shared" si="141"/>
        <v>299.7</v>
      </c>
      <c r="BC69" s="170">
        <f t="shared" si="142"/>
        <v>405</v>
      </c>
      <c r="BD69" s="170">
        <f t="shared" si="143"/>
        <v>334.7</v>
      </c>
      <c r="BE69" s="170">
        <f t="shared" si="144"/>
        <v>490.7</v>
      </c>
      <c r="BF69" s="170" t="str">
        <f t="shared" si="145"/>
        <v/>
      </c>
      <c r="BG69" s="170">
        <f t="shared" si="146"/>
        <v>76.77</v>
      </c>
      <c r="BH69" s="170">
        <f t="shared" si="147"/>
        <v>715.2</v>
      </c>
      <c r="BI69" s="170">
        <f t="shared" si="148"/>
        <v>498.6</v>
      </c>
      <c r="BJ69" s="170">
        <f t="shared" si="149"/>
        <v>938.9</v>
      </c>
      <c r="BK69" s="171" t="str">
        <f t="shared" si="150"/>
        <v/>
      </c>
      <c r="BL69" s="170">
        <f t="shared" si="151"/>
        <v>33.921993499458296</v>
      </c>
      <c r="BM69" s="170">
        <f t="shared" si="152"/>
        <v>50.335962605901251</v>
      </c>
      <c r="BN69" s="170">
        <f t="shared" si="153"/>
        <v>54.731182795698928</v>
      </c>
      <c r="BO69" s="170">
        <f t="shared" si="154"/>
        <v>49.757281553398059</v>
      </c>
      <c r="BP69" s="170">
        <f t="shared" si="155"/>
        <v>13.190255220417633</v>
      </c>
      <c r="BQ69" s="170">
        <f t="shared" si="156"/>
        <v>40.018694084657497</v>
      </c>
      <c r="BR69" s="170">
        <f t="shared" si="157"/>
        <v>47.680715799387805</v>
      </c>
      <c r="BS69" s="170">
        <f t="shared" si="158"/>
        <v>36.219023915160697</v>
      </c>
      <c r="BT69" s="170">
        <f t="shared" si="159"/>
        <v>45.988753514526714</v>
      </c>
      <c r="BU69" s="170" t="str">
        <f t="shared" si="160"/>
        <v/>
      </c>
      <c r="BV69" s="170">
        <f t="shared" si="161"/>
        <v>10.870858113848767</v>
      </c>
      <c r="BW69" s="170">
        <f t="shared" si="162"/>
        <v>24.008056394763344</v>
      </c>
      <c r="BX69" s="170">
        <f t="shared" si="163"/>
        <v>34.842767295597483</v>
      </c>
      <c r="BY69" s="170">
        <f t="shared" si="164"/>
        <v>41.071741032370952</v>
      </c>
      <c r="BZ69" s="169"/>
      <c r="CA69" s="168">
        <v>8.4320000000000004</v>
      </c>
      <c r="CB69" s="168">
        <v>8.4760000000000009</v>
      </c>
      <c r="CC69" s="168">
        <v>8.3420000000000005</v>
      </c>
      <c r="CD69" s="168">
        <v>9.0289999999999999</v>
      </c>
      <c r="CE69" s="168">
        <v>8.4979999999999993</v>
      </c>
      <c r="CF69" s="168">
        <v>7.2770000000000001</v>
      </c>
      <c r="CG69" s="168">
        <v>7.0529999999999999</v>
      </c>
      <c r="CH69" s="168">
        <v>7.3540000000000001</v>
      </c>
      <c r="CI69" s="168">
        <v>6.4790000000000001</v>
      </c>
      <c r="CJ69" s="168"/>
      <c r="CK69" s="168">
        <v>9.1460000000000008</v>
      </c>
      <c r="CL69" s="168">
        <v>6.7729999999999997</v>
      </c>
      <c r="CM69" s="168">
        <v>6.6189999999999998</v>
      </c>
      <c r="CN69" s="168">
        <v>7.0780000000000003</v>
      </c>
      <c r="CO69" s="167" t="str">
        <f t="shared" si="165"/>
        <v/>
      </c>
      <c r="CP69" s="166">
        <f t="shared" si="166"/>
        <v>8.4320000000000004</v>
      </c>
      <c r="CQ69" s="166">
        <f t="shared" si="167"/>
        <v>8.4760000000000009</v>
      </c>
      <c r="CR69" s="166">
        <f t="shared" si="168"/>
        <v>8.3420000000000005</v>
      </c>
      <c r="CS69" s="166">
        <f t="shared" si="169"/>
        <v>9.0289999999999999</v>
      </c>
      <c r="CT69" s="166">
        <f t="shared" si="170"/>
        <v>8.4979999999999993</v>
      </c>
      <c r="CU69" s="166">
        <f t="shared" si="171"/>
        <v>7.2770000000000001</v>
      </c>
      <c r="CV69" s="166">
        <f t="shared" si="172"/>
        <v>7.0529999999999999</v>
      </c>
      <c r="CW69" s="166">
        <f t="shared" si="173"/>
        <v>7.3540000000000001</v>
      </c>
      <c r="CX69" s="166">
        <f t="shared" si="174"/>
        <v>6.4790000000000001</v>
      </c>
      <c r="CY69" s="166" t="str">
        <f t="shared" si="175"/>
        <v/>
      </c>
      <c r="CZ69" s="166">
        <f t="shared" si="176"/>
        <v>9.1460000000000008</v>
      </c>
      <c r="DA69" s="166">
        <f t="shared" si="177"/>
        <v>6.7729999999999997</v>
      </c>
      <c r="DB69" s="166">
        <f t="shared" si="178"/>
        <v>6.6189999999999998</v>
      </c>
      <c r="DC69" s="166">
        <f t="shared" si="179"/>
        <v>7.0780000000000003</v>
      </c>
    </row>
    <row r="70" spans="1:107" s="165" customFormat="1" ht="10" x14ac:dyDescent="0.2">
      <c r="A70" s="176" t="s">
        <v>699</v>
      </c>
      <c r="B70" s="176" t="s">
        <v>1602</v>
      </c>
      <c r="C70" s="170">
        <v>18.511753180078557</v>
      </c>
      <c r="D70" s="170">
        <v>32.244451847598917</v>
      </c>
      <c r="E70" s="170">
        <v>19.086756890353126</v>
      </c>
      <c r="F70" s="170">
        <v>26.716750090026306</v>
      </c>
      <c r="G70" s="170">
        <v>26.957145680389655</v>
      </c>
      <c r="H70" s="170">
        <v>8.8288744925437719</v>
      </c>
      <c r="I70" s="170">
        <v>15.631799748452915</v>
      </c>
      <c r="J70" s="170">
        <v>28.828467469028606</v>
      </c>
      <c r="K70" s="170">
        <v>26.122147270005275</v>
      </c>
      <c r="L70" s="170">
        <v>12.771868649577845</v>
      </c>
      <c r="M70" s="170">
        <v>22.116834648124179</v>
      </c>
      <c r="N70" s="170">
        <v>9.8210716350566134</v>
      </c>
      <c r="O70" s="170">
        <v>19.336897707004219</v>
      </c>
      <c r="P70" s="170">
        <v>15.843830609819248</v>
      </c>
      <c r="Q70" s="170">
        <v>24.319908340892773</v>
      </c>
      <c r="R70" s="175"/>
      <c r="S70" s="174">
        <v>748.6</v>
      </c>
      <c r="T70" s="174">
        <v>414.1</v>
      </c>
      <c r="U70" s="174">
        <v>208.5</v>
      </c>
      <c r="V70" s="174">
        <v>367</v>
      </c>
      <c r="W70" s="174">
        <v>197</v>
      </c>
      <c r="X70" s="174">
        <v>75.38</v>
      </c>
      <c r="Y70" s="189">
        <v>67.58</v>
      </c>
      <c r="Z70" s="174">
        <v>399.7</v>
      </c>
      <c r="AA70" s="174">
        <v>729.6</v>
      </c>
      <c r="AB70" s="174">
        <v>76.38</v>
      </c>
      <c r="AC70" s="174">
        <v>241.1</v>
      </c>
      <c r="AD70" s="174">
        <v>1380</v>
      </c>
      <c r="AE70" s="174">
        <v>1185</v>
      </c>
      <c r="AF70" s="174">
        <v>1474</v>
      </c>
      <c r="AG70" s="173" t="str">
        <f t="shared" si="120"/>
        <v/>
      </c>
      <c r="AH70" s="172">
        <f t="shared" si="121"/>
        <v>23.21639715068515</v>
      </c>
      <c r="AI70" s="172">
        <f t="shared" si="122"/>
        <v>21.695671107399885</v>
      </c>
      <c r="AJ70" s="172">
        <f t="shared" si="123"/>
        <v>7.8040929116537878</v>
      </c>
      <c r="AK70" s="172">
        <f t="shared" si="124"/>
        <v>13.614201011903837</v>
      </c>
      <c r="AL70" s="172">
        <f t="shared" si="125"/>
        <v>22.313149899952926</v>
      </c>
      <c r="AM70" s="172">
        <f t="shared" si="126"/>
        <v>4.8222214468593343</v>
      </c>
      <c r="AN70" s="172">
        <f t="shared" si="127"/>
        <v>2.3442106339021826</v>
      </c>
      <c r="AO70" s="172">
        <f t="shared" si="128"/>
        <v>15.301192351019131</v>
      </c>
      <c r="AP70" s="172">
        <f t="shared" si="129"/>
        <v>57.125548345199732</v>
      </c>
      <c r="AQ70" s="172">
        <f t="shared" si="130"/>
        <v>3.4534779146833339</v>
      </c>
      <c r="AR70" s="172">
        <f t="shared" si="131"/>
        <v>24.549255820453059</v>
      </c>
      <c r="AS70" s="172">
        <f t="shared" si="132"/>
        <v>71.366152984309153</v>
      </c>
      <c r="AT70" s="172">
        <f t="shared" si="133"/>
        <v>74.792518878963122</v>
      </c>
      <c r="AU70" s="172">
        <f t="shared" si="134"/>
        <v>60.608781058666196</v>
      </c>
      <c r="AV70" s="171" t="str">
        <f t="shared" si="135"/>
        <v/>
      </c>
      <c r="AW70" s="170">
        <f t="shared" si="136"/>
        <v>748.6</v>
      </c>
      <c r="AX70" s="170">
        <f t="shared" si="137"/>
        <v>414.1</v>
      </c>
      <c r="AY70" s="170">
        <f t="shared" si="138"/>
        <v>208.5</v>
      </c>
      <c r="AZ70" s="170">
        <f t="shared" si="139"/>
        <v>367</v>
      </c>
      <c r="BA70" s="170">
        <f t="shared" si="140"/>
        <v>197</v>
      </c>
      <c r="BB70" s="170">
        <f t="shared" si="141"/>
        <v>75.38</v>
      </c>
      <c r="BC70" s="170">
        <f t="shared" si="142"/>
        <v>67.58</v>
      </c>
      <c r="BD70" s="170">
        <f t="shared" si="143"/>
        <v>399.7</v>
      </c>
      <c r="BE70" s="170">
        <f t="shared" si="144"/>
        <v>729.6</v>
      </c>
      <c r="BF70" s="170">
        <f t="shared" si="145"/>
        <v>76.38</v>
      </c>
      <c r="BG70" s="170">
        <f t="shared" si="146"/>
        <v>241.1</v>
      </c>
      <c r="BH70" s="170">
        <f t="shared" si="147"/>
        <v>1380</v>
      </c>
      <c r="BI70" s="170">
        <f t="shared" si="148"/>
        <v>1185</v>
      </c>
      <c r="BJ70" s="170">
        <f t="shared" si="149"/>
        <v>1474</v>
      </c>
      <c r="BK70" s="171" t="str">
        <f t="shared" si="150"/>
        <v/>
      </c>
      <c r="BL70" s="170">
        <f t="shared" si="151"/>
        <v>81.105092091007577</v>
      </c>
      <c r="BM70" s="170">
        <f t="shared" si="152"/>
        <v>60.487876132047909</v>
      </c>
      <c r="BN70" s="170">
        <f t="shared" si="153"/>
        <v>56.048387096774192</v>
      </c>
      <c r="BO70" s="170">
        <f t="shared" si="154"/>
        <v>74.23139158576052</v>
      </c>
      <c r="BP70" s="170">
        <f t="shared" si="155"/>
        <v>57.134570765661252</v>
      </c>
      <c r="BQ70" s="170">
        <f t="shared" si="156"/>
        <v>10.065429296301241</v>
      </c>
      <c r="BR70" s="170">
        <f t="shared" si="157"/>
        <v>7.9562043795620436</v>
      </c>
      <c r="BS70" s="170">
        <f t="shared" si="158"/>
        <v>43.252894708364892</v>
      </c>
      <c r="BT70" s="170">
        <f t="shared" si="159"/>
        <v>68.378631677600751</v>
      </c>
      <c r="BU70" s="170">
        <f t="shared" si="160"/>
        <v>62.606557377049178</v>
      </c>
      <c r="BV70" s="170">
        <f t="shared" si="161"/>
        <v>34.140470121778527</v>
      </c>
      <c r="BW70" s="170">
        <f t="shared" si="162"/>
        <v>46.324269889224574</v>
      </c>
      <c r="BX70" s="170">
        <f t="shared" si="163"/>
        <v>82.809224318658281</v>
      </c>
      <c r="BY70" s="170">
        <f t="shared" si="164"/>
        <v>64.479440069991256</v>
      </c>
      <c r="BZ70" s="169"/>
      <c r="CA70" s="168">
        <v>10.06</v>
      </c>
      <c r="CB70" s="168">
        <v>10.34</v>
      </c>
      <c r="CC70" s="168">
        <v>10.18</v>
      </c>
      <c r="CD70" s="168">
        <v>10.47</v>
      </c>
      <c r="CE70" s="168">
        <v>9.8469999999999995</v>
      </c>
      <c r="CF70" s="168">
        <v>7.0880000000000001</v>
      </c>
      <c r="CG70" s="188">
        <v>6.5609999999999999</v>
      </c>
      <c r="CH70" s="168">
        <v>6.97</v>
      </c>
      <c r="CI70" s="168">
        <v>9.8870000000000005</v>
      </c>
      <c r="CJ70" s="168">
        <v>9.5190000000000001</v>
      </c>
      <c r="CK70" s="168">
        <v>9.0269999999999992</v>
      </c>
      <c r="CL70" s="168">
        <v>6.9880000000000004</v>
      </c>
      <c r="CM70" s="168">
        <v>7.7279999999999998</v>
      </c>
      <c r="CN70" s="168">
        <v>7.8979999999999997</v>
      </c>
      <c r="CO70" s="167" t="str">
        <f t="shared" si="165"/>
        <v/>
      </c>
      <c r="CP70" s="166">
        <f t="shared" si="166"/>
        <v>10.06</v>
      </c>
      <c r="CQ70" s="166">
        <f t="shared" si="167"/>
        <v>10.34</v>
      </c>
      <c r="CR70" s="166">
        <f t="shared" si="168"/>
        <v>10.18</v>
      </c>
      <c r="CS70" s="166">
        <f t="shared" si="169"/>
        <v>10.47</v>
      </c>
      <c r="CT70" s="166">
        <f t="shared" si="170"/>
        <v>9.8469999999999995</v>
      </c>
      <c r="CU70" s="166">
        <f t="shared" si="171"/>
        <v>7.0880000000000001</v>
      </c>
      <c r="CV70" s="166">
        <f t="shared" si="172"/>
        <v>6.5609999999999999</v>
      </c>
      <c r="CW70" s="166">
        <f t="shared" si="173"/>
        <v>6.97</v>
      </c>
      <c r="CX70" s="166">
        <f t="shared" si="174"/>
        <v>9.8870000000000005</v>
      </c>
      <c r="CY70" s="166">
        <f t="shared" si="175"/>
        <v>9.5190000000000001</v>
      </c>
      <c r="CZ70" s="166">
        <f t="shared" si="176"/>
        <v>9.0269999999999992</v>
      </c>
      <c r="DA70" s="166">
        <f t="shared" si="177"/>
        <v>6.9880000000000004</v>
      </c>
      <c r="DB70" s="166">
        <f t="shared" si="178"/>
        <v>7.7279999999999998</v>
      </c>
      <c r="DC70" s="166">
        <f t="shared" si="179"/>
        <v>7.8979999999999997</v>
      </c>
    </row>
    <row r="71" spans="1:107" s="165" customFormat="1" ht="10" x14ac:dyDescent="0.2">
      <c r="A71" s="176" t="s">
        <v>701</v>
      </c>
      <c r="B71" s="176" t="s">
        <v>1601</v>
      </c>
      <c r="C71" s="183">
        <v>17.097543789231864</v>
      </c>
      <c r="D71" s="183">
        <v>24.893378962066368</v>
      </c>
      <c r="E71" s="183">
        <v>21.352926552999403</v>
      </c>
      <c r="F71" s="183">
        <v>22.319356021243856</v>
      </c>
      <c r="G71" s="183">
        <v>21.661145611443118</v>
      </c>
      <c r="H71" s="183">
        <v>8.0526353314347379</v>
      </c>
      <c r="I71" s="183">
        <v>18.806971279289844</v>
      </c>
      <c r="J71" s="183">
        <v>27.112456005484304</v>
      </c>
      <c r="K71" s="183">
        <v>22.352436918431394</v>
      </c>
      <c r="L71" s="183">
        <v>18.920554710925497</v>
      </c>
      <c r="M71" s="183">
        <v>31.885503665024309</v>
      </c>
      <c r="N71" s="183">
        <v>17.060283937950409</v>
      </c>
      <c r="O71" s="183">
        <v>25.301113002369409</v>
      </c>
      <c r="P71" s="183">
        <v>21.697273984610739</v>
      </c>
      <c r="Q71" s="183">
        <v>19.918462434478638</v>
      </c>
      <c r="R71" s="182"/>
      <c r="S71" s="180">
        <v>420.9</v>
      </c>
      <c r="T71" s="180">
        <v>250.6</v>
      </c>
      <c r="U71" s="180">
        <v>206.1</v>
      </c>
      <c r="V71" s="180">
        <v>299.5</v>
      </c>
      <c r="W71" s="180">
        <v>105.7</v>
      </c>
      <c r="X71" s="180"/>
      <c r="Y71" s="180"/>
      <c r="Z71" s="180"/>
      <c r="AA71" s="180"/>
      <c r="AB71" s="180"/>
      <c r="AC71" s="180"/>
      <c r="AD71" s="180"/>
      <c r="AE71" s="181">
        <v>23.07</v>
      </c>
      <c r="AF71" s="189">
        <v>64.97</v>
      </c>
      <c r="AG71" s="173" t="str">
        <f t="shared" si="120"/>
        <v/>
      </c>
      <c r="AH71" s="172">
        <f t="shared" si="121"/>
        <v>16.908110411261806</v>
      </c>
      <c r="AI71" s="172">
        <f t="shared" si="122"/>
        <v>11.736096191685665</v>
      </c>
      <c r="AJ71" s="172">
        <f t="shared" si="123"/>
        <v>9.2341373919494494</v>
      </c>
      <c r="AK71" s="172">
        <f t="shared" si="124"/>
        <v>13.826600188762896</v>
      </c>
      <c r="AL71" s="172">
        <f t="shared" si="125"/>
        <v>13.126137674133002</v>
      </c>
      <c r="AM71" s="172" t="str">
        <f t="shared" si="126"/>
        <v/>
      </c>
      <c r="AN71" s="172" t="str">
        <f t="shared" si="127"/>
        <v/>
      </c>
      <c r="AO71" s="172" t="str">
        <f t="shared" si="128"/>
        <v/>
      </c>
      <c r="AP71" s="172" t="str">
        <f t="shared" si="129"/>
        <v/>
      </c>
      <c r="AQ71" s="172" t="str">
        <f t="shared" si="130"/>
        <v/>
      </c>
      <c r="AR71" s="172" t="str">
        <f t="shared" si="131"/>
        <v/>
      </c>
      <c r="AS71" s="172" t="str">
        <f t="shared" si="132"/>
        <v/>
      </c>
      <c r="AT71" s="172">
        <f t="shared" si="133"/>
        <v>1.0632672111880459</v>
      </c>
      <c r="AU71" s="172">
        <f t="shared" si="134"/>
        <v>3.2617979532163912</v>
      </c>
      <c r="AV71" s="171" t="str">
        <f t="shared" si="135"/>
        <v/>
      </c>
      <c r="AW71" s="170">
        <f t="shared" si="136"/>
        <v>420.9</v>
      </c>
      <c r="AX71" s="170">
        <f t="shared" si="137"/>
        <v>250.6</v>
      </c>
      <c r="AY71" s="170">
        <f t="shared" si="138"/>
        <v>206.1</v>
      </c>
      <c r="AZ71" s="170">
        <f t="shared" si="139"/>
        <v>299.5</v>
      </c>
      <c r="BA71" s="170">
        <f t="shared" si="140"/>
        <v>105.7</v>
      </c>
      <c r="BB71" s="170" t="str">
        <f t="shared" si="141"/>
        <v/>
      </c>
      <c r="BC71" s="170" t="str">
        <f t="shared" si="142"/>
        <v/>
      </c>
      <c r="BD71" s="170" t="str">
        <f t="shared" si="143"/>
        <v/>
      </c>
      <c r="BE71" s="170" t="str">
        <f t="shared" si="144"/>
        <v/>
      </c>
      <c r="BF71" s="170" t="str">
        <f t="shared" si="145"/>
        <v/>
      </c>
      <c r="BG71" s="170" t="str">
        <f t="shared" si="146"/>
        <v/>
      </c>
      <c r="BH71" s="170" t="str">
        <f t="shared" si="147"/>
        <v/>
      </c>
      <c r="BI71" s="170" t="str">
        <f t="shared" si="148"/>
        <v/>
      </c>
      <c r="BJ71" s="170">
        <f t="shared" si="149"/>
        <v>64.97</v>
      </c>
      <c r="BK71" s="171" t="str">
        <f t="shared" si="150"/>
        <v/>
      </c>
      <c r="BL71" s="170">
        <f t="shared" si="151"/>
        <v>45.601300108342365</v>
      </c>
      <c r="BM71" s="170">
        <f t="shared" si="152"/>
        <v>36.605316973415128</v>
      </c>
      <c r="BN71" s="170">
        <f t="shared" si="153"/>
        <v>55.403225806451616</v>
      </c>
      <c r="BO71" s="170">
        <f t="shared" si="154"/>
        <v>60.578478964401299</v>
      </c>
      <c r="BP71" s="170">
        <f t="shared" si="155"/>
        <v>30.655452436194896</v>
      </c>
      <c r="BQ71" s="170" t="str">
        <f t="shared" si="156"/>
        <v/>
      </c>
      <c r="BR71" s="170" t="str">
        <f t="shared" si="157"/>
        <v/>
      </c>
      <c r="BS71" s="170" t="str">
        <f t="shared" si="158"/>
        <v/>
      </c>
      <c r="BT71" s="170" t="str">
        <f t="shared" si="159"/>
        <v/>
      </c>
      <c r="BU71" s="170" t="str">
        <f t="shared" si="160"/>
        <v/>
      </c>
      <c r="BV71" s="170" t="str">
        <f t="shared" si="161"/>
        <v/>
      </c>
      <c r="BW71" s="170" t="str">
        <f t="shared" si="162"/>
        <v/>
      </c>
      <c r="BX71" s="170" t="str">
        <f t="shared" si="163"/>
        <v/>
      </c>
      <c r="BY71" s="170">
        <f t="shared" si="164"/>
        <v>2.8420822397200349</v>
      </c>
      <c r="BZ71" s="179"/>
      <c r="CA71" s="177">
        <v>8.7460000000000004</v>
      </c>
      <c r="CB71" s="177">
        <v>8.81</v>
      </c>
      <c r="CC71" s="177">
        <v>8.407</v>
      </c>
      <c r="CD71" s="177">
        <v>8.6579999999999995</v>
      </c>
      <c r="CE71" s="177">
        <v>7.3390000000000004</v>
      </c>
      <c r="CF71" s="177"/>
      <c r="CG71" s="177"/>
      <c r="CH71" s="177"/>
      <c r="CI71" s="177"/>
      <c r="CJ71" s="177"/>
      <c r="CK71" s="177"/>
      <c r="CL71" s="177"/>
      <c r="CM71" s="187">
        <v>7.657</v>
      </c>
      <c r="CN71" s="188">
        <v>6.9429999999999996</v>
      </c>
      <c r="CO71" s="167" t="str">
        <f t="shared" si="165"/>
        <v/>
      </c>
      <c r="CP71" s="166">
        <f t="shared" si="166"/>
        <v>8.7460000000000004</v>
      </c>
      <c r="CQ71" s="166">
        <f t="shared" si="167"/>
        <v>8.81</v>
      </c>
      <c r="CR71" s="166">
        <f t="shared" si="168"/>
        <v>8.407</v>
      </c>
      <c r="CS71" s="166">
        <f t="shared" si="169"/>
        <v>8.6579999999999995</v>
      </c>
      <c r="CT71" s="166">
        <f t="shared" si="170"/>
        <v>7.3390000000000004</v>
      </c>
      <c r="CU71" s="166" t="str">
        <f t="shared" si="171"/>
        <v/>
      </c>
      <c r="CV71" s="166" t="str">
        <f t="shared" si="172"/>
        <v/>
      </c>
      <c r="CW71" s="166" t="str">
        <f t="shared" si="173"/>
        <v/>
      </c>
      <c r="CX71" s="166" t="str">
        <f t="shared" si="174"/>
        <v/>
      </c>
      <c r="CY71" s="166" t="str">
        <f t="shared" si="175"/>
        <v/>
      </c>
      <c r="CZ71" s="166" t="str">
        <f t="shared" si="176"/>
        <v/>
      </c>
      <c r="DA71" s="166" t="str">
        <f t="shared" si="177"/>
        <v/>
      </c>
      <c r="DB71" s="166" t="str">
        <f t="shared" si="178"/>
        <v/>
      </c>
      <c r="DC71" s="166">
        <f t="shared" si="179"/>
        <v>6.9429999999999996</v>
      </c>
    </row>
    <row r="72" spans="1:107" s="165" customFormat="1" ht="10" x14ac:dyDescent="0.2">
      <c r="A72" s="176" t="s">
        <v>67</v>
      </c>
      <c r="B72" s="176" t="s">
        <v>1600</v>
      </c>
      <c r="C72" s="183">
        <v>9.249343965922229</v>
      </c>
      <c r="D72" s="183">
        <v>26.024742169968931</v>
      </c>
      <c r="E72" s="183">
        <v>1.6830857428000932</v>
      </c>
      <c r="F72" s="183">
        <v>17.940554429883214</v>
      </c>
      <c r="G72" s="183">
        <v>4.4680045576089258</v>
      </c>
      <c r="H72" s="183">
        <v>10.161215901367759</v>
      </c>
      <c r="I72" s="183">
        <v>12.759940302603299</v>
      </c>
      <c r="J72" s="183">
        <v>15.409647773193567</v>
      </c>
      <c r="K72" s="183">
        <v>13.395451940476121</v>
      </c>
      <c r="L72" s="183">
        <v>5.7812411675085054</v>
      </c>
      <c r="M72" s="183">
        <v>4.872594049742756</v>
      </c>
      <c r="N72" s="183">
        <v>9.5029081551340511</v>
      </c>
      <c r="O72" s="183">
        <v>10.156878182404187</v>
      </c>
      <c r="P72" s="183">
        <v>9.4297027343540876</v>
      </c>
      <c r="Q72" s="183">
        <v>2.5402205617787237</v>
      </c>
      <c r="R72" s="182">
        <v>58.1</v>
      </c>
      <c r="S72" s="180"/>
      <c r="T72" s="180"/>
      <c r="U72" s="180"/>
      <c r="V72" s="180">
        <v>34.950000000000003</v>
      </c>
      <c r="W72" s="180">
        <v>124.9</v>
      </c>
      <c r="X72" s="180"/>
      <c r="Y72" s="180"/>
      <c r="Z72" s="180"/>
      <c r="AA72" s="180">
        <v>586.5</v>
      </c>
      <c r="AB72" s="180">
        <v>50.78</v>
      </c>
      <c r="AC72" s="180">
        <v>190.9</v>
      </c>
      <c r="AD72" s="180">
        <v>57.52</v>
      </c>
      <c r="AE72" s="180">
        <v>404.9</v>
      </c>
      <c r="AF72" s="180">
        <v>624.6</v>
      </c>
      <c r="AG72" s="173">
        <f t="shared" si="120"/>
        <v>6.2815265832971967</v>
      </c>
      <c r="AH72" s="172" t="str">
        <f t="shared" si="121"/>
        <v/>
      </c>
      <c r="AI72" s="172" t="str">
        <f t="shared" si="122"/>
        <v/>
      </c>
      <c r="AJ72" s="172" t="str">
        <f t="shared" si="123"/>
        <v/>
      </c>
      <c r="AK72" s="172">
        <f t="shared" si="124"/>
        <v>7.8222838740128022</v>
      </c>
      <c r="AL72" s="172">
        <f t="shared" si="125"/>
        <v>12.291836057059641</v>
      </c>
      <c r="AM72" s="172" t="str">
        <f t="shared" si="126"/>
        <v/>
      </c>
      <c r="AN72" s="172" t="str">
        <f t="shared" si="127"/>
        <v/>
      </c>
      <c r="AO72" s="172" t="str">
        <f t="shared" si="128"/>
        <v/>
      </c>
      <c r="AP72" s="172">
        <f t="shared" si="129"/>
        <v>101.44880364033648</v>
      </c>
      <c r="AQ72" s="172">
        <f t="shared" si="130"/>
        <v>10.421553587596915</v>
      </c>
      <c r="AR72" s="172">
        <f t="shared" si="131"/>
        <v>20.088587291761225</v>
      </c>
      <c r="AS72" s="172">
        <f t="shared" si="132"/>
        <v>5.6631574157941431</v>
      </c>
      <c r="AT72" s="172">
        <f t="shared" si="133"/>
        <v>42.93878729865758</v>
      </c>
      <c r="AU72" s="172">
        <f t="shared" si="134"/>
        <v>245.88416037489282</v>
      </c>
      <c r="AV72" s="171">
        <f t="shared" si="135"/>
        <v>58.1</v>
      </c>
      <c r="AW72" s="170" t="str">
        <f t="shared" si="136"/>
        <v/>
      </c>
      <c r="AX72" s="170" t="str">
        <f t="shared" si="137"/>
        <v/>
      </c>
      <c r="AY72" s="170" t="str">
        <f t="shared" si="138"/>
        <v/>
      </c>
      <c r="AZ72" s="170">
        <f t="shared" si="139"/>
        <v>34.950000000000003</v>
      </c>
      <c r="BA72" s="170">
        <f t="shared" si="140"/>
        <v>124.9</v>
      </c>
      <c r="BB72" s="170" t="str">
        <f t="shared" si="141"/>
        <v/>
      </c>
      <c r="BC72" s="170" t="str">
        <f t="shared" si="142"/>
        <v/>
      </c>
      <c r="BD72" s="170" t="str">
        <f t="shared" si="143"/>
        <v/>
      </c>
      <c r="BE72" s="170">
        <f t="shared" si="144"/>
        <v>586.5</v>
      </c>
      <c r="BF72" s="170">
        <f t="shared" si="145"/>
        <v>50.78</v>
      </c>
      <c r="BG72" s="170">
        <f t="shared" si="146"/>
        <v>190.9</v>
      </c>
      <c r="BH72" s="170">
        <f t="shared" si="147"/>
        <v>57.52</v>
      </c>
      <c r="BI72" s="170">
        <f t="shared" si="148"/>
        <v>404.9</v>
      </c>
      <c r="BJ72" s="170">
        <f t="shared" si="149"/>
        <v>624.6</v>
      </c>
      <c r="BK72" s="171">
        <f t="shared" si="150"/>
        <v>88.946723821188002</v>
      </c>
      <c r="BL72" s="170" t="str">
        <f t="shared" si="151"/>
        <v/>
      </c>
      <c r="BM72" s="170" t="str">
        <f t="shared" si="152"/>
        <v/>
      </c>
      <c r="BN72" s="170" t="str">
        <f t="shared" si="153"/>
        <v/>
      </c>
      <c r="BO72" s="170">
        <f t="shared" si="154"/>
        <v>7.0691747572815542</v>
      </c>
      <c r="BP72" s="170">
        <f t="shared" si="155"/>
        <v>36.223897911832942</v>
      </c>
      <c r="BQ72" s="170" t="str">
        <f t="shared" si="156"/>
        <v/>
      </c>
      <c r="BR72" s="170" t="str">
        <f t="shared" si="157"/>
        <v/>
      </c>
      <c r="BS72" s="170" t="str">
        <f t="shared" si="158"/>
        <v/>
      </c>
      <c r="BT72" s="170">
        <f t="shared" si="159"/>
        <v>54.967197750702908</v>
      </c>
      <c r="BU72" s="170">
        <f t="shared" si="160"/>
        <v>41.622950819672134</v>
      </c>
      <c r="BV72" s="170">
        <f t="shared" si="161"/>
        <v>27.032002265647122</v>
      </c>
      <c r="BW72" s="170">
        <f t="shared" si="162"/>
        <v>1.9308492782813025</v>
      </c>
      <c r="BX72" s="170">
        <f t="shared" si="163"/>
        <v>28.294898672257162</v>
      </c>
      <c r="BY72" s="170">
        <f t="shared" si="164"/>
        <v>27.322834645669293</v>
      </c>
      <c r="BZ72" s="179">
        <v>9.5559999999999992</v>
      </c>
      <c r="CA72" s="177"/>
      <c r="CB72" s="177"/>
      <c r="CC72" s="177"/>
      <c r="CD72" s="177">
        <v>8.3030000000000008</v>
      </c>
      <c r="CE72" s="177">
        <v>8.6379999999999999</v>
      </c>
      <c r="CF72" s="177"/>
      <c r="CG72" s="177"/>
      <c r="CH72" s="177"/>
      <c r="CI72" s="177">
        <v>10.59</v>
      </c>
      <c r="CJ72" s="177">
        <v>7.4569999999999999</v>
      </c>
      <c r="CK72" s="177">
        <v>6.7469999999999999</v>
      </c>
      <c r="CL72" s="177">
        <v>8.7249999999999996</v>
      </c>
      <c r="CM72" s="177">
        <v>8.73</v>
      </c>
      <c r="CN72" s="177">
        <v>8.7940000000000005</v>
      </c>
      <c r="CO72" s="167">
        <f t="shared" si="165"/>
        <v>9.5559999999999992</v>
      </c>
      <c r="CP72" s="166" t="str">
        <f t="shared" si="166"/>
        <v/>
      </c>
      <c r="CQ72" s="166" t="str">
        <f t="shared" si="167"/>
        <v/>
      </c>
      <c r="CR72" s="166" t="str">
        <f t="shared" si="168"/>
        <v/>
      </c>
      <c r="CS72" s="166">
        <f t="shared" si="169"/>
        <v>8.3030000000000008</v>
      </c>
      <c r="CT72" s="166">
        <f t="shared" si="170"/>
        <v>8.6379999999999999</v>
      </c>
      <c r="CU72" s="166" t="str">
        <f t="shared" si="171"/>
        <v/>
      </c>
      <c r="CV72" s="166" t="str">
        <f t="shared" si="172"/>
        <v/>
      </c>
      <c r="CW72" s="166" t="str">
        <f t="shared" si="173"/>
        <v/>
      </c>
      <c r="CX72" s="166">
        <f t="shared" si="174"/>
        <v>10.59</v>
      </c>
      <c r="CY72" s="166">
        <f t="shared" si="175"/>
        <v>7.4569999999999999</v>
      </c>
      <c r="CZ72" s="166">
        <f t="shared" si="176"/>
        <v>6.7469999999999999</v>
      </c>
      <c r="DA72" s="166">
        <f t="shared" si="177"/>
        <v>8.7249999999999996</v>
      </c>
      <c r="DB72" s="166">
        <f t="shared" si="178"/>
        <v>8.73</v>
      </c>
      <c r="DC72" s="166">
        <f t="shared" si="179"/>
        <v>8.7940000000000005</v>
      </c>
    </row>
    <row r="73" spans="1:107" s="165" customFormat="1" ht="10" x14ac:dyDescent="0.2">
      <c r="A73" s="176" t="s">
        <v>99</v>
      </c>
      <c r="B73" s="176" t="s">
        <v>1599</v>
      </c>
      <c r="C73" s="170">
        <v>7.9724936177455019</v>
      </c>
      <c r="D73" s="170">
        <v>0.85022859461307332</v>
      </c>
      <c r="E73" s="170">
        <v>1.1796485331504614</v>
      </c>
      <c r="F73" s="170">
        <v>22.372793620454878</v>
      </c>
      <c r="G73" s="170">
        <v>14.980289093298264</v>
      </c>
      <c r="H73" s="170">
        <v>8.9356496529175153</v>
      </c>
      <c r="I73" s="170">
        <v>7.3548140236975978</v>
      </c>
      <c r="J73" s="170">
        <v>6.0977283106684368</v>
      </c>
      <c r="K73" s="170">
        <v>10.020316792025909</v>
      </c>
      <c r="L73" s="170">
        <v>8.9072781099087095</v>
      </c>
      <c r="M73" s="170">
        <v>5.5874275251828438</v>
      </c>
      <c r="N73" s="170">
        <v>7.94923426931084</v>
      </c>
      <c r="O73" s="170">
        <v>7.7613118976400521</v>
      </c>
      <c r="P73" s="170">
        <v>1.8175599959452393</v>
      </c>
      <c r="Q73" s="170">
        <v>7.9179051746241624</v>
      </c>
      <c r="R73" s="175">
        <v>36.19</v>
      </c>
      <c r="S73" s="174"/>
      <c r="T73" s="174"/>
      <c r="U73" s="174"/>
      <c r="V73" s="174"/>
      <c r="W73" s="181">
        <v>13.96</v>
      </c>
      <c r="X73" s="174"/>
      <c r="Y73" s="174"/>
      <c r="Z73" s="174"/>
      <c r="AA73" s="174">
        <v>683.8</v>
      </c>
      <c r="AB73" s="174"/>
      <c r="AC73" s="174">
        <v>71.569999999999993</v>
      </c>
      <c r="AD73" s="174"/>
      <c r="AE73" s="174">
        <v>45.57</v>
      </c>
      <c r="AF73" s="174">
        <v>76.44</v>
      </c>
      <c r="AG73" s="173">
        <f t="shared" si="120"/>
        <v>4.5393576633848687</v>
      </c>
      <c r="AH73" s="172" t="str">
        <f t="shared" si="121"/>
        <v/>
      </c>
      <c r="AI73" s="172" t="str">
        <f t="shared" si="122"/>
        <v/>
      </c>
      <c r="AJ73" s="172" t="str">
        <f t="shared" si="123"/>
        <v/>
      </c>
      <c r="AK73" s="172" t="str">
        <f t="shared" si="124"/>
        <v/>
      </c>
      <c r="AL73" s="172">
        <f t="shared" si="125"/>
        <v>1.5622814839704486</v>
      </c>
      <c r="AM73" s="172" t="str">
        <f t="shared" si="126"/>
        <v/>
      </c>
      <c r="AN73" s="172" t="str">
        <f t="shared" si="127"/>
        <v/>
      </c>
      <c r="AO73" s="172" t="str">
        <f t="shared" si="128"/>
        <v/>
      </c>
      <c r="AP73" s="172">
        <f t="shared" si="129"/>
        <v>76.768681920835206</v>
      </c>
      <c r="AQ73" s="172" t="str">
        <f t="shared" si="130"/>
        <v/>
      </c>
      <c r="AR73" s="172">
        <f t="shared" si="131"/>
        <v>9.0033829140381805</v>
      </c>
      <c r="AS73" s="172" t="str">
        <f t="shared" si="132"/>
        <v/>
      </c>
      <c r="AT73" s="172">
        <f t="shared" si="133"/>
        <v>25.072074705462963</v>
      </c>
      <c r="AU73" s="172">
        <f t="shared" si="134"/>
        <v>9.6540686348429734</v>
      </c>
      <c r="AV73" s="171">
        <f t="shared" si="135"/>
        <v>36.19</v>
      </c>
      <c r="AW73" s="170" t="str">
        <f t="shared" si="136"/>
        <v/>
      </c>
      <c r="AX73" s="170" t="str">
        <f t="shared" si="137"/>
        <v/>
      </c>
      <c r="AY73" s="170" t="str">
        <f t="shared" si="138"/>
        <v/>
      </c>
      <c r="AZ73" s="170" t="str">
        <f t="shared" si="139"/>
        <v/>
      </c>
      <c r="BA73" s="170">
        <f t="shared" si="140"/>
        <v>13.96</v>
      </c>
      <c r="BB73" s="170" t="str">
        <f t="shared" si="141"/>
        <v/>
      </c>
      <c r="BC73" s="170" t="str">
        <f t="shared" si="142"/>
        <v/>
      </c>
      <c r="BD73" s="170" t="str">
        <f t="shared" si="143"/>
        <v/>
      </c>
      <c r="BE73" s="170">
        <f t="shared" si="144"/>
        <v>683.8</v>
      </c>
      <c r="BF73" s="170" t="str">
        <f t="shared" si="145"/>
        <v/>
      </c>
      <c r="BG73" s="170">
        <f t="shared" si="146"/>
        <v>71.569999999999993</v>
      </c>
      <c r="BH73" s="170" t="str">
        <f t="shared" si="147"/>
        <v/>
      </c>
      <c r="BI73" s="170">
        <f t="shared" si="148"/>
        <v>45.57</v>
      </c>
      <c r="BJ73" s="170">
        <f t="shared" si="149"/>
        <v>76.44</v>
      </c>
      <c r="BK73" s="171">
        <f t="shared" si="150"/>
        <v>55.404164115125539</v>
      </c>
      <c r="BL73" s="170" t="str">
        <f t="shared" si="151"/>
        <v/>
      </c>
      <c r="BM73" s="170" t="str">
        <f t="shared" si="152"/>
        <v/>
      </c>
      <c r="BN73" s="170" t="str">
        <f t="shared" si="153"/>
        <v/>
      </c>
      <c r="BO73" s="170" t="str">
        <f t="shared" si="154"/>
        <v/>
      </c>
      <c r="BP73" s="170">
        <f t="shared" si="155"/>
        <v>4.0487238979118327</v>
      </c>
      <c r="BQ73" s="170" t="str">
        <f t="shared" si="156"/>
        <v/>
      </c>
      <c r="BR73" s="170" t="str">
        <f t="shared" si="157"/>
        <v/>
      </c>
      <c r="BS73" s="170" t="str">
        <f t="shared" si="158"/>
        <v/>
      </c>
      <c r="BT73" s="170">
        <f t="shared" si="159"/>
        <v>64.086223055295221</v>
      </c>
      <c r="BU73" s="170" t="str">
        <f t="shared" si="160"/>
        <v/>
      </c>
      <c r="BV73" s="170">
        <f t="shared" si="161"/>
        <v>10.134522798074197</v>
      </c>
      <c r="BW73" s="170" t="str">
        <f t="shared" si="162"/>
        <v/>
      </c>
      <c r="BX73" s="170">
        <f t="shared" si="163"/>
        <v>3.1844863731656186</v>
      </c>
      <c r="BY73" s="170">
        <f t="shared" si="164"/>
        <v>3.3438320209973753</v>
      </c>
      <c r="BZ73" s="169">
        <v>8.1980000000000004</v>
      </c>
      <c r="CA73" s="168"/>
      <c r="CB73" s="168"/>
      <c r="CC73" s="168"/>
      <c r="CD73" s="168"/>
      <c r="CE73" s="187">
        <v>7.54</v>
      </c>
      <c r="CF73" s="168"/>
      <c r="CG73" s="168"/>
      <c r="CH73" s="168"/>
      <c r="CI73" s="168">
        <v>8.2520000000000007</v>
      </c>
      <c r="CJ73" s="168"/>
      <c r="CK73" s="168">
        <v>5.7249999999999996</v>
      </c>
      <c r="CL73" s="168"/>
      <c r="CM73" s="168">
        <v>7.032</v>
      </c>
      <c r="CN73" s="168">
        <v>7.4489999999999998</v>
      </c>
      <c r="CO73" s="167">
        <f t="shared" si="165"/>
        <v>8.1980000000000004</v>
      </c>
      <c r="CP73" s="166" t="str">
        <f t="shared" si="166"/>
        <v/>
      </c>
      <c r="CQ73" s="166" t="str">
        <f t="shared" si="167"/>
        <v/>
      </c>
      <c r="CR73" s="166" t="str">
        <f t="shared" si="168"/>
        <v/>
      </c>
      <c r="CS73" s="166" t="str">
        <f t="shared" si="169"/>
        <v/>
      </c>
      <c r="CT73" s="166">
        <f t="shared" si="170"/>
        <v>7.54</v>
      </c>
      <c r="CU73" s="166" t="str">
        <f t="shared" si="171"/>
        <v/>
      </c>
      <c r="CV73" s="166" t="str">
        <f t="shared" si="172"/>
        <v/>
      </c>
      <c r="CW73" s="166" t="str">
        <f t="shared" si="173"/>
        <v/>
      </c>
      <c r="CX73" s="166">
        <f t="shared" si="174"/>
        <v>8.2520000000000007</v>
      </c>
      <c r="CY73" s="166" t="str">
        <f t="shared" si="175"/>
        <v/>
      </c>
      <c r="CZ73" s="166">
        <f t="shared" si="176"/>
        <v>5.7249999999999996</v>
      </c>
      <c r="DA73" s="166" t="str">
        <f t="shared" si="177"/>
        <v/>
      </c>
      <c r="DB73" s="166">
        <f t="shared" si="178"/>
        <v>7.032</v>
      </c>
      <c r="DC73" s="166">
        <f t="shared" si="179"/>
        <v>7.4489999999999998</v>
      </c>
    </row>
    <row r="74" spans="1:107" s="165" customFormat="1" ht="10" x14ac:dyDescent="0.2">
      <c r="A74" s="176" t="s">
        <v>728</v>
      </c>
      <c r="B74" s="176" t="s">
        <v>1598</v>
      </c>
      <c r="C74" s="183">
        <v>10.982506941956</v>
      </c>
      <c r="D74" s="183">
        <v>12.248817563232402</v>
      </c>
      <c r="E74" s="183">
        <v>16.417717693008171</v>
      </c>
      <c r="F74" s="183">
        <v>5.4735951164869192</v>
      </c>
      <c r="G74" s="183">
        <v>5.6405930802520228</v>
      </c>
      <c r="H74" s="183">
        <v>3.6340445997069999</v>
      </c>
      <c r="I74" s="183">
        <v>14</v>
      </c>
      <c r="J74" s="183">
        <v>5.7410564101749548</v>
      </c>
      <c r="K74" s="183">
        <v>12.251677669795653</v>
      </c>
      <c r="L74" s="183">
        <v>7.7901594537500953</v>
      </c>
      <c r="M74" s="183">
        <v>12.095628036027016</v>
      </c>
      <c r="N74" s="183">
        <v>12.040821905898907</v>
      </c>
      <c r="O74" s="183">
        <v>7.4432292756478597</v>
      </c>
      <c r="P74" s="183">
        <v>13.881703899290237</v>
      </c>
      <c r="Q74" s="183">
        <v>9.4501961377803543</v>
      </c>
      <c r="R74" s="182"/>
      <c r="S74" s="180">
        <v>226</v>
      </c>
      <c r="T74" s="180">
        <v>119.9</v>
      </c>
      <c r="U74" s="180">
        <v>91.94</v>
      </c>
      <c r="V74" s="180">
        <v>103.4</v>
      </c>
      <c r="W74" s="180"/>
      <c r="X74" s="180"/>
      <c r="Y74" s="180"/>
      <c r="Z74" s="180"/>
      <c r="AA74" s="180">
        <v>705.9</v>
      </c>
      <c r="AB74" s="180"/>
      <c r="AC74" s="180"/>
      <c r="AD74" s="180">
        <v>78.64</v>
      </c>
      <c r="AE74" s="180">
        <v>183.2</v>
      </c>
      <c r="AF74" s="180">
        <v>157.5</v>
      </c>
      <c r="AG74" s="173" t="str">
        <f t="shared" si="120"/>
        <v/>
      </c>
      <c r="AH74" s="172">
        <f t="shared" si="121"/>
        <v>18.450760559810291</v>
      </c>
      <c r="AI74" s="172">
        <f t="shared" si="122"/>
        <v>7.3030857420006638</v>
      </c>
      <c r="AJ74" s="172">
        <f t="shared" si="123"/>
        <v>16.797004170635336</v>
      </c>
      <c r="AK74" s="172">
        <f t="shared" si="124"/>
        <v>18.331405674699027</v>
      </c>
      <c r="AL74" s="172" t="str">
        <f t="shared" si="125"/>
        <v/>
      </c>
      <c r="AM74" s="172" t="str">
        <f t="shared" si="126"/>
        <v/>
      </c>
      <c r="AN74" s="172" t="str">
        <f t="shared" si="127"/>
        <v/>
      </c>
      <c r="AO74" s="172" t="str">
        <f t="shared" si="128"/>
        <v/>
      </c>
      <c r="AP74" s="172">
        <f t="shared" si="129"/>
        <v>90.614319795493742</v>
      </c>
      <c r="AQ74" s="172" t="str">
        <f t="shared" si="130"/>
        <v/>
      </c>
      <c r="AR74" s="172" t="str">
        <f t="shared" si="131"/>
        <v/>
      </c>
      <c r="AS74" s="172">
        <f t="shared" si="132"/>
        <v>10.565306681776931</v>
      </c>
      <c r="AT74" s="172">
        <f t="shared" si="133"/>
        <v>13.197227179681228</v>
      </c>
      <c r="AU74" s="172">
        <f t="shared" si="134"/>
        <v>16.666320751835034</v>
      </c>
      <c r="AV74" s="171" t="str">
        <f t="shared" si="135"/>
        <v/>
      </c>
      <c r="AW74" s="170">
        <f t="shared" si="136"/>
        <v>226</v>
      </c>
      <c r="AX74" s="170">
        <f t="shared" si="137"/>
        <v>119.9</v>
      </c>
      <c r="AY74" s="170">
        <f t="shared" si="138"/>
        <v>91.94</v>
      </c>
      <c r="AZ74" s="170">
        <f t="shared" si="139"/>
        <v>103.4</v>
      </c>
      <c r="BA74" s="170" t="str">
        <f t="shared" si="140"/>
        <v/>
      </c>
      <c r="BB74" s="170" t="str">
        <f t="shared" si="141"/>
        <v/>
      </c>
      <c r="BC74" s="170" t="str">
        <f t="shared" si="142"/>
        <v/>
      </c>
      <c r="BD74" s="170" t="str">
        <f t="shared" si="143"/>
        <v/>
      </c>
      <c r="BE74" s="170">
        <f t="shared" si="144"/>
        <v>705.9</v>
      </c>
      <c r="BF74" s="170" t="str">
        <f t="shared" si="145"/>
        <v/>
      </c>
      <c r="BG74" s="170" t="str">
        <f t="shared" si="146"/>
        <v/>
      </c>
      <c r="BH74" s="170">
        <f t="shared" si="147"/>
        <v>78.64</v>
      </c>
      <c r="BI74" s="170">
        <f t="shared" si="148"/>
        <v>183.2</v>
      </c>
      <c r="BJ74" s="170">
        <f t="shared" si="149"/>
        <v>157.5</v>
      </c>
      <c r="BK74" s="171" t="str">
        <f t="shared" si="150"/>
        <v/>
      </c>
      <c r="BL74" s="170">
        <f t="shared" si="151"/>
        <v>24.485373781148429</v>
      </c>
      <c r="BM74" s="170">
        <f t="shared" si="152"/>
        <v>17.513876716330703</v>
      </c>
      <c r="BN74" s="170">
        <f t="shared" si="153"/>
        <v>24.71505376344086</v>
      </c>
      <c r="BO74" s="170">
        <f t="shared" si="154"/>
        <v>20.914239482200649</v>
      </c>
      <c r="BP74" s="170" t="str">
        <f t="shared" si="155"/>
        <v/>
      </c>
      <c r="BQ74" s="170" t="str">
        <f t="shared" si="156"/>
        <v/>
      </c>
      <c r="BR74" s="170" t="str">
        <f t="shared" si="157"/>
        <v/>
      </c>
      <c r="BS74" s="170" t="str">
        <f t="shared" si="158"/>
        <v/>
      </c>
      <c r="BT74" s="170">
        <f t="shared" si="159"/>
        <v>66.157450796626051</v>
      </c>
      <c r="BU74" s="170" t="str">
        <f t="shared" si="160"/>
        <v/>
      </c>
      <c r="BV74" s="170" t="str">
        <f t="shared" si="161"/>
        <v/>
      </c>
      <c r="BW74" s="170">
        <f t="shared" si="162"/>
        <v>2.639812017455522</v>
      </c>
      <c r="BX74" s="170">
        <f t="shared" si="163"/>
        <v>12.802236198462614</v>
      </c>
      <c r="BY74" s="170">
        <f t="shared" si="164"/>
        <v>6.8897637795275593</v>
      </c>
      <c r="BZ74" s="179"/>
      <c r="CA74" s="177">
        <v>10.72</v>
      </c>
      <c r="CB74" s="177">
        <v>10.91</v>
      </c>
      <c r="CC74" s="177">
        <v>10.9</v>
      </c>
      <c r="CD74" s="177">
        <v>10.99</v>
      </c>
      <c r="CE74" s="177"/>
      <c r="CF74" s="177"/>
      <c r="CG74" s="177"/>
      <c r="CH74" s="177"/>
      <c r="CI74" s="177">
        <v>9.1959999999999997</v>
      </c>
      <c r="CJ74" s="177"/>
      <c r="CK74" s="177"/>
      <c r="CL74" s="177">
        <v>8.9369999999999994</v>
      </c>
      <c r="CM74" s="177">
        <v>8.9090000000000007</v>
      </c>
      <c r="CN74" s="177">
        <v>8.75</v>
      </c>
      <c r="CO74" s="167" t="str">
        <f t="shared" si="165"/>
        <v/>
      </c>
      <c r="CP74" s="166">
        <f t="shared" si="166"/>
        <v>10.72</v>
      </c>
      <c r="CQ74" s="166">
        <f t="shared" si="167"/>
        <v>10.91</v>
      </c>
      <c r="CR74" s="166">
        <f t="shared" si="168"/>
        <v>10.9</v>
      </c>
      <c r="CS74" s="166">
        <f t="shared" si="169"/>
        <v>10.99</v>
      </c>
      <c r="CT74" s="166" t="str">
        <f t="shared" si="170"/>
        <v/>
      </c>
      <c r="CU74" s="166" t="str">
        <f t="shared" si="171"/>
        <v/>
      </c>
      <c r="CV74" s="166" t="str">
        <f t="shared" si="172"/>
        <v/>
      </c>
      <c r="CW74" s="166" t="str">
        <f t="shared" si="173"/>
        <v/>
      </c>
      <c r="CX74" s="166">
        <f t="shared" si="174"/>
        <v>9.1959999999999997</v>
      </c>
      <c r="CY74" s="166" t="str">
        <f t="shared" si="175"/>
        <v/>
      </c>
      <c r="CZ74" s="166" t="str">
        <f t="shared" si="176"/>
        <v/>
      </c>
      <c r="DA74" s="166">
        <f t="shared" si="177"/>
        <v>8.9369999999999994</v>
      </c>
      <c r="DB74" s="166">
        <f t="shared" si="178"/>
        <v>8.9090000000000007</v>
      </c>
      <c r="DC74" s="166">
        <f t="shared" si="179"/>
        <v>8.75</v>
      </c>
    </row>
    <row r="75" spans="1:107" s="165" customFormat="1" ht="10" x14ac:dyDescent="0.2">
      <c r="A75" s="176" t="s">
        <v>731</v>
      </c>
      <c r="B75" s="176" t="s">
        <v>1597</v>
      </c>
      <c r="C75" s="170">
        <v>14.4257439869612</v>
      </c>
      <c r="D75" s="170">
        <v>9.9200557955058226</v>
      </c>
      <c r="E75" s="170">
        <v>14.952738006835881</v>
      </c>
      <c r="F75" s="170">
        <v>11.176018249775442</v>
      </c>
      <c r="G75" s="170">
        <v>7.9896618581703365</v>
      </c>
      <c r="H75" s="170">
        <v>25.094566899935419</v>
      </c>
      <c r="I75" s="170">
        <v>10.059733280213383</v>
      </c>
      <c r="J75" s="170">
        <v>14.221907512409885</v>
      </c>
      <c r="K75" s="170">
        <v>11.492528631716421</v>
      </c>
      <c r="L75" s="170">
        <v>6.7027065774941299</v>
      </c>
      <c r="M75" s="170">
        <v>9.442760784378347</v>
      </c>
      <c r="N75" s="170">
        <v>9.7173073484355044</v>
      </c>
      <c r="O75" s="170">
        <v>4.2913707466272886</v>
      </c>
      <c r="P75" s="170">
        <v>7.8311212399457277</v>
      </c>
      <c r="Q75" s="170">
        <v>10.548276831913384</v>
      </c>
      <c r="R75" s="175"/>
      <c r="S75" s="174">
        <v>235.4</v>
      </c>
      <c r="T75" s="174">
        <v>155.9</v>
      </c>
      <c r="U75" s="174">
        <v>92.72</v>
      </c>
      <c r="V75" s="174">
        <v>151.80000000000001</v>
      </c>
      <c r="W75" s="174"/>
      <c r="X75" s="174"/>
      <c r="Y75" s="174"/>
      <c r="Z75" s="174"/>
      <c r="AA75" s="174">
        <v>16.850000000000001</v>
      </c>
      <c r="AB75" s="174"/>
      <c r="AC75" s="174"/>
      <c r="AD75" s="189">
        <v>20.399999999999999</v>
      </c>
      <c r="AE75" s="174"/>
      <c r="AF75" s="181">
        <v>16.22</v>
      </c>
      <c r="AG75" s="173" t="str">
        <f t="shared" si="120"/>
        <v/>
      </c>
      <c r="AH75" s="172">
        <f t="shared" si="121"/>
        <v>23.729705240835994</v>
      </c>
      <c r="AI75" s="172">
        <f t="shared" si="122"/>
        <v>10.426184149600418</v>
      </c>
      <c r="AJ75" s="172">
        <f t="shared" si="123"/>
        <v>8.2963357725246212</v>
      </c>
      <c r="AK75" s="172">
        <f t="shared" si="124"/>
        <v>18.999552508566715</v>
      </c>
      <c r="AL75" s="172" t="str">
        <f t="shared" si="125"/>
        <v/>
      </c>
      <c r="AM75" s="172" t="str">
        <f t="shared" si="126"/>
        <v/>
      </c>
      <c r="AN75" s="172" t="str">
        <f t="shared" si="127"/>
        <v/>
      </c>
      <c r="AO75" s="172" t="str">
        <f t="shared" si="128"/>
        <v/>
      </c>
      <c r="AP75" s="172">
        <f t="shared" si="129"/>
        <v>2.5139098370466835</v>
      </c>
      <c r="AQ75" s="172" t="str">
        <f t="shared" si="130"/>
        <v/>
      </c>
      <c r="AR75" s="172" t="str">
        <f t="shared" si="131"/>
        <v/>
      </c>
      <c r="AS75" s="172">
        <f t="shared" si="132"/>
        <v>4.7537258383077114</v>
      </c>
      <c r="AT75" s="172" t="str">
        <f t="shared" si="133"/>
        <v/>
      </c>
      <c r="AU75" s="172">
        <f t="shared" si="134"/>
        <v>1.5376919148468919</v>
      </c>
      <c r="AV75" s="171" t="str">
        <f t="shared" si="135"/>
        <v/>
      </c>
      <c r="AW75" s="170">
        <f t="shared" si="136"/>
        <v>235.4</v>
      </c>
      <c r="AX75" s="170">
        <f t="shared" si="137"/>
        <v>155.9</v>
      </c>
      <c r="AY75" s="170">
        <f t="shared" si="138"/>
        <v>92.72</v>
      </c>
      <c r="AZ75" s="170">
        <f t="shared" si="139"/>
        <v>151.80000000000001</v>
      </c>
      <c r="BA75" s="170" t="str">
        <f t="shared" si="140"/>
        <v/>
      </c>
      <c r="BB75" s="170" t="str">
        <f t="shared" si="141"/>
        <v/>
      </c>
      <c r="BC75" s="170" t="str">
        <f t="shared" si="142"/>
        <v/>
      </c>
      <c r="BD75" s="170" t="str">
        <f t="shared" si="143"/>
        <v/>
      </c>
      <c r="BE75" s="170">
        <f t="shared" si="144"/>
        <v>16.850000000000001</v>
      </c>
      <c r="BF75" s="170" t="str">
        <f t="shared" si="145"/>
        <v/>
      </c>
      <c r="BG75" s="170" t="str">
        <f t="shared" si="146"/>
        <v/>
      </c>
      <c r="BH75" s="170">
        <f t="shared" si="147"/>
        <v>20.399999999999999</v>
      </c>
      <c r="BI75" s="170" t="str">
        <f t="shared" si="148"/>
        <v/>
      </c>
      <c r="BJ75" s="170">
        <f t="shared" si="149"/>
        <v>16.22</v>
      </c>
      <c r="BK75" s="171" t="str">
        <f t="shared" si="150"/>
        <v/>
      </c>
      <c r="BL75" s="170">
        <f t="shared" si="151"/>
        <v>25.503791982665224</v>
      </c>
      <c r="BM75" s="170">
        <f t="shared" si="152"/>
        <v>22.772421852176453</v>
      </c>
      <c r="BN75" s="170">
        <f t="shared" si="153"/>
        <v>24.9247311827957</v>
      </c>
      <c r="BO75" s="170">
        <f t="shared" si="154"/>
        <v>30.703883495145636</v>
      </c>
      <c r="BP75" s="170" t="str">
        <f t="shared" si="155"/>
        <v/>
      </c>
      <c r="BQ75" s="170" t="str">
        <f t="shared" si="156"/>
        <v/>
      </c>
      <c r="BR75" s="170" t="str">
        <f t="shared" si="157"/>
        <v/>
      </c>
      <c r="BS75" s="170" t="str">
        <f t="shared" si="158"/>
        <v/>
      </c>
      <c r="BT75" s="170">
        <f t="shared" si="159"/>
        <v>1.5791940018744144</v>
      </c>
      <c r="BU75" s="170" t="str">
        <f t="shared" si="160"/>
        <v/>
      </c>
      <c r="BV75" s="170" t="str">
        <f t="shared" si="161"/>
        <v/>
      </c>
      <c r="BW75" s="170">
        <f t="shared" si="162"/>
        <v>0.68479355488418925</v>
      </c>
      <c r="BX75" s="170" t="str">
        <f t="shared" si="163"/>
        <v/>
      </c>
      <c r="BY75" s="170">
        <f t="shared" si="164"/>
        <v>0.7095363079615048</v>
      </c>
      <c r="BZ75" s="169"/>
      <c r="CA75" s="168">
        <v>9.4280000000000008</v>
      </c>
      <c r="CB75" s="168">
        <v>9.4320000000000004</v>
      </c>
      <c r="CC75" s="168">
        <v>9.0250000000000004</v>
      </c>
      <c r="CD75" s="168">
        <v>9.3710000000000004</v>
      </c>
      <c r="CE75" s="168"/>
      <c r="CF75" s="168"/>
      <c r="CG75" s="168"/>
      <c r="CH75" s="168"/>
      <c r="CI75" s="168">
        <v>8.5</v>
      </c>
      <c r="CJ75" s="168"/>
      <c r="CK75" s="168"/>
      <c r="CL75" s="188">
        <v>7.7930000000000001</v>
      </c>
      <c r="CM75" s="168"/>
      <c r="CN75" s="187">
        <v>8.5980000000000008</v>
      </c>
      <c r="CO75" s="167" t="str">
        <f t="shared" si="165"/>
        <v/>
      </c>
      <c r="CP75" s="166">
        <f t="shared" si="166"/>
        <v>9.4280000000000008</v>
      </c>
      <c r="CQ75" s="166">
        <f t="shared" si="167"/>
        <v>9.4320000000000004</v>
      </c>
      <c r="CR75" s="166">
        <f t="shared" si="168"/>
        <v>9.0250000000000004</v>
      </c>
      <c r="CS75" s="166">
        <f t="shared" si="169"/>
        <v>9.3710000000000004</v>
      </c>
      <c r="CT75" s="166" t="str">
        <f t="shared" si="170"/>
        <v/>
      </c>
      <c r="CU75" s="166" t="str">
        <f t="shared" si="171"/>
        <v/>
      </c>
      <c r="CV75" s="166" t="str">
        <f t="shared" si="172"/>
        <v/>
      </c>
      <c r="CW75" s="166" t="str">
        <f t="shared" si="173"/>
        <v/>
      </c>
      <c r="CX75" s="166">
        <f t="shared" si="174"/>
        <v>8.5</v>
      </c>
      <c r="CY75" s="166" t="str">
        <f t="shared" si="175"/>
        <v/>
      </c>
      <c r="CZ75" s="166" t="str">
        <f t="shared" si="176"/>
        <v/>
      </c>
      <c r="DA75" s="166">
        <f t="shared" si="177"/>
        <v>7.7930000000000001</v>
      </c>
      <c r="DB75" s="166" t="str">
        <f t="shared" si="178"/>
        <v/>
      </c>
      <c r="DC75" s="166">
        <f t="shared" si="179"/>
        <v>8.5980000000000008</v>
      </c>
    </row>
    <row r="76" spans="1:107" s="165" customFormat="1" ht="10" x14ac:dyDescent="0.2">
      <c r="A76" s="176" t="s">
        <v>755</v>
      </c>
      <c r="B76" s="176" t="s">
        <v>755</v>
      </c>
      <c r="C76" s="170">
        <v>10.361639055348393</v>
      </c>
      <c r="D76" s="170">
        <v>8.3825476488569102</v>
      </c>
      <c r="E76" s="170">
        <v>6.7772758727782554</v>
      </c>
      <c r="F76" s="170">
        <v>13.547345569967252</v>
      </c>
      <c r="G76" s="170">
        <v>9.2723507125982163</v>
      </c>
      <c r="H76" s="170">
        <v>7.2021823656556752</v>
      </c>
      <c r="I76" s="170">
        <v>14.020189957820122</v>
      </c>
      <c r="J76" s="170">
        <v>8.2655280352756098</v>
      </c>
      <c r="K76" s="170">
        <v>3.2495302245929576</v>
      </c>
      <c r="L76" s="170">
        <v>10.13620580739779</v>
      </c>
      <c r="M76" s="170">
        <v>8.3224724121516829</v>
      </c>
      <c r="N76" s="170">
        <v>12.931493401372594</v>
      </c>
      <c r="O76" s="170">
        <v>2.1427478217774172</v>
      </c>
      <c r="P76" s="170">
        <v>9.5391826535918227</v>
      </c>
      <c r="Q76" s="170">
        <v>20.745805275492888</v>
      </c>
      <c r="R76" s="175"/>
      <c r="S76" s="174">
        <v>696</v>
      </c>
      <c r="T76" s="174">
        <v>420.4</v>
      </c>
      <c r="U76" s="174">
        <v>256.5</v>
      </c>
      <c r="V76" s="174">
        <v>461.8</v>
      </c>
      <c r="W76" s="174">
        <v>148.9</v>
      </c>
      <c r="X76" s="174"/>
      <c r="Y76" s="174"/>
      <c r="Z76" s="174"/>
      <c r="AA76" s="174">
        <v>530</v>
      </c>
      <c r="AB76" s="174">
        <v>98.54</v>
      </c>
      <c r="AC76" s="174">
        <v>410.3</v>
      </c>
      <c r="AD76" s="174">
        <v>322.10000000000002</v>
      </c>
      <c r="AE76" s="174">
        <v>198.8</v>
      </c>
      <c r="AF76" s="174">
        <v>612.20000000000005</v>
      </c>
      <c r="AG76" s="173" t="str">
        <f t="shared" si="120"/>
        <v/>
      </c>
      <c r="AH76" s="172">
        <f t="shared" si="121"/>
        <v>83.029650311013782</v>
      </c>
      <c r="AI76" s="172">
        <f t="shared" si="122"/>
        <v>62.030822987239929</v>
      </c>
      <c r="AJ76" s="172">
        <f t="shared" si="123"/>
        <v>18.933598369899709</v>
      </c>
      <c r="AK76" s="172">
        <f t="shared" si="124"/>
        <v>49.803983295472058</v>
      </c>
      <c r="AL76" s="172">
        <f t="shared" si="125"/>
        <v>20.674289047448244</v>
      </c>
      <c r="AM76" s="172" t="str">
        <f t="shared" si="126"/>
        <v/>
      </c>
      <c r="AN76" s="172" t="str">
        <f t="shared" si="127"/>
        <v/>
      </c>
      <c r="AO76" s="172" t="str">
        <f t="shared" si="128"/>
        <v/>
      </c>
      <c r="AP76" s="172">
        <f t="shared" si="129"/>
        <v>52.28780966672813</v>
      </c>
      <c r="AQ76" s="172">
        <f t="shared" si="130"/>
        <v>11.840231498529363</v>
      </c>
      <c r="AR76" s="172">
        <f t="shared" si="131"/>
        <v>31.728740622985537</v>
      </c>
      <c r="AS76" s="172">
        <f t="shared" si="132"/>
        <v>150.32100218532338</v>
      </c>
      <c r="AT76" s="172">
        <f t="shared" si="133"/>
        <v>20.840359936408717</v>
      </c>
      <c r="AU76" s="172">
        <f t="shared" si="134"/>
        <v>29.509579978714765</v>
      </c>
      <c r="AV76" s="171" t="str">
        <f t="shared" si="135"/>
        <v/>
      </c>
      <c r="AW76" s="170">
        <f t="shared" si="136"/>
        <v>696</v>
      </c>
      <c r="AX76" s="170">
        <f t="shared" si="137"/>
        <v>420.4</v>
      </c>
      <c r="AY76" s="170">
        <f t="shared" si="138"/>
        <v>256.5</v>
      </c>
      <c r="AZ76" s="170">
        <f t="shared" si="139"/>
        <v>461.8</v>
      </c>
      <c r="BA76" s="170">
        <f t="shared" si="140"/>
        <v>148.9</v>
      </c>
      <c r="BB76" s="170" t="str">
        <f t="shared" si="141"/>
        <v/>
      </c>
      <c r="BC76" s="170" t="str">
        <f t="shared" si="142"/>
        <v/>
      </c>
      <c r="BD76" s="170" t="str">
        <f t="shared" si="143"/>
        <v/>
      </c>
      <c r="BE76" s="170">
        <f t="shared" si="144"/>
        <v>530</v>
      </c>
      <c r="BF76" s="170">
        <f t="shared" si="145"/>
        <v>98.54</v>
      </c>
      <c r="BG76" s="170">
        <f t="shared" si="146"/>
        <v>410.3</v>
      </c>
      <c r="BH76" s="170">
        <f t="shared" si="147"/>
        <v>322.10000000000002</v>
      </c>
      <c r="BI76" s="170">
        <f t="shared" si="148"/>
        <v>198.8</v>
      </c>
      <c r="BJ76" s="170">
        <f t="shared" si="149"/>
        <v>612.20000000000005</v>
      </c>
      <c r="BK76" s="171" t="str">
        <f t="shared" si="150"/>
        <v/>
      </c>
      <c r="BL76" s="170">
        <f t="shared" si="151"/>
        <v>75.406283856988082</v>
      </c>
      <c r="BM76" s="170">
        <f t="shared" si="152"/>
        <v>61.408121530820914</v>
      </c>
      <c r="BN76" s="170">
        <f t="shared" si="153"/>
        <v>68.951612903225808</v>
      </c>
      <c r="BO76" s="170">
        <f t="shared" si="154"/>
        <v>93.406148867313917</v>
      </c>
      <c r="BP76" s="170">
        <f t="shared" si="155"/>
        <v>43.184454756380511</v>
      </c>
      <c r="BQ76" s="170" t="str">
        <f t="shared" si="156"/>
        <v/>
      </c>
      <c r="BR76" s="170" t="str">
        <f t="shared" si="157"/>
        <v/>
      </c>
      <c r="BS76" s="170" t="str">
        <f t="shared" si="158"/>
        <v/>
      </c>
      <c r="BT76" s="170">
        <f t="shared" si="159"/>
        <v>49.671977507029055</v>
      </c>
      <c r="BU76" s="170">
        <f t="shared" si="160"/>
        <v>80.770491803278688</v>
      </c>
      <c r="BV76" s="170">
        <f t="shared" si="161"/>
        <v>58.099688473520246</v>
      </c>
      <c r="BW76" s="170">
        <f t="shared" si="162"/>
        <v>10.812353138637128</v>
      </c>
      <c r="BX76" s="170">
        <f t="shared" si="163"/>
        <v>13.892382948986723</v>
      </c>
      <c r="BY76" s="170">
        <f t="shared" si="164"/>
        <v>26.780402449693792</v>
      </c>
      <c r="BZ76" s="169"/>
      <c r="CA76" s="168">
        <v>8.0470000000000006</v>
      </c>
      <c r="CB76" s="168">
        <v>8.1199999999999992</v>
      </c>
      <c r="CC76" s="168">
        <v>8.7769999999999992</v>
      </c>
      <c r="CD76" s="168">
        <v>9.1359999999999992</v>
      </c>
      <c r="CE76" s="168">
        <v>10.15</v>
      </c>
      <c r="CF76" s="168"/>
      <c r="CG76" s="168"/>
      <c r="CH76" s="168"/>
      <c r="CI76" s="168">
        <v>7.4</v>
      </c>
      <c r="CJ76" s="168">
        <v>6.915</v>
      </c>
      <c r="CK76" s="168">
        <v>6.69</v>
      </c>
      <c r="CL76" s="168">
        <v>7.9829999999999997</v>
      </c>
      <c r="CM76" s="168">
        <v>7.3559999999999999</v>
      </c>
      <c r="CN76" s="168">
        <v>7.7720000000000002</v>
      </c>
      <c r="CO76" s="167" t="str">
        <f t="shared" si="165"/>
        <v/>
      </c>
      <c r="CP76" s="166">
        <f t="shared" si="166"/>
        <v>8.0470000000000006</v>
      </c>
      <c r="CQ76" s="166">
        <f t="shared" si="167"/>
        <v>8.1199999999999992</v>
      </c>
      <c r="CR76" s="166">
        <f t="shared" si="168"/>
        <v>8.7769999999999992</v>
      </c>
      <c r="CS76" s="166">
        <f t="shared" si="169"/>
        <v>9.1359999999999992</v>
      </c>
      <c r="CT76" s="166">
        <f t="shared" si="170"/>
        <v>10.15</v>
      </c>
      <c r="CU76" s="166" t="str">
        <f t="shared" si="171"/>
        <v/>
      </c>
      <c r="CV76" s="166" t="str">
        <f t="shared" si="172"/>
        <v/>
      </c>
      <c r="CW76" s="166" t="str">
        <f t="shared" si="173"/>
        <v/>
      </c>
      <c r="CX76" s="166">
        <f t="shared" si="174"/>
        <v>7.4</v>
      </c>
      <c r="CY76" s="166">
        <f t="shared" si="175"/>
        <v>6.915</v>
      </c>
      <c r="CZ76" s="166">
        <f t="shared" si="176"/>
        <v>6.69</v>
      </c>
      <c r="DA76" s="166">
        <f t="shared" si="177"/>
        <v>7.9829999999999997</v>
      </c>
      <c r="DB76" s="166">
        <f t="shared" si="178"/>
        <v>7.3559999999999999</v>
      </c>
      <c r="DC76" s="166">
        <f t="shared" si="179"/>
        <v>7.7720000000000002</v>
      </c>
    </row>
    <row r="77" spans="1:107" s="165" customFormat="1" ht="10" x14ac:dyDescent="0.2">
      <c r="A77" s="176" t="s">
        <v>758</v>
      </c>
      <c r="B77" s="176" t="s">
        <v>758</v>
      </c>
      <c r="C77" s="183">
        <v>4.0172323724808052</v>
      </c>
      <c r="D77" s="183">
        <v>13.803981853881492</v>
      </c>
      <c r="E77" s="183">
        <v>6.5124005296842826</v>
      </c>
      <c r="F77" s="183">
        <v>7.0852382884423655</v>
      </c>
      <c r="G77" s="183">
        <v>7.2409223218288155</v>
      </c>
      <c r="H77" s="183">
        <v>10.39871330948697</v>
      </c>
      <c r="I77" s="183">
        <v>1.7556317132790231</v>
      </c>
      <c r="J77" s="183">
        <v>5.8247258884981754</v>
      </c>
      <c r="K77" s="183">
        <v>7.1387415752008598</v>
      </c>
      <c r="L77" s="183">
        <v>5.2711212592681695</v>
      </c>
      <c r="M77" s="183">
        <v>10.771374984743142</v>
      </c>
      <c r="N77" s="183">
        <v>10.171092402838317</v>
      </c>
      <c r="O77" s="183">
        <v>29.948051909077332</v>
      </c>
      <c r="P77" s="183">
        <v>13.317239418924053</v>
      </c>
      <c r="Q77" s="183">
        <v>15.364234925985722</v>
      </c>
      <c r="R77" s="182"/>
      <c r="S77" s="180">
        <v>222.4</v>
      </c>
      <c r="T77" s="180">
        <v>103.9</v>
      </c>
      <c r="U77" s="180">
        <v>112.5</v>
      </c>
      <c r="V77" s="180">
        <v>204.4</v>
      </c>
      <c r="W77" s="180">
        <v>128.9</v>
      </c>
      <c r="X77" s="180"/>
      <c r="Y77" s="180"/>
      <c r="Z77" s="180"/>
      <c r="AA77" s="180"/>
      <c r="AB77" s="180"/>
      <c r="AC77" s="180"/>
      <c r="AD77" s="180"/>
      <c r="AE77" s="180"/>
      <c r="AF77" s="180">
        <v>35.6</v>
      </c>
      <c r="AG77" s="173" t="str">
        <f t="shared" si="120"/>
        <v/>
      </c>
      <c r="AH77" s="172">
        <f t="shared" si="121"/>
        <v>16.111293274227549</v>
      </c>
      <c r="AI77" s="172">
        <f t="shared" si="122"/>
        <v>15.954178421061737</v>
      </c>
      <c r="AJ77" s="172">
        <f t="shared" si="123"/>
        <v>15.878082771543912</v>
      </c>
      <c r="AK77" s="172">
        <f t="shared" si="124"/>
        <v>28.228448105817463</v>
      </c>
      <c r="AL77" s="172">
        <f t="shared" si="125"/>
        <v>12.395764376194673</v>
      </c>
      <c r="AM77" s="172" t="str">
        <f t="shared" si="126"/>
        <v/>
      </c>
      <c r="AN77" s="172" t="str">
        <f t="shared" si="127"/>
        <v/>
      </c>
      <c r="AO77" s="172" t="str">
        <f t="shared" si="128"/>
        <v/>
      </c>
      <c r="AP77" s="172" t="str">
        <f t="shared" si="129"/>
        <v/>
      </c>
      <c r="AQ77" s="172" t="str">
        <f t="shared" si="130"/>
        <v/>
      </c>
      <c r="AR77" s="172" t="str">
        <f t="shared" si="131"/>
        <v/>
      </c>
      <c r="AS77" s="172" t="str">
        <f t="shared" si="132"/>
        <v/>
      </c>
      <c r="AT77" s="172" t="str">
        <f t="shared" si="133"/>
        <v/>
      </c>
      <c r="AU77" s="172">
        <f t="shared" si="134"/>
        <v>2.3170694910287577</v>
      </c>
      <c r="AV77" s="171" t="str">
        <f t="shared" si="135"/>
        <v/>
      </c>
      <c r="AW77" s="170">
        <f t="shared" si="136"/>
        <v>222.4</v>
      </c>
      <c r="AX77" s="170">
        <f t="shared" si="137"/>
        <v>103.9</v>
      </c>
      <c r="AY77" s="170">
        <f t="shared" si="138"/>
        <v>112.5</v>
      </c>
      <c r="AZ77" s="170">
        <f t="shared" si="139"/>
        <v>204.4</v>
      </c>
      <c r="BA77" s="170">
        <f t="shared" si="140"/>
        <v>128.9</v>
      </c>
      <c r="BB77" s="170" t="str">
        <f t="shared" si="141"/>
        <v/>
      </c>
      <c r="BC77" s="170" t="str">
        <f t="shared" si="142"/>
        <v/>
      </c>
      <c r="BD77" s="170" t="str">
        <f t="shared" si="143"/>
        <v/>
      </c>
      <c r="BE77" s="170" t="str">
        <f t="shared" si="144"/>
        <v/>
      </c>
      <c r="BF77" s="170" t="str">
        <f t="shared" si="145"/>
        <v/>
      </c>
      <c r="BG77" s="170" t="str">
        <f t="shared" si="146"/>
        <v/>
      </c>
      <c r="BH77" s="170" t="str">
        <f t="shared" si="147"/>
        <v/>
      </c>
      <c r="BI77" s="170" t="str">
        <f t="shared" si="148"/>
        <v/>
      </c>
      <c r="BJ77" s="170">
        <f t="shared" si="149"/>
        <v>35.6</v>
      </c>
      <c r="BK77" s="171" t="str">
        <f t="shared" si="150"/>
        <v/>
      </c>
      <c r="BL77" s="170">
        <f t="shared" si="151"/>
        <v>24.095341278439872</v>
      </c>
      <c r="BM77" s="170">
        <f t="shared" si="152"/>
        <v>15.176745544843703</v>
      </c>
      <c r="BN77" s="170">
        <f t="shared" si="153"/>
        <v>30.241935483870968</v>
      </c>
      <c r="BO77" s="170">
        <f t="shared" si="154"/>
        <v>41.343042071197409</v>
      </c>
      <c r="BP77" s="170">
        <f t="shared" si="155"/>
        <v>37.38399071925754</v>
      </c>
      <c r="BQ77" s="170" t="str">
        <f t="shared" si="156"/>
        <v/>
      </c>
      <c r="BR77" s="170" t="str">
        <f t="shared" si="157"/>
        <v/>
      </c>
      <c r="BS77" s="170" t="str">
        <f t="shared" si="158"/>
        <v/>
      </c>
      <c r="BT77" s="170" t="str">
        <f t="shared" si="159"/>
        <v/>
      </c>
      <c r="BU77" s="170" t="str">
        <f t="shared" si="160"/>
        <v/>
      </c>
      <c r="BV77" s="170" t="str">
        <f t="shared" si="161"/>
        <v/>
      </c>
      <c r="BW77" s="170" t="str">
        <f t="shared" si="162"/>
        <v/>
      </c>
      <c r="BX77" s="170" t="str">
        <f t="shared" si="163"/>
        <v/>
      </c>
      <c r="BY77" s="170">
        <f t="shared" si="164"/>
        <v>1.557305336832896</v>
      </c>
      <c r="BZ77" s="179"/>
      <c r="CA77" s="177">
        <v>7.13</v>
      </c>
      <c r="CB77" s="177">
        <v>7.2670000000000003</v>
      </c>
      <c r="CC77" s="177">
        <v>7.7670000000000003</v>
      </c>
      <c r="CD77" s="177">
        <v>8.1430000000000007</v>
      </c>
      <c r="CE77" s="177">
        <v>8.57</v>
      </c>
      <c r="CF77" s="177"/>
      <c r="CG77" s="177"/>
      <c r="CH77" s="177"/>
      <c r="CI77" s="177"/>
      <c r="CJ77" s="177"/>
      <c r="CK77" s="177"/>
      <c r="CL77" s="177"/>
      <c r="CM77" s="177"/>
      <c r="CN77" s="177">
        <v>8.0139999999999993</v>
      </c>
      <c r="CO77" s="167" t="str">
        <f t="shared" si="165"/>
        <v/>
      </c>
      <c r="CP77" s="166">
        <f t="shared" si="166"/>
        <v>7.13</v>
      </c>
      <c r="CQ77" s="166">
        <f t="shared" si="167"/>
        <v>7.2670000000000003</v>
      </c>
      <c r="CR77" s="166">
        <f t="shared" si="168"/>
        <v>7.7670000000000003</v>
      </c>
      <c r="CS77" s="166">
        <f t="shared" si="169"/>
        <v>8.1430000000000007</v>
      </c>
      <c r="CT77" s="166">
        <f t="shared" si="170"/>
        <v>8.57</v>
      </c>
      <c r="CU77" s="166" t="str">
        <f t="shared" si="171"/>
        <v/>
      </c>
      <c r="CV77" s="166" t="str">
        <f t="shared" si="172"/>
        <v/>
      </c>
      <c r="CW77" s="166" t="str">
        <f t="shared" si="173"/>
        <v/>
      </c>
      <c r="CX77" s="166" t="str">
        <f t="shared" si="174"/>
        <v/>
      </c>
      <c r="CY77" s="166" t="str">
        <f t="shared" si="175"/>
        <v/>
      </c>
      <c r="CZ77" s="166" t="str">
        <f t="shared" si="176"/>
        <v/>
      </c>
      <c r="DA77" s="166" t="str">
        <f t="shared" si="177"/>
        <v/>
      </c>
      <c r="DB77" s="166" t="str">
        <f t="shared" si="178"/>
        <v/>
      </c>
      <c r="DC77" s="166">
        <f t="shared" si="179"/>
        <v>8.0139999999999993</v>
      </c>
    </row>
    <row r="78" spans="1:107" s="165" customFormat="1" ht="10" x14ac:dyDescent="0.2">
      <c r="A78" s="176" t="s">
        <v>946</v>
      </c>
      <c r="B78" s="176" t="s">
        <v>1578</v>
      </c>
      <c r="C78" s="170">
        <v>6.0267508509364873</v>
      </c>
      <c r="D78" s="170">
        <v>5.4366953155967268</v>
      </c>
      <c r="E78" s="170">
        <v>11.515362325911651</v>
      </c>
      <c r="F78" s="170">
        <v>11.017141608972892</v>
      </c>
      <c r="G78" s="170">
        <v>4.2610027847947451</v>
      </c>
      <c r="H78" s="170">
        <v>14.214210500582142</v>
      </c>
      <c r="I78" s="170">
        <v>4.3841033304390056</v>
      </c>
      <c r="J78" s="170">
        <v>6.9519925062379517</v>
      </c>
      <c r="K78" s="170">
        <v>3.743618900043395</v>
      </c>
      <c r="L78" s="170">
        <v>5.9737426645114464</v>
      </c>
      <c r="M78" s="170">
        <v>6.7965929133419039</v>
      </c>
      <c r="N78" s="170">
        <v>10.005855029115498</v>
      </c>
      <c r="O78" s="170">
        <v>4.1191691640052541</v>
      </c>
      <c r="P78" s="170">
        <v>6.1308483578785067</v>
      </c>
      <c r="Q78" s="170">
        <v>4.1923710931170923</v>
      </c>
      <c r="R78" s="175">
        <v>48.1</v>
      </c>
      <c r="S78" s="174">
        <v>189</v>
      </c>
      <c r="T78" s="174">
        <v>95.8</v>
      </c>
      <c r="U78" s="174">
        <v>56.34</v>
      </c>
      <c r="V78" s="174">
        <v>162.80000000000001</v>
      </c>
      <c r="W78" s="174">
        <v>88.32</v>
      </c>
      <c r="X78" s="174">
        <v>260.39999999999998</v>
      </c>
      <c r="Y78" s="174">
        <v>153.80000000000001</v>
      </c>
      <c r="Z78" s="174">
        <v>46.04</v>
      </c>
      <c r="AA78" s="174">
        <v>610.70000000000005</v>
      </c>
      <c r="AB78" s="174">
        <v>41.57</v>
      </c>
      <c r="AC78" s="174">
        <v>323.2</v>
      </c>
      <c r="AD78" s="174">
        <v>1367</v>
      </c>
      <c r="AE78" s="174">
        <v>694.8</v>
      </c>
      <c r="AF78" s="174">
        <v>1060</v>
      </c>
      <c r="AG78" s="173">
        <f t="shared" si="120"/>
        <v>7.9810832054764331</v>
      </c>
      <c r="AH78" s="172">
        <f t="shared" si="121"/>
        <v>34.763765307538762</v>
      </c>
      <c r="AI78" s="172">
        <f t="shared" si="122"/>
        <v>8.3193213803123367</v>
      </c>
      <c r="AJ78" s="172">
        <f t="shared" si="123"/>
        <v>5.1138491270833795</v>
      </c>
      <c r="AK78" s="172">
        <f t="shared" si="124"/>
        <v>38.206968693131742</v>
      </c>
      <c r="AL78" s="172">
        <f t="shared" si="125"/>
        <v>6.2135002148999305</v>
      </c>
      <c r="AM78" s="172">
        <f t="shared" si="126"/>
        <v>59.39641025156326</v>
      </c>
      <c r="AN78" s="172">
        <f t="shared" si="127"/>
        <v>22.123153881710437</v>
      </c>
      <c r="AO78" s="172">
        <f t="shared" si="128"/>
        <v>12.298260381008953</v>
      </c>
      <c r="AP78" s="172">
        <f t="shared" si="129"/>
        <v>102.23071770868543</v>
      </c>
      <c r="AQ78" s="172">
        <f t="shared" si="130"/>
        <v>6.1162998181628501</v>
      </c>
      <c r="AR78" s="172">
        <f t="shared" si="131"/>
        <v>32.30108761915276</v>
      </c>
      <c r="AS78" s="172">
        <f t="shared" si="132"/>
        <v>331.86303974726889</v>
      </c>
      <c r="AT78" s="172">
        <f t="shared" si="133"/>
        <v>113.32852477212887</v>
      </c>
      <c r="AU78" s="172">
        <f t="shared" si="134"/>
        <v>252.84021296212919</v>
      </c>
      <c r="AV78" s="171">
        <f t="shared" si="135"/>
        <v>48.1</v>
      </c>
      <c r="AW78" s="170">
        <f t="shared" si="136"/>
        <v>189</v>
      </c>
      <c r="AX78" s="170">
        <f t="shared" si="137"/>
        <v>95.8</v>
      </c>
      <c r="AY78" s="170">
        <f t="shared" si="138"/>
        <v>56.34</v>
      </c>
      <c r="AZ78" s="170">
        <f t="shared" si="139"/>
        <v>162.80000000000001</v>
      </c>
      <c r="BA78" s="170">
        <f t="shared" si="140"/>
        <v>88.32</v>
      </c>
      <c r="BB78" s="170">
        <f t="shared" si="141"/>
        <v>260.39999999999998</v>
      </c>
      <c r="BC78" s="170">
        <f t="shared" si="142"/>
        <v>153.80000000000001</v>
      </c>
      <c r="BD78" s="170">
        <f t="shared" si="143"/>
        <v>46.04</v>
      </c>
      <c r="BE78" s="170">
        <f t="shared" si="144"/>
        <v>610.70000000000005</v>
      </c>
      <c r="BF78" s="170">
        <f t="shared" si="145"/>
        <v>41.57</v>
      </c>
      <c r="BG78" s="170">
        <f t="shared" si="146"/>
        <v>323.2</v>
      </c>
      <c r="BH78" s="170">
        <f t="shared" si="147"/>
        <v>1367</v>
      </c>
      <c r="BI78" s="170">
        <f t="shared" si="148"/>
        <v>694.8</v>
      </c>
      <c r="BJ78" s="170">
        <f t="shared" si="149"/>
        <v>1060</v>
      </c>
      <c r="BK78" s="171">
        <f t="shared" si="150"/>
        <v>73.637477036129823</v>
      </c>
      <c r="BL78" s="170">
        <f t="shared" si="151"/>
        <v>20.47670639219935</v>
      </c>
      <c r="BM78" s="170">
        <f t="shared" si="152"/>
        <v>13.993572889278409</v>
      </c>
      <c r="BN78" s="170">
        <f t="shared" si="153"/>
        <v>15.14516129032258</v>
      </c>
      <c r="BO78" s="170">
        <f t="shared" si="154"/>
        <v>32.928802588996767</v>
      </c>
      <c r="BP78" s="170">
        <f t="shared" si="155"/>
        <v>25.614849187935032</v>
      </c>
      <c r="BQ78" s="170">
        <f t="shared" si="156"/>
        <v>34.770997462945651</v>
      </c>
      <c r="BR78" s="170">
        <f t="shared" si="157"/>
        <v>18.106898987520605</v>
      </c>
      <c r="BS78" s="170">
        <f t="shared" si="158"/>
        <v>4.9821447895249431</v>
      </c>
      <c r="BT78" s="170">
        <f t="shared" si="159"/>
        <v>57.235238987816317</v>
      </c>
      <c r="BU78" s="170">
        <f t="shared" si="160"/>
        <v>34.07377049180328</v>
      </c>
      <c r="BV78" s="170">
        <f t="shared" si="161"/>
        <v>45.766071934296228</v>
      </c>
      <c r="BW78" s="170">
        <f t="shared" si="162"/>
        <v>45.887881839543468</v>
      </c>
      <c r="BX78" s="170">
        <f t="shared" si="163"/>
        <v>48.553459119496857</v>
      </c>
      <c r="BY78" s="170">
        <f t="shared" si="164"/>
        <v>46.369203849518811</v>
      </c>
      <c r="BZ78" s="169">
        <v>11.32</v>
      </c>
      <c r="CA78" s="168">
        <v>8.24</v>
      </c>
      <c r="CB78" s="168">
        <v>8.5670000000000002</v>
      </c>
      <c r="CC78" s="168">
        <v>8.3719999999999999</v>
      </c>
      <c r="CD78" s="168">
        <v>8.7040000000000006</v>
      </c>
      <c r="CE78" s="168">
        <v>8.202</v>
      </c>
      <c r="CF78" s="168">
        <v>8.5510000000000002</v>
      </c>
      <c r="CG78" s="168">
        <v>8.1069999999999993</v>
      </c>
      <c r="CH78" s="168">
        <v>7.8869999999999996</v>
      </c>
      <c r="CI78" s="168">
        <v>9.7240000000000002</v>
      </c>
      <c r="CJ78" s="168">
        <v>8.593</v>
      </c>
      <c r="CK78" s="168">
        <v>8.4410000000000007</v>
      </c>
      <c r="CL78" s="168">
        <v>9.109</v>
      </c>
      <c r="CM78" s="168">
        <v>9.0830000000000002</v>
      </c>
      <c r="CN78" s="168">
        <v>9.2539999999999996</v>
      </c>
      <c r="CO78" s="167">
        <f t="shared" si="165"/>
        <v>11.32</v>
      </c>
      <c r="CP78" s="166">
        <f t="shared" si="166"/>
        <v>8.24</v>
      </c>
      <c r="CQ78" s="166">
        <f t="shared" si="167"/>
        <v>8.5670000000000002</v>
      </c>
      <c r="CR78" s="166">
        <f t="shared" si="168"/>
        <v>8.3719999999999999</v>
      </c>
      <c r="CS78" s="166">
        <f t="shared" si="169"/>
        <v>8.7040000000000006</v>
      </c>
      <c r="CT78" s="166">
        <f t="shared" si="170"/>
        <v>8.202</v>
      </c>
      <c r="CU78" s="166">
        <f t="shared" si="171"/>
        <v>8.5510000000000002</v>
      </c>
      <c r="CV78" s="166">
        <f t="shared" si="172"/>
        <v>8.1069999999999993</v>
      </c>
      <c r="CW78" s="166">
        <f t="shared" si="173"/>
        <v>7.8869999999999996</v>
      </c>
      <c r="CX78" s="166">
        <f t="shared" si="174"/>
        <v>9.7240000000000002</v>
      </c>
      <c r="CY78" s="166">
        <f t="shared" si="175"/>
        <v>8.593</v>
      </c>
      <c r="CZ78" s="166">
        <f t="shared" si="176"/>
        <v>8.4410000000000007</v>
      </c>
      <c r="DA78" s="166">
        <f t="shared" si="177"/>
        <v>9.109</v>
      </c>
      <c r="DB78" s="166">
        <f t="shared" si="178"/>
        <v>9.0830000000000002</v>
      </c>
      <c r="DC78" s="166">
        <f t="shared" si="179"/>
        <v>9.2539999999999996</v>
      </c>
    </row>
    <row r="79" spans="1:107" s="165" customFormat="1" ht="10" x14ac:dyDescent="0.2">
      <c r="A79" s="176" t="s">
        <v>71</v>
      </c>
      <c r="B79" s="176" t="s">
        <v>1596</v>
      </c>
      <c r="C79" s="183">
        <v>8.5816288667939649</v>
      </c>
      <c r="D79" s="183">
        <v>9.4471756190915155</v>
      </c>
      <c r="E79" s="183">
        <v>8.4299580151932236</v>
      </c>
      <c r="F79" s="183">
        <v>15.288795268898255</v>
      </c>
      <c r="G79" s="183">
        <v>6.2451026258640958</v>
      </c>
      <c r="H79" s="183">
        <v>9.9792441534168042</v>
      </c>
      <c r="I79" s="183">
        <v>7.1719086774698368</v>
      </c>
      <c r="J79" s="183">
        <v>3.5920736214733568</v>
      </c>
      <c r="K79" s="183">
        <v>9.7525377799538688</v>
      </c>
      <c r="L79" s="183">
        <v>7.0234574998451871</v>
      </c>
      <c r="M79" s="183">
        <v>6.6241415674092723</v>
      </c>
      <c r="N79" s="183">
        <v>6.2344497661812062</v>
      </c>
      <c r="O79" s="183">
        <v>19.232684377249651</v>
      </c>
      <c r="P79" s="183">
        <v>14.470951872390163</v>
      </c>
      <c r="Q79" s="183">
        <v>4.358333342901207</v>
      </c>
      <c r="R79" s="182"/>
      <c r="S79" s="180">
        <v>299.89999999999998</v>
      </c>
      <c r="T79" s="180">
        <v>186.6</v>
      </c>
      <c r="U79" s="180">
        <v>82.86</v>
      </c>
      <c r="V79" s="180">
        <v>192.6</v>
      </c>
      <c r="W79" s="180">
        <v>156.4</v>
      </c>
      <c r="X79" s="180"/>
      <c r="Y79" s="180"/>
      <c r="Z79" s="180"/>
      <c r="AA79" s="180"/>
      <c r="AB79" s="180"/>
      <c r="AC79" s="180"/>
      <c r="AD79" s="181">
        <v>21.3</v>
      </c>
      <c r="AE79" s="191"/>
      <c r="AF79" s="180">
        <v>42.09</v>
      </c>
      <c r="AG79" s="173" t="str">
        <f t="shared" si="120"/>
        <v/>
      </c>
      <c r="AH79" s="172">
        <f t="shared" si="121"/>
        <v>31.744937544501767</v>
      </c>
      <c r="AI79" s="172">
        <f t="shared" si="122"/>
        <v>22.135341559672398</v>
      </c>
      <c r="AJ79" s="172">
        <f t="shared" si="123"/>
        <v>5.4196552797433775</v>
      </c>
      <c r="AK79" s="172">
        <f t="shared" si="124"/>
        <v>30.84016573280109</v>
      </c>
      <c r="AL79" s="172">
        <f t="shared" si="125"/>
        <v>15.672529662123763</v>
      </c>
      <c r="AM79" s="172" t="str">
        <f t="shared" si="126"/>
        <v/>
      </c>
      <c r="AN79" s="172" t="str">
        <f t="shared" si="127"/>
        <v/>
      </c>
      <c r="AO79" s="172" t="str">
        <f t="shared" si="128"/>
        <v/>
      </c>
      <c r="AP79" s="172" t="str">
        <f t="shared" si="129"/>
        <v/>
      </c>
      <c r="AQ79" s="172" t="str">
        <f t="shared" si="130"/>
        <v/>
      </c>
      <c r="AR79" s="172" t="str">
        <f t="shared" si="131"/>
        <v/>
      </c>
      <c r="AS79" s="172">
        <f t="shared" si="132"/>
        <v>1.1074897077391743</v>
      </c>
      <c r="AT79" s="172" t="str">
        <f t="shared" si="133"/>
        <v/>
      </c>
      <c r="AU79" s="172">
        <f t="shared" si="134"/>
        <v>9.6573613554721813</v>
      </c>
      <c r="AV79" s="171" t="str">
        <f t="shared" si="135"/>
        <v/>
      </c>
      <c r="AW79" s="170">
        <f t="shared" si="136"/>
        <v>299.89999999999998</v>
      </c>
      <c r="AX79" s="170">
        <f t="shared" si="137"/>
        <v>186.6</v>
      </c>
      <c r="AY79" s="170">
        <f t="shared" si="138"/>
        <v>82.86</v>
      </c>
      <c r="AZ79" s="170">
        <f t="shared" si="139"/>
        <v>192.6</v>
      </c>
      <c r="BA79" s="170">
        <f t="shared" si="140"/>
        <v>156.4</v>
      </c>
      <c r="BB79" s="170" t="str">
        <f t="shared" si="141"/>
        <v/>
      </c>
      <c r="BC79" s="170" t="str">
        <f t="shared" si="142"/>
        <v/>
      </c>
      <c r="BD79" s="170" t="str">
        <f t="shared" si="143"/>
        <v/>
      </c>
      <c r="BE79" s="170" t="str">
        <f t="shared" si="144"/>
        <v/>
      </c>
      <c r="BF79" s="170" t="str">
        <f t="shared" si="145"/>
        <v/>
      </c>
      <c r="BG79" s="170" t="str">
        <f t="shared" si="146"/>
        <v/>
      </c>
      <c r="BH79" s="170" t="str">
        <f t="shared" si="147"/>
        <v/>
      </c>
      <c r="BI79" s="170" t="str">
        <f t="shared" si="148"/>
        <v/>
      </c>
      <c r="BJ79" s="170">
        <f t="shared" si="149"/>
        <v>42.09</v>
      </c>
      <c r="BK79" s="171" t="str">
        <f t="shared" si="150"/>
        <v/>
      </c>
      <c r="BL79" s="170">
        <f t="shared" si="151"/>
        <v>32.491874322860234</v>
      </c>
      <c r="BM79" s="170">
        <f t="shared" si="152"/>
        <v>27.256792287467132</v>
      </c>
      <c r="BN79" s="170">
        <f t="shared" si="153"/>
        <v>22.274193548387096</v>
      </c>
      <c r="BO79" s="170">
        <f t="shared" si="154"/>
        <v>38.956310679611654</v>
      </c>
      <c r="BP79" s="170">
        <f t="shared" si="155"/>
        <v>45.359628770301626</v>
      </c>
      <c r="BQ79" s="170" t="str">
        <f t="shared" si="156"/>
        <v/>
      </c>
      <c r="BR79" s="170" t="str">
        <f t="shared" si="157"/>
        <v/>
      </c>
      <c r="BS79" s="170" t="str">
        <f t="shared" si="158"/>
        <v/>
      </c>
      <c r="BT79" s="170" t="str">
        <f t="shared" si="159"/>
        <v/>
      </c>
      <c r="BU79" s="170" t="str">
        <f t="shared" si="160"/>
        <v/>
      </c>
      <c r="BV79" s="170" t="str">
        <f t="shared" si="161"/>
        <v/>
      </c>
      <c r="BW79" s="170" t="str">
        <f t="shared" si="162"/>
        <v/>
      </c>
      <c r="BX79" s="170" t="str">
        <f t="shared" si="163"/>
        <v/>
      </c>
      <c r="BY79" s="170">
        <f t="shared" si="164"/>
        <v>1.8412073490813647</v>
      </c>
      <c r="BZ79" s="179"/>
      <c r="CA79" s="177">
        <v>9.4589999999999996</v>
      </c>
      <c r="CB79" s="177">
        <v>9.4260000000000002</v>
      </c>
      <c r="CC79" s="177">
        <v>9.2910000000000004</v>
      </c>
      <c r="CD79" s="177">
        <v>9.5820000000000007</v>
      </c>
      <c r="CE79" s="177">
        <v>10.039999999999999</v>
      </c>
      <c r="CF79" s="177"/>
      <c r="CG79" s="177"/>
      <c r="CH79" s="177"/>
      <c r="CI79" s="177"/>
      <c r="CJ79" s="177"/>
      <c r="CK79" s="177"/>
      <c r="CL79" s="187">
        <v>8.5210000000000008</v>
      </c>
      <c r="CM79" s="190"/>
      <c r="CN79" s="177">
        <v>8.8149999999999995</v>
      </c>
      <c r="CO79" s="167" t="str">
        <f t="shared" si="165"/>
        <v/>
      </c>
      <c r="CP79" s="166">
        <f t="shared" si="166"/>
        <v>9.4589999999999996</v>
      </c>
      <c r="CQ79" s="166">
        <f t="shared" si="167"/>
        <v>9.4260000000000002</v>
      </c>
      <c r="CR79" s="166">
        <f t="shared" si="168"/>
        <v>9.2910000000000004</v>
      </c>
      <c r="CS79" s="166">
        <f t="shared" si="169"/>
        <v>9.5820000000000007</v>
      </c>
      <c r="CT79" s="166">
        <f t="shared" si="170"/>
        <v>10.039999999999999</v>
      </c>
      <c r="CU79" s="166" t="str">
        <f t="shared" si="171"/>
        <v/>
      </c>
      <c r="CV79" s="166" t="str">
        <f t="shared" si="172"/>
        <v/>
      </c>
      <c r="CW79" s="166" t="str">
        <f t="shared" si="173"/>
        <v/>
      </c>
      <c r="CX79" s="166" t="str">
        <f t="shared" si="174"/>
        <v/>
      </c>
      <c r="CY79" s="166" t="str">
        <f t="shared" si="175"/>
        <v/>
      </c>
      <c r="CZ79" s="166" t="str">
        <f t="shared" si="176"/>
        <v/>
      </c>
      <c r="DA79" s="166" t="str">
        <f t="shared" si="177"/>
        <v/>
      </c>
      <c r="DB79" s="166" t="str">
        <f t="shared" si="178"/>
        <v/>
      </c>
      <c r="DC79" s="166">
        <f t="shared" si="179"/>
        <v>8.8149999999999995</v>
      </c>
    </row>
    <row r="80" spans="1:107" s="165" customFormat="1" ht="10" x14ac:dyDescent="0.2">
      <c r="A80" s="176" t="s">
        <v>578</v>
      </c>
      <c r="B80" s="186" t="s">
        <v>48</v>
      </c>
      <c r="C80" s="183">
        <v>9.5396756446227968</v>
      </c>
      <c r="D80" s="183">
        <v>17.661614183227673</v>
      </c>
      <c r="E80" s="183">
        <v>19.466205499569956</v>
      </c>
      <c r="F80" s="183">
        <v>4.0172454413138468</v>
      </c>
      <c r="G80" s="183">
        <v>6.5480185102093067</v>
      </c>
      <c r="H80" s="183">
        <v>13.311252099229383</v>
      </c>
      <c r="I80" s="183">
        <v>12.394116384057398</v>
      </c>
      <c r="J80" s="183">
        <v>11.032489917878232</v>
      </c>
      <c r="K80" s="183">
        <v>8.6458582599938065</v>
      </c>
      <c r="L80" s="183">
        <v>9.7214310498042824</v>
      </c>
      <c r="M80" s="183">
        <v>5.9061744678686399</v>
      </c>
      <c r="N80" s="183">
        <v>4.3639538560952218</v>
      </c>
      <c r="O80" s="183">
        <v>15.369729971040725</v>
      </c>
      <c r="P80" s="183">
        <v>15.289003741726258</v>
      </c>
      <c r="Q80" s="183">
        <v>15.041468525865426</v>
      </c>
      <c r="R80" s="182">
        <v>44.88</v>
      </c>
      <c r="S80" s="180">
        <v>582</v>
      </c>
      <c r="T80" s="180">
        <v>454.1</v>
      </c>
      <c r="U80" s="180">
        <v>295.89999999999998</v>
      </c>
      <c r="V80" s="180">
        <v>427.5</v>
      </c>
      <c r="W80" s="185"/>
      <c r="X80" s="180">
        <v>748.9</v>
      </c>
      <c r="Y80" s="180">
        <v>849.4</v>
      </c>
      <c r="Z80" s="180">
        <v>870.6</v>
      </c>
      <c r="AA80" s="180">
        <v>446.4</v>
      </c>
      <c r="AB80" s="180">
        <v>63.36</v>
      </c>
      <c r="AC80" s="180">
        <v>65.569999999999993</v>
      </c>
      <c r="AD80" s="180">
        <v>76.180000000000007</v>
      </c>
      <c r="AE80" s="180">
        <v>102.7</v>
      </c>
      <c r="AF80" s="180">
        <v>146.80000000000001</v>
      </c>
      <c r="AG80" s="173">
        <f t="shared" si="120"/>
        <v>4.7045624685675129</v>
      </c>
      <c r="AH80" s="172">
        <f t="shared" si="121"/>
        <v>32.952820391280852</v>
      </c>
      <c r="AI80" s="172">
        <f t="shared" si="122"/>
        <v>23.327607427653628</v>
      </c>
      <c r="AJ80" s="172">
        <f t="shared" si="123"/>
        <v>73.657436251449298</v>
      </c>
      <c r="AK80" s="172">
        <f t="shared" si="124"/>
        <v>65.286926011810408</v>
      </c>
      <c r="AL80" s="172" t="str">
        <f t="shared" si="125"/>
        <v/>
      </c>
      <c r="AM80" s="172">
        <f t="shared" si="126"/>
        <v>60.423831501478645</v>
      </c>
      <c r="AN80" s="172">
        <f t="shared" si="127"/>
        <v>76.990779626595526</v>
      </c>
      <c r="AO80" s="172">
        <f t="shared" si="128"/>
        <v>100.69561330058443</v>
      </c>
      <c r="AP80" s="172">
        <f t="shared" si="129"/>
        <v>45.919165369072608</v>
      </c>
      <c r="AQ80" s="172">
        <f t="shared" si="130"/>
        <v>10.727756239626411</v>
      </c>
      <c r="AR80" s="172">
        <f t="shared" si="131"/>
        <v>15.025365107474054</v>
      </c>
      <c r="AS80" s="172">
        <f t="shared" si="132"/>
        <v>4.9564956667122022</v>
      </c>
      <c r="AT80" s="172">
        <f t="shared" si="133"/>
        <v>6.7172460504875451</v>
      </c>
      <c r="AU80" s="172">
        <f t="shared" si="134"/>
        <v>9.7596853490443163</v>
      </c>
      <c r="AV80" s="171">
        <f t="shared" si="135"/>
        <v>44.88</v>
      </c>
      <c r="AW80" s="170">
        <f t="shared" si="136"/>
        <v>582</v>
      </c>
      <c r="AX80" s="170">
        <f t="shared" si="137"/>
        <v>454.1</v>
      </c>
      <c r="AY80" s="170">
        <f t="shared" si="138"/>
        <v>295.89999999999998</v>
      </c>
      <c r="AZ80" s="170">
        <f t="shared" si="139"/>
        <v>427.5</v>
      </c>
      <c r="BA80" s="170" t="str">
        <f t="shared" si="140"/>
        <v/>
      </c>
      <c r="BB80" s="170">
        <f t="shared" si="141"/>
        <v>748.9</v>
      </c>
      <c r="BC80" s="170">
        <f t="shared" si="142"/>
        <v>849.4</v>
      </c>
      <c r="BD80" s="170">
        <f t="shared" si="143"/>
        <v>870.6</v>
      </c>
      <c r="BE80" s="170">
        <f t="shared" si="144"/>
        <v>446.4</v>
      </c>
      <c r="BF80" s="170">
        <f t="shared" si="145"/>
        <v>63.36</v>
      </c>
      <c r="BG80" s="170">
        <f t="shared" si="146"/>
        <v>65.569999999999993</v>
      </c>
      <c r="BH80" s="170">
        <f t="shared" si="147"/>
        <v>76.180000000000007</v>
      </c>
      <c r="BI80" s="170">
        <f t="shared" si="148"/>
        <v>102.7</v>
      </c>
      <c r="BJ80" s="170">
        <f t="shared" si="149"/>
        <v>146.80000000000001</v>
      </c>
      <c r="BK80" s="171">
        <f t="shared" si="150"/>
        <v>68.707899571341102</v>
      </c>
      <c r="BL80" s="170">
        <f t="shared" si="151"/>
        <v>63.055254604550377</v>
      </c>
      <c r="BM80" s="170">
        <f t="shared" si="152"/>
        <v>66.330704060765413</v>
      </c>
      <c r="BN80" s="170">
        <f t="shared" si="153"/>
        <v>79.543010752688161</v>
      </c>
      <c r="BO80" s="170">
        <f t="shared" si="154"/>
        <v>86.46844660194175</v>
      </c>
      <c r="BP80" s="170" t="str">
        <f t="shared" si="155"/>
        <v/>
      </c>
      <c r="BQ80" s="170">
        <f t="shared" si="156"/>
        <v>100</v>
      </c>
      <c r="BR80" s="170">
        <f t="shared" si="157"/>
        <v>100</v>
      </c>
      <c r="BS80" s="170">
        <f t="shared" si="158"/>
        <v>94.210583270208843</v>
      </c>
      <c r="BT80" s="170">
        <f t="shared" si="159"/>
        <v>41.836925960637302</v>
      </c>
      <c r="BU80" s="170">
        <f t="shared" si="160"/>
        <v>51.934426229508198</v>
      </c>
      <c r="BV80" s="170">
        <f t="shared" si="161"/>
        <v>9.2849051260266187</v>
      </c>
      <c r="BW80" s="170">
        <f t="shared" si="162"/>
        <v>2.5572339711312524</v>
      </c>
      <c r="BX80" s="170">
        <f t="shared" si="163"/>
        <v>7.1767994409503846</v>
      </c>
      <c r="BY80" s="170">
        <f t="shared" si="164"/>
        <v>6.4216972878390211</v>
      </c>
      <c r="BZ80" s="179">
        <v>6.508</v>
      </c>
      <c r="CA80" s="177">
        <v>6.5629999999999997</v>
      </c>
      <c r="CB80" s="177">
        <v>6.633</v>
      </c>
      <c r="CC80" s="177">
        <v>7.173</v>
      </c>
      <c r="CD80" s="177">
        <v>7.41</v>
      </c>
      <c r="CE80" s="184"/>
      <c r="CF80" s="177">
        <v>7.4009999999999998</v>
      </c>
      <c r="CG80" s="177">
        <v>7.3460000000000001</v>
      </c>
      <c r="CH80" s="177">
        <v>7.1989999999999998</v>
      </c>
      <c r="CI80" s="177">
        <v>6.4930000000000003</v>
      </c>
      <c r="CJ80" s="177">
        <v>7.7060000000000004</v>
      </c>
      <c r="CK80" s="177">
        <v>8.24</v>
      </c>
      <c r="CL80" s="177">
        <v>6.2510000000000003</v>
      </c>
      <c r="CM80" s="177">
        <v>5.9989999999999997</v>
      </c>
      <c r="CN80" s="177">
        <v>6.069</v>
      </c>
      <c r="CO80" s="167">
        <f t="shared" si="165"/>
        <v>6.508</v>
      </c>
      <c r="CP80" s="166">
        <f t="shared" si="166"/>
        <v>6.5629999999999997</v>
      </c>
      <c r="CQ80" s="166">
        <f t="shared" si="167"/>
        <v>6.633</v>
      </c>
      <c r="CR80" s="166">
        <f t="shared" si="168"/>
        <v>7.173</v>
      </c>
      <c r="CS80" s="166">
        <f t="shared" si="169"/>
        <v>7.41</v>
      </c>
      <c r="CT80" s="166" t="str">
        <f t="shared" si="170"/>
        <v/>
      </c>
      <c r="CU80" s="166">
        <f t="shared" si="171"/>
        <v>7.4009999999999998</v>
      </c>
      <c r="CV80" s="166">
        <f t="shared" si="172"/>
        <v>7.3460000000000001</v>
      </c>
      <c r="CW80" s="166">
        <f t="shared" si="173"/>
        <v>7.1989999999999998</v>
      </c>
      <c r="CX80" s="166">
        <f t="shared" si="174"/>
        <v>6.4930000000000003</v>
      </c>
      <c r="CY80" s="166">
        <f t="shared" si="175"/>
        <v>7.7060000000000004</v>
      </c>
      <c r="CZ80" s="166">
        <f t="shared" si="176"/>
        <v>8.24</v>
      </c>
      <c r="DA80" s="166">
        <f t="shared" si="177"/>
        <v>6.2510000000000003</v>
      </c>
      <c r="DB80" s="166">
        <f t="shared" si="178"/>
        <v>5.9989999999999997</v>
      </c>
      <c r="DC80" s="166">
        <f t="shared" si="179"/>
        <v>6.069</v>
      </c>
    </row>
    <row r="81" spans="1:107" s="165" customFormat="1" ht="10" x14ac:dyDescent="0.2">
      <c r="A81" s="176" t="s">
        <v>775</v>
      </c>
      <c r="B81" s="176" t="s">
        <v>1594</v>
      </c>
      <c r="C81" s="183">
        <v>8.3319276785893788</v>
      </c>
      <c r="D81" s="183">
        <v>18.113972661786583</v>
      </c>
      <c r="E81" s="183">
        <v>12.712647138851777</v>
      </c>
      <c r="F81" s="183">
        <v>0.86675891719617204</v>
      </c>
      <c r="G81" s="183">
        <v>6.6066699265058491</v>
      </c>
      <c r="H81" s="183">
        <v>8.980151235329668</v>
      </c>
      <c r="I81" s="183">
        <v>6.5463228824030146</v>
      </c>
      <c r="J81" s="183">
        <v>20.832347739045606</v>
      </c>
      <c r="K81" s="183">
        <v>9.9786358415619762</v>
      </c>
      <c r="L81" s="183">
        <v>20.964960352218611</v>
      </c>
      <c r="M81" s="183">
        <v>16.755258961589945</v>
      </c>
      <c r="N81" s="183">
        <v>18.605460899418055</v>
      </c>
      <c r="O81" s="183">
        <v>16.969527867122778</v>
      </c>
      <c r="P81" s="183">
        <v>22.567237697443016</v>
      </c>
      <c r="Q81" s="183">
        <v>10.575857944703147</v>
      </c>
      <c r="R81" s="182"/>
      <c r="S81" s="180">
        <v>559.9</v>
      </c>
      <c r="T81" s="180">
        <v>276.8</v>
      </c>
      <c r="U81" s="180">
        <v>186.9</v>
      </c>
      <c r="V81" s="180">
        <v>250.3</v>
      </c>
      <c r="W81" s="180">
        <v>97.51</v>
      </c>
      <c r="X81" s="180"/>
      <c r="Y81" s="180"/>
      <c r="Z81" s="180">
        <v>33.39</v>
      </c>
      <c r="AA81" s="180">
        <v>297.2</v>
      </c>
      <c r="AB81" s="180"/>
      <c r="AC81" s="181">
        <v>35</v>
      </c>
      <c r="AD81" s="180">
        <v>779.9</v>
      </c>
      <c r="AE81" s="180">
        <v>486.4</v>
      </c>
      <c r="AF81" s="180">
        <v>976.1</v>
      </c>
      <c r="AG81" s="173" t="str">
        <f t="shared" si="120"/>
        <v/>
      </c>
      <c r="AH81" s="172">
        <f t="shared" si="121"/>
        <v>30.909840179960664</v>
      </c>
      <c r="AI81" s="172">
        <f t="shared" si="122"/>
        <v>21.773592626043811</v>
      </c>
      <c r="AJ81" s="172">
        <f t="shared" si="123"/>
        <v>215.63089377215977</v>
      </c>
      <c r="AK81" s="172">
        <f t="shared" si="124"/>
        <v>37.885955070314715</v>
      </c>
      <c r="AL81" s="172">
        <f t="shared" si="125"/>
        <v>10.858391740261192</v>
      </c>
      <c r="AM81" s="172" t="str">
        <f t="shared" si="126"/>
        <v/>
      </c>
      <c r="AN81" s="172" t="str">
        <f t="shared" si="127"/>
        <v/>
      </c>
      <c r="AO81" s="172">
        <f t="shared" si="128"/>
        <v>3.3461487652377739</v>
      </c>
      <c r="AP81" s="172">
        <f t="shared" si="129"/>
        <v>14.17603444065416</v>
      </c>
      <c r="AQ81" s="172" t="str">
        <f t="shared" si="130"/>
        <v/>
      </c>
      <c r="AR81" s="172">
        <f t="shared" si="131"/>
        <v>1.8811681252730876</v>
      </c>
      <c r="AS81" s="172">
        <f t="shared" si="132"/>
        <v>45.958850835856154</v>
      </c>
      <c r="AT81" s="172">
        <f t="shared" si="133"/>
        <v>21.553368937799224</v>
      </c>
      <c r="AU81" s="172">
        <f t="shared" si="134"/>
        <v>92.295112614374105</v>
      </c>
      <c r="AV81" s="171" t="str">
        <f t="shared" si="135"/>
        <v/>
      </c>
      <c r="AW81" s="170">
        <f t="shared" si="136"/>
        <v>559.9</v>
      </c>
      <c r="AX81" s="170">
        <f t="shared" si="137"/>
        <v>276.8</v>
      </c>
      <c r="AY81" s="170">
        <f t="shared" si="138"/>
        <v>186.9</v>
      </c>
      <c r="AZ81" s="170">
        <f t="shared" si="139"/>
        <v>250.3</v>
      </c>
      <c r="BA81" s="170">
        <f t="shared" si="140"/>
        <v>97.51</v>
      </c>
      <c r="BB81" s="170" t="str">
        <f t="shared" si="141"/>
        <v/>
      </c>
      <c r="BC81" s="170" t="str">
        <f t="shared" si="142"/>
        <v/>
      </c>
      <c r="BD81" s="170">
        <f t="shared" si="143"/>
        <v>33.39</v>
      </c>
      <c r="BE81" s="170">
        <f t="shared" si="144"/>
        <v>297.2</v>
      </c>
      <c r="BF81" s="170" t="str">
        <f t="shared" si="145"/>
        <v/>
      </c>
      <c r="BG81" s="170">
        <f t="shared" si="146"/>
        <v>35</v>
      </c>
      <c r="BH81" s="170">
        <f t="shared" si="147"/>
        <v>779.9</v>
      </c>
      <c r="BI81" s="170">
        <f t="shared" si="148"/>
        <v>486.4</v>
      </c>
      <c r="BJ81" s="170">
        <f t="shared" si="149"/>
        <v>976.1</v>
      </c>
      <c r="BK81" s="171" t="str">
        <f t="shared" si="150"/>
        <v/>
      </c>
      <c r="BL81" s="170">
        <f t="shared" si="151"/>
        <v>60.660888407367281</v>
      </c>
      <c r="BM81" s="170">
        <f t="shared" si="152"/>
        <v>40.432369266725097</v>
      </c>
      <c r="BN81" s="170">
        <f t="shared" si="153"/>
        <v>50.241935483870968</v>
      </c>
      <c r="BO81" s="170">
        <f t="shared" si="154"/>
        <v>50.627022653721689</v>
      </c>
      <c r="BP81" s="170">
        <f t="shared" si="155"/>
        <v>28.28016241299304</v>
      </c>
      <c r="BQ81" s="170" t="str">
        <f t="shared" si="156"/>
        <v/>
      </c>
      <c r="BR81" s="170" t="str">
        <f t="shared" si="157"/>
        <v/>
      </c>
      <c r="BS81" s="170">
        <f t="shared" si="158"/>
        <v>3.6132453197705874</v>
      </c>
      <c r="BT81" s="170">
        <f t="shared" si="159"/>
        <v>27.853795688847235</v>
      </c>
      <c r="BU81" s="170" t="str">
        <f t="shared" si="160"/>
        <v/>
      </c>
      <c r="BV81" s="170">
        <f t="shared" si="161"/>
        <v>4.956103086944208</v>
      </c>
      <c r="BW81" s="170">
        <f t="shared" si="162"/>
        <v>26.179926149714671</v>
      </c>
      <c r="BX81" s="170">
        <f t="shared" si="163"/>
        <v>33.990216631726064</v>
      </c>
      <c r="BY81" s="170">
        <f t="shared" si="164"/>
        <v>42.69903762029746</v>
      </c>
      <c r="BZ81" s="179"/>
      <c r="CA81" s="177">
        <v>9.1709999999999994</v>
      </c>
      <c r="CB81" s="177">
        <v>9.1129999999999995</v>
      </c>
      <c r="CC81" s="177">
        <v>9.5139999999999993</v>
      </c>
      <c r="CD81" s="177">
        <v>9.8409999999999993</v>
      </c>
      <c r="CE81" s="177">
        <v>10.3</v>
      </c>
      <c r="CF81" s="177"/>
      <c r="CG81" s="177"/>
      <c r="CH81" s="177">
        <v>6.85</v>
      </c>
      <c r="CI81" s="177">
        <v>7.24</v>
      </c>
      <c r="CJ81" s="177"/>
      <c r="CK81" s="187">
        <v>6</v>
      </c>
      <c r="CL81" s="177">
        <v>7.0730000000000004</v>
      </c>
      <c r="CM81" s="177">
        <v>6.8869999999999996</v>
      </c>
      <c r="CN81" s="177">
        <v>7.4930000000000003</v>
      </c>
      <c r="CO81" s="167" t="str">
        <f t="shared" si="165"/>
        <v/>
      </c>
      <c r="CP81" s="166">
        <f t="shared" si="166"/>
        <v>9.1709999999999994</v>
      </c>
      <c r="CQ81" s="166">
        <f t="shared" si="167"/>
        <v>9.1129999999999995</v>
      </c>
      <c r="CR81" s="166">
        <f t="shared" si="168"/>
        <v>9.5139999999999993</v>
      </c>
      <c r="CS81" s="166">
        <f t="shared" si="169"/>
        <v>9.8409999999999993</v>
      </c>
      <c r="CT81" s="166">
        <f t="shared" si="170"/>
        <v>10.3</v>
      </c>
      <c r="CU81" s="166" t="str">
        <f t="shared" si="171"/>
        <v/>
      </c>
      <c r="CV81" s="166" t="str">
        <f t="shared" si="172"/>
        <v/>
      </c>
      <c r="CW81" s="166">
        <f t="shared" si="173"/>
        <v>6.85</v>
      </c>
      <c r="CX81" s="166">
        <f t="shared" si="174"/>
        <v>7.24</v>
      </c>
      <c r="CY81" s="166" t="str">
        <f t="shared" si="175"/>
        <v/>
      </c>
      <c r="CZ81" s="166">
        <f t="shared" si="176"/>
        <v>6</v>
      </c>
      <c r="DA81" s="166">
        <f t="shared" si="177"/>
        <v>7.0730000000000004</v>
      </c>
      <c r="DB81" s="166">
        <f t="shared" si="178"/>
        <v>6.8869999999999996</v>
      </c>
      <c r="DC81" s="166">
        <f t="shared" si="179"/>
        <v>7.4930000000000003</v>
      </c>
    </row>
    <row r="82" spans="1:107" s="165" customFormat="1" ht="10" x14ac:dyDescent="0.2">
      <c r="A82" s="176" t="s">
        <v>779</v>
      </c>
      <c r="B82" s="176" t="s">
        <v>1593</v>
      </c>
      <c r="C82" s="170">
        <v>2.8663122959623952</v>
      </c>
      <c r="D82" s="170">
        <v>4.9554653128976369</v>
      </c>
      <c r="E82" s="170">
        <v>8.9625914785619809</v>
      </c>
      <c r="F82" s="170">
        <v>20.519103227154535</v>
      </c>
      <c r="G82" s="170">
        <v>7.4712737344811675</v>
      </c>
      <c r="H82" s="170">
        <v>6.9546827105519524</v>
      </c>
      <c r="I82" s="170">
        <v>7.2134383047218256</v>
      </c>
      <c r="J82" s="170">
        <v>14.525353697565661</v>
      </c>
      <c r="K82" s="170">
        <v>19.360852709298555</v>
      </c>
      <c r="L82" s="170">
        <v>4.8833375266994219</v>
      </c>
      <c r="M82" s="170">
        <v>25.48866689289467</v>
      </c>
      <c r="N82" s="170">
        <v>18.071626253715728</v>
      </c>
      <c r="O82" s="170">
        <v>6.4233490918305174</v>
      </c>
      <c r="P82" s="170">
        <v>16.753785727477133</v>
      </c>
      <c r="Q82" s="170">
        <v>11.288350948703709</v>
      </c>
      <c r="R82" s="175"/>
      <c r="S82" s="174">
        <v>696.6</v>
      </c>
      <c r="T82" s="174">
        <v>299.5</v>
      </c>
      <c r="U82" s="174">
        <v>223.9</v>
      </c>
      <c r="V82" s="174">
        <v>297</v>
      </c>
      <c r="W82" s="174">
        <v>32.72</v>
      </c>
      <c r="X82" s="174"/>
      <c r="Y82" s="174"/>
      <c r="Z82" s="174"/>
      <c r="AA82" s="174">
        <v>175.6</v>
      </c>
      <c r="AB82" s="189">
        <v>31.22</v>
      </c>
      <c r="AC82" s="189"/>
      <c r="AD82" s="174">
        <v>211.4</v>
      </c>
      <c r="AE82" s="174">
        <v>168.4</v>
      </c>
      <c r="AF82" s="174">
        <v>232.8</v>
      </c>
      <c r="AG82" s="173" t="str">
        <f t="shared" si="120"/>
        <v/>
      </c>
      <c r="AH82" s="172">
        <f t="shared" si="121"/>
        <v>140.57206660027515</v>
      </c>
      <c r="AI82" s="172">
        <f t="shared" si="122"/>
        <v>33.416674263954491</v>
      </c>
      <c r="AJ82" s="172">
        <f t="shared" si="123"/>
        <v>10.911782913772548</v>
      </c>
      <c r="AK82" s="172">
        <f t="shared" si="124"/>
        <v>39.752257855216271</v>
      </c>
      <c r="AL82" s="172">
        <f t="shared" si="125"/>
        <v>4.7047437477421887</v>
      </c>
      <c r="AM82" s="172" t="str">
        <f t="shared" si="126"/>
        <v/>
      </c>
      <c r="AN82" s="172" t="str">
        <f t="shared" si="127"/>
        <v/>
      </c>
      <c r="AO82" s="172" t="str">
        <f t="shared" si="128"/>
        <v/>
      </c>
      <c r="AP82" s="172">
        <f t="shared" si="129"/>
        <v>35.959013490244146</v>
      </c>
      <c r="AQ82" s="172">
        <f t="shared" si="130"/>
        <v>1.2248580959996389</v>
      </c>
      <c r="AR82" s="172" t="str">
        <f t="shared" si="131"/>
        <v/>
      </c>
      <c r="AS82" s="172">
        <f t="shared" si="132"/>
        <v>32.911180285821196</v>
      </c>
      <c r="AT82" s="172">
        <f t="shared" si="133"/>
        <v>10.051459576913098</v>
      </c>
      <c r="AU82" s="172">
        <f t="shared" si="134"/>
        <v>20.623029976467329</v>
      </c>
      <c r="AV82" s="171" t="str">
        <f t="shared" si="135"/>
        <v/>
      </c>
      <c r="AW82" s="170">
        <f t="shared" si="136"/>
        <v>696.6</v>
      </c>
      <c r="AX82" s="170">
        <f t="shared" si="137"/>
        <v>299.5</v>
      </c>
      <c r="AY82" s="170">
        <f t="shared" si="138"/>
        <v>223.9</v>
      </c>
      <c r="AZ82" s="170">
        <f t="shared" si="139"/>
        <v>297</v>
      </c>
      <c r="BA82" s="170">
        <f t="shared" si="140"/>
        <v>32.72</v>
      </c>
      <c r="BB82" s="170" t="str">
        <f t="shared" si="141"/>
        <v/>
      </c>
      <c r="BC82" s="170" t="str">
        <f t="shared" si="142"/>
        <v/>
      </c>
      <c r="BD82" s="170" t="str">
        <f t="shared" si="143"/>
        <v/>
      </c>
      <c r="BE82" s="170">
        <f t="shared" si="144"/>
        <v>175.6</v>
      </c>
      <c r="BF82" s="170" t="str">
        <f t="shared" si="145"/>
        <v/>
      </c>
      <c r="BG82" s="170" t="str">
        <f t="shared" si="146"/>
        <v/>
      </c>
      <c r="BH82" s="170">
        <f t="shared" si="147"/>
        <v>211.4</v>
      </c>
      <c r="BI82" s="170">
        <f t="shared" si="148"/>
        <v>168.4</v>
      </c>
      <c r="BJ82" s="170">
        <f t="shared" si="149"/>
        <v>232.8</v>
      </c>
      <c r="BK82" s="171" t="str">
        <f t="shared" si="150"/>
        <v/>
      </c>
      <c r="BL82" s="170">
        <f t="shared" si="151"/>
        <v>75.471289274106169</v>
      </c>
      <c r="BM82" s="170">
        <f t="shared" si="152"/>
        <v>43.748174116272274</v>
      </c>
      <c r="BN82" s="170">
        <f t="shared" si="153"/>
        <v>60.188172043010752</v>
      </c>
      <c r="BO82" s="170">
        <f t="shared" si="154"/>
        <v>60.072815533980588</v>
      </c>
      <c r="BP82" s="170">
        <f t="shared" si="155"/>
        <v>9.4895591647331781</v>
      </c>
      <c r="BQ82" s="170" t="str">
        <f t="shared" si="156"/>
        <v/>
      </c>
      <c r="BR82" s="170" t="str">
        <f t="shared" si="157"/>
        <v/>
      </c>
      <c r="BS82" s="170" t="str">
        <f t="shared" si="158"/>
        <v/>
      </c>
      <c r="BT82" s="170">
        <f t="shared" si="159"/>
        <v>16.457357075913777</v>
      </c>
      <c r="BU82" s="170" t="str">
        <f t="shared" si="160"/>
        <v/>
      </c>
      <c r="BV82" s="170" t="str">
        <f t="shared" si="161"/>
        <v/>
      </c>
      <c r="BW82" s="170">
        <f t="shared" si="162"/>
        <v>7.0963410540449816</v>
      </c>
      <c r="BX82" s="170">
        <f t="shared" si="163"/>
        <v>11.767994409503844</v>
      </c>
      <c r="BY82" s="170">
        <f t="shared" si="164"/>
        <v>10.183727034120736</v>
      </c>
      <c r="BZ82" s="169"/>
      <c r="CA82" s="168">
        <v>10.16</v>
      </c>
      <c r="CB82" s="168">
        <v>10.220000000000001</v>
      </c>
      <c r="CC82" s="168">
        <v>10.36</v>
      </c>
      <c r="CD82" s="168">
        <v>10.65</v>
      </c>
      <c r="CE82" s="168">
        <v>11.25</v>
      </c>
      <c r="CF82" s="168"/>
      <c r="CG82" s="168"/>
      <c r="CH82" s="168"/>
      <c r="CI82" s="168">
        <v>8.2639999999999993</v>
      </c>
      <c r="CJ82" s="188">
        <v>9.2629999999999999</v>
      </c>
      <c r="CK82" s="188"/>
      <c r="CL82" s="168">
        <v>8.3620000000000001</v>
      </c>
      <c r="CM82" s="168">
        <v>8.43</v>
      </c>
      <c r="CN82" s="168">
        <v>8.3940000000000001</v>
      </c>
      <c r="CO82" s="167" t="str">
        <f t="shared" si="165"/>
        <v/>
      </c>
      <c r="CP82" s="166">
        <f t="shared" si="166"/>
        <v>10.16</v>
      </c>
      <c r="CQ82" s="166">
        <f t="shared" si="167"/>
        <v>10.220000000000001</v>
      </c>
      <c r="CR82" s="166">
        <f t="shared" si="168"/>
        <v>10.36</v>
      </c>
      <c r="CS82" s="166">
        <f t="shared" si="169"/>
        <v>10.65</v>
      </c>
      <c r="CT82" s="166">
        <f t="shared" si="170"/>
        <v>11.25</v>
      </c>
      <c r="CU82" s="166" t="str">
        <f t="shared" si="171"/>
        <v/>
      </c>
      <c r="CV82" s="166" t="str">
        <f t="shared" si="172"/>
        <v/>
      </c>
      <c r="CW82" s="166" t="str">
        <f t="shared" si="173"/>
        <v/>
      </c>
      <c r="CX82" s="166">
        <f t="shared" si="174"/>
        <v>8.2639999999999993</v>
      </c>
      <c r="CY82" s="166" t="str">
        <f t="shared" si="175"/>
        <v/>
      </c>
      <c r="CZ82" s="166" t="str">
        <f t="shared" si="176"/>
        <v/>
      </c>
      <c r="DA82" s="166">
        <f t="shared" si="177"/>
        <v>8.3620000000000001</v>
      </c>
      <c r="DB82" s="166">
        <f t="shared" si="178"/>
        <v>8.43</v>
      </c>
      <c r="DC82" s="166">
        <f t="shared" si="179"/>
        <v>8.3940000000000001</v>
      </c>
    </row>
    <row r="83" spans="1:107" s="165" customFormat="1" ht="10" x14ac:dyDescent="0.2">
      <c r="A83" s="176" t="s">
        <v>782</v>
      </c>
      <c r="B83" s="176" t="s">
        <v>1592</v>
      </c>
      <c r="C83" s="170">
        <v>19.817578980714938</v>
      </c>
      <c r="D83" s="170">
        <v>2.0781275362904883</v>
      </c>
      <c r="E83" s="170">
        <v>14.428534690111791</v>
      </c>
      <c r="F83" s="170">
        <v>14.262828609845357</v>
      </c>
      <c r="G83" s="170">
        <v>2.1788990825688073</v>
      </c>
      <c r="H83" s="170">
        <v>4.8323489330900724</v>
      </c>
      <c r="I83" s="170">
        <v>11.166392814775813</v>
      </c>
      <c r="J83" s="170">
        <v>14.525353697565661</v>
      </c>
      <c r="K83" s="170">
        <v>13.03969136317594</v>
      </c>
      <c r="L83" s="170">
        <v>17.433073061714435</v>
      </c>
      <c r="M83" s="170">
        <v>15.638925985466917</v>
      </c>
      <c r="N83" s="170">
        <v>12.714042094816824</v>
      </c>
      <c r="O83" s="170">
        <v>5.9916151145812533</v>
      </c>
      <c r="P83" s="170">
        <v>13.787507752492447</v>
      </c>
      <c r="Q83" s="170">
        <v>12.947831247190249</v>
      </c>
      <c r="R83" s="175"/>
      <c r="S83" s="174">
        <v>672.4</v>
      </c>
      <c r="T83" s="174">
        <v>378.9</v>
      </c>
      <c r="U83" s="174">
        <v>225.8</v>
      </c>
      <c r="V83" s="174">
        <v>332.3</v>
      </c>
      <c r="W83" s="174">
        <v>76.77</v>
      </c>
      <c r="X83" s="174"/>
      <c r="Y83" s="174"/>
      <c r="Z83" s="174"/>
      <c r="AA83" s="174">
        <v>235.1</v>
      </c>
      <c r="AB83" s="174"/>
      <c r="AC83" s="174"/>
      <c r="AD83" s="174">
        <v>1008</v>
      </c>
      <c r="AE83" s="174">
        <v>372.8</v>
      </c>
      <c r="AF83" s="174">
        <v>1198</v>
      </c>
      <c r="AG83" s="173" t="str">
        <f t="shared" si="120"/>
        <v/>
      </c>
      <c r="AH83" s="172">
        <f t="shared" si="121"/>
        <v>323.56050735954898</v>
      </c>
      <c r="AI83" s="172">
        <f t="shared" si="122"/>
        <v>26.26046290477916</v>
      </c>
      <c r="AJ83" s="172">
        <f t="shared" si="123"/>
        <v>15.831361799028743</v>
      </c>
      <c r="AK83" s="172">
        <f t="shared" si="124"/>
        <v>152.50821052631579</v>
      </c>
      <c r="AL83" s="172">
        <f t="shared" si="125"/>
        <v>15.886683901137287</v>
      </c>
      <c r="AM83" s="172" t="str">
        <f t="shared" si="126"/>
        <v/>
      </c>
      <c r="AN83" s="172" t="str">
        <f t="shared" si="127"/>
        <v/>
      </c>
      <c r="AO83" s="172" t="str">
        <f t="shared" si="128"/>
        <v/>
      </c>
      <c r="AP83" s="172">
        <f t="shared" si="129"/>
        <v>13.485860993510881</v>
      </c>
      <c r="AQ83" s="172" t="str">
        <f t="shared" si="130"/>
        <v/>
      </c>
      <c r="AR83" s="172" t="str">
        <f t="shared" si="131"/>
        <v/>
      </c>
      <c r="AS83" s="172">
        <f t="shared" si="132"/>
        <v>168.23510534695751</v>
      </c>
      <c r="AT83" s="172">
        <f t="shared" si="133"/>
        <v>27.038969383905282</v>
      </c>
      <c r="AU83" s="172">
        <f t="shared" si="134"/>
        <v>92.525147812686598</v>
      </c>
      <c r="AV83" s="171" t="str">
        <f t="shared" si="135"/>
        <v/>
      </c>
      <c r="AW83" s="170">
        <f t="shared" si="136"/>
        <v>672.4</v>
      </c>
      <c r="AX83" s="170">
        <f t="shared" si="137"/>
        <v>378.9</v>
      </c>
      <c r="AY83" s="170">
        <f t="shared" si="138"/>
        <v>225.8</v>
      </c>
      <c r="AZ83" s="170">
        <f t="shared" si="139"/>
        <v>332.3</v>
      </c>
      <c r="BA83" s="170">
        <f t="shared" si="140"/>
        <v>76.77</v>
      </c>
      <c r="BB83" s="170" t="str">
        <f t="shared" si="141"/>
        <v/>
      </c>
      <c r="BC83" s="170" t="str">
        <f t="shared" si="142"/>
        <v/>
      </c>
      <c r="BD83" s="170" t="str">
        <f t="shared" si="143"/>
        <v/>
      </c>
      <c r="BE83" s="170">
        <f t="shared" si="144"/>
        <v>235.1</v>
      </c>
      <c r="BF83" s="170" t="str">
        <f t="shared" si="145"/>
        <v/>
      </c>
      <c r="BG83" s="170" t="str">
        <f t="shared" si="146"/>
        <v/>
      </c>
      <c r="BH83" s="170">
        <f t="shared" si="147"/>
        <v>1008</v>
      </c>
      <c r="BI83" s="170">
        <f t="shared" si="148"/>
        <v>372.8</v>
      </c>
      <c r="BJ83" s="170">
        <f t="shared" si="149"/>
        <v>1198</v>
      </c>
      <c r="BK83" s="171" t="str">
        <f t="shared" si="150"/>
        <v/>
      </c>
      <c r="BL83" s="170">
        <f t="shared" si="151"/>
        <v>72.849404117009755</v>
      </c>
      <c r="BM83" s="170">
        <f t="shared" si="152"/>
        <v>55.346187554776513</v>
      </c>
      <c r="BN83" s="170">
        <f t="shared" si="153"/>
        <v>60.698924731182792</v>
      </c>
      <c r="BO83" s="170">
        <f t="shared" si="154"/>
        <v>67.212783171521039</v>
      </c>
      <c r="BP83" s="170">
        <f t="shared" si="155"/>
        <v>22.265081206496518</v>
      </c>
      <c r="BQ83" s="170" t="str">
        <f t="shared" si="156"/>
        <v/>
      </c>
      <c r="BR83" s="170" t="str">
        <f t="shared" si="157"/>
        <v/>
      </c>
      <c r="BS83" s="170" t="str">
        <f t="shared" si="158"/>
        <v/>
      </c>
      <c r="BT83" s="170">
        <f t="shared" si="159"/>
        <v>22.03373945641987</v>
      </c>
      <c r="BU83" s="170" t="str">
        <f t="shared" si="160"/>
        <v/>
      </c>
      <c r="BV83" s="170" t="str">
        <f t="shared" si="161"/>
        <v/>
      </c>
      <c r="BW83" s="170">
        <f t="shared" si="162"/>
        <v>33.836858006042299</v>
      </c>
      <c r="BX83" s="170">
        <f t="shared" si="163"/>
        <v>26.051712089447939</v>
      </c>
      <c r="BY83" s="170">
        <f t="shared" si="164"/>
        <v>52.405949256342957</v>
      </c>
      <c r="BZ83" s="169"/>
      <c r="CA83" s="168">
        <v>8.33</v>
      </c>
      <c r="CB83" s="168">
        <v>8.4429999999999996</v>
      </c>
      <c r="CC83" s="168">
        <v>8.7539999999999996</v>
      </c>
      <c r="CD83" s="168">
        <v>9.0020000000000007</v>
      </c>
      <c r="CE83" s="168">
        <v>9.9870000000000001</v>
      </c>
      <c r="CF83" s="168"/>
      <c r="CG83" s="168"/>
      <c r="CH83" s="168"/>
      <c r="CI83" s="168">
        <v>6.36</v>
      </c>
      <c r="CJ83" s="168"/>
      <c r="CK83" s="168"/>
      <c r="CL83" s="168">
        <v>7.0990000000000002</v>
      </c>
      <c r="CM83" s="168">
        <v>6.0949999999999998</v>
      </c>
      <c r="CN83" s="168">
        <v>7.4240000000000004</v>
      </c>
      <c r="CO83" s="167" t="str">
        <f t="shared" si="165"/>
        <v/>
      </c>
      <c r="CP83" s="166">
        <f t="shared" si="166"/>
        <v>8.33</v>
      </c>
      <c r="CQ83" s="166">
        <f t="shared" si="167"/>
        <v>8.4429999999999996</v>
      </c>
      <c r="CR83" s="166">
        <f t="shared" si="168"/>
        <v>8.7539999999999996</v>
      </c>
      <c r="CS83" s="166">
        <f t="shared" si="169"/>
        <v>9.0020000000000007</v>
      </c>
      <c r="CT83" s="166">
        <f t="shared" si="170"/>
        <v>9.9870000000000001</v>
      </c>
      <c r="CU83" s="166" t="str">
        <f t="shared" si="171"/>
        <v/>
      </c>
      <c r="CV83" s="166" t="str">
        <f t="shared" si="172"/>
        <v/>
      </c>
      <c r="CW83" s="166" t="str">
        <f t="shared" si="173"/>
        <v/>
      </c>
      <c r="CX83" s="166">
        <f t="shared" si="174"/>
        <v>6.36</v>
      </c>
      <c r="CY83" s="166" t="str">
        <f t="shared" si="175"/>
        <v/>
      </c>
      <c r="CZ83" s="166" t="str">
        <f t="shared" si="176"/>
        <v/>
      </c>
      <c r="DA83" s="166">
        <f t="shared" si="177"/>
        <v>7.0990000000000002</v>
      </c>
      <c r="DB83" s="166">
        <f t="shared" si="178"/>
        <v>6.0949999999999998</v>
      </c>
      <c r="DC83" s="166">
        <f t="shared" si="179"/>
        <v>7.4240000000000004</v>
      </c>
    </row>
    <row r="84" spans="1:107" s="165" customFormat="1" ht="10" x14ac:dyDescent="0.2">
      <c r="A84" s="176" t="s">
        <v>785</v>
      </c>
      <c r="B84" s="176" t="s">
        <v>69</v>
      </c>
      <c r="C84" s="183">
        <v>11.997534210456838</v>
      </c>
      <c r="D84" s="183">
        <v>13.526570048309219</v>
      </c>
      <c r="E84" s="183">
        <v>12.776953859490449</v>
      </c>
      <c r="F84" s="183">
        <v>19.334951048069659</v>
      </c>
      <c r="G84" s="183">
        <v>8.2913115129695178</v>
      </c>
      <c r="H84" s="183">
        <v>3.1895782031091189</v>
      </c>
      <c r="I84" s="183">
        <v>13.568092624977606</v>
      </c>
      <c r="J84" s="183">
        <v>10.286942034485367</v>
      </c>
      <c r="K84" s="183">
        <v>11.734803193480676</v>
      </c>
      <c r="L84" s="183">
        <v>9.5016949347289099</v>
      </c>
      <c r="M84" s="183">
        <v>23.994213650264886</v>
      </c>
      <c r="N84" s="183">
        <v>13.698527859368172</v>
      </c>
      <c r="O84" s="183">
        <v>12.342092701941878</v>
      </c>
      <c r="P84" s="183">
        <v>10.8148215654199</v>
      </c>
      <c r="Q84" s="183">
        <v>12.987669018034209</v>
      </c>
      <c r="R84" s="182"/>
      <c r="S84" s="180">
        <v>639.6</v>
      </c>
      <c r="T84" s="180">
        <v>267.7</v>
      </c>
      <c r="U84" s="180">
        <v>213.3</v>
      </c>
      <c r="V84" s="180">
        <v>310.39999999999998</v>
      </c>
      <c r="W84" s="180">
        <v>240</v>
      </c>
      <c r="X84" s="180"/>
      <c r="Y84" s="180"/>
      <c r="Z84" s="180">
        <v>161.69999999999999</v>
      </c>
      <c r="AA84" s="180">
        <v>733.9</v>
      </c>
      <c r="AB84" s="180"/>
      <c r="AC84" s="180"/>
      <c r="AD84" s="180">
        <v>147.5</v>
      </c>
      <c r="AE84" s="180">
        <v>69.84</v>
      </c>
      <c r="AF84" s="180">
        <v>238.1</v>
      </c>
      <c r="AG84" s="173" t="str">
        <f t="shared" si="120"/>
        <v/>
      </c>
      <c r="AH84" s="172">
        <f t="shared" si="121"/>
        <v>47.284714285714145</v>
      </c>
      <c r="AI84" s="172">
        <f t="shared" si="122"/>
        <v>20.951785765521734</v>
      </c>
      <c r="AJ84" s="172">
        <f t="shared" si="123"/>
        <v>11.031835532952913</v>
      </c>
      <c r="AK84" s="172">
        <f t="shared" si="124"/>
        <v>37.436779394244567</v>
      </c>
      <c r="AL84" s="172">
        <f t="shared" si="125"/>
        <v>75.245058975526661</v>
      </c>
      <c r="AM84" s="172" t="str">
        <f t="shared" si="126"/>
        <v/>
      </c>
      <c r="AN84" s="172" t="str">
        <f t="shared" si="127"/>
        <v/>
      </c>
      <c r="AO84" s="172">
        <f t="shared" si="128"/>
        <v>13.779523809128147</v>
      </c>
      <c r="AP84" s="172">
        <f t="shared" si="129"/>
        <v>77.238851072515374</v>
      </c>
      <c r="AQ84" s="172" t="str">
        <f t="shared" si="130"/>
        <v/>
      </c>
      <c r="AR84" s="172" t="str">
        <f t="shared" si="131"/>
        <v/>
      </c>
      <c r="AS84" s="172">
        <f t="shared" si="132"/>
        <v>11.950971651411487</v>
      </c>
      <c r="AT84" s="172">
        <f t="shared" si="133"/>
        <v>6.4578041882180948</v>
      </c>
      <c r="AU84" s="172">
        <f t="shared" si="134"/>
        <v>18.332773931132902</v>
      </c>
      <c r="AV84" s="171" t="str">
        <f t="shared" si="135"/>
        <v/>
      </c>
      <c r="AW84" s="170">
        <f t="shared" si="136"/>
        <v>639.6</v>
      </c>
      <c r="AX84" s="170">
        <f t="shared" si="137"/>
        <v>267.7</v>
      </c>
      <c r="AY84" s="170">
        <f t="shared" si="138"/>
        <v>213.3</v>
      </c>
      <c r="AZ84" s="170">
        <f t="shared" si="139"/>
        <v>310.39999999999998</v>
      </c>
      <c r="BA84" s="170">
        <f t="shared" si="140"/>
        <v>240</v>
      </c>
      <c r="BB84" s="170" t="str">
        <f t="shared" si="141"/>
        <v/>
      </c>
      <c r="BC84" s="170" t="str">
        <f t="shared" si="142"/>
        <v/>
      </c>
      <c r="BD84" s="170">
        <f t="shared" si="143"/>
        <v>161.69999999999999</v>
      </c>
      <c r="BE84" s="170">
        <f t="shared" si="144"/>
        <v>733.9</v>
      </c>
      <c r="BF84" s="170" t="str">
        <f t="shared" si="145"/>
        <v/>
      </c>
      <c r="BG84" s="170" t="str">
        <f t="shared" si="146"/>
        <v/>
      </c>
      <c r="BH84" s="170">
        <f t="shared" si="147"/>
        <v>147.5</v>
      </c>
      <c r="BI84" s="170">
        <f t="shared" si="148"/>
        <v>69.84</v>
      </c>
      <c r="BJ84" s="170">
        <f t="shared" si="149"/>
        <v>238.1</v>
      </c>
      <c r="BK84" s="171" t="str">
        <f t="shared" si="150"/>
        <v/>
      </c>
      <c r="BL84" s="170">
        <f t="shared" si="151"/>
        <v>69.295774647887328</v>
      </c>
      <c r="BM84" s="170">
        <f t="shared" si="152"/>
        <v>39.103125912941863</v>
      </c>
      <c r="BN84" s="170">
        <f t="shared" si="153"/>
        <v>57.338709677419352</v>
      </c>
      <c r="BO84" s="170">
        <f t="shared" si="154"/>
        <v>62.783171521035591</v>
      </c>
      <c r="BP84" s="170">
        <f t="shared" si="155"/>
        <v>69.60556844547564</v>
      </c>
      <c r="BQ84" s="170" t="str">
        <f t="shared" si="156"/>
        <v/>
      </c>
      <c r="BR84" s="170" t="str">
        <f t="shared" si="157"/>
        <v/>
      </c>
      <c r="BS84" s="170">
        <f t="shared" si="158"/>
        <v>17.498106265555673</v>
      </c>
      <c r="BT84" s="170">
        <f t="shared" si="159"/>
        <v>68.781630740393624</v>
      </c>
      <c r="BU84" s="170" t="str">
        <f t="shared" si="160"/>
        <v/>
      </c>
      <c r="BV84" s="170" t="str">
        <f t="shared" si="161"/>
        <v/>
      </c>
      <c r="BW84" s="170">
        <f t="shared" si="162"/>
        <v>4.9513259483048007</v>
      </c>
      <c r="BX84" s="170">
        <f t="shared" si="163"/>
        <v>4.8805031446540879</v>
      </c>
      <c r="BY84" s="170">
        <f t="shared" si="164"/>
        <v>10.415573053368329</v>
      </c>
      <c r="BZ84" s="179"/>
      <c r="CA84" s="177">
        <v>10.24</v>
      </c>
      <c r="CB84" s="177">
        <v>10.130000000000001</v>
      </c>
      <c r="CC84" s="177">
        <v>10.41</v>
      </c>
      <c r="CD84" s="177">
        <v>10.82</v>
      </c>
      <c r="CE84" s="177">
        <v>11.37</v>
      </c>
      <c r="CF84" s="177"/>
      <c r="CG84" s="177"/>
      <c r="CH84" s="177">
        <v>8.2260000000000009</v>
      </c>
      <c r="CI84" s="177">
        <v>9.2460000000000004</v>
      </c>
      <c r="CJ84" s="177"/>
      <c r="CK84" s="177"/>
      <c r="CL84" s="177">
        <v>8.2490000000000006</v>
      </c>
      <c r="CM84" s="177">
        <v>8.5869999999999997</v>
      </c>
      <c r="CN84" s="177">
        <v>8.7159999999999993</v>
      </c>
      <c r="CO84" s="167" t="str">
        <f t="shared" si="165"/>
        <v/>
      </c>
      <c r="CP84" s="166">
        <f t="shared" si="166"/>
        <v>10.24</v>
      </c>
      <c r="CQ84" s="166">
        <f t="shared" si="167"/>
        <v>10.130000000000001</v>
      </c>
      <c r="CR84" s="166">
        <f t="shared" si="168"/>
        <v>10.41</v>
      </c>
      <c r="CS84" s="166">
        <f t="shared" si="169"/>
        <v>10.82</v>
      </c>
      <c r="CT84" s="166">
        <f t="shared" si="170"/>
        <v>11.37</v>
      </c>
      <c r="CU84" s="166" t="str">
        <f t="shared" si="171"/>
        <v/>
      </c>
      <c r="CV84" s="166" t="str">
        <f t="shared" si="172"/>
        <v/>
      </c>
      <c r="CW84" s="166">
        <f t="shared" si="173"/>
        <v>8.2260000000000009</v>
      </c>
      <c r="CX84" s="166">
        <f t="shared" si="174"/>
        <v>9.2460000000000004</v>
      </c>
      <c r="CY84" s="166" t="str">
        <f t="shared" si="175"/>
        <v/>
      </c>
      <c r="CZ84" s="166" t="str">
        <f t="shared" si="176"/>
        <v/>
      </c>
      <c r="DA84" s="166">
        <f t="shared" si="177"/>
        <v>8.2490000000000006</v>
      </c>
      <c r="DB84" s="166">
        <f t="shared" si="178"/>
        <v>8.5869999999999997</v>
      </c>
      <c r="DC84" s="166">
        <f t="shared" si="179"/>
        <v>8.7159999999999993</v>
      </c>
    </row>
    <row r="85" spans="1:107" s="165" customFormat="1" ht="10" x14ac:dyDescent="0.2">
      <c r="A85" s="176" t="s">
        <v>800</v>
      </c>
      <c r="B85" s="176" t="s">
        <v>1591</v>
      </c>
      <c r="C85" s="183">
        <v>11.37268881066006</v>
      </c>
      <c r="D85" s="183">
        <v>6.8685341136426734</v>
      </c>
      <c r="E85" s="183">
        <v>1.7443275514931764</v>
      </c>
      <c r="F85" s="183">
        <v>2.9700769484410716</v>
      </c>
      <c r="G85" s="183">
        <v>15.123306222560503</v>
      </c>
      <c r="H85" s="183">
        <v>8.9767978464889566</v>
      </c>
      <c r="I85" s="183">
        <v>2.1975896307443001</v>
      </c>
      <c r="J85" s="183">
        <v>4.3904312605373752</v>
      </c>
      <c r="K85" s="183">
        <v>2.9384298845258741</v>
      </c>
      <c r="L85" s="183">
        <v>6.245069997114153</v>
      </c>
      <c r="M85" s="183">
        <v>4.9880572052116001</v>
      </c>
      <c r="N85" s="183">
        <v>8.9410075509901965</v>
      </c>
      <c r="O85" s="183">
        <v>8.8652193462193978</v>
      </c>
      <c r="P85" s="183">
        <v>5.9441550782757107</v>
      </c>
      <c r="Q85" s="183">
        <v>5.988108197876663</v>
      </c>
      <c r="R85" s="182"/>
      <c r="S85" s="180">
        <v>135.4</v>
      </c>
      <c r="T85" s="180">
        <v>48.06</v>
      </c>
      <c r="U85" s="180">
        <v>120</v>
      </c>
      <c r="V85" s="180">
        <v>168.7</v>
      </c>
      <c r="W85" s="180">
        <v>144.6</v>
      </c>
      <c r="X85" s="180">
        <v>425.5</v>
      </c>
      <c r="Y85" s="180">
        <v>584.70000000000005</v>
      </c>
      <c r="Z85" s="180">
        <v>618</v>
      </c>
      <c r="AA85" s="180">
        <v>395.5</v>
      </c>
      <c r="AB85" s="180">
        <v>72.33</v>
      </c>
      <c r="AC85" s="180">
        <v>302.10000000000002</v>
      </c>
      <c r="AD85" s="180">
        <v>852.9</v>
      </c>
      <c r="AE85" s="180">
        <v>634.4</v>
      </c>
      <c r="AF85" s="180">
        <v>863.9</v>
      </c>
      <c r="AG85" s="173" t="str">
        <f t="shared" si="120"/>
        <v/>
      </c>
      <c r="AH85" s="172">
        <f t="shared" si="121"/>
        <v>19.713085464780733</v>
      </c>
      <c r="AI85" s="172">
        <f t="shared" si="122"/>
        <v>27.552164706026549</v>
      </c>
      <c r="AJ85" s="172">
        <f t="shared" si="123"/>
        <v>40.402993620412893</v>
      </c>
      <c r="AK85" s="172">
        <f t="shared" si="124"/>
        <v>11.154968200560424</v>
      </c>
      <c r="AL85" s="172">
        <f t="shared" si="125"/>
        <v>16.108193865205127</v>
      </c>
      <c r="AM85" s="172">
        <f t="shared" si="126"/>
        <v>193.62122665999644</v>
      </c>
      <c r="AN85" s="172">
        <f t="shared" si="127"/>
        <v>133.17598324690195</v>
      </c>
      <c r="AO85" s="172">
        <f t="shared" si="128"/>
        <v>210.31640171319469</v>
      </c>
      <c r="AP85" s="172">
        <f t="shared" si="129"/>
        <v>63.329954697507084</v>
      </c>
      <c r="AQ85" s="172">
        <f t="shared" si="130"/>
        <v>14.500635623109632</v>
      </c>
      <c r="AR85" s="172">
        <f t="shared" si="131"/>
        <v>33.788138336438728</v>
      </c>
      <c r="AS85" s="172">
        <f t="shared" si="132"/>
        <v>96.207433419424873</v>
      </c>
      <c r="AT85" s="172">
        <f t="shared" si="133"/>
        <v>106.72669061387067</v>
      </c>
      <c r="AU85" s="172">
        <f t="shared" si="134"/>
        <v>144.26927026908635</v>
      </c>
      <c r="AV85" s="171" t="str">
        <f t="shared" si="135"/>
        <v/>
      </c>
      <c r="AW85" s="170">
        <f t="shared" si="136"/>
        <v>135.4</v>
      </c>
      <c r="AX85" s="170">
        <f t="shared" si="137"/>
        <v>48.06</v>
      </c>
      <c r="AY85" s="170">
        <f t="shared" si="138"/>
        <v>120</v>
      </c>
      <c r="AZ85" s="170">
        <f t="shared" si="139"/>
        <v>168.7</v>
      </c>
      <c r="BA85" s="170">
        <f t="shared" si="140"/>
        <v>144.6</v>
      </c>
      <c r="BB85" s="170">
        <f t="shared" si="141"/>
        <v>425.5</v>
      </c>
      <c r="BC85" s="170">
        <f t="shared" si="142"/>
        <v>584.70000000000005</v>
      </c>
      <c r="BD85" s="170">
        <f t="shared" si="143"/>
        <v>618</v>
      </c>
      <c r="BE85" s="170">
        <f t="shared" si="144"/>
        <v>395.5</v>
      </c>
      <c r="BF85" s="170">
        <f t="shared" si="145"/>
        <v>72.33</v>
      </c>
      <c r="BG85" s="170">
        <f t="shared" si="146"/>
        <v>302.10000000000002</v>
      </c>
      <c r="BH85" s="170">
        <f t="shared" si="147"/>
        <v>852.9</v>
      </c>
      <c r="BI85" s="170">
        <f t="shared" si="148"/>
        <v>634.4</v>
      </c>
      <c r="BJ85" s="170">
        <f t="shared" si="149"/>
        <v>863.9</v>
      </c>
      <c r="BK85" s="171" t="str">
        <f t="shared" si="150"/>
        <v/>
      </c>
      <c r="BL85" s="170">
        <f t="shared" si="151"/>
        <v>14.669555796316359</v>
      </c>
      <c r="BM85" s="170">
        <f t="shared" si="152"/>
        <v>7.0201577563540756</v>
      </c>
      <c r="BN85" s="170">
        <f t="shared" si="153"/>
        <v>32.258064516129032</v>
      </c>
      <c r="BO85" s="170">
        <f t="shared" si="154"/>
        <v>34.122168284789645</v>
      </c>
      <c r="BP85" s="170">
        <f t="shared" si="155"/>
        <v>41.937354988399072</v>
      </c>
      <c r="BQ85" s="170">
        <f t="shared" si="156"/>
        <v>56.8166644411804</v>
      </c>
      <c r="BR85" s="170">
        <f t="shared" si="157"/>
        <v>68.83682599481989</v>
      </c>
      <c r="BS85" s="170">
        <f t="shared" si="158"/>
        <v>66.875879233849147</v>
      </c>
      <c r="BT85" s="170">
        <f t="shared" si="159"/>
        <v>37.066541705716965</v>
      </c>
      <c r="BU85" s="170">
        <f t="shared" si="160"/>
        <v>59.286885245901637</v>
      </c>
      <c r="BV85" s="170">
        <f t="shared" si="161"/>
        <v>42.778249787595584</v>
      </c>
      <c r="BW85" s="170">
        <f t="shared" si="162"/>
        <v>28.630412890231622</v>
      </c>
      <c r="BX85" s="170">
        <f t="shared" si="163"/>
        <v>44.332634521313764</v>
      </c>
      <c r="BY85" s="170">
        <f t="shared" si="164"/>
        <v>37.790901137357828</v>
      </c>
      <c r="BZ85" s="179"/>
      <c r="CA85" s="177">
        <v>7.5620000000000003</v>
      </c>
      <c r="CB85" s="177">
        <v>7.601</v>
      </c>
      <c r="CC85" s="177">
        <v>7.9989999999999997</v>
      </c>
      <c r="CD85" s="177">
        <v>8.3409999999999993</v>
      </c>
      <c r="CE85" s="177">
        <v>9.2390000000000008</v>
      </c>
      <c r="CF85" s="177">
        <v>9.5470000000000006</v>
      </c>
      <c r="CG85" s="177">
        <v>9.3789999999999996</v>
      </c>
      <c r="CH85" s="177">
        <v>8.8439999999999994</v>
      </c>
      <c r="CI85" s="177">
        <v>7.6609999999999996</v>
      </c>
      <c r="CJ85" s="177">
        <v>7.6479999999999997</v>
      </c>
      <c r="CK85" s="177">
        <v>6.41</v>
      </c>
      <c r="CL85" s="177">
        <v>8.4710000000000001</v>
      </c>
      <c r="CM85" s="177">
        <v>8.407</v>
      </c>
      <c r="CN85" s="177">
        <v>8.5579999999999998</v>
      </c>
      <c r="CO85" s="167" t="str">
        <f t="shared" si="165"/>
        <v/>
      </c>
      <c r="CP85" s="166">
        <f t="shared" si="166"/>
        <v>7.5620000000000003</v>
      </c>
      <c r="CQ85" s="166">
        <f t="shared" si="167"/>
        <v>7.601</v>
      </c>
      <c r="CR85" s="166">
        <f t="shared" si="168"/>
        <v>7.9989999999999997</v>
      </c>
      <c r="CS85" s="166">
        <f t="shared" si="169"/>
        <v>8.3409999999999993</v>
      </c>
      <c r="CT85" s="166">
        <f t="shared" si="170"/>
        <v>9.2390000000000008</v>
      </c>
      <c r="CU85" s="166">
        <f t="shared" si="171"/>
        <v>9.5470000000000006</v>
      </c>
      <c r="CV85" s="166">
        <f t="shared" si="172"/>
        <v>9.3789999999999996</v>
      </c>
      <c r="CW85" s="166">
        <f t="shared" si="173"/>
        <v>8.8439999999999994</v>
      </c>
      <c r="CX85" s="166">
        <f t="shared" si="174"/>
        <v>7.6609999999999996</v>
      </c>
      <c r="CY85" s="166">
        <f t="shared" si="175"/>
        <v>7.6479999999999997</v>
      </c>
      <c r="CZ85" s="166">
        <f t="shared" si="176"/>
        <v>6.41</v>
      </c>
      <c r="DA85" s="166">
        <f t="shared" si="177"/>
        <v>8.4710000000000001</v>
      </c>
      <c r="DB85" s="166">
        <f t="shared" si="178"/>
        <v>8.407</v>
      </c>
      <c r="DC85" s="166">
        <f t="shared" si="179"/>
        <v>8.5579999999999998</v>
      </c>
    </row>
    <row r="86" spans="1:107" s="165" customFormat="1" ht="10" x14ac:dyDescent="0.2">
      <c r="A86" s="176" t="s">
        <v>933</v>
      </c>
      <c r="B86" s="176" t="s">
        <v>1590</v>
      </c>
      <c r="C86" s="170">
        <v>20.718812724616242</v>
      </c>
      <c r="D86" s="170">
        <v>16.262646900505672</v>
      </c>
      <c r="E86" s="170">
        <v>14.285325989085061</v>
      </c>
      <c r="F86" s="170">
        <v>23.632746533025198</v>
      </c>
      <c r="G86" s="170">
        <v>7.0846922199808198</v>
      </c>
      <c r="H86" s="170">
        <v>4.8804232740718598</v>
      </c>
      <c r="I86" s="170">
        <v>11.08019050553477</v>
      </c>
      <c r="J86" s="170">
        <v>10.964519965065481</v>
      </c>
      <c r="K86" s="170">
        <v>8.8469103421354394</v>
      </c>
      <c r="L86" s="170">
        <v>8.3291418627957139</v>
      </c>
      <c r="M86" s="170">
        <v>11.226969109312662</v>
      </c>
      <c r="N86" s="170">
        <v>3.9999635366517339</v>
      </c>
      <c r="O86" s="170">
        <v>15.921609642611035</v>
      </c>
      <c r="P86" s="170">
        <v>12.934766282115694</v>
      </c>
      <c r="Q86" s="170">
        <v>8.2651094797712119</v>
      </c>
      <c r="R86" s="175"/>
      <c r="S86" s="174"/>
      <c r="T86" s="174"/>
      <c r="U86" s="174"/>
      <c r="V86" s="174"/>
      <c r="W86" s="174"/>
      <c r="X86" s="174">
        <v>173.6</v>
      </c>
      <c r="Y86" s="174">
        <v>263.39999999999998</v>
      </c>
      <c r="Z86" s="174">
        <v>54.66</v>
      </c>
      <c r="AA86" s="174">
        <v>192</v>
      </c>
      <c r="AB86" s="174"/>
      <c r="AC86" s="174"/>
      <c r="AD86" s="174">
        <v>128.30000000000001</v>
      </c>
      <c r="AE86" s="174">
        <v>165.7</v>
      </c>
      <c r="AF86" s="174">
        <v>229.8</v>
      </c>
      <c r="AG86" s="173" t="str">
        <f t="shared" si="120"/>
        <v/>
      </c>
      <c r="AH86" s="172" t="str">
        <f t="shared" si="121"/>
        <v/>
      </c>
      <c r="AI86" s="172" t="str">
        <f t="shared" si="122"/>
        <v/>
      </c>
      <c r="AJ86" s="172" t="str">
        <f t="shared" si="123"/>
        <v/>
      </c>
      <c r="AK86" s="172" t="str">
        <f t="shared" si="124"/>
        <v/>
      </c>
      <c r="AL86" s="172" t="str">
        <f t="shared" si="125"/>
        <v/>
      </c>
      <c r="AM86" s="172">
        <f t="shared" si="126"/>
        <v>15.667600653010743</v>
      </c>
      <c r="AN86" s="172">
        <f t="shared" si="127"/>
        <v>24.022939521222071</v>
      </c>
      <c r="AO86" s="172">
        <f t="shared" si="128"/>
        <v>6.1784281614869787</v>
      </c>
      <c r="AP86" s="172">
        <f t="shared" si="129"/>
        <v>23.051594409457486</v>
      </c>
      <c r="AQ86" s="172" t="str">
        <f t="shared" si="130"/>
        <v/>
      </c>
      <c r="AR86" s="172" t="str">
        <f t="shared" si="131"/>
        <v/>
      </c>
      <c r="AS86" s="172">
        <f t="shared" si="132"/>
        <v>8.0582304729184209</v>
      </c>
      <c r="AT86" s="172">
        <f t="shared" si="133"/>
        <v>12.810436337694462</v>
      </c>
      <c r="AU86" s="172">
        <f t="shared" si="134"/>
        <v>27.8036244483432</v>
      </c>
      <c r="AV86" s="171" t="str">
        <f t="shared" si="135"/>
        <v/>
      </c>
      <c r="AW86" s="170" t="str">
        <f t="shared" si="136"/>
        <v/>
      </c>
      <c r="AX86" s="170" t="str">
        <f t="shared" si="137"/>
        <v/>
      </c>
      <c r="AY86" s="170" t="str">
        <f t="shared" si="138"/>
        <v/>
      </c>
      <c r="AZ86" s="170" t="str">
        <f t="shared" si="139"/>
        <v/>
      </c>
      <c r="BA86" s="170" t="str">
        <f t="shared" si="140"/>
        <v/>
      </c>
      <c r="BB86" s="170">
        <f t="shared" si="141"/>
        <v>173.6</v>
      </c>
      <c r="BC86" s="170">
        <f t="shared" si="142"/>
        <v>263.39999999999998</v>
      </c>
      <c r="BD86" s="170">
        <f t="shared" si="143"/>
        <v>54.66</v>
      </c>
      <c r="BE86" s="170">
        <f t="shared" si="144"/>
        <v>192</v>
      </c>
      <c r="BF86" s="170" t="str">
        <f t="shared" si="145"/>
        <v/>
      </c>
      <c r="BG86" s="170" t="str">
        <f t="shared" si="146"/>
        <v/>
      </c>
      <c r="BH86" s="170">
        <f t="shared" si="147"/>
        <v>128.30000000000001</v>
      </c>
      <c r="BI86" s="170">
        <f t="shared" si="148"/>
        <v>165.7</v>
      </c>
      <c r="BJ86" s="170">
        <f t="shared" si="149"/>
        <v>229.8</v>
      </c>
      <c r="BK86" s="171" t="str">
        <f t="shared" si="150"/>
        <v/>
      </c>
      <c r="BL86" s="170" t="str">
        <f t="shared" si="151"/>
        <v/>
      </c>
      <c r="BM86" s="170" t="str">
        <f t="shared" si="152"/>
        <v/>
      </c>
      <c r="BN86" s="170" t="str">
        <f t="shared" si="153"/>
        <v/>
      </c>
      <c r="BO86" s="170" t="str">
        <f t="shared" si="154"/>
        <v/>
      </c>
      <c r="BP86" s="170" t="str">
        <f t="shared" si="155"/>
        <v/>
      </c>
      <c r="BQ86" s="170">
        <f t="shared" si="156"/>
        <v>23.180664975297102</v>
      </c>
      <c r="BR86" s="170">
        <f t="shared" si="157"/>
        <v>31.010124793972214</v>
      </c>
      <c r="BS86" s="170">
        <f t="shared" si="158"/>
        <v>5.9149442701006381</v>
      </c>
      <c r="BT86" s="170">
        <f t="shared" si="159"/>
        <v>17.994376757263357</v>
      </c>
      <c r="BU86" s="170" t="str">
        <f t="shared" si="160"/>
        <v/>
      </c>
      <c r="BV86" s="170" t="str">
        <f t="shared" si="161"/>
        <v/>
      </c>
      <c r="BW86" s="170">
        <f t="shared" si="162"/>
        <v>4.3068143672373287</v>
      </c>
      <c r="BX86" s="170">
        <f t="shared" si="163"/>
        <v>11.579315164220825</v>
      </c>
      <c r="BY86" s="170">
        <f t="shared" si="164"/>
        <v>10.05249343832021</v>
      </c>
      <c r="BZ86" s="169"/>
      <c r="CA86" s="168"/>
      <c r="CB86" s="168"/>
      <c r="CC86" s="168"/>
      <c r="CD86" s="168"/>
      <c r="CE86" s="168"/>
      <c r="CF86" s="168">
        <v>8.3840000000000003</v>
      </c>
      <c r="CG86" s="168">
        <v>8.1929999999999996</v>
      </c>
      <c r="CH86" s="168">
        <v>8.109</v>
      </c>
      <c r="CI86" s="168">
        <v>8.0210000000000008</v>
      </c>
      <c r="CJ86" s="168"/>
      <c r="CK86" s="168"/>
      <c r="CL86" s="168">
        <v>8.0909999999999993</v>
      </c>
      <c r="CM86" s="168">
        <v>8.2439999999999998</v>
      </c>
      <c r="CN86" s="168">
        <v>8.6</v>
      </c>
      <c r="CO86" s="167" t="str">
        <f t="shared" si="165"/>
        <v/>
      </c>
      <c r="CP86" s="166" t="str">
        <f t="shared" si="166"/>
        <v/>
      </c>
      <c r="CQ86" s="166" t="str">
        <f t="shared" si="167"/>
        <v/>
      </c>
      <c r="CR86" s="166" t="str">
        <f t="shared" si="168"/>
        <v/>
      </c>
      <c r="CS86" s="166" t="str">
        <f t="shared" si="169"/>
        <v/>
      </c>
      <c r="CT86" s="166" t="str">
        <f t="shared" si="170"/>
        <v/>
      </c>
      <c r="CU86" s="166">
        <f t="shared" si="171"/>
        <v>8.3840000000000003</v>
      </c>
      <c r="CV86" s="166">
        <f t="shared" si="172"/>
        <v>8.1929999999999996</v>
      </c>
      <c r="CW86" s="166">
        <f t="shared" si="173"/>
        <v>8.109</v>
      </c>
      <c r="CX86" s="166">
        <f t="shared" si="174"/>
        <v>8.0210000000000008</v>
      </c>
      <c r="CY86" s="166" t="str">
        <f t="shared" si="175"/>
        <v/>
      </c>
      <c r="CZ86" s="166" t="str">
        <f t="shared" si="176"/>
        <v/>
      </c>
      <c r="DA86" s="166">
        <f t="shared" si="177"/>
        <v>8.0909999999999993</v>
      </c>
      <c r="DB86" s="166">
        <f t="shared" si="178"/>
        <v>8.2439999999999998</v>
      </c>
      <c r="DC86" s="166">
        <f t="shared" si="179"/>
        <v>8.6</v>
      </c>
    </row>
    <row r="87" spans="1:107" s="165" customFormat="1" ht="10" x14ac:dyDescent="0.2">
      <c r="A87" s="176" t="s">
        <v>814</v>
      </c>
      <c r="B87" s="176" t="s">
        <v>1589</v>
      </c>
      <c r="C87" s="170">
        <v>9.9850762959537551</v>
      </c>
      <c r="D87" s="170">
        <v>11.492962125774026</v>
      </c>
      <c r="E87" s="170">
        <v>7.9594017916138915</v>
      </c>
      <c r="F87" s="170">
        <v>21.255675965501059</v>
      </c>
      <c r="G87" s="170">
        <v>5.413115612247843</v>
      </c>
      <c r="H87" s="170">
        <v>8.7180776087644922</v>
      </c>
      <c r="I87" s="170">
        <v>8.6006331531115645</v>
      </c>
      <c r="J87" s="170">
        <v>5.3857124824955607</v>
      </c>
      <c r="K87" s="170">
        <v>3.400828128734902</v>
      </c>
      <c r="L87" s="170">
        <v>6.9700990867766457</v>
      </c>
      <c r="M87" s="170">
        <v>6.6677738357757317</v>
      </c>
      <c r="N87" s="170">
        <v>7.6536112396806724</v>
      </c>
      <c r="O87" s="170">
        <v>9.0453926673085299</v>
      </c>
      <c r="P87" s="170">
        <v>12.111059164607973</v>
      </c>
      <c r="Q87" s="170">
        <v>7.4251100227170133</v>
      </c>
      <c r="R87" s="175"/>
      <c r="S87" s="174">
        <v>59.2</v>
      </c>
      <c r="T87" s="174">
        <v>25.91</v>
      </c>
      <c r="U87" s="174">
        <v>85.71</v>
      </c>
      <c r="V87" s="174">
        <v>54.52</v>
      </c>
      <c r="W87" s="174">
        <v>91.78</v>
      </c>
      <c r="X87" s="174">
        <v>29.19</v>
      </c>
      <c r="Y87" s="174">
        <v>26.14</v>
      </c>
      <c r="Z87" s="174">
        <v>26.73</v>
      </c>
      <c r="AA87" s="174">
        <v>197.7</v>
      </c>
      <c r="AB87" s="174"/>
      <c r="AC87" s="174"/>
      <c r="AD87" s="174">
        <v>184.7</v>
      </c>
      <c r="AE87" s="174">
        <v>345.5</v>
      </c>
      <c r="AF87" s="174">
        <v>94.68</v>
      </c>
      <c r="AG87" s="173" t="str">
        <f t="shared" si="120"/>
        <v/>
      </c>
      <c r="AH87" s="172">
        <f t="shared" si="121"/>
        <v>5.1509784294197356</v>
      </c>
      <c r="AI87" s="172">
        <f t="shared" si="122"/>
        <v>3.2552697650342322</v>
      </c>
      <c r="AJ87" s="172">
        <f t="shared" si="123"/>
        <v>4.0323347109313898</v>
      </c>
      <c r="AK87" s="172">
        <f t="shared" si="124"/>
        <v>10.071833654659391</v>
      </c>
      <c r="AL87" s="172">
        <f t="shared" si="125"/>
        <v>10.527550237420618</v>
      </c>
      <c r="AM87" s="172">
        <f t="shared" si="126"/>
        <v>3.3939361765987601</v>
      </c>
      <c r="AN87" s="172">
        <f t="shared" si="127"/>
        <v>4.8535825269097153</v>
      </c>
      <c r="AO87" s="172">
        <f t="shared" si="128"/>
        <v>7.8598503035622329</v>
      </c>
      <c r="AP87" s="172">
        <f t="shared" si="129"/>
        <v>28.364015710345843</v>
      </c>
      <c r="AQ87" s="172" t="str">
        <f t="shared" si="130"/>
        <v/>
      </c>
      <c r="AR87" s="172" t="str">
        <f t="shared" si="131"/>
        <v/>
      </c>
      <c r="AS87" s="172">
        <f t="shared" si="132"/>
        <v>20.419235161292093</v>
      </c>
      <c r="AT87" s="172">
        <f t="shared" si="133"/>
        <v>28.527645295438006</v>
      </c>
      <c r="AU87" s="172">
        <f t="shared" si="134"/>
        <v>12.751326203965727</v>
      </c>
      <c r="AV87" s="171" t="str">
        <f t="shared" si="135"/>
        <v/>
      </c>
      <c r="AW87" s="170">
        <f t="shared" si="136"/>
        <v>59.2</v>
      </c>
      <c r="AX87" s="170">
        <f t="shared" si="137"/>
        <v>25.91</v>
      </c>
      <c r="AY87" s="170">
        <f t="shared" si="138"/>
        <v>85.71</v>
      </c>
      <c r="AZ87" s="170">
        <f t="shared" si="139"/>
        <v>54.52</v>
      </c>
      <c r="BA87" s="170">
        <f t="shared" si="140"/>
        <v>91.78</v>
      </c>
      <c r="BB87" s="170">
        <f t="shared" si="141"/>
        <v>29.19</v>
      </c>
      <c r="BC87" s="170">
        <f t="shared" si="142"/>
        <v>26.14</v>
      </c>
      <c r="BD87" s="170">
        <f t="shared" si="143"/>
        <v>26.73</v>
      </c>
      <c r="BE87" s="170">
        <f t="shared" si="144"/>
        <v>197.7</v>
      </c>
      <c r="BF87" s="170" t="str">
        <f t="shared" si="145"/>
        <v/>
      </c>
      <c r="BG87" s="170" t="str">
        <f t="shared" si="146"/>
        <v/>
      </c>
      <c r="BH87" s="170">
        <f t="shared" si="147"/>
        <v>184.7</v>
      </c>
      <c r="BI87" s="170">
        <f t="shared" si="148"/>
        <v>345.5</v>
      </c>
      <c r="BJ87" s="170">
        <f t="shared" si="149"/>
        <v>94.68</v>
      </c>
      <c r="BK87" s="171" t="str">
        <f t="shared" si="150"/>
        <v/>
      </c>
      <c r="BL87" s="170">
        <f t="shared" si="151"/>
        <v>6.4138678223185268</v>
      </c>
      <c r="BM87" s="170">
        <f t="shared" si="152"/>
        <v>3.7846917908267601</v>
      </c>
      <c r="BN87" s="170">
        <f t="shared" si="153"/>
        <v>23.04032258064516</v>
      </c>
      <c r="BO87" s="170">
        <f t="shared" si="154"/>
        <v>11.027508090614887</v>
      </c>
      <c r="BP87" s="170">
        <f t="shared" si="155"/>
        <v>26.618329466357309</v>
      </c>
      <c r="BQ87" s="170">
        <f t="shared" si="156"/>
        <v>3.8977166510882628</v>
      </c>
      <c r="BR87" s="170">
        <f t="shared" si="157"/>
        <v>3.077466446903697</v>
      </c>
      <c r="BS87" s="170">
        <f t="shared" si="158"/>
        <v>2.8925440969592033</v>
      </c>
      <c r="BT87" s="170">
        <f t="shared" si="159"/>
        <v>18.52858481724461</v>
      </c>
      <c r="BU87" s="170" t="str">
        <f t="shared" si="160"/>
        <v/>
      </c>
      <c r="BV87" s="170" t="str">
        <f t="shared" si="161"/>
        <v/>
      </c>
      <c r="BW87" s="170">
        <f t="shared" si="162"/>
        <v>6.2000671366230282</v>
      </c>
      <c r="BX87" s="170">
        <f t="shared" si="163"/>
        <v>24.143955276030749</v>
      </c>
      <c r="BY87" s="170">
        <f t="shared" si="164"/>
        <v>4.1417322834645667</v>
      </c>
      <c r="BZ87" s="169"/>
      <c r="CA87" s="168">
        <v>6.2850000000000001</v>
      </c>
      <c r="CB87" s="168">
        <v>6.5380000000000003</v>
      </c>
      <c r="CC87" s="168">
        <v>5.9429999999999996</v>
      </c>
      <c r="CD87" s="168">
        <v>6.3680000000000003</v>
      </c>
      <c r="CE87" s="168">
        <v>6.0350000000000001</v>
      </c>
      <c r="CF87" s="168">
        <v>6.4020000000000001</v>
      </c>
      <c r="CG87" s="168">
        <v>6.4340000000000002</v>
      </c>
      <c r="CH87" s="168">
        <v>6.2859999999999996</v>
      </c>
      <c r="CI87" s="168">
        <v>6.0759999999999996</v>
      </c>
      <c r="CJ87" s="168"/>
      <c r="CK87" s="168"/>
      <c r="CL87" s="168">
        <v>5.2350000000000003</v>
      </c>
      <c r="CM87" s="168">
        <v>4.9859999999999998</v>
      </c>
      <c r="CN87" s="168">
        <v>5.36</v>
      </c>
      <c r="CO87" s="167" t="str">
        <f t="shared" si="165"/>
        <v/>
      </c>
      <c r="CP87" s="166">
        <f t="shared" si="166"/>
        <v>6.2850000000000001</v>
      </c>
      <c r="CQ87" s="166">
        <f t="shared" si="167"/>
        <v>6.5380000000000003</v>
      </c>
      <c r="CR87" s="166">
        <f t="shared" si="168"/>
        <v>5.9429999999999996</v>
      </c>
      <c r="CS87" s="166">
        <f t="shared" si="169"/>
        <v>6.3680000000000003</v>
      </c>
      <c r="CT87" s="166">
        <f t="shared" si="170"/>
        <v>6.0350000000000001</v>
      </c>
      <c r="CU87" s="166">
        <f t="shared" si="171"/>
        <v>6.4020000000000001</v>
      </c>
      <c r="CV87" s="166">
        <f t="shared" si="172"/>
        <v>6.4340000000000002</v>
      </c>
      <c r="CW87" s="166">
        <f t="shared" si="173"/>
        <v>6.2859999999999996</v>
      </c>
      <c r="CX87" s="166">
        <f t="shared" si="174"/>
        <v>6.0759999999999996</v>
      </c>
      <c r="CY87" s="166" t="str">
        <f t="shared" si="175"/>
        <v/>
      </c>
      <c r="CZ87" s="166" t="str">
        <f t="shared" si="176"/>
        <v/>
      </c>
      <c r="DA87" s="166">
        <f t="shared" si="177"/>
        <v>5.2350000000000003</v>
      </c>
      <c r="DB87" s="166">
        <f t="shared" si="178"/>
        <v>4.9859999999999998</v>
      </c>
      <c r="DC87" s="166">
        <f t="shared" si="179"/>
        <v>5.36</v>
      </c>
    </row>
    <row r="88" spans="1:107" s="165" customFormat="1" ht="10" x14ac:dyDescent="0.2">
      <c r="A88" s="176" t="s">
        <v>861</v>
      </c>
      <c r="B88" s="176" t="s">
        <v>861</v>
      </c>
      <c r="C88" s="183">
        <v>4.5925538432106787</v>
      </c>
      <c r="D88" s="183">
        <v>8.4048186820969413</v>
      </c>
      <c r="E88" s="183">
        <v>9.5111570703134163</v>
      </c>
      <c r="F88" s="183">
        <v>8.0754477711253703</v>
      </c>
      <c r="G88" s="183">
        <v>2.0313643173668652</v>
      </c>
      <c r="H88" s="183">
        <v>4.6117642594424941</v>
      </c>
      <c r="I88" s="183">
        <v>10.381848075465973</v>
      </c>
      <c r="J88" s="183">
        <v>8.6527060207648798</v>
      </c>
      <c r="K88" s="183">
        <v>4.1998965905920675</v>
      </c>
      <c r="L88" s="183">
        <v>9.9447892606183235</v>
      </c>
      <c r="M88" s="183">
        <v>11.379519513656101</v>
      </c>
      <c r="N88" s="183">
        <v>6.0120071957214325</v>
      </c>
      <c r="O88" s="183">
        <v>12.193311826867324</v>
      </c>
      <c r="P88" s="183">
        <v>2.903652771662482</v>
      </c>
      <c r="Q88" s="183">
        <v>8.990554235939193</v>
      </c>
      <c r="R88" s="182"/>
      <c r="S88" s="180">
        <v>573.70000000000005</v>
      </c>
      <c r="T88" s="180">
        <v>176.7</v>
      </c>
      <c r="U88" s="180">
        <v>73.03</v>
      </c>
      <c r="V88" s="180">
        <v>221.2</v>
      </c>
      <c r="W88" s="180">
        <v>144</v>
      </c>
      <c r="X88" s="180">
        <v>237.6</v>
      </c>
      <c r="Y88" s="180">
        <v>381.6</v>
      </c>
      <c r="Z88" s="180">
        <v>405.3</v>
      </c>
      <c r="AA88" s="180">
        <v>332.5</v>
      </c>
      <c r="AB88" s="180"/>
      <c r="AC88" s="180">
        <v>193.4</v>
      </c>
      <c r="AD88" s="180">
        <v>445.5</v>
      </c>
      <c r="AE88" s="180">
        <v>439.4</v>
      </c>
      <c r="AF88" s="180">
        <v>469.5</v>
      </c>
      <c r="AG88" s="173" t="str">
        <f t="shared" si="120"/>
        <v/>
      </c>
      <c r="AH88" s="172">
        <f t="shared" si="121"/>
        <v>68.258462401102747</v>
      </c>
      <c r="AI88" s="172">
        <f t="shared" si="122"/>
        <v>18.578181255309381</v>
      </c>
      <c r="AJ88" s="172">
        <f t="shared" si="123"/>
        <v>9.0434613745044086</v>
      </c>
      <c r="AK88" s="172">
        <f t="shared" si="124"/>
        <v>108.89233315209957</v>
      </c>
      <c r="AL88" s="172">
        <f t="shared" si="125"/>
        <v>31.224492818591695</v>
      </c>
      <c r="AM88" s="172">
        <f t="shared" si="126"/>
        <v>22.886098724704723</v>
      </c>
      <c r="AN88" s="172">
        <f t="shared" si="127"/>
        <v>44.101810356694337</v>
      </c>
      <c r="AO88" s="172">
        <f t="shared" si="128"/>
        <v>96.502376012754183</v>
      </c>
      <c r="AP88" s="172">
        <f t="shared" si="129"/>
        <v>33.434594870372003</v>
      </c>
      <c r="AQ88" s="172" t="str">
        <f t="shared" si="130"/>
        <v/>
      </c>
      <c r="AR88" s="172">
        <f t="shared" si="131"/>
        <v>32.168956839844945</v>
      </c>
      <c r="AS88" s="172">
        <f t="shared" si="132"/>
        <v>36.536423108475262</v>
      </c>
      <c r="AT88" s="172">
        <f t="shared" si="133"/>
        <v>151.32663391718913</v>
      </c>
      <c r="AU88" s="172">
        <f t="shared" si="134"/>
        <v>52.221474636480401</v>
      </c>
      <c r="AV88" s="171" t="str">
        <f t="shared" si="135"/>
        <v/>
      </c>
      <c r="AW88" s="170">
        <f t="shared" si="136"/>
        <v>573.70000000000005</v>
      </c>
      <c r="AX88" s="170">
        <f t="shared" si="137"/>
        <v>176.7</v>
      </c>
      <c r="AY88" s="170">
        <f t="shared" si="138"/>
        <v>73.03</v>
      </c>
      <c r="AZ88" s="170">
        <f t="shared" si="139"/>
        <v>221.2</v>
      </c>
      <c r="BA88" s="170">
        <f t="shared" si="140"/>
        <v>144</v>
      </c>
      <c r="BB88" s="170">
        <f t="shared" si="141"/>
        <v>237.6</v>
      </c>
      <c r="BC88" s="170">
        <f t="shared" si="142"/>
        <v>381.6</v>
      </c>
      <c r="BD88" s="170">
        <f t="shared" si="143"/>
        <v>405.3</v>
      </c>
      <c r="BE88" s="170">
        <f t="shared" si="144"/>
        <v>332.5</v>
      </c>
      <c r="BF88" s="170" t="str">
        <f t="shared" si="145"/>
        <v/>
      </c>
      <c r="BG88" s="170">
        <f t="shared" si="146"/>
        <v>193.4</v>
      </c>
      <c r="BH88" s="170">
        <f t="shared" si="147"/>
        <v>445.5</v>
      </c>
      <c r="BI88" s="170">
        <f t="shared" si="148"/>
        <v>439.4</v>
      </c>
      <c r="BJ88" s="170">
        <f t="shared" si="149"/>
        <v>469.5</v>
      </c>
      <c r="BK88" s="171" t="str">
        <f t="shared" si="150"/>
        <v/>
      </c>
      <c r="BL88" s="170">
        <f t="shared" si="151"/>
        <v>62.15601300108343</v>
      </c>
      <c r="BM88" s="170">
        <f t="shared" si="152"/>
        <v>25.810692375109554</v>
      </c>
      <c r="BN88" s="170">
        <f t="shared" si="153"/>
        <v>19.631720430107528</v>
      </c>
      <c r="BO88" s="170">
        <f t="shared" si="154"/>
        <v>44.7411003236246</v>
      </c>
      <c r="BP88" s="170">
        <f t="shared" si="155"/>
        <v>41.763341067285381</v>
      </c>
      <c r="BQ88" s="170">
        <f t="shared" si="156"/>
        <v>31.726532247296035</v>
      </c>
      <c r="BR88" s="170">
        <f t="shared" si="157"/>
        <v>44.925829997645401</v>
      </c>
      <c r="BS88" s="170">
        <f t="shared" si="158"/>
        <v>43.85888973054864</v>
      </c>
      <c r="BT88" s="170">
        <f t="shared" si="159"/>
        <v>31.162136832239923</v>
      </c>
      <c r="BU88" s="170" t="str">
        <f t="shared" si="160"/>
        <v/>
      </c>
      <c r="BV88" s="170">
        <f t="shared" si="161"/>
        <v>27.386009629000281</v>
      </c>
      <c r="BW88" s="170">
        <f t="shared" si="162"/>
        <v>14.954682779456194</v>
      </c>
      <c r="BX88" s="170">
        <f t="shared" si="163"/>
        <v>30.705800139762403</v>
      </c>
      <c r="BY88" s="170">
        <f t="shared" si="164"/>
        <v>20.538057742782151</v>
      </c>
      <c r="BZ88" s="179"/>
      <c r="CA88" s="177">
        <v>3.9990000000000001</v>
      </c>
      <c r="CB88" s="177">
        <v>5.04</v>
      </c>
      <c r="CC88" s="177">
        <v>5.8860000000000001</v>
      </c>
      <c r="CD88" s="177">
        <v>6.0030000000000001</v>
      </c>
      <c r="CE88" s="177">
        <v>6.4119999999999999</v>
      </c>
      <c r="CF88" s="177">
        <v>6.7210000000000001</v>
      </c>
      <c r="CG88" s="177">
        <v>6.5469999999999997</v>
      </c>
      <c r="CH88" s="177">
        <v>5.7439999999999998</v>
      </c>
      <c r="CI88" s="177">
        <v>6.2210000000000001</v>
      </c>
      <c r="CJ88" s="177"/>
      <c r="CK88" s="177">
        <v>7.1070000000000002</v>
      </c>
      <c r="CL88" s="177">
        <v>5.0819999999999999</v>
      </c>
      <c r="CM88" s="177">
        <v>5.12</v>
      </c>
      <c r="CN88" s="177">
        <v>5.1769999999999996</v>
      </c>
      <c r="CO88" s="167" t="str">
        <f t="shared" si="165"/>
        <v/>
      </c>
      <c r="CP88" s="166">
        <f t="shared" si="166"/>
        <v>3.9990000000000001</v>
      </c>
      <c r="CQ88" s="166">
        <f t="shared" si="167"/>
        <v>5.04</v>
      </c>
      <c r="CR88" s="166">
        <f t="shared" si="168"/>
        <v>5.8860000000000001</v>
      </c>
      <c r="CS88" s="166">
        <f t="shared" si="169"/>
        <v>6.0030000000000001</v>
      </c>
      <c r="CT88" s="166">
        <f t="shared" si="170"/>
        <v>6.4119999999999999</v>
      </c>
      <c r="CU88" s="166">
        <f t="shared" si="171"/>
        <v>6.7210000000000001</v>
      </c>
      <c r="CV88" s="166">
        <f t="shared" si="172"/>
        <v>6.5469999999999997</v>
      </c>
      <c r="CW88" s="166">
        <f t="shared" si="173"/>
        <v>5.7439999999999998</v>
      </c>
      <c r="CX88" s="166">
        <f t="shared" si="174"/>
        <v>6.2210000000000001</v>
      </c>
      <c r="CY88" s="166" t="str">
        <f t="shared" si="175"/>
        <v/>
      </c>
      <c r="CZ88" s="166">
        <f t="shared" si="176"/>
        <v>7.1070000000000002</v>
      </c>
      <c r="DA88" s="166">
        <f t="shared" si="177"/>
        <v>5.0819999999999999</v>
      </c>
      <c r="DB88" s="166">
        <f t="shared" si="178"/>
        <v>5.12</v>
      </c>
      <c r="DC88" s="166">
        <f t="shared" si="179"/>
        <v>5.1769999999999996</v>
      </c>
    </row>
    <row r="89" spans="1:107" s="165" customFormat="1" ht="10" x14ac:dyDescent="0.2">
      <c r="A89" s="176" t="s">
        <v>865</v>
      </c>
      <c r="B89" s="186" t="s">
        <v>865</v>
      </c>
      <c r="C89" s="170">
        <v>10.992364421517573</v>
      </c>
      <c r="D89" s="170">
        <v>16.167303059620213</v>
      </c>
      <c r="E89" s="170">
        <v>6.2408163508978127</v>
      </c>
      <c r="F89" s="170">
        <v>11.335299545738547</v>
      </c>
      <c r="G89" s="170">
        <v>5.6384430070204781</v>
      </c>
      <c r="H89" s="170">
        <v>15.041810640034354</v>
      </c>
      <c r="I89" s="170">
        <v>6.2832981175640938</v>
      </c>
      <c r="J89" s="170">
        <v>10.544098043827068</v>
      </c>
      <c r="K89" s="170">
        <v>9.5031150079889706</v>
      </c>
      <c r="L89" s="170">
        <v>12.563628458439796</v>
      </c>
      <c r="M89" s="170">
        <v>3.868457976464339</v>
      </c>
      <c r="N89" s="170">
        <v>6.7302885561970651</v>
      </c>
      <c r="O89" s="170">
        <v>13.829201474044691</v>
      </c>
      <c r="P89" s="170">
        <v>0.2052559597058182</v>
      </c>
      <c r="Q89" s="170">
        <v>26.242214931939049</v>
      </c>
      <c r="R89" s="175"/>
      <c r="S89" s="174">
        <v>620.6</v>
      </c>
      <c r="T89" s="174">
        <v>326.2</v>
      </c>
      <c r="U89" s="174">
        <v>217.1</v>
      </c>
      <c r="V89" s="174">
        <v>319.7</v>
      </c>
      <c r="W89" s="174">
        <v>187.6</v>
      </c>
      <c r="X89" s="174">
        <v>303.5</v>
      </c>
      <c r="Y89" s="174">
        <v>483.3</v>
      </c>
      <c r="Z89" s="174">
        <v>418.7</v>
      </c>
      <c r="AA89" s="174">
        <v>497.8</v>
      </c>
      <c r="AB89" s="174">
        <v>41.49</v>
      </c>
      <c r="AC89" s="174">
        <v>235.1</v>
      </c>
      <c r="AD89" s="174">
        <v>861.2</v>
      </c>
      <c r="AE89" s="174">
        <v>766.2</v>
      </c>
      <c r="AF89" s="174">
        <v>489</v>
      </c>
      <c r="AG89" s="173" t="str">
        <f t="shared" si="120"/>
        <v/>
      </c>
      <c r="AH89" s="172">
        <f t="shared" si="121"/>
        <v>38.386117815161349</v>
      </c>
      <c r="AI89" s="172">
        <f t="shared" si="122"/>
        <v>52.268802935223754</v>
      </c>
      <c r="AJ89" s="172">
        <f t="shared" si="123"/>
        <v>19.152559588212888</v>
      </c>
      <c r="AK89" s="172">
        <f t="shared" si="124"/>
        <v>56.700049925473849</v>
      </c>
      <c r="AL89" s="172">
        <f t="shared" si="125"/>
        <v>12.471902784143248</v>
      </c>
      <c r="AM89" s="172">
        <f t="shared" si="126"/>
        <v>48.302657986513097</v>
      </c>
      <c r="AN89" s="172">
        <f t="shared" si="127"/>
        <v>45.836068480313777</v>
      </c>
      <c r="AO89" s="172">
        <f t="shared" si="128"/>
        <v>44.059237381428304</v>
      </c>
      <c r="AP89" s="172">
        <f t="shared" si="129"/>
        <v>39.622311472096726</v>
      </c>
      <c r="AQ89" s="172">
        <f t="shared" si="130"/>
        <v>10.725203751061731</v>
      </c>
      <c r="AR89" s="172">
        <f t="shared" si="131"/>
        <v>34.931637482842596</v>
      </c>
      <c r="AS89" s="172">
        <f t="shared" si="132"/>
        <v>62.274022228712305</v>
      </c>
      <c r="AT89" s="172">
        <f t="shared" si="133"/>
        <v>3732.9001364839851</v>
      </c>
      <c r="AU89" s="172">
        <f t="shared" si="134"/>
        <v>18.634097817895874</v>
      </c>
      <c r="AV89" s="171" t="str">
        <f t="shared" si="135"/>
        <v/>
      </c>
      <c r="AW89" s="170">
        <f t="shared" si="136"/>
        <v>620.6</v>
      </c>
      <c r="AX89" s="170">
        <f t="shared" si="137"/>
        <v>326.2</v>
      </c>
      <c r="AY89" s="170">
        <f t="shared" si="138"/>
        <v>217.1</v>
      </c>
      <c r="AZ89" s="170">
        <f t="shared" si="139"/>
        <v>319.7</v>
      </c>
      <c r="BA89" s="170">
        <f t="shared" si="140"/>
        <v>187.6</v>
      </c>
      <c r="BB89" s="170">
        <f t="shared" si="141"/>
        <v>303.5</v>
      </c>
      <c r="BC89" s="170">
        <f t="shared" si="142"/>
        <v>483.3</v>
      </c>
      <c r="BD89" s="170">
        <f t="shared" si="143"/>
        <v>418.7</v>
      </c>
      <c r="BE89" s="170">
        <f t="shared" si="144"/>
        <v>497.8</v>
      </c>
      <c r="BF89" s="170">
        <f t="shared" si="145"/>
        <v>41.49</v>
      </c>
      <c r="BG89" s="170">
        <f t="shared" si="146"/>
        <v>235.1</v>
      </c>
      <c r="BH89" s="170">
        <f t="shared" si="147"/>
        <v>861.2</v>
      </c>
      <c r="BI89" s="170">
        <f t="shared" si="148"/>
        <v>766.2</v>
      </c>
      <c r="BJ89" s="170">
        <f t="shared" si="149"/>
        <v>489</v>
      </c>
      <c r="BK89" s="171" t="str">
        <f t="shared" si="150"/>
        <v/>
      </c>
      <c r="BL89" s="170">
        <f t="shared" si="151"/>
        <v>67.237269772481042</v>
      </c>
      <c r="BM89" s="170">
        <f t="shared" si="152"/>
        <v>47.648261758691206</v>
      </c>
      <c r="BN89" s="170">
        <f t="shared" si="153"/>
        <v>58.36021505376344</v>
      </c>
      <c r="BO89" s="170">
        <f t="shared" si="154"/>
        <v>64.664239482200657</v>
      </c>
      <c r="BP89" s="170">
        <f t="shared" si="155"/>
        <v>54.408352668213453</v>
      </c>
      <c r="BQ89" s="170">
        <f t="shared" si="156"/>
        <v>40.526104953932439</v>
      </c>
      <c r="BR89" s="170">
        <f t="shared" si="157"/>
        <v>56.89898752060278</v>
      </c>
      <c r="BS89" s="170">
        <f t="shared" si="158"/>
        <v>45.308949247916892</v>
      </c>
      <c r="BT89" s="170">
        <f t="shared" si="159"/>
        <v>46.654170571696348</v>
      </c>
      <c r="BU89" s="170">
        <f t="shared" si="160"/>
        <v>34.008196721311478</v>
      </c>
      <c r="BV89" s="170">
        <f t="shared" si="161"/>
        <v>33.290852449730956</v>
      </c>
      <c r="BW89" s="170">
        <f t="shared" si="162"/>
        <v>28.909029875797248</v>
      </c>
      <c r="BX89" s="170">
        <f t="shared" si="163"/>
        <v>53.542976939203356</v>
      </c>
      <c r="BY89" s="170">
        <f t="shared" si="164"/>
        <v>21.391076115485564</v>
      </c>
      <c r="BZ89" s="169"/>
      <c r="CA89" s="168">
        <v>5.3159999999999998</v>
      </c>
      <c r="CB89" s="168">
        <v>5.6459999999999999</v>
      </c>
      <c r="CC89" s="168">
        <v>5.851</v>
      </c>
      <c r="CD89" s="168">
        <v>6.3209999999999997</v>
      </c>
      <c r="CE89" s="168">
        <v>6.226</v>
      </c>
      <c r="CF89" s="168">
        <v>5.1790000000000003</v>
      </c>
      <c r="CG89" s="168">
        <v>5.9569999999999999</v>
      </c>
      <c r="CH89" s="168">
        <v>5.4640000000000004</v>
      </c>
      <c r="CI89" s="168">
        <v>5.8070000000000004</v>
      </c>
      <c r="CJ89" s="168">
        <v>7.7880000000000003</v>
      </c>
      <c r="CK89" s="168">
        <v>6.867</v>
      </c>
      <c r="CL89" s="168">
        <v>4.6470000000000002</v>
      </c>
      <c r="CM89" s="168">
        <v>4.6310000000000002</v>
      </c>
      <c r="CN89" s="168">
        <v>4.7489999999999997</v>
      </c>
      <c r="CO89" s="167" t="str">
        <f t="shared" si="165"/>
        <v/>
      </c>
      <c r="CP89" s="166">
        <f t="shared" si="166"/>
        <v>5.3159999999999998</v>
      </c>
      <c r="CQ89" s="166">
        <f t="shared" si="167"/>
        <v>5.6459999999999999</v>
      </c>
      <c r="CR89" s="166">
        <f t="shared" si="168"/>
        <v>5.851</v>
      </c>
      <c r="CS89" s="166">
        <f t="shared" si="169"/>
        <v>6.3209999999999997</v>
      </c>
      <c r="CT89" s="166">
        <f t="shared" si="170"/>
        <v>6.226</v>
      </c>
      <c r="CU89" s="166">
        <f t="shared" si="171"/>
        <v>5.1790000000000003</v>
      </c>
      <c r="CV89" s="166">
        <f t="shared" si="172"/>
        <v>5.9569999999999999</v>
      </c>
      <c r="CW89" s="166">
        <f t="shared" si="173"/>
        <v>5.4640000000000004</v>
      </c>
      <c r="CX89" s="166">
        <f t="shared" si="174"/>
        <v>5.8070000000000004</v>
      </c>
      <c r="CY89" s="166">
        <f t="shared" si="175"/>
        <v>7.7880000000000003</v>
      </c>
      <c r="CZ89" s="166">
        <f t="shared" si="176"/>
        <v>6.867</v>
      </c>
      <c r="DA89" s="166">
        <f t="shared" si="177"/>
        <v>4.6470000000000002</v>
      </c>
      <c r="DB89" s="166">
        <f t="shared" si="178"/>
        <v>4.6310000000000002</v>
      </c>
      <c r="DC89" s="166">
        <f t="shared" si="179"/>
        <v>4.7489999999999997</v>
      </c>
    </row>
    <row r="90" spans="1:107" s="165" customFormat="1" ht="10" x14ac:dyDescent="0.2">
      <c r="A90" s="176" t="s">
        <v>842</v>
      </c>
      <c r="B90" s="176" t="s">
        <v>1588</v>
      </c>
      <c r="C90" s="170">
        <v>12.993481544667182</v>
      </c>
      <c r="D90" s="170">
        <v>25.430387779014051</v>
      </c>
      <c r="E90" s="170">
        <v>7.8388754682445958</v>
      </c>
      <c r="F90" s="170">
        <v>13.473909896107168</v>
      </c>
      <c r="G90" s="170">
        <v>15.692677361006886</v>
      </c>
      <c r="H90" s="170">
        <v>3.8814959416743093</v>
      </c>
      <c r="I90" s="170">
        <v>13.783701369718582</v>
      </c>
      <c r="J90" s="170">
        <v>15.561458638763167</v>
      </c>
      <c r="K90" s="170">
        <v>14.230644419162982</v>
      </c>
      <c r="L90" s="170">
        <v>11.137743962057618</v>
      </c>
      <c r="M90" s="170">
        <v>22.311710399558699</v>
      </c>
      <c r="N90" s="170">
        <v>18.872757948895934</v>
      </c>
      <c r="O90" s="170">
        <v>11.45574829171146</v>
      </c>
      <c r="P90" s="170">
        <v>10.679613028747035</v>
      </c>
      <c r="Q90" s="170">
        <v>20.386430738207537</v>
      </c>
      <c r="R90" s="175"/>
      <c r="S90" s="174">
        <v>55.86</v>
      </c>
      <c r="T90" s="174">
        <v>30.29</v>
      </c>
      <c r="U90" s="174">
        <v>43.18</v>
      </c>
      <c r="V90" s="174">
        <v>49.13</v>
      </c>
      <c r="W90" s="174"/>
      <c r="X90" s="174">
        <v>239.7</v>
      </c>
      <c r="Y90" s="174">
        <v>324.2</v>
      </c>
      <c r="Z90" s="174">
        <v>157.4</v>
      </c>
      <c r="AA90" s="174">
        <v>805.3</v>
      </c>
      <c r="AB90" s="174">
        <v>81.19</v>
      </c>
      <c r="AC90" s="174">
        <v>61.79</v>
      </c>
      <c r="AD90" s="174"/>
      <c r="AE90" s="174">
        <v>33.25</v>
      </c>
      <c r="AF90" s="174"/>
      <c r="AG90" s="173" t="str">
        <f t="shared" si="120"/>
        <v/>
      </c>
      <c r="AH90" s="172">
        <f t="shared" si="121"/>
        <v>2.19658467206298</v>
      </c>
      <c r="AI90" s="172">
        <f t="shared" si="122"/>
        <v>3.8640746523790628</v>
      </c>
      <c r="AJ90" s="172">
        <f t="shared" si="123"/>
        <v>3.204711945748977</v>
      </c>
      <c r="AK90" s="172">
        <f t="shared" si="124"/>
        <v>3.1307595810309632</v>
      </c>
      <c r="AL90" s="172" t="str">
        <f t="shared" si="125"/>
        <v/>
      </c>
      <c r="AM90" s="172">
        <f t="shared" si="126"/>
        <v>17.390103976468687</v>
      </c>
      <c r="AN90" s="172">
        <f t="shared" si="127"/>
        <v>20.833522584600566</v>
      </c>
      <c r="AO90" s="172">
        <f t="shared" si="128"/>
        <v>11.06063754836325</v>
      </c>
      <c r="AP90" s="172">
        <f t="shared" si="129"/>
        <v>72.30369119126587</v>
      </c>
      <c r="AQ90" s="172">
        <f t="shared" si="130"/>
        <v>3.6388962811925816</v>
      </c>
      <c r="AR90" s="172">
        <f t="shared" si="131"/>
        <v>3.2740312871768031</v>
      </c>
      <c r="AS90" s="172" t="str">
        <f t="shared" si="132"/>
        <v/>
      </c>
      <c r="AT90" s="172">
        <f t="shared" si="133"/>
        <v>3.1134086891068744</v>
      </c>
      <c r="AU90" s="172" t="str">
        <f t="shared" si="134"/>
        <v/>
      </c>
      <c r="AV90" s="171" t="str">
        <f t="shared" si="135"/>
        <v/>
      </c>
      <c r="AW90" s="170">
        <f t="shared" si="136"/>
        <v>55.86</v>
      </c>
      <c r="AX90" s="170">
        <f t="shared" si="137"/>
        <v>30.29</v>
      </c>
      <c r="AY90" s="170">
        <f t="shared" si="138"/>
        <v>43.18</v>
      </c>
      <c r="AZ90" s="170">
        <f t="shared" si="139"/>
        <v>49.13</v>
      </c>
      <c r="BA90" s="170" t="str">
        <f t="shared" si="140"/>
        <v/>
      </c>
      <c r="BB90" s="170">
        <f t="shared" si="141"/>
        <v>239.7</v>
      </c>
      <c r="BC90" s="170">
        <f t="shared" si="142"/>
        <v>324.2</v>
      </c>
      <c r="BD90" s="170">
        <f t="shared" si="143"/>
        <v>157.4</v>
      </c>
      <c r="BE90" s="170">
        <f t="shared" si="144"/>
        <v>805.3</v>
      </c>
      <c r="BF90" s="170">
        <f t="shared" si="145"/>
        <v>81.19</v>
      </c>
      <c r="BG90" s="170">
        <f t="shared" si="146"/>
        <v>61.79</v>
      </c>
      <c r="BH90" s="170" t="str">
        <f t="shared" si="147"/>
        <v/>
      </c>
      <c r="BI90" s="170">
        <f t="shared" si="148"/>
        <v>33.25</v>
      </c>
      <c r="BJ90" s="170" t="str">
        <f t="shared" si="149"/>
        <v/>
      </c>
      <c r="BK90" s="171" t="str">
        <f t="shared" si="150"/>
        <v/>
      </c>
      <c r="BL90" s="170">
        <f t="shared" si="151"/>
        <v>6.0520043336944749</v>
      </c>
      <c r="BM90" s="170">
        <f t="shared" si="152"/>
        <v>4.424481449021326</v>
      </c>
      <c r="BN90" s="170">
        <f t="shared" si="153"/>
        <v>11.60752688172043</v>
      </c>
      <c r="BO90" s="170">
        <f t="shared" si="154"/>
        <v>9.9372977346278315</v>
      </c>
      <c r="BP90" s="170" t="str">
        <f t="shared" si="155"/>
        <v/>
      </c>
      <c r="BQ90" s="170">
        <f t="shared" si="156"/>
        <v>32.006943517158497</v>
      </c>
      <c r="BR90" s="170">
        <f t="shared" si="157"/>
        <v>38.168118672003772</v>
      </c>
      <c r="BS90" s="170">
        <f t="shared" si="158"/>
        <v>17.032788659236012</v>
      </c>
      <c r="BT90" s="170">
        <f t="shared" si="159"/>
        <v>75.473289597000942</v>
      </c>
      <c r="BU90" s="170">
        <f t="shared" si="160"/>
        <v>66.549180327868854</v>
      </c>
      <c r="BV90" s="170">
        <f t="shared" si="161"/>
        <v>8.7496459926366459</v>
      </c>
      <c r="BW90" s="170" t="str">
        <f t="shared" si="162"/>
        <v/>
      </c>
      <c r="BX90" s="170">
        <f t="shared" si="163"/>
        <v>2.3235499650593989</v>
      </c>
      <c r="BY90" s="170" t="str">
        <f t="shared" si="164"/>
        <v/>
      </c>
      <c r="BZ90" s="169"/>
      <c r="CA90" s="168">
        <v>6.43</v>
      </c>
      <c r="CB90" s="168">
        <v>7.3659999999999997</v>
      </c>
      <c r="CC90" s="168">
        <v>8</v>
      </c>
      <c r="CD90" s="168">
        <v>7.46</v>
      </c>
      <c r="CE90" s="168"/>
      <c r="CF90" s="168">
        <v>8.3209999999999997</v>
      </c>
      <c r="CG90" s="168">
        <v>8.2739999999999991</v>
      </c>
      <c r="CH90" s="168">
        <v>7.9459999999999997</v>
      </c>
      <c r="CI90" s="168">
        <v>9.2929999999999993</v>
      </c>
      <c r="CJ90" s="168">
        <v>9.5139999999999993</v>
      </c>
      <c r="CK90" s="168">
        <v>8.0370000000000008</v>
      </c>
      <c r="CL90" s="168"/>
      <c r="CM90" s="168">
        <v>7.407</v>
      </c>
      <c r="CN90" s="168"/>
      <c r="CO90" s="167" t="str">
        <f t="shared" si="165"/>
        <v/>
      </c>
      <c r="CP90" s="166">
        <f t="shared" si="166"/>
        <v>6.43</v>
      </c>
      <c r="CQ90" s="166">
        <f t="shared" si="167"/>
        <v>7.3659999999999997</v>
      </c>
      <c r="CR90" s="166">
        <f t="shared" si="168"/>
        <v>8</v>
      </c>
      <c r="CS90" s="166">
        <f t="shared" si="169"/>
        <v>7.46</v>
      </c>
      <c r="CT90" s="166" t="str">
        <f t="shared" si="170"/>
        <v/>
      </c>
      <c r="CU90" s="166">
        <f t="shared" si="171"/>
        <v>8.3209999999999997</v>
      </c>
      <c r="CV90" s="166">
        <f t="shared" si="172"/>
        <v>8.2739999999999991</v>
      </c>
      <c r="CW90" s="166">
        <f t="shared" si="173"/>
        <v>7.9459999999999997</v>
      </c>
      <c r="CX90" s="166">
        <f t="shared" si="174"/>
        <v>9.2929999999999993</v>
      </c>
      <c r="CY90" s="166">
        <f t="shared" si="175"/>
        <v>9.5139999999999993</v>
      </c>
      <c r="CZ90" s="166">
        <f t="shared" si="176"/>
        <v>8.0370000000000008</v>
      </c>
      <c r="DA90" s="166" t="str">
        <f t="shared" si="177"/>
        <v/>
      </c>
      <c r="DB90" s="166">
        <f t="shared" si="178"/>
        <v>7.407</v>
      </c>
      <c r="DC90" s="166" t="str">
        <f t="shared" si="179"/>
        <v/>
      </c>
    </row>
    <row r="91" spans="1:107" s="165" customFormat="1" ht="10" x14ac:dyDescent="0.2">
      <c r="A91" s="176" t="s">
        <v>845</v>
      </c>
      <c r="B91" s="176" t="s">
        <v>1587</v>
      </c>
      <c r="C91" s="183">
        <v>7.4500113288050906</v>
      </c>
      <c r="D91" s="183">
        <v>23.066411905926824</v>
      </c>
      <c r="E91" s="183">
        <v>21.404358882482324</v>
      </c>
      <c r="F91" s="183">
        <v>17.945623585173035</v>
      </c>
      <c r="G91" s="183">
        <v>6.1763139647307721</v>
      </c>
      <c r="H91" s="183">
        <v>8.0772664718050358</v>
      </c>
      <c r="I91" s="183">
        <v>6.2685026299550035</v>
      </c>
      <c r="J91" s="183">
        <v>14.316570078170889</v>
      </c>
      <c r="K91" s="183">
        <v>15.341024636193366</v>
      </c>
      <c r="L91" s="183">
        <v>12.248210494277538</v>
      </c>
      <c r="M91" s="183">
        <v>6.5000700632112984</v>
      </c>
      <c r="N91" s="183">
        <v>9.3888396076829999</v>
      </c>
      <c r="O91" s="183">
        <v>22.188014235428493</v>
      </c>
      <c r="P91" s="183">
        <v>14.562354420132094</v>
      </c>
      <c r="Q91" s="183">
        <v>19.78108128587791</v>
      </c>
      <c r="R91" s="182">
        <v>46.63</v>
      </c>
      <c r="S91" s="180"/>
      <c r="T91" s="180"/>
      <c r="U91" s="180"/>
      <c r="V91" s="180"/>
      <c r="W91" s="180">
        <v>30.19</v>
      </c>
      <c r="X91" s="180"/>
      <c r="Y91" s="180"/>
      <c r="Z91" s="180"/>
      <c r="AA91" s="180">
        <v>93.46</v>
      </c>
      <c r="AB91" s="180">
        <v>47.04</v>
      </c>
      <c r="AC91" s="180"/>
      <c r="AD91" s="180">
        <v>107.8</v>
      </c>
      <c r="AE91" s="180">
        <v>59.47</v>
      </c>
      <c r="AF91" s="180">
        <v>100.5</v>
      </c>
      <c r="AG91" s="173">
        <f t="shared" si="120"/>
        <v>6.2590508848902653</v>
      </c>
      <c r="AH91" s="172" t="str">
        <f t="shared" si="121"/>
        <v/>
      </c>
      <c r="AI91" s="172" t="str">
        <f t="shared" si="122"/>
        <v/>
      </c>
      <c r="AJ91" s="172" t="str">
        <f t="shared" si="123"/>
        <v/>
      </c>
      <c r="AK91" s="172" t="str">
        <f t="shared" si="124"/>
        <v/>
      </c>
      <c r="AL91" s="172">
        <f t="shared" si="125"/>
        <v>3.7376506155124294</v>
      </c>
      <c r="AM91" s="172" t="str">
        <f t="shared" si="126"/>
        <v/>
      </c>
      <c r="AN91" s="172" t="str">
        <f t="shared" si="127"/>
        <v/>
      </c>
      <c r="AO91" s="172" t="str">
        <f t="shared" si="128"/>
        <v/>
      </c>
      <c r="AP91" s="172">
        <f t="shared" si="129"/>
        <v>7.6305024349202073</v>
      </c>
      <c r="AQ91" s="172">
        <f t="shared" si="130"/>
        <v>7.2368450712914827</v>
      </c>
      <c r="AR91" s="172" t="str">
        <f t="shared" si="131"/>
        <v/>
      </c>
      <c r="AS91" s="172">
        <f t="shared" si="132"/>
        <v>4.8584789452618704</v>
      </c>
      <c r="AT91" s="172">
        <f t="shared" si="133"/>
        <v>4.0838176495542644</v>
      </c>
      <c r="AU91" s="172">
        <f t="shared" si="134"/>
        <v>5.0806120528784673</v>
      </c>
      <c r="AV91" s="171">
        <f t="shared" si="135"/>
        <v>46.63</v>
      </c>
      <c r="AW91" s="170" t="str">
        <f t="shared" si="136"/>
        <v/>
      </c>
      <c r="AX91" s="170" t="str">
        <f t="shared" si="137"/>
        <v/>
      </c>
      <c r="AY91" s="170" t="str">
        <f t="shared" si="138"/>
        <v/>
      </c>
      <c r="AZ91" s="170" t="str">
        <f t="shared" si="139"/>
        <v/>
      </c>
      <c r="BA91" s="170">
        <f t="shared" si="140"/>
        <v>30.19</v>
      </c>
      <c r="BB91" s="170" t="str">
        <f t="shared" si="141"/>
        <v/>
      </c>
      <c r="BC91" s="170" t="str">
        <f t="shared" si="142"/>
        <v/>
      </c>
      <c r="BD91" s="170" t="str">
        <f t="shared" si="143"/>
        <v/>
      </c>
      <c r="BE91" s="170">
        <f t="shared" si="144"/>
        <v>93.46</v>
      </c>
      <c r="BF91" s="170">
        <f t="shared" si="145"/>
        <v>47.04</v>
      </c>
      <c r="BG91" s="170" t="str">
        <f t="shared" si="146"/>
        <v/>
      </c>
      <c r="BH91" s="170">
        <f t="shared" si="147"/>
        <v>107.8</v>
      </c>
      <c r="BI91" s="170">
        <f t="shared" si="148"/>
        <v>59.47</v>
      </c>
      <c r="BJ91" s="170">
        <f t="shared" si="149"/>
        <v>100.5</v>
      </c>
      <c r="BK91" s="171">
        <f t="shared" si="150"/>
        <v>71.387017758726273</v>
      </c>
      <c r="BL91" s="170" t="str">
        <f t="shared" si="151"/>
        <v/>
      </c>
      <c r="BM91" s="170" t="str">
        <f t="shared" si="152"/>
        <v/>
      </c>
      <c r="BN91" s="170" t="str">
        <f t="shared" si="153"/>
        <v/>
      </c>
      <c r="BO91" s="170" t="str">
        <f t="shared" si="154"/>
        <v/>
      </c>
      <c r="BP91" s="170">
        <f t="shared" si="155"/>
        <v>8.7558004640371223</v>
      </c>
      <c r="BQ91" s="170" t="str">
        <f t="shared" si="156"/>
        <v/>
      </c>
      <c r="BR91" s="170" t="str">
        <f t="shared" si="157"/>
        <v/>
      </c>
      <c r="BS91" s="170" t="str">
        <f t="shared" si="158"/>
        <v/>
      </c>
      <c r="BT91" s="170">
        <f t="shared" si="159"/>
        <v>8.7591377694470474</v>
      </c>
      <c r="BU91" s="170">
        <f t="shared" si="160"/>
        <v>38.557377049180324</v>
      </c>
      <c r="BV91" s="170" t="str">
        <f t="shared" si="161"/>
        <v/>
      </c>
      <c r="BW91" s="170">
        <f t="shared" si="162"/>
        <v>3.6186639812017454</v>
      </c>
      <c r="BX91" s="170">
        <f t="shared" si="163"/>
        <v>4.1558350803633823</v>
      </c>
      <c r="BY91" s="170">
        <f t="shared" si="164"/>
        <v>4.3963254593175849</v>
      </c>
      <c r="BZ91" s="179">
        <v>9.4550000000000001</v>
      </c>
      <c r="CA91" s="177"/>
      <c r="CB91" s="177"/>
      <c r="CC91" s="177"/>
      <c r="CD91" s="177"/>
      <c r="CE91" s="177">
        <v>6.4279999999999999</v>
      </c>
      <c r="CF91" s="177"/>
      <c r="CG91" s="177"/>
      <c r="CH91" s="177"/>
      <c r="CI91" s="177">
        <v>6.6219999999999999</v>
      </c>
      <c r="CJ91" s="177">
        <v>6.3780000000000001</v>
      </c>
      <c r="CK91" s="177"/>
      <c r="CL91" s="177">
        <v>6.5149999999999997</v>
      </c>
      <c r="CM91" s="177">
        <v>7.2629999999999999</v>
      </c>
      <c r="CN91" s="177">
        <v>6.9249999999999998</v>
      </c>
      <c r="CO91" s="167">
        <f t="shared" si="165"/>
        <v>9.4550000000000001</v>
      </c>
      <c r="CP91" s="166" t="str">
        <f t="shared" si="166"/>
        <v/>
      </c>
      <c r="CQ91" s="166" t="str">
        <f t="shared" si="167"/>
        <v/>
      </c>
      <c r="CR91" s="166" t="str">
        <f t="shared" si="168"/>
        <v/>
      </c>
      <c r="CS91" s="166" t="str">
        <f t="shared" si="169"/>
        <v/>
      </c>
      <c r="CT91" s="166">
        <f t="shared" si="170"/>
        <v>6.4279999999999999</v>
      </c>
      <c r="CU91" s="166" t="str">
        <f t="shared" si="171"/>
        <v/>
      </c>
      <c r="CV91" s="166" t="str">
        <f t="shared" si="172"/>
        <v/>
      </c>
      <c r="CW91" s="166" t="str">
        <f t="shared" si="173"/>
        <v/>
      </c>
      <c r="CX91" s="166">
        <f t="shared" si="174"/>
        <v>6.6219999999999999</v>
      </c>
      <c r="CY91" s="166">
        <f t="shared" si="175"/>
        <v>6.3780000000000001</v>
      </c>
      <c r="CZ91" s="166" t="str">
        <f t="shared" si="176"/>
        <v/>
      </c>
      <c r="DA91" s="166">
        <f t="shared" si="177"/>
        <v>6.5149999999999997</v>
      </c>
      <c r="DB91" s="166">
        <f t="shared" si="178"/>
        <v>7.2629999999999999</v>
      </c>
      <c r="DC91" s="166">
        <f t="shared" si="179"/>
        <v>6.9249999999999998</v>
      </c>
    </row>
    <row r="92" spans="1:107" s="165" customFormat="1" ht="10" x14ac:dyDescent="0.2">
      <c r="A92" s="176" t="s">
        <v>848</v>
      </c>
      <c r="B92" s="176" t="s">
        <v>1586</v>
      </c>
      <c r="C92" s="170">
        <v>13.827206462855063</v>
      </c>
      <c r="D92" s="170">
        <v>9.5264200259732554</v>
      </c>
      <c r="E92" s="170">
        <v>13.59273434620733</v>
      </c>
      <c r="F92" s="170">
        <v>31.092853868147191</v>
      </c>
      <c r="G92" s="170">
        <v>15.180980353114334</v>
      </c>
      <c r="H92" s="170">
        <v>15.548506175757179</v>
      </c>
      <c r="I92" s="170">
        <v>7.0792667268289984</v>
      </c>
      <c r="J92" s="170">
        <v>13.407867581868413</v>
      </c>
      <c r="K92" s="170">
        <v>12.248210494277538</v>
      </c>
      <c r="L92" s="170">
        <v>18.260048866338987</v>
      </c>
      <c r="M92" s="170">
        <v>33.829817959761726</v>
      </c>
      <c r="N92" s="170">
        <v>9.6053615206801872</v>
      </c>
      <c r="O92" s="170">
        <v>23.95662318774092</v>
      </c>
      <c r="P92" s="170">
        <v>8.616652531848521</v>
      </c>
      <c r="Q92" s="170">
        <v>10.141107408899277</v>
      </c>
      <c r="R92" s="175"/>
      <c r="S92" s="174">
        <v>493.8</v>
      </c>
      <c r="T92" s="174">
        <v>275.8</v>
      </c>
      <c r="U92" s="174">
        <v>236.2</v>
      </c>
      <c r="V92" s="174">
        <v>305.89999999999998</v>
      </c>
      <c r="W92" s="174">
        <v>95.17</v>
      </c>
      <c r="X92" s="174"/>
      <c r="Y92" s="174"/>
      <c r="Z92" s="181">
        <v>21.58</v>
      </c>
      <c r="AA92" s="174">
        <v>583.79999999999995</v>
      </c>
      <c r="AB92" s="174"/>
      <c r="AC92" s="174">
        <v>379.9</v>
      </c>
      <c r="AD92" s="174"/>
      <c r="AE92" s="174"/>
      <c r="AF92" s="174"/>
      <c r="AG92" s="173" t="str">
        <f t="shared" si="120"/>
        <v/>
      </c>
      <c r="AH92" s="172">
        <f t="shared" si="121"/>
        <v>51.834791942165232</v>
      </c>
      <c r="AI92" s="172">
        <f t="shared" si="122"/>
        <v>20.290251613499255</v>
      </c>
      <c r="AJ92" s="172">
        <f t="shared" si="123"/>
        <v>7.5966008460218273</v>
      </c>
      <c r="AK92" s="172">
        <f t="shared" si="124"/>
        <v>20.150213812591193</v>
      </c>
      <c r="AL92" s="172">
        <f t="shared" si="125"/>
        <v>6.1208452390356678</v>
      </c>
      <c r="AM92" s="172" t="str">
        <f t="shared" si="126"/>
        <v/>
      </c>
      <c r="AN92" s="172" t="str">
        <f t="shared" si="127"/>
        <v/>
      </c>
      <c r="AO92" s="172">
        <f t="shared" si="128"/>
        <v>1.761890033656945</v>
      </c>
      <c r="AP92" s="172">
        <f t="shared" si="129"/>
        <v>31.971436893369486</v>
      </c>
      <c r="AQ92" s="172" t="str">
        <f t="shared" si="130"/>
        <v/>
      </c>
      <c r="AR92" s="172">
        <f t="shared" si="131"/>
        <v>39.55082785609698</v>
      </c>
      <c r="AS92" s="172" t="str">
        <f t="shared" si="132"/>
        <v/>
      </c>
      <c r="AT92" s="172" t="str">
        <f t="shared" si="133"/>
        <v/>
      </c>
      <c r="AU92" s="172" t="str">
        <f t="shared" si="134"/>
        <v/>
      </c>
      <c r="AV92" s="171" t="str">
        <f t="shared" si="135"/>
        <v/>
      </c>
      <c r="AW92" s="170">
        <f t="shared" si="136"/>
        <v>493.8</v>
      </c>
      <c r="AX92" s="170">
        <f t="shared" si="137"/>
        <v>275.8</v>
      </c>
      <c r="AY92" s="170">
        <f t="shared" si="138"/>
        <v>236.2</v>
      </c>
      <c r="AZ92" s="170">
        <f t="shared" si="139"/>
        <v>305.89999999999998</v>
      </c>
      <c r="BA92" s="170">
        <f t="shared" si="140"/>
        <v>95.17</v>
      </c>
      <c r="BB92" s="170" t="str">
        <f t="shared" si="141"/>
        <v/>
      </c>
      <c r="BC92" s="170" t="str">
        <f t="shared" si="142"/>
        <v/>
      </c>
      <c r="BD92" s="170">
        <f t="shared" si="143"/>
        <v>21.58</v>
      </c>
      <c r="BE92" s="170">
        <f t="shared" si="144"/>
        <v>583.79999999999995</v>
      </c>
      <c r="BF92" s="170" t="str">
        <f t="shared" si="145"/>
        <v/>
      </c>
      <c r="BG92" s="170">
        <f t="shared" si="146"/>
        <v>379.9</v>
      </c>
      <c r="BH92" s="170" t="str">
        <f t="shared" si="147"/>
        <v/>
      </c>
      <c r="BI92" s="170" t="str">
        <f t="shared" si="148"/>
        <v/>
      </c>
      <c r="BJ92" s="170" t="str">
        <f t="shared" si="149"/>
        <v/>
      </c>
      <c r="BK92" s="171" t="str">
        <f t="shared" si="150"/>
        <v/>
      </c>
      <c r="BL92" s="170">
        <f t="shared" si="151"/>
        <v>53.499458288190681</v>
      </c>
      <c r="BM92" s="170">
        <f t="shared" si="152"/>
        <v>40.286298568507156</v>
      </c>
      <c r="BN92" s="170">
        <f t="shared" si="153"/>
        <v>63.494623655913976</v>
      </c>
      <c r="BO92" s="170">
        <f t="shared" si="154"/>
        <v>61.872977346278311</v>
      </c>
      <c r="BP92" s="170">
        <f t="shared" si="155"/>
        <v>27.601508120649651</v>
      </c>
      <c r="BQ92" s="170" t="str">
        <f t="shared" si="156"/>
        <v/>
      </c>
      <c r="BR92" s="170" t="str">
        <f t="shared" si="157"/>
        <v/>
      </c>
      <c r="BS92" s="170">
        <f t="shared" si="158"/>
        <v>2.335245103343794</v>
      </c>
      <c r="BT92" s="170">
        <f t="shared" si="159"/>
        <v>54.714151827553884</v>
      </c>
      <c r="BU92" s="170" t="str">
        <f t="shared" si="160"/>
        <v/>
      </c>
      <c r="BV92" s="170">
        <f t="shared" si="161"/>
        <v>53.79495893514585</v>
      </c>
      <c r="BW92" s="170" t="str">
        <f t="shared" si="162"/>
        <v/>
      </c>
      <c r="BX92" s="170" t="str">
        <f t="shared" si="163"/>
        <v/>
      </c>
      <c r="BY92" s="170" t="str">
        <f t="shared" si="164"/>
        <v/>
      </c>
      <c r="BZ92" s="169"/>
      <c r="CA92" s="168">
        <v>9.7080000000000002</v>
      </c>
      <c r="CB92" s="168">
        <v>9.6460000000000008</v>
      </c>
      <c r="CC92" s="168">
        <v>9.7409999999999997</v>
      </c>
      <c r="CD92" s="168">
        <v>9.5980000000000008</v>
      </c>
      <c r="CE92" s="168">
        <v>10.44</v>
      </c>
      <c r="CF92" s="168"/>
      <c r="CG92" s="168"/>
      <c r="CH92" s="187">
        <v>6.9610000000000003</v>
      </c>
      <c r="CI92" s="168">
        <v>7.7130000000000001</v>
      </c>
      <c r="CJ92" s="168"/>
      <c r="CK92" s="168">
        <v>8.2929999999999993</v>
      </c>
      <c r="CL92" s="168"/>
      <c r="CM92" s="168"/>
      <c r="CN92" s="168"/>
      <c r="CO92" s="167" t="str">
        <f t="shared" si="165"/>
        <v/>
      </c>
      <c r="CP92" s="166">
        <f t="shared" si="166"/>
        <v>9.7080000000000002</v>
      </c>
      <c r="CQ92" s="166">
        <f t="shared" si="167"/>
        <v>9.6460000000000008</v>
      </c>
      <c r="CR92" s="166">
        <f t="shared" si="168"/>
        <v>9.7409999999999997</v>
      </c>
      <c r="CS92" s="166">
        <f t="shared" si="169"/>
        <v>9.5980000000000008</v>
      </c>
      <c r="CT92" s="166">
        <f t="shared" si="170"/>
        <v>10.44</v>
      </c>
      <c r="CU92" s="166" t="str">
        <f t="shared" si="171"/>
        <v/>
      </c>
      <c r="CV92" s="166" t="str">
        <f t="shared" si="172"/>
        <v/>
      </c>
      <c r="CW92" s="166">
        <f t="shared" si="173"/>
        <v>6.9610000000000003</v>
      </c>
      <c r="CX92" s="166">
        <f t="shared" si="174"/>
        <v>7.7130000000000001</v>
      </c>
      <c r="CY92" s="166" t="str">
        <f t="shared" si="175"/>
        <v/>
      </c>
      <c r="CZ92" s="166">
        <f t="shared" si="176"/>
        <v>8.2929999999999993</v>
      </c>
      <c r="DA92" s="166" t="str">
        <f t="shared" si="177"/>
        <v/>
      </c>
      <c r="DB92" s="166" t="str">
        <f t="shared" si="178"/>
        <v/>
      </c>
      <c r="DC92" s="166" t="str">
        <f t="shared" si="179"/>
        <v/>
      </c>
    </row>
    <row r="93" spans="1:107" s="165" customFormat="1" ht="10" x14ac:dyDescent="0.2">
      <c r="A93" s="176" t="s">
        <v>851</v>
      </c>
      <c r="B93" s="176" t="s">
        <v>1585</v>
      </c>
      <c r="C93" s="183">
        <v>1.5517816181877149</v>
      </c>
      <c r="D93" s="183">
        <v>25.373448296518283</v>
      </c>
      <c r="E93" s="183">
        <v>9.5122864180634714</v>
      </c>
      <c r="F93" s="183">
        <v>1.2420947222850236</v>
      </c>
      <c r="G93" s="183">
        <v>1.5575039233183805</v>
      </c>
      <c r="H93" s="183">
        <v>6.3143033186503414</v>
      </c>
      <c r="I93" s="183">
        <v>9.3064393341493385</v>
      </c>
      <c r="J93" s="183">
        <v>11.929394735753286</v>
      </c>
      <c r="K93" s="183">
        <v>18.4249446903132</v>
      </c>
      <c r="L93" s="183">
        <v>16.02293665174469</v>
      </c>
      <c r="M93" s="183">
        <v>26.755389748249527</v>
      </c>
      <c r="N93" s="183">
        <v>15.294845720779062</v>
      </c>
      <c r="O93" s="183">
        <v>7.7452553680465179</v>
      </c>
      <c r="P93" s="183">
        <v>11.464682189452164</v>
      </c>
      <c r="Q93" s="183">
        <v>16.005536832699132</v>
      </c>
      <c r="R93" s="182">
        <v>47.12</v>
      </c>
      <c r="S93" s="180">
        <v>513.1</v>
      </c>
      <c r="T93" s="180">
        <v>246.7</v>
      </c>
      <c r="U93" s="180"/>
      <c r="V93" s="180">
        <v>61.21</v>
      </c>
      <c r="W93" s="180">
        <v>88.63</v>
      </c>
      <c r="X93" s="180"/>
      <c r="Y93" s="180"/>
      <c r="Z93" s="180"/>
      <c r="AA93" s="180">
        <v>687</v>
      </c>
      <c r="AB93" s="180">
        <v>75.63</v>
      </c>
      <c r="AC93" s="180">
        <v>96.65</v>
      </c>
      <c r="AD93" s="180">
        <v>251.5</v>
      </c>
      <c r="AE93" s="180">
        <v>400.6</v>
      </c>
      <c r="AF93" s="180">
        <v>146.80000000000001</v>
      </c>
      <c r="AG93" s="173">
        <f t="shared" si="120"/>
        <v>30.365097413017569</v>
      </c>
      <c r="AH93" s="172">
        <f t="shared" si="121"/>
        <v>20.221926243679185</v>
      </c>
      <c r="AI93" s="172">
        <f t="shared" si="122"/>
        <v>25.934879287436722</v>
      </c>
      <c r="AJ93" s="172" t="str">
        <f t="shared" si="123"/>
        <v/>
      </c>
      <c r="AK93" s="172">
        <f t="shared" si="124"/>
        <v>39.300061517397303</v>
      </c>
      <c r="AL93" s="172">
        <f t="shared" si="125"/>
        <v>14.036386205619328</v>
      </c>
      <c r="AM93" s="172" t="str">
        <f t="shared" si="126"/>
        <v/>
      </c>
      <c r="AN93" s="172" t="str">
        <f t="shared" si="127"/>
        <v/>
      </c>
      <c r="AO93" s="172" t="str">
        <f t="shared" si="128"/>
        <v/>
      </c>
      <c r="AP93" s="172">
        <f t="shared" si="129"/>
        <v>42.876035456658606</v>
      </c>
      <c r="AQ93" s="172">
        <f t="shared" si="130"/>
        <v>2.8267201753227345</v>
      </c>
      <c r="AR93" s="172">
        <f t="shared" si="131"/>
        <v>6.31912225624444</v>
      </c>
      <c r="AS93" s="172">
        <f t="shared" si="132"/>
        <v>32.471492294182738</v>
      </c>
      <c r="AT93" s="172">
        <f t="shared" si="133"/>
        <v>34.942093760659453</v>
      </c>
      <c r="AU93" s="172">
        <f t="shared" si="134"/>
        <v>9.171826070843764</v>
      </c>
      <c r="AV93" s="171">
        <f t="shared" si="135"/>
        <v>47.12</v>
      </c>
      <c r="AW93" s="170">
        <f t="shared" si="136"/>
        <v>513.1</v>
      </c>
      <c r="AX93" s="170">
        <f t="shared" si="137"/>
        <v>246.7</v>
      </c>
      <c r="AY93" s="170" t="str">
        <f t="shared" si="138"/>
        <v/>
      </c>
      <c r="AZ93" s="170">
        <f t="shared" si="139"/>
        <v>61.21</v>
      </c>
      <c r="BA93" s="170">
        <f t="shared" si="140"/>
        <v>88.63</v>
      </c>
      <c r="BB93" s="170" t="str">
        <f t="shared" si="141"/>
        <v/>
      </c>
      <c r="BC93" s="170" t="str">
        <f t="shared" si="142"/>
        <v/>
      </c>
      <c r="BD93" s="170" t="str">
        <f t="shared" si="143"/>
        <v/>
      </c>
      <c r="BE93" s="170">
        <f t="shared" si="144"/>
        <v>687</v>
      </c>
      <c r="BF93" s="170">
        <f t="shared" si="145"/>
        <v>75.63</v>
      </c>
      <c r="BG93" s="170">
        <f t="shared" si="146"/>
        <v>96.65</v>
      </c>
      <c r="BH93" s="170">
        <f t="shared" si="147"/>
        <v>251.5</v>
      </c>
      <c r="BI93" s="170">
        <f t="shared" si="148"/>
        <v>400.6</v>
      </c>
      <c r="BJ93" s="170">
        <f t="shared" si="149"/>
        <v>146.80000000000001</v>
      </c>
      <c r="BK93" s="171">
        <f t="shared" si="150"/>
        <v>72.137170851194128</v>
      </c>
      <c r="BL93" s="170">
        <f t="shared" si="151"/>
        <v>55.59046587215601</v>
      </c>
      <c r="BM93" s="170">
        <f t="shared" si="152"/>
        <v>36.035641250365174</v>
      </c>
      <c r="BN93" s="170" t="str">
        <f t="shared" si="153"/>
        <v/>
      </c>
      <c r="BO93" s="170">
        <f t="shared" si="154"/>
        <v>12.380663430420713</v>
      </c>
      <c r="BP93" s="170">
        <f t="shared" si="155"/>
        <v>25.704756380510439</v>
      </c>
      <c r="BQ93" s="170" t="str">
        <f t="shared" si="156"/>
        <v/>
      </c>
      <c r="BR93" s="170" t="str">
        <f t="shared" si="157"/>
        <v/>
      </c>
      <c r="BS93" s="170" t="str">
        <f t="shared" si="158"/>
        <v/>
      </c>
      <c r="BT93" s="170">
        <f t="shared" si="159"/>
        <v>64.386129334582947</v>
      </c>
      <c r="BU93" s="170">
        <f t="shared" si="160"/>
        <v>61.991803278688522</v>
      </c>
      <c r="BV93" s="170">
        <f t="shared" si="161"/>
        <v>13.685924667233078</v>
      </c>
      <c r="BW93" s="170">
        <f t="shared" si="162"/>
        <v>8.4424303457536087</v>
      </c>
      <c r="BX93" s="170">
        <f t="shared" si="163"/>
        <v>27.994409503843467</v>
      </c>
      <c r="BY93" s="170">
        <f t="shared" si="164"/>
        <v>6.4216972878390211</v>
      </c>
      <c r="BZ93" s="179">
        <v>10.61</v>
      </c>
      <c r="CA93" s="177">
        <v>9.1579999999999995</v>
      </c>
      <c r="CB93" s="177">
        <v>8.8849999999999998</v>
      </c>
      <c r="CC93" s="177"/>
      <c r="CD93" s="177">
        <v>8.2170000000000005</v>
      </c>
      <c r="CE93" s="177">
        <v>8.2530000000000001</v>
      </c>
      <c r="CF93" s="177"/>
      <c r="CG93" s="177"/>
      <c r="CH93" s="177"/>
      <c r="CI93" s="177">
        <v>8.8680000000000003</v>
      </c>
      <c r="CJ93" s="177">
        <v>9.6349999999999998</v>
      </c>
      <c r="CK93" s="177">
        <v>8.734</v>
      </c>
      <c r="CL93" s="177">
        <v>8.9209999999999994</v>
      </c>
      <c r="CM93" s="177">
        <v>8.59</v>
      </c>
      <c r="CN93" s="177">
        <v>9.25</v>
      </c>
      <c r="CO93" s="167">
        <f t="shared" si="165"/>
        <v>10.61</v>
      </c>
      <c r="CP93" s="166">
        <f t="shared" si="166"/>
        <v>9.1579999999999995</v>
      </c>
      <c r="CQ93" s="166">
        <f t="shared" si="167"/>
        <v>8.8849999999999998</v>
      </c>
      <c r="CR93" s="166" t="str">
        <f t="shared" si="168"/>
        <v/>
      </c>
      <c r="CS93" s="166">
        <f t="shared" si="169"/>
        <v>8.2170000000000005</v>
      </c>
      <c r="CT93" s="166">
        <f t="shared" si="170"/>
        <v>8.2530000000000001</v>
      </c>
      <c r="CU93" s="166" t="str">
        <f t="shared" si="171"/>
        <v/>
      </c>
      <c r="CV93" s="166" t="str">
        <f t="shared" si="172"/>
        <v/>
      </c>
      <c r="CW93" s="166" t="str">
        <f t="shared" si="173"/>
        <v/>
      </c>
      <c r="CX93" s="166">
        <f t="shared" si="174"/>
        <v>8.8680000000000003</v>
      </c>
      <c r="CY93" s="166">
        <f t="shared" si="175"/>
        <v>9.6349999999999998</v>
      </c>
      <c r="CZ93" s="166">
        <f t="shared" si="176"/>
        <v>8.734</v>
      </c>
      <c r="DA93" s="166">
        <f t="shared" si="177"/>
        <v>8.9209999999999994</v>
      </c>
      <c r="DB93" s="166">
        <f t="shared" si="178"/>
        <v>8.59</v>
      </c>
      <c r="DC93" s="166">
        <f t="shared" si="179"/>
        <v>9.25</v>
      </c>
    </row>
    <row r="94" spans="1:107" s="165" customFormat="1" ht="10" x14ac:dyDescent="0.2">
      <c r="A94" s="176" t="s">
        <v>854</v>
      </c>
      <c r="B94" s="176" t="s">
        <v>1584</v>
      </c>
      <c r="C94" s="170">
        <v>9.6047343032843457</v>
      </c>
      <c r="D94" s="170">
        <v>23.859597993804307</v>
      </c>
      <c r="E94" s="170">
        <v>15.32753020675705</v>
      </c>
      <c r="F94" s="170">
        <v>33.028798158136496</v>
      </c>
      <c r="G94" s="170">
        <v>10.510953883209005</v>
      </c>
      <c r="H94" s="170">
        <v>16.140825630122229</v>
      </c>
      <c r="I94" s="170">
        <v>12.738969254926522</v>
      </c>
      <c r="J94" s="170">
        <v>13.205399343916611</v>
      </c>
      <c r="K94" s="170">
        <v>12.815636985642829</v>
      </c>
      <c r="L94" s="170">
        <v>12.181717339750156</v>
      </c>
      <c r="M94" s="170">
        <v>17.963817510002631</v>
      </c>
      <c r="N94" s="170">
        <v>0.85852886674713502</v>
      </c>
      <c r="O94" s="170">
        <v>15.38096466656344</v>
      </c>
      <c r="P94" s="170">
        <v>9.629801575603949</v>
      </c>
      <c r="Q94" s="170">
        <v>10.544511681688174</v>
      </c>
      <c r="R94" s="175"/>
      <c r="S94" s="181">
        <v>28.89</v>
      </c>
      <c r="T94" s="174"/>
      <c r="U94" s="174">
        <v>84.82</v>
      </c>
      <c r="V94" s="174">
        <v>114.5</v>
      </c>
      <c r="W94" s="174">
        <v>122.5</v>
      </c>
      <c r="X94" s="174">
        <v>306.10000000000002</v>
      </c>
      <c r="Y94" s="174">
        <v>459.1</v>
      </c>
      <c r="Z94" s="174">
        <v>577.5</v>
      </c>
      <c r="AA94" s="174">
        <v>437</v>
      </c>
      <c r="AB94" s="174">
        <v>103.9</v>
      </c>
      <c r="AC94" s="174">
        <v>183.3</v>
      </c>
      <c r="AD94" s="174"/>
      <c r="AE94" s="174"/>
      <c r="AF94" s="174"/>
      <c r="AG94" s="173" t="str">
        <f t="shared" si="120"/>
        <v/>
      </c>
      <c r="AH94" s="172">
        <f t="shared" si="121"/>
        <v>1.2108334770561495</v>
      </c>
      <c r="AI94" s="172" t="str">
        <f t="shared" si="122"/>
        <v/>
      </c>
      <c r="AJ94" s="172">
        <f t="shared" si="123"/>
        <v>2.5680619559299638</v>
      </c>
      <c r="AK94" s="172">
        <f t="shared" si="124"/>
        <v>10.893397618546398</v>
      </c>
      <c r="AL94" s="172">
        <f t="shared" si="125"/>
        <v>7.5894506766363197</v>
      </c>
      <c r="AM94" s="172">
        <f t="shared" si="126"/>
        <v>24.028631663556489</v>
      </c>
      <c r="AN94" s="172">
        <f t="shared" si="127"/>
        <v>34.766082270090202</v>
      </c>
      <c r="AO94" s="172">
        <f t="shared" si="128"/>
        <v>45.062137812343217</v>
      </c>
      <c r="AP94" s="172">
        <f t="shared" si="129"/>
        <v>35.873431291499884</v>
      </c>
      <c r="AQ94" s="172">
        <f t="shared" si="130"/>
        <v>5.7838485579218508</v>
      </c>
      <c r="AR94" s="172">
        <f t="shared" si="131"/>
        <v>213.50476041009799</v>
      </c>
      <c r="AS94" s="172" t="str">
        <f t="shared" si="132"/>
        <v/>
      </c>
      <c r="AT94" s="172" t="str">
        <f t="shared" si="133"/>
        <v/>
      </c>
      <c r="AU94" s="172" t="str">
        <f t="shared" si="134"/>
        <v/>
      </c>
      <c r="AV94" s="171" t="str">
        <f t="shared" si="135"/>
        <v/>
      </c>
      <c r="AW94" s="170" t="str">
        <f t="shared" si="136"/>
        <v/>
      </c>
      <c r="AX94" s="170" t="str">
        <f t="shared" si="137"/>
        <v/>
      </c>
      <c r="AY94" s="170">
        <f t="shared" si="138"/>
        <v>84.82</v>
      </c>
      <c r="AZ94" s="170">
        <f t="shared" si="139"/>
        <v>114.5</v>
      </c>
      <c r="BA94" s="170">
        <f t="shared" si="140"/>
        <v>122.5</v>
      </c>
      <c r="BB94" s="170">
        <f t="shared" si="141"/>
        <v>306.10000000000002</v>
      </c>
      <c r="BC94" s="170">
        <f t="shared" si="142"/>
        <v>459.1</v>
      </c>
      <c r="BD94" s="170">
        <f t="shared" si="143"/>
        <v>577.5</v>
      </c>
      <c r="BE94" s="170">
        <f t="shared" si="144"/>
        <v>437</v>
      </c>
      <c r="BF94" s="170">
        <f t="shared" si="145"/>
        <v>103.9</v>
      </c>
      <c r="BG94" s="170">
        <f t="shared" si="146"/>
        <v>183.3</v>
      </c>
      <c r="BH94" s="170" t="str">
        <f t="shared" si="147"/>
        <v/>
      </c>
      <c r="BI94" s="170" t="str">
        <f t="shared" si="148"/>
        <v/>
      </c>
      <c r="BJ94" s="170" t="str">
        <f t="shared" si="149"/>
        <v/>
      </c>
      <c r="BK94" s="171" t="str">
        <f t="shared" si="150"/>
        <v/>
      </c>
      <c r="BL94" s="170" t="str">
        <f t="shared" si="151"/>
        <v/>
      </c>
      <c r="BM94" s="170" t="str">
        <f t="shared" si="152"/>
        <v/>
      </c>
      <c r="BN94" s="170">
        <f t="shared" si="153"/>
        <v>22.801075268817204</v>
      </c>
      <c r="BO94" s="170">
        <f t="shared" si="154"/>
        <v>23.159385113268609</v>
      </c>
      <c r="BP94" s="170">
        <f t="shared" si="155"/>
        <v>35.527842227378187</v>
      </c>
      <c r="BQ94" s="170">
        <f t="shared" si="156"/>
        <v>40.873280811857398</v>
      </c>
      <c r="BR94" s="170">
        <f t="shared" si="157"/>
        <v>54.049917588886274</v>
      </c>
      <c r="BS94" s="170">
        <f t="shared" si="158"/>
        <v>62.493236662698841</v>
      </c>
      <c r="BT94" s="170">
        <f t="shared" si="159"/>
        <v>40.955951265229615</v>
      </c>
      <c r="BU94" s="170">
        <f t="shared" si="160"/>
        <v>85.163934426229503</v>
      </c>
      <c r="BV94" s="170">
        <f t="shared" si="161"/>
        <v>25.955819881053525</v>
      </c>
      <c r="BW94" s="170" t="str">
        <f t="shared" si="162"/>
        <v/>
      </c>
      <c r="BX94" s="170" t="str">
        <f t="shared" si="163"/>
        <v/>
      </c>
      <c r="BY94" s="170" t="str">
        <f t="shared" si="164"/>
        <v/>
      </c>
      <c r="BZ94" s="169"/>
      <c r="CA94" s="187">
        <v>6.8289999999999997</v>
      </c>
      <c r="CB94" s="168"/>
      <c r="CC94" s="168">
        <v>6.92</v>
      </c>
      <c r="CD94" s="168">
        <v>6.9909999999999997</v>
      </c>
      <c r="CE94" s="168">
        <v>7.4640000000000004</v>
      </c>
      <c r="CF94" s="168">
        <v>8.734</v>
      </c>
      <c r="CG94" s="168">
        <v>8.6639999999999997</v>
      </c>
      <c r="CH94" s="168">
        <v>8.1739999999999995</v>
      </c>
      <c r="CI94" s="168">
        <v>8.8770000000000007</v>
      </c>
      <c r="CJ94" s="168">
        <v>8.3789999999999996</v>
      </c>
      <c r="CK94" s="168">
        <v>8.7769999999999992</v>
      </c>
      <c r="CL94" s="168"/>
      <c r="CM94" s="168"/>
      <c r="CN94" s="168"/>
      <c r="CO94" s="167" t="str">
        <f t="shared" si="165"/>
        <v/>
      </c>
      <c r="CP94" s="166" t="str">
        <f t="shared" si="166"/>
        <v/>
      </c>
      <c r="CQ94" s="166" t="str">
        <f t="shared" si="167"/>
        <v/>
      </c>
      <c r="CR94" s="166">
        <f t="shared" si="168"/>
        <v>6.92</v>
      </c>
      <c r="CS94" s="166">
        <f t="shared" si="169"/>
        <v>6.9909999999999997</v>
      </c>
      <c r="CT94" s="166">
        <f t="shared" si="170"/>
        <v>7.4640000000000004</v>
      </c>
      <c r="CU94" s="166">
        <f t="shared" si="171"/>
        <v>8.734</v>
      </c>
      <c r="CV94" s="166">
        <f t="shared" si="172"/>
        <v>8.6639999999999997</v>
      </c>
      <c r="CW94" s="166">
        <f t="shared" si="173"/>
        <v>8.1739999999999995</v>
      </c>
      <c r="CX94" s="166">
        <f t="shared" si="174"/>
        <v>8.8770000000000007</v>
      </c>
      <c r="CY94" s="166">
        <f t="shared" si="175"/>
        <v>8.3789999999999996</v>
      </c>
      <c r="CZ94" s="166">
        <f t="shared" si="176"/>
        <v>8.7769999999999992</v>
      </c>
      <c r="DA94" s="166" t="str">
        <f t="shared" si="177"/>
        <v/>
      </c>
      <c r="DB94" s="166" t="str">
        <f t="shared" si="178"/>
        <v/>
      </c>
      <c r="DC94" s="166" t="str">
        <f t="shared" si="179"/>
        <v/>
      </c>
    </row>
    <row r="95" spans="1:107" s="165" customFormat="1" ht="10" x14ac:dyDescent="0.2">
      <c r="A95" s="176" t="s">
        <v>583</v>
      </c>
      <c r="B95" s="186" t="s">
        <v>47</v>
      </c>
      <c r="C95" s="170">
        <v>9.448258995989157</v>
      </c>
      <c r="D95" s="170">
        <v>14.507999213248752</v>
      </c>
      <c r="E95" s="170">
        <v>23.877755045154533</v>
      </c>
      <c r="F95" s="170">
        <v>21.486262793616348</v>
      </c>
      <c r="G95" s="170">
        <v>5.4131600918494254</v>
      </c>
      <c r="H95" s="170">
        <v>8.4076019263569695</v>
      </c>
      <c r="I95" s="170">
        <v>22.437029394263654</v>
      </c>
      <c r="J95" s="170">
        <v>14.093858851625425</v>
      </c>
      <c r="K95" s="170">
        <v>16.079995855789733</v>
      </c>
      <c r="L95" s="170">
        <v>12.621107752147328</v>
      </c>
      <c r="M95" s="170">
        <v>10.685358714716713</v>
      </c>
      <c r="N95" s="170">
        <v>4.8039058136836523</v>
      </c>
      <c r="O95" s="170">
        <v>22.590174537216456</v>
      </c>
      <c r="P95" s="170">
        <v>3.6902362451215875</v>
      </c>
      <c r="Q95" s="170">
        <v>22.745251668815044</v>
      </c>
      <c r="R95" s="175">
        <v>32.299999999999997</v>
      </c>
      <c r="S95" s="174"/>
      <c r="T95" s="174"/>
      <c r="U95" s="174"/>
      <c r="V95" s="174">
        <v>86.79</v>
      </c>
      <c r="W95" s="185"/>
      <c r="X95" s="174"/>
      <c r="Y95" s="174"/>
      <c r="Z95" s="174"/>
      <c r="AA95" s="174"/>
      <c r="AB95" s="174"/>
      <c r="AC95" s="174">
        <v>117.1</v>
      </c>
      <c r="AD95" s="174">
        <v>57.62</v>
      </c>
      <c r="AE95" s="174">
        <v>68.83</v>
      </c>
      <c r="AF95" s="185"/>
      <c r="AG95" s="173">
        <f t="shared" si="120"/>
        <v>3.4186192412497944</v>
      </c>
      <c r="AH95" s="172" t="str">
        <f t="shared" si="121"/>
        <v/>
      </c>
      <c r="AI95" s="172" t="str">
        <f t="shared" si="122"/>
        <v/>
      </c>
      <c r="AJ95" s="172" t="str">
        <f t="shared" si="123"/>
        <v/>
      </c>
      <c r="AK95" s="172">
        <f t="shared" si="124"/>
        <v>16.033148572620156</v>
      </c>
      <c r="AL95" s="172" t="str">
        <f t="shared" si="125"/>
        <v/>
      </c>
      <c r="AM95" s="172" t="str">
        <f t="shared" si="126"/>
        <v/>
      </c>
      <c r="AN95" s="172" t="str">
        <f t="shared" si="127"/>
        <v/>
      </c>
      <c r="AO95" s="172" t="str">
        <f t="shared" si="128"/>
        <v/>
      </c>
      <c r="AP95" s="172" t="str">
        <f t="shared" si="129"/>
        <v/>
      </c>
      <c r="AQ95" s="172" t="str">
        <f t="shared" si="130"/>
        <v/>
      </c>
      <c r="AR95" s="172">
        <f t="shared" si="131"/>
        <v>24.375998310884302</v>
      </c>
      <c r="AS95" s="172">
        <f t="shared" si="132"/>
        <v>2.5506664370863197</v>
      </c>
      <c r="AT95" s="172">
        <f t="shared" si="133"/>
        <v>18.651922377867209</v>
      </c>
      <c r="AU95" s="172" t="str">
        <f t="shared" si="134"/>
        <v/>
      </c>
      <c r="AV95" s="171">
        <f t="shared" si="135"/>
        <v>32.299999999999997</v>
      </c>
      <c r="AW95" s="170" t="str">
        <f t="shared" si="136"/>
        <v/>
      </c>
      <c r="AX95" s="170" t="str">
        <f t="shared" si="137"/>
        <v/>
      </c>
      <c r="AY95" s="170" t="str">
        <f t="shared" si="138"/>
        <v/>
      </c>
      <c r="AZ95" s="170">
        <f t="shared" si="139"/>
        <v>86.79</v>
      </c>
      <c r="BA95" s="170" t="str">
        <f t="shared" si="140"/>
        <v/>
      </c>
      <c r="BB95" s="170" t="str">
        <f t="shared" si="141"/>
        <v/>
      </c>
      <c r="BC95" s="170" t="str">
        <f t="shared" si="142"/>
        <v/>
      </c>
      <c r="BD95" s="170" t="str">
        <f t="shared" si="143"/>
        <v/>
      </c>
      <c r="BE95" s="170" t="str">
        <f t="shared" si="144"/>
        <v/>
      </c>
      <c r="BF95" s="170" t="str">
        <f t="shared" si="145"/>
        <v/>
      </c>
      <c r="BG95" s="170">
        <f t="shared" si="146"/>
        <v>117.1</v>
      </c>
      <c r="BH95" s="170">
        <f t="shared" si="147"/>
        <v>57.62</v>
      </c>
      <c r="BI95" s="170">
        <f t="shared" si="148"/>
        <v>68.83</v>
      </c>
      <c r="BJ95" s="170" t="str">
        <f t="shared" si="149"/>
        <v/>
      </c>
      <c r="BK95" s="171">
        <f t="shared" si="150"/>
        <v>49.448867115737904</v>
      </c>
      <c r="BL95" s="170" t="str">
        <f t="shared" si="151"/>
        <v/>
      </c>
      <c r="BM95" s="170" t="str">
        <f t="shared" si="152"/>
        <v/>
      </c>
      <c r="BN95" s="170" t="str">
        <f t="shared" si="153"/>
        <v/>
      </c>
      <c r="BO95" s="170">
        <f t="shared" si="154"/>
        <v>17.554611650485437</v>
      </c>
      <c r="BP95" s="170" t="str">
        <f t="shared" si="155"/>
        <v/>
      </c>
      <c r="BQ95" s="170" t="str">
        <f t="shared" si="156"/>
        <v/>
      </c>
      <c r="BR95" s="170" t="str">
        <f t="shared" si="157"/>
        <v/>
      </c>
      <c r="BS95" s="170" t="str">
        <f t="shared" si="158"/>
        <v/>
      </c>
      <c r="BT95" s="170" t="str">
        <f t="shared" si="159"/>
        <v/>
      </c>
      <c r="BU95" s="170" t="str">
        <f t="shared" si="160"/>
        <v/>
      </c>
      <c r="BV95" s="170">
        <f t="shared" si="161"/>
        <v>16.581704899461908</v>
      </c>
      <c r="BW95" s="170">
        <f t="shared" si="162"/>
        <v>1.9342061094326954</v>
      </c>
      <c r="BX95" s="170">
        <f t="shared" si="163"/>
        <v>4.8099231306778476</v>
      </c>
      <c r="BY95" s="170" t="str">
        <f t="shared" si="164"/>
        <v/>
      </c>
      <c r="BZ95" s="169">
        <v>6.9980000000000002</v>
      </c>
      <c r="CA95" s="168"/>
      <c r="CB95" s="168"/>
      <c r="CC95" s="168"/>
      <c r="CD95" s="168">
        <v>6.3049999999999997</v>
      </c>
      <c r="CE95" s="184"/>
      <c r="CF95" s="168"/>
      <c r="CG95" s="168"/>
      <c r="CH95" s="168"/>
      <c r="CI95" s="168"/>
      <c r="CJ95" s="168"/>
      <c r="CK95" s="168">
        <v>7.8959999999999999</v>
      </c>
      <c r="CL95" s="168">
        <v>5.976</v>
      </c>
      <c r="CM95" s="168">
        <v>6.306</v>
      </c>
      <c r="CN95" s="184"/>
      <c r="CO95" s="167">
        <f t="shared" si="165"/>
        <v>6.9980000000000002</v>
      </c>
      <c r="CP95" s="166" t="str">
        <f t="shared" si="166"/>
        <v/>
      </c>
      <c r="CQ95" s="166" t="str">
        <f t="shared" si="167"/>
        <v/>
      </c>
      <c r="CR95" s="166" t="str">
        <f t="shared" si="168"/>
        <v/>
      </c>
      <c r="CS95" s="166">
        <f t="shared" si="169"/>
        <v>6.3049999999999997</v>
      </c>
      <c r="CT95" s="166" t="str">
        <f t="shared" si="170"/>
        <v/>
      </c>
      <c r="CU95" s="166" t="str">
        <f t="shared" si="171"/>
        <v/>
      </c>
      <c r="CV95" s="166" t="str">
        <f t="shared" si="172"/>
        <v/>
      </c>
      <c r="CW95" s="166" t="str">
        <f t="shared" si="173"/>
        <v/>
      </c>
      <c r="CX95" s="166" t="str">
        <f t="shared" si="174"/>
        <v/>
      </c>
      <c r="CY95" s="166" t="str">
        <f t="shared" si="175"/>
        <v/>
      </c>
      <c r="CZ95" s="166">
        <f t="shared" si="176"/>
        <v>7.8959999999999999</v>
      </c>
      <c r="DA95" s="166">
        <f t="shared" si="177"/>
        <v>5.976</v>
      </c>
      <c r="DB95" s="166">
        <f t="shared" si="178"/>
        <v>6.306</v>
      </c>
      <c r="DC95" s="166" t="str">
        <f t="shared" si="179"/>
        <v/>
      </c>
    </row>
    <row r="96" spans="1:107" s="165" customFormat="1" ht="10" x14ac:dyDescent="0.2">
      <c r="A96" s="176" t="s">
        <v>165</v>
      </c>
      <c r="B96" s="176" t="s">
        <v>1583</v>
      </c>
      <c r="C96" s="183">
        <v>6.6364041793493618</v>
      </c>
      <c r="D96" s="183">
        <v>7.2583923235628918</v>
      </c>
      <c r="E96" s="183">
        <v>10.433217325822842</v>
      </c>
      <c r="F96" s="183">
        <v>8.7027740874202486</v>
      </c>
      <c r="G96" s="183">
        <v>6.1337301727849667</v>
      </c>
      <c r="H96" s="183">
        <v>1.8595631865391751</v>
      </c>
      <c r="I96" s="183">
        <v>5.0472893322737464</v>
      </c>
      <c r="J96" s="183">
        <v>1.5965572005400377</v>
      </c>
      <c r="K96" s="183">
        <v>8.8679108936717963</v>
      </c>
      <c r="L96" s="183">
        <v>11.490367159295229</v>
      </c>
      <c r="M96" s="183">
        <v>4.712058443317078</v>
      </c>
      <c r="N96" s="183">
        <v>19.629596643305728</v>
      </c>
      <c r="O96" s="183">
        <v>12.478354962115551</v>
      </c>
      <c r="P96" s="183">
        <v>13.266477742302339</v>
      </c>
      <c r="Q96" s="183">
        <v>11.682425098374587</v>
      </c>
      <c r="R96" s="182">
        <v>39.299999999999997</v>
      </c>
      <c r="S96" s="180">
        <v>313</v>
      </c>
      <c r="T96" s="180">
        <v>148.1</v>
      </c>
      <c r="U96" s="180">
        <v>134.1</v>
      </c>
      <c r="V96" s="180">
        <v>300.5</v>
      </c>
      <c r="W96" s="180">
        <v>141.19999999999999</v>
      </c>
      <c r="X96" s="180">
        <v>324.39999999999998</v>
      </c>
      <c r="Y96" s="180">
        <v>132.80000000000001</v>
      </c>
      <c r="Z96" s="180">
        <v>104</v>
      </c>
      <c r="AA96" s="180">
        <v>613.79999999999995</v>
      </c>
      <c r="AB96" s="180">
        <v>56.68</v>
      </c>
      <c r="AC96" s="180">
        <v>357.7</v>
      </c>
      <c r="AD96" s="180">
        <v>2713</v>
      </c>
      <c r="AE96" s="180">
        <v>921.9</v>
      </c>
      <c r="AF96" s="180">
        <v>1585</v>
      </c>
      <c r="AG96" s="173">
        <f t="shared" si="120"/>
        <v>5.9218816301590902</v>
      </c>
      <c r="AH96" s="172">
        <f t="shared" si="121"/>
        <v>43.122496834995992</v>
      </c>
      <c r="AI96" s="172">
        <f t="shared" si="122"/>
        <v>14.195046012646891</v>
      </c>
      <c r="AJ96" s="172">
        <f t="shared" si="123"/>
        <v>15.408879818429375</v>
      </c>
      <c r="AK96" s="172">
        <f t="shared" si="124"/>
        <v>48.991395371987906</v>
      </c>
      <c r="AL96" s="172">
        <f t="shared" si="125"/>
        <v>75.931810772607676</v>
      </c>
      <c r="AM96" s="172">
        <f t="shared" si="126"/>
        <v>64.272122845365288</v>
      </c>
      <c r="AN96" s="172">
        <f t="shared" si="127"/>
        <v>83.178980342877935</v>
      </c>
      <c r="AO96" s="172">
        <f t="shared" si="128"/>
        <v>11.727677606031781</v>
      </c>
      <c r="AP96" s="172">
        <f t="shared" si="129"/>
        <v>53.418658559005344</v>
      </c>
      <c r="AQ96" s="172">
        <f t="shared" si="130"/>
        <v>12.028713285673897</v>
      </c>
      <c r="AR96" s="172">
        <f t="shared" si="131"/>
        <v>18.222483451894373</v>
      </c>
      <c r="AS96" s="172">
        <f t="shared" si="132"/>
        <v>217.4164790340316</v>
      </c>
      <c r="AT96" s="172">
        <f t="shared" si="133"/>
        <v>69.490939336548294</v>
      </c>
      <c r="AU96" s="172">
        <f t="shared" si="134"/>
        <v>135.67388505837937</v>
      </c>
      <c r="AV96" s="171">
        <f t="shared" si="135"/>
        <v>39.299999999999997</v>
      </c>
      <c r="AW96" s="170">
        <f t="shared" si="136"/>
        <v>313</v>
      </c>
      <c r="AX96" s="170">
        <f t="shared" si="137"/>
        <v>148.1</v>
      </c>
      <c r="AY96" s="170">
        <f t="shared" si="138"/>
        <v>134.1</v>
      </c>
      <c r="AZ96" s="170">
        <f t="shared" si="139"/>
        <v>300.5</v>
      </c>
      <c r="BA96" s="170">
        <f t="shared" si="140"/>
        <v>141.19999999999999</v>
      </c>
      <c r="BB96" s="170">
        <f t="shared" si="141"/>
        <v>324.39999999999998</v>
      </c>
      <c r="BC96" s="170">
        <f t="shared" si="142"/>
        <v>132.80000000000001</v>
      </c>
      <c r="BD96" s="170">
        <f t="shared" si="143"/>
        <v>104</v>
      </c>
      <c r="BE96" s="170">
        <f t="shared" si="144"/>
        <v>613.79999999999995</v>
      </c>
      <c r="BF96" s="170">
        <f t="shared" si="145"/>
        <v>56.68</v>
      </c>
      <c r="BG96" s="170">
        <f t="shared" si="146"/>
        <v>357.7</v>
      </c>
      <c r="BH96" s="170">
        <f t="shared" si="147"/>
        <v>2713</v>
      </c>
      <c r="BI96" s="170">
        <f t="shared" si="148"/>
        <v>921.9</v>
      </c>
      <c r="BJ96" s="170">
        <f t="shared" si="149"/>
        <v>1585</v>
      </c>
      <c r="BK96" s="171">
        <f t="shared" si="150"/>
        <v>60.165339865278625</v>
      </c>
      <c r="BL96" s="170">
        <f t="shared" si="151"/>
        <v>33.911159263271941</v>
      </c>
      <c r="BM96" s="170">
        <f t="shared" si="152"/>
        <v>21.633070406076541</v>
      </c>
      <c r="BN96" s="170">
        <f t="shared" si="153"/>
        <v>36.048387096774192</v>
      </c>
      <c r="BO96" s="170">
        <f t="shared" si="154"/>
        <v>60.780744336569583</v>
      </c>
      <c r="BP96" s="170">
        <f t="shared" si="155"/>
        <v>40.951276102088158</v>
      </c>
      <c r="BQ96" s="170">
        <f t="shared" si="156"/>
        <v>43.316864734944581</v>
      </c>
      <c r="BR96" s="170">
        <f t="shared" si="157"/>
        <v>15.634565575700497</v>
      </c>
      <c r="BS96" s="170">
        <f t="shared" si="158"/>
        <v>11.254193269126718</v>
      </c>
      <c r="BT96" s="170">
        <f t="shared" si="159"/>
        <v>57.525773195876283</v>
      </c>
      <c r="BU96" s="170">
        <f t="shared" si="160"/>
        <v>46.459016393442624</v>
      </c>
      <c r="BV96" s="170">
        <f t="shared" si="161"/>
        <v>50.651373548569808</v>
      </c>
      <c r="BW96" s="170">
        <f t="shared" si="162"/>
        <v>91.070829137294396</v>
      </c>
      <c r="BX96" s="170">
        <f t="shared" si="163"/>
        <v>64.423480083857442</v>
      </c>
      <c r="BY96" s="170">
        <f t="shared" si="164"/>
        <v>69.335083114610669</v>
      </c>
      <c r="BZ96" s="179">
        <v>11.18</v>
      </c>
      <c r="CA96" s="177">
        <v>8.0820000000000007</v>
      </c>
      <c r="CB96" s="177">
        <v>8.0079999999999991</v>
      </c>
      <c r="CC96" s="177">
        <v>8.2040000000000006</v>
      </c>
      <c r="CD96" s="177">
        <v>8.2850000000000001</v>
      </c>
      <c r="CE96" s="177">
        <v>7.0970000000000004</v>
      </c>
      <c r="CF96" s="177">
        <v>8.2729999999999997</v>
      </c>
      <c r="CG96" s="177">
        <v>8.0009999999999994</v>
      </c>
      <c r="CH96" s="177">
        <v>7.9630000000000001</v>
      </c>
      <c r="CI96" s="177">
        <v>9.2789999999999999</v>
      </c>
      <c r="CJ96" s="177">
        <v>7.1280000000000001</v>
      </c>
      <c r="CK96" s="177">
        <v>7.6950000000000003</v>
      </c>
      <c r="CL96" s="177">
        <v>8.7390000000000008</v>
      </c>
      <c r="CM96" s="177">
        <v>8.5500000000000007</v>
      </c>
      <c r="CN96" s="177">
        <v>8.7550000000000008</v>
      </c>
      <c r="CO96" s="167">
        <f t="shared" si="165"/>
        <v>11.18</v>
      </c>
      <c r="CP96" s="166">
        <f t="shared" si="166"/>
        <v>8.0820000000000007</v>
      </c>
      <c r="CQ96" s="166">
        <f t="shared" si="167"/>
        <v>8.0079999999999991</v>
      </c>
      <c r="CR96" s="166">
        <f t="shared" si="168"/>
        <v>8.2040000000000006</v>
      </c>
      <c r="CS96" s="166">
        <f t="shared" si="169"/>
        <v>8.2850000000000001</v>
      </c>
      <c r="CT96" s="166">
        <f t="shared" si="170"/>
        <v>7.0970000000000004</v>
      </c>
      <c r="CU96" s="166">
        <f t="shared" si="171"/>
        <v>8.2729999999999997</v>
      </c>
      <c r="CV96" s="166">
        <f t="shared" si="172"/>
        <v>8.0009999999999994</v>
      </c>
      <c r="CW96" s="166">
        <f t="shared" si="173"/>
        <v>7.9630000000000001</v>
      </c>
      <c r="CX96" s="166">
        <f t="shared" si="174"/>
        <v>9.2789999999999999</v>
      </c>
      <c r="CY96" s="166">
        <f t="shared" si="175"/>
        <v>7.1280000000000001</v>
      </c>
      <c r="CZ96" s="166">
        <f t="shared" si="176"/>
        <v>7.6950000000000003</v>
      </c>
      <c r="DA96" s="166">
        <f t="shared" si="177"/>
        <v>8.7390000000000008</v>
      </c>
      <c r="DB96" s="166">
        <f t="shared" si="178"/>
        <v>8.5500000000000007</v>
      </c>
      <c r="DC96" s="166">
        <f t="shared" si="179"/>
        <v>8.7550000000000008</v>
      </c>
    </row>
    <row r="97" spans="1:107" s="165" customFormat="1" ht="10" x14ac:dyDescent="0.2">
      <c r="A97" s="176" t="s">
        <v>75</v>
      </c>
      <c r="B97" s="176" t="s">
        <v>1582</v>
      </c>
      <c r="C97" s="170">
        <v>4.3360321487854243</v>
      </c>
      <c r="D97" s="170">
        <v>11.62940357936464</v>
      </c>
      <c r="E97" s="170">
        <v>9.3605555524655752</v>
      </c>
      <c r="F97" s="170">
        <v>4.6367657782724452</v>
      </c>
      <c r="G97" s="170">
        <v>6.8283920362670001</v>
      </c>
      <c r="H97" s="170">
        <v>3.3362449383749433</v>
      </c>
      <c r="I97" s="170">
        <v>6.1882802490544977</v>
      </c>
      <c r="J97" s="170">
        <v>3.331731199575704</v>
      </c>
      <c r="K97" s="170">
        <v>3.5464921682503681</v>
      </c>
      <c r="L97" s="170">
        <v>3.7910153769908201</v>
      </c>
      <c r="M97" s="170">
        <v>3.7747036099705551</v>
      </c>
      <c r="N97" s="170">
        <v>6.3640154107174345</v>
      </c>
      <c r="O97" s="170">
        <v>2.6575065753787719</v>
      </c>
      <c r="P97" s="170">
        <v>2.9550731154064596</v>
      </c>
      <c r="Q97" s="170">
        <v>9.9612986141446775</v>
      </c>
      <c r="R97" s="175"/>
      <c r="S97" s="174">
        <v>131.69999999999999</v>
      </c>
      <c r="T97" s="174">
        <v>99.81</v>
      </c>
      <c r="U97" s="174">
        <v>68.45</v>
      </c>
      <c r="V97" s="174">
        <v>59.24</v>
      </c>
      <c r="W97" s="174"/>
      <c r="X97" s="174"/>
      <c r="Y97" s="174"/>
      <c r="Z97" s="174"/>
      <c r="AA97" s="174">
        <v>375.1</v>
      </c>
      <c r="AB97" s="174">
        <v>91.98</v>
      </c>
      <c r="AC97" s="174">
        <v>175.2</v>
      </c>
      <c r="AD97" s="174">
        <v>477</v>
      </c>
      <c r="AE97" s="174">
        <v>227.4</v>
      </c>
      <c r="AF97" s="174">
        <v>557.1</v>
      </c>
      <c r="AG97" s="173" t="str">
        <f t="shared" si="120"/>
        <v/>
      </c>
      <c r="AH97" s="172">
        <f t="shared" si="121"/>
        <v>11.324742417030752</v>
      </c>
      <c r="AI97" s="172">
        <f t="shared" si="122"/>
        <v>10.662828658039425</v>
      </c>
      <c r="AJ97" s="172">
        <f t="shared" si="123"/>
        <v>14.762445047526843</v>
      </c>
      <c r="AK97" s="172">
        <f t="shared" si="124"/>
        <v>8.6755417212960424</v>
      </c>
      <c r="AL97" s="172" t="str">
        <f t="shared" si="125"/>
        <v/>
      </c>
      <c r="AM97" s="172" t="str">
        <f t="shared" si="126"/>
        <v/>
      </c>
      <c r="AN97" s="172" t="str">
        <f t="shared" si="127"/>
        <v/>
      </c>
      <c r="AO97" s="172" t="str">
        <f t="shared" si="128"/>
        <v/>
      </c>
      <c r="AP97" s="172">
        <f t="shared" si="129"/>
        <v>98.9444680906944</v>
      </c>
      <c r="AQ97" s="172">
        <f t="shared" si="130"/>
        <v>24.367476099856621</v>
      </c>
      <c r="AR97" s="172">
        <f t="shared" si="131"/>
        <v>27.529788772187963</v>
      </c>
      <c r="AS97" s="172">
        <f t="shared" si="132"/>
        <v>179.49155965193185</v>
      </c>
      <c r="AT97" s="172">
        <f t="shared" si="133"/>
        <v>76.952410691443063</v>
      </c>
      <c r="AU97" s="172">
        <f t="shared" si="134"/>
        <v>55.926443085336132</v>
      </c>
      <c r="AV97" s="171" t="str">
        <f t="shared" si="135"/>
        <v/>
      </c>
      <c r="AW97" s="170">
        <f t="shared" si="136"/>
        <v>131.69999999999999</v>
      </c>
      <c r="AX97" s="170">
        <f t="shared" si="137"/>
        <v>99.81</v>
      </c>
      <c r="AY97" s="170">
        <f t="shared" si="138"/>
        <v>68.45</v>
      </c>
      <c r="AZ97" s="170">
        <f t="shared" si="139"/>
        <v>59.24</v>
      </c>
      <c r="BA97" s="170" t="str">
        <f t="shared" si="140"/>
        <v/>
      </c>
      <c r="BB97" s="170" t="str">
        <f t="shared" si="141"/>
        <v/>
      </c>
      <c r="BC97" s="170" t="str">
        <f t="shared" si="142"/>
        <v/>
      </c>
      <c r="BD97" s="170" t="str">
        <f t="shared" si="143"/>
        <v/>
      </c>
      <c r="BE97" s="170">
        <f t="shared" si="144"/>
        <v>375.1</v>
      </c>
      <c r="BF97" s="170">
        <f t="shared" si="145"/>
        <v>91.98</v>
      </c>
      <c r="BG97" s="170">
        <f t="shared" si="146"/>
        <v>175.2</v>
      </c>
      <c r="BH97" s="170">
        <f t="shared" si="147"/>
        <v>477</v>
      </c>
      <c r="BI97" s="170">
        <f t="shared" si="148"/>
        <v>227.4</v>
      </c>
      <c r="BJ97" s="170">
        <f t="shared" si="149"/>
        <v>557.1</v>
      </c>
      <c r="BK97" s="171" t="str">
        <f t="shared" si="150"/>
        <v/>
      </c>
      <c r="BL97" s="170">
        <f t="shared" si="151"/>
        <v>14.268689057421449</v>
      </c>
      <c r="BM97" s="170">
        <f t="shared" si="152"/>
        <v>14.579316389132339</v>
      </c>
      <c r="BN97" s="170">
        <f t="shared" si="153"/>
        <v>18.400537634408604</v>
      </c>
      <c r="BO97" s="170">
        <f t="shared" si="154"/>
        <v>11.982200647249192</v>
      </c>
      <c r="BP97" s="170" t="str">
        <f t="shared" si="155"/>
        <v/>
      </c>
      <c r="BQ97" s="170" t="str">
        <f t="shared" si="156"/>
        <v/>
      </c>
      <c r="BR97" s="170" t="str">
        <f t="shared" si="157"/>
        <v/>
      </c>
      <c r="BS97" s="170" t="str">
        <f t="shared" si="158"/>
        <v/>
      </c>
      <c r="BT97" s="170">
        <f t="shared" si="159"/>
        <v>35.154639175257735</v>
      </c>
      <c r="BU97" s="170">
        <f t="shared" si="160"/>
        <v>75.393442622950815</v>
      </c>
      <c r="BV97" s="170">
        <f t="shared" si="161"/>
        <v>24.808836023789294</v>
      </c>
      <c r="BW97" s="170">
        <f t="shared" si="162"/>
        <v>16.012084592145015</v>
      </c>
      <c r="BX97" s="170">
        <f t="shared" si="163"/>
        <v>15.890985324947589</v>
      </c>
      <c r="BY97" s="170">
        <f t="shared" si="164"/>
        <v>24.370078740157481</v>
      </c>
      <c r="BZ97" s="169"/>
      <c r="CA97" s="168">
        <v>8.1509999999999998</v>
      </c>
      <c r="CB97" s="168">
        <v>7.9489999999999998</v>
      </c>
      <c r="CC97" s="168">
        <v>7.7480000000000002</v>
      </c>
      <c r="CD97" s="168">
        <v>8.1639999999999997</v>
      </c>
      <c r="CE97" s="168"/>
      <c r="CF97" s="168"/>
      <c r="CG97" s="168"/>
      <c r="CH97" s="168"/>
      <c r="CI97" s="168">
        <v>6.2080000000000002</v>
      </c>
      <c r="CJ97" s="168">
        <v>7.1820000000000004</v>
      </c>
      <c r="CK97" s="168">
        <v>6.8609999999999998</v>
      </c>
      <c r="CL97" s="168">
        <v>7.2690000000000001</v>
      </c>
      <c r="CM97" s="168">
        <v>6.8330000000000002</v>
      </c>
      <c r="CN97" s="168">
        <v>7.4589999999999996</v>
      </c>
      <c r="CO97" s="167" t="str">
        <f t="shared" si="165"/>
        <v/>
      </c>
      <c r="CP97" s="166">
        <f t="shared" si="166"/>
        <v>8.1509999999999998</v>
      </c>
      <c r="CQ97" s="166">
        <f t="shared" si="167"/>
        <v>7.9489999999999998</v>
      </c>
      <c r="CR97" s="166">
        <f t="shared" si="168"/>
        <v>7.7480000000000002</v>
      </c>
      <c r="CS97" s="166">
        <f t="shared" si="169"/>
        <v>8.1639999999999997</v>
      </c>
      <c r="CT97" s="166" t="str">
        <f t="shared" si="170"/>
        <v/>
      </c>
      <c r="CU97" s="166" t="str">
        <f t="shared" si="171"/>
        <v/>
      </c>
      <c r="CV97" s="166" t="str">
        <f t="shared" si="172"/>
        <v/>
      </c>
      <c r="CW97" s="166" t="str">
        <f t="shared" si="173"/>
        <v/>
      </c>
      <c r="CX97" s="166">
        <f t="shared" si="174"/>
        <v>6.2080000000000002</v>
      </c>
      <c r="CY97" s="166">
        <f t="shared" si="175"/>
        <v>7.1820000000000004</v>
      </c>
      <c r="CZ97" s="166">
        <f t="shared" si="176"/>
        <v>6.8609999999999998</v>
      </c>
      <c r="DA97" s="166">
        <f t="shared" si="177"/>
        <v>7.2690000000000001</v>
      </c>
      <c r="DB97" s="166">
        <f t="shared" si="178"/>
        <v>6.8330000000000002</v>
      </c>
      <c r="DC97" s="166">
        <f t="shared" si="179"/>
        <v>7.4589999999999996</v>
      </c>
    </row>
    <row r="98" spans="1:107" s="165" customFormat="1" ht="10" x14ac:dyDescent="0.2">
      <c r="A98" s="176" t="s">
        <v>878</v>
      </c>
      <c r="B98" s="176" t="s">
        <v>1581</v>
      </c>
      <c r="C98" s="183">
        <v>7.8726377185998553</v>
      </c>
      <c r="D98" s="183">
        <v>10.095305640802957</v>
      </c>
      <c r="E98" s="183">
        <v>7.7833436099451099</v>
      </c>
      <c r="F98" s="183">
        <v>5.548481815517448</v>
      </c>
      <c r="G98" s="183">
        <v>6.3299077296019535</v>
      </c>
      <c r="H98" s="183">
        <v>6.9406643013734177</v>
      </c>
      <c r="I98" s="183">
        <v>9.2582770678642934</v>
      </c>
      <c r="J98" s="183">
        <v>8.7449808041809067</v>
      </c>
      <c r="K98" s="183">
        <v>4.2377838894013271</v>
      </c>
      <c r="L98" s="183">
        <v>5.1298995320018967</v>
      </c>
      <c r="M98" s="183">
        <v>13.520364600089351</v>
      </c>
      <c r="N98" s="183">
        <v>24.757775098382531</v>
      </c>
      <c r="O98" s="183">
        <v>2.4986105342280807</v>
      </c>
      <c r="P98" s="183">
        <v>7.312855318239964</v>
      </c>
      <c r="Q98" s="183">
        <v>16.149482397569471</v>
      </c>
      <c r="R98" s="182"/>
      <c r="S98" s="180">
        <v>880.1</v>
      </c>
      <c r="T98" s="180">
        <v>322.60000000000002</v>
      </c>
      <c r="U98" s="180">
        <v>265.8</v>
      </c>
      <c r="V98" s="180">
        <v>449.4</v>
      </c>
      <c r="W98" s="180">
        <v>233.5</v>
      </c>
      <c r="X98" s="180">
        <v>130.9</v>
      </c>
      <c r="Y98" s="180"/>
      <c r="Z98" s="180">
        <v>486.3</v>
      </c>
      <c r="AA98" s="180">
        <v>636.70000000000005</v>
      </c>
      <c r="AB98" s="180">
        <v>47.84</v>
      </c>
      <c r="AC98" s="180"/>
      <c r="AD98" s="180">
        <v>2867</v>
      </c>
      <c r="AE98" s="180">
        <v>1431</v>
      </c>
      <c r="AF98" s="180">
        <v>1820</v>
      </c>
      <c r="AG98" s="173" t="str">
        <f t="shared" si="120"/>
        <v/>
      </c>
      <c r="AH98" s="172">
        <f t="shared" si="121"/>
        <v>87.179133679998117</v>
      </c>
      <c r="AI98" s="172">
        <f t="shared" si="122"/>
        <v>41.447482748648056</v>
      </c>
      <c r="AJ98" s="172">
        <f t="shared" si="123"/>
        <v>47.90499614807004</v>
      </c>
      <c r="AK98" s="172">
        <f t="shared" si="124"/>
        <v>70.996295553941636</v>
      </c>
      <c r="AL98" s="172">
        <f t="shared" si="125"/>
        <v>33.642312876851726</v>
      </c>
      <c r="AM98" s="172">
        <f t="shared" si="126"/>
        <v>14.13869978620073</v>
      </c>
      <c r="AN98" s="172" t="str">
        <f t="shared" si="127"/>
        <v/>
      </c>
      <c r="AO98" s="172">
        <f t="shared" si="128"/>
        <v>114.75337409636047</v>
      </c>
      <c r="AP98" s="172">
        <f t="shared" si="129"/>
        <v>124.11549115690647</v>
      </c>
      <c r="AQ98" s="172">
        <f t="shared" si="130"/>
        <v>3.5383661177069032</v>
      </c>
      <c r="AR98" s="172" t="str">
        <f t="shared" si="131"/>
        <v/>
      </c>
      <c r="AS98" s="172">
        <f t="shared" si="132"/>
        <v>1147.437730180598</v>
      </c>
      <c r="AT98" s="172">
        <f t="shared" si="133"/>
        <v>195.6827993616601</v>
      </c>
      <c r="AU98" s="172">
        <f t="shared" si="134"/>
        <v>112.69711035902387</v>
      </c>
      <c r="AV98" s="171" t="str">
        <f t="shared" si="135"/>
        <v/>
      </c>
      <c r="AW98" s="170">
        <f t="shared" si="136"/>
        <v>880.1</v>
      </c>
      <c r="AX98" s="170">
        <f t="shared" si="137"/>
        <v>322.60000000000002</v>
      </c>
      <c r="AY98" s="170">
        <f t="shared" si="138"/>
        <v>265.8</v>
      </c>
      <c r="AZ98" s="170">
        <f t="shared" si="139"/>
        <v>449.4</v>
      </c>
      <c r="BA98" s="170">
        <f t="shared" si="140"/>
        <v>233.5</v>
      </c>
      <c r="BB98" s="170">
        <f t="shared" si="141"/>
        <v>130.9</v>
      </c>
      <c r="BC98" s="170" t="str">
        <f t="shared" si="142"/>
        <v/>
      </c>
      <c r="BD98" s="170">
        <f t="shared" si="143"/>
        <v>486.3</v>
      </c>
      <c r="BE98" s="170">
        <f t="shared" si="144"/>
        <v>636.70000000000005</v>
      </c>
      <c r="BF98" s="170">
        <f t="shared" si="145"/>
        <v>47.84</v>
      </c>
      <c r="BG98" s="170" t="str">
        <f t="shared" si="146"/>
        <v/>
      </c>
      <c r="BH98" s="170">
        <f t="shared" si="147"/>
        <v>2867</v>
      </c>
      <c r="BI98" s="170">
        <f t="shared" si="148"/>
        <v>1431</v>
      </c>
      <c r="BJ98" s="170">
        <f t="shared" si="149"/>
        <v>1820</v>
      </c>
      <c r="BK98" s="171" t="str">
        <f t="shared" si="150"/>
        <v/>
      </c>
      <c r="BL98" s="170">
        <f t="shared" si="151"/>
        <v>95.352112676056336</v>
      </c>
      <c r="BM98" s="170">
        <f t="shared" si="152"/>
        <v>47.122407245106636</v>
      </c>
      <c r="BN98" s="170">
        <f t="shared" si="153"/>
        <v>71.451612903225808</v>
      </c>
      <c r="BO98" s="170">
        <f t="shared" si="154"/>
        <v>90.898058252427191</v>
      </c>
      <c r="BP98" s="170">
        <f t="shared" si="155"/>
        <v>67.720417633410676</v>
      </c>
      <c r="BQ98" s="170">
        <f t="shared" si="156"/>
        <v>17.478969154760314</v>
      </c>
      <c r="BR98" s="170" t="str">
        <f t="shared" si="157"/>
        <v/>
      </c>
      <c r="BS98" s="170">
        <f t="shared" si="158"/>
        <v>52.62417487284926</v>
      </c>
      <c r="BT98" s="170">
        <f t="shared" si="159"/>
        <v>59.671977507029062</v>
      </c>
      <c r="BU98" s="170">
        <f t="shared" si="160"/>
        <v>39.213114754098363</v>
      </c>
      <c r="BV98" s="170" t="str">
        <f t="shared" si="161"/>
        <v/>
      </c>
      <c r="BW98" s="170">
        <f t="shared" si="162"/>
        <v>96.240349110439752</v>
      </c>
      <c r="BX98" s="170">
        <f t="shared" si="163"/>
        <v>100</v>
      </c>
      <c r="BY98" s="170">
        <f t="shared" si="164"/>
        <v>79.615048118985129</v>
      </c>
      <c r="BZ98" s="179"/>
      <c r="CA98" s="177">
        <v>10.210000000000001</v>
      </c>
      <c r="CB98" s="177">
        <v>10.41</v>
      </c>
      <c r="CC98" s="177">
        <v>10.1</v>
      </c>
      <c r="CD98" s="177">
        <v>10.52</v>
      </c>
      <c r="CE98" s="177">
        <v>11.26</v>
      </c>
      <c r="CF98" s="177">
        <v>7.5</v>
      </c>
      <c r="CG98" s="177"/>
      <c r="CH98" s="177">
        <v>7.8330000000000002</v>
      </c>
      <c r="CI98" s="177">
        <v>8.1760000000000002</v>
      </c>
      <c r="CJ98" s="177">
        <v>8.2669999999999995</v>
      </c>
      <c r="CK98" s="177"/>
      <c r="CL98" s="177">
        <v>8.8149999999999995</v>
      </c>
      <c r="CM98" s="177">
        <v>8.4450000000000003</v>
      </c>
      <c r="CN98" s="177">
        <v>8.9179999999999993</v>
      </c>
      <c r="CO98" s="167" t="str">
        <f t="shared" si="165"/>
        <v/>
      </c>
      <c r="CP98" s="166">
        <f t="shared" si="166"/>
        <v>10.210000000000001</v>
      </c>
      <c r="CQ98" s="166">
        <f t="shared" si="167"/>
        <v>10.41</v>
      </c>
      <c r="CR98" s="166">
        <f t="shared" si="168"/>
        <v>10.1</v>
      </c>
      <c r="CS98" s="166">
        <f t="shared" si="169"/>
        <v>10.52</v>
      </c>
      <c r="CT98" s="166">
        <f t="shared" si="170"/>
        <v>11.26</v>
      </c>
      <c r="CU98" s="166">
        <f t="shared" si="171"/>
        <v>7.5</v>
      </c>
      <c r="CV98" s="166" t="str">
        <f t="shared" si="172"/>
        <v/>
      </c>
      <c r="CW98" s="166">
        <f t="shared" si="173"/>
        <v>7.8330000000000002</v>
      </c>
      <c r="CX98" s="166">
        <f t="shared" si="174"/>
        <v>8.1760000000000002</v>
      </c>
      <c r="CY98" s="166">
        <f t="shared" si="175"/>
        <v>8.2669999999999995</v>
      </c>
      <c r="CZ98" s="166" t="str">
        <f t="shared" si="176"/>
        <v/>
      </c>
      <c r="DA98" s="166">
        <f t="shared" si="177"/>
        <v>8.8149999999999995</v>
      </c>
      <c r="DB98" s="166">
        <f t="shared" si="178"/>
        <v>8.4450000000000003</v>
      </c>
      <c r="DC98" s="166">
        <f t="shared" si="179"/>
        <v>8.9179999999999993</v>
      </c>
    </row>
    <row r="99" spans="1:107" s="165" customFormat="1" ht="10" x14ac:dyDescent="0.2">
      <c r="A99" s="176" t="s">
        <v>166</v>
      </c>
      <c r="B99" s="176" t="s">
        <v>1580</v>
      </c>
      <c r="C99" s="170">
        <v>9.6057439053672198</v>
      </c>
      <c r="D99" s="170">
        <v>2.9288446558022723</v>
      </c>
      <c r="E99" s="170">
        <v>8.1434844224241587</v>
      </c>
      <c r="F99" s="170">
        <v>6.0507239285647278</v>
      </c>
      <c r="G99" s="170">
        <v>3.9350629692104322</v>
      </c>
      <c r="H99" s="170">
        <v>1.0479131938618993</v>
      </c>
      <c r="I99" s="170">
        <v>8.5510395021570371</v>
      </c>
      <c r="J99" s="170">
        <v>4.1177830420362316</v>
      </c>
      <c r="K99" s="170">
        <v>6.1085796309559495</v>
      </c>
      <c r="L99" s="170">
        <v>5.6743723440698499</v>
      </c>
      <c r="M99" s="170">
        <v>17.86762818716301</v>
      </c>
      <c r="N99" s="170">
        <v>12.702030801876456</v>
      </c>
      <c r="O99" s="170">
        <v>9.0882481206327785</v>
      </c>
      <c r="P99" s="170">
        <v>3.8338979417510246</v>
      </c>
      <c r="Q99" s="170">
        <v>5.6784865793183545</v>
      </c>
      <c r="R99" s="175"/>
      <c r="S99" s="174">
        <v>97.88</v>
      </c>
      <c r="T99" s="174">
        <v>58.26</v>
      </c>
      <c r="U99" s="174">
        <v>57.07</v>
      </c>
      <c r="V99" s="174">
        <v>52.44</v>
      </c>
      <c r="W99" s="174">
        <v>92.98</v>
      </c>
      <c r="X99" s="174">
        <v>615.6</v>
      </c>
      <c r="Y99" s="174">
        <v>817.5</v>
      </c>
      <c r="Z99" s="174">
        <v>831.8</v>
      </c>
      <c r="AA99" s="174">
        <v>851.3</v>
      </c>
      <c r="AB99" s="174"/>
      <c r="AC99" s="174"/>
      <c r="AD99" s="174">
        <v>890.1</v>
      </c>
      <c r="AE99" s="174">
        <v>680.3</v>
      </c>
      <c r="AF99" s="174">
        <v>934.7</v>
      </c>
      <c r="AG99" s="173" t="str">
        <f t="shared" si="120"/>
        <v/>
      </c>
      <c r="AH99" s="172">
        <f t="shared" si="121"/>
        <v>33.419321098540337</v>
      </c>
      <c r="AI99" s="172">
        <f t="shared" si="122"/>
        <v>7.1541857241813345</v>
      </c>
      <c r="AJ99" s="172">
        <f t="shared" si="123"/>
        <v>9.4319292490902633</v>
      </c>
      <c r="AK99" s="172">
        <f t="shared" si="124"/>
        <v>13.32634329115248</v>
      </c>
      <c r="AL99" s="172">
        <f t="shared" si="125"/>
        <v>88.728723471205285</v>
      </c>
      <c r="AM99" s="172">
        <f t="shared" si="126"/>
        <v>71.991247361763712</v>
      </c>
      <c r="AN99" s="172">
        <f t="shared" si="127"/>
        <v>198.52915796062646</v>
      </c>
      <c r="AO99" s="172">
        <f t="shared" si="128"/>
        <v>136.16913427546316</v>
      </c>
      <c r="AP99" s="172">
        <f t="shared" si="129"/>
        <v>150.02540340689364</v>
      </c>
      <c r="AQ99" s="172" t="str">
        <f t="shared" si="130"/>
        <v/>
      </c>
      <c r="AR99" s="172" t="str">
        <f t="shared" si="131"/>
        <v/>
      </c>
      <c r="AS99" s="172">
        <f t="shared" si="132"/>
        <v>97.939667599879073</v>
      </c>
      <c r="AT99" s="172">
        <f t="shared" si="133"/>
        <v>177.44342972502082</v>
      </c>
      <c r="AU99" s="172">
        <f t="shared" si="134"/>
        <v>164.60371737150453</v>
      </c>
      <c r="AV99" s="171" t="str">
        <f t="shared" si="135"/>
        <v/>
      </c>
      <c r="AW99" s="170">
        <f t="shared" si="136"/>
        <v>97.88</v>
      </c>
      <c r="AX99" s="170">
        <f t="shared" si="137"/>
        <v>58.26</v>
      </c>
      <c r="AY99" s="170">
        <f t="shared" si="138"/>
        <v>57.07</v>
      </c>
      <c r="AZ99" s="170">
        <f t="shared" si="139"/>
        <v>52.44</v>
      </c>
      <c r="BA99" s="170">
        <f t="shared" si="140"/>
        <v>92.98</v>
      </c>
      <c r="BB99" s="170">
        <f t="shared" si="141"/>
        <v>615.6</v>
      </c>
      <c r="BC99" s="170">
        <f t="shared" si="142"/>
        <v>817.5</v>
      </c>
      <c r="BD99" s="170">
        <f t="shared" si="143"/>
        <v>831.8</v>
      </c>
      <c r="BE99" s="170">
        <f t="shared" si="144"/>
        <v>851.3</v>
      </c>
      <c r="BF99" s="170" t="str">
        <f t="shared" si="145"/>
        <v/>
      </c>
      <c r="BG99" s="170" t="str">
        <f t="shared" si="146"/>
        <v/>
      </c>
      <c r="BH99" s="170">
        <f t="shared" si="147"/>
        <v>890.1</v>
      </c>
      <c r="BI99" s="170">
        <f t="shared" si="148"/>
        <v>680.3</v>
      </c>
      <c r="BJ99" s="170">
        <f t="shared" si="149"/>
        <v>934.7</v>
      </c>
      <c r="BK99" s="171" t="str">
        <f t="shared" si="150"/>
        <v/>
      </c>
      <c r="BL99" s="170">
        <f t="shared" si="151"/>
        <v>10.604550379198267</v>
      </c>
      <c r="BM99" s="170">
        <f t="shared" si="152"/>
        <v>8.5100788781770369</v>
      </c>
      <c r="BN99" s="170">
        <f t="shared" si="153"/>
        <v>15.341397849462366</v>
      </c>
      <c r="BO99" s="170">
        <f t="shared" si="154"/>
        <v>10.606796116504855</v>
      </c>
      <c r="BP99" s="170">
        <f t="shared" si="155"/>
        <v>26.966357308584687</v>
      </c>
      <c r="BQ99" s="170">
        <f t="shared" si="156"/>
        <v>82.200560822539728</v>
      </c>
      <c r="BR99" s="170">
        <f t="shared" si="157"/>
        <v>96.244407817282791</v>
      </c>
      <c r="BS99" s="170">
        <f t="shared" si="158"/>
        <v>90.011903473650037</v>
      </c>
      <c r="BT99" s="170">
        <f t="shared" si="159"/>
        <v>79.784442361761947</v>
      </c>
      <c r="BU99" s="170" t="str">
        <f t="shared" si="160"/>
        <v/>
      </c>
      <c r="BV99" s="170" t="str">
        <f t="shared" si="161"/>
        <v/>
      </c>
      <c r="BW99" s="170">
        <f t="shared" si="162"/>
        <v>29.879154078549849</v>
      </c>
      <c r="BX99" s="170">
        <f t="shared" si="163"/>
        <v>47.540181691125085</v>
      </c>
      <c r="BY99" s="170">
        <f t="shared" si="164"/>
        <v>40.888013998250216</v>
      </c>
      <c r="BZ99" s="169"/>
      <c r="CA99" s="168">
        <v>7.8049999999999997</v>
      </c>
      <c r="CB99" s="168">
        <v>7.907</v>
      </c>
      <c r="CC99" s="168">
        <v>8.1310000000000002</v>
      </c>
      <c r="CD99" s="168">
        <v>8.0530000000000008</v>
      </c>
      <c r="CE99" s="168">
        <v>7.9960000000000004</v>
      </c>
      <c r="CF99" s="168">
        <v>8.7789999999999999</v>
      </c>
      <c r="CG99" s="168">
        <v>8.8260000000000005</v>
      </c>
      <c r="CH99" s="168">
        <v>8.1869999999999994</v>
      </c>
      <c r="CI99" s="168">
        <v>8.01</v>
      </c>
      <c r="CJ99" s="168"/>
      <c r="CK99" s="168"/>
      <c r="CL99" s="168">
        <v>7.7430000000000003</v>
      </c>
      <c r="CM99" s="168">
        <v>7.8410000000000002</v>
      </c>
      <c r="CN99" s="168">
        <v>7.8239999999999998</v>
      </c>
      <c r="CO99" s="167" t="str">
        <f t="shared" si="165"/>
        <v/>
      </c>
      <c r="CP99" s="166">
        <f t="shared" si="166"/>
        <v>7.8049999999999997</v>
      </c>
      <c r="CQ99" s="166">
        <f t="shared" si="167"/>
        <v>7.907</v>
      </c>
      <c r="CR99" s="166">
        <f t="shared" si="168"/>
        <v>8.1310000000000002</v>
      </c>
      <c r="CS99" s="166">
        <f t="shared" si="169"/>
        <v>8.0530000000000008</v>
      </c>
      <c r="CT99" s="166">
        <f t="shared" si="170"/>
        <v>7.9960000000000004</v>
      </c>
      <c r="CU99" s="166">
        <f t="shared" si="171"/>
        <v>8.7789999999999999</v>
      </c>
      <c r="CV99" s="166">
        <f t="shared" si="172"/>
        <v>8.8260000000000005</v>
      </c>
      <c r="CW99" s="166">
        <f t="shared" si="173"/>
        <v>8.1869999999999994</v>
      </c>
      <c r="CX99" s="166">
        <f t="shared" si="174"/>
        <v>8.01</v>
      </c>
      <c r="CY99" s="166" t="str">
        <f t="shared" si="175"/>
        <v/>
      </c>
      <c r="CZ99" s="166" t="str">
        <f t="shared" si="176"/>
        <v/>
      </c>
      <c r="DA99" s="166">
        <f t="shared" si="177"/>
        <v>7.7430000000000003</v>
      </c>
      <c r="DB99" s="166">
        <f t="shared" si="178"/>
        <v>7.8410000000000002</v>
      </c>
      <c r="DC99" s="166">
        <f t="shared" si="179"/>
        <v>7.8239999999999998</v>
      </c>
    </row>
    <row r="100" spans="1:107" s="165" customFormat="1" ht="10" x14ac:dyDescent="0.2">
      <c r="A100" s="176" t="s">
        <v>87</v>
      </c>
      <c r="B100" s="176" t="s">
        <v>1579</v>
      </c>
      <c r="C100" s="183">
        <v>5.5803829960602416</v>
      </c>
      <c r="D100" s="183">
        <v>17.365131254059197</v>
      </c>
      <c r="E100" s="183">
        <v>11.00660107881211</v>
      </c>
      <c r="F100" s="183">
        <v>7.751118801010767</v>
      </c>
      <c r="G100" s="183">
        <v>12.446111150843924</v>
      </c>
      <c r="H100" s="183">
        <v>7.8153128180618632</v>
      </c>
      <c r="I100" s="183">
        <v>2.568371809459284</v>
      </c>
      <c r="J100" s="183">
        <v>3.7470500419976474</v>
      </c>
      <c r="K100" s="183">
        <v>7.5589646190981794</v>
      </c>
      <c r="L100" s="183">
        <v>9.6180771244517764</v>
      </c>
      <c r="M100" s="183">
        <v>8.6561149215592383</v>
      </c>
      <c r="N100" s="183">
        <v>8.3242851396900317</v>
      </c>
      <c r="O100" s="183">
        <v>5.6047207223783495</v>
      </c>
      <c r="P100" s="183">
        <v>16.587633359659375</v>
      </c>
      <c r="Q100" s="183">
        <v>4.1010870377517268</v>
      </c>
      <c r="R100" s="182">
        <v>42.78</v>
      </c>
      <c r="S100" s="181">
        <v>31</v>
      </c>
      <c r="T100" s="181">
        <v>20</v>
      </c>
      <c r="U100" s="181">
        <v>10</v>
      </c>
      <c r="V100" s="180"/>
      <c r="W100" s="180"/>
      <c r="X100" s="180">
        <v>122.3</v>
      </c>
      <c r="Y100" s="180">
        <v>208.6</v>
      </c>
      <c r="Z100" s="180">
        <v>73.540000000000006</v>
      </c>
      <c r="AA100" s="180">
        <v>767.6</v>
      </c>
      <c r="AB100" s="180"/>
      <c r="AC100" s="180">
        <v>161.1</v>
      </c>
      <c r="AD100" s="180">
        <v>353.3</v>
      </c>
      <c r="AE100" s="180">
        <v>705.2</v>
      </c>
      <c r="AF100" s="180">
        <v>334.2</v>
      </c>
      <c r="AG100" s="173">
        <f t="shared" si="120"/>
        <v>7.6661404835837867</v>
      </c>
      <c r="AH100" s="172">
        <f t="shared" si="121"/>
        <v>1.7851866217684693</v>
      </c>
      <c r="AI100" s="172">
        <f t="shared" si="122"/>
        <v>1.8170913851416248</v>
      </c>
      <c r="AJ100" s="172">
        <f t="shared" si="123"/>
        <v>1.2901363347309258</v>
      </c>
      <c r="AK100" s="172" t="str">
        <f t="shared" si="124"/>
        <v/>
      </c>
      <c r="AL100" s="172" t="str">
        <f t="shared" si="125"/>
        <v/>
      </c>
      <c r="AM100" s="172">
        <f t="shared" si="126"/>
        <v>47.617716231571492</v>
      </c>
      <c r="AN100" s="172">
        <f t="shared" si="127"/>
        <v>55.67046013850139</v>
      </c>
      <c r="AO100" s="172">
        <f t="shared" si="128"/>
        <v>9.7288456429861796</v>
      </c>
      <c r="AP100" s="172">
        <f t="shared" si="129"/>
        <v>79.808052074000472</v>
      </c>
      <c r="AQ100" s="172" t="str">
        <f t="shared" si="130"/>
        <v/>
      </c>
      <c r="AR100" s="172">
        <f t="shared" si="131"/>
        <v>19.353013177297147</v>
      </c>
      <c r="AS100" s="172">
        <f t="shared" si="132"/>
        <v>63.03614711601152</v>
      </c>
      <c r="AT100" s="172">
        <f t="shared" si="133"/>
        <v>42.513599421302935</v>
      </c>
      <c r="AU100" s="172">
        <f t="shared" si="134"/>
        <v>81.490589427532143</v>
      </c>
      <c r="AV100" s="171">
        <f t="shared" si="135"/>
        <v>42.78</v>
      </c>
      <c r="AW100" s="170">
        <f t="shared" si="136"/>
        <v>31</v>
      </c>
      <c r="AX100" s="170">
        <f t="shared" si="137"/>
        <v>20</v>
      </c>
      <c r="AY100" s="170" t="str">
        <f t="shared" si="138"/>
        <v/>
      </c>
      <c r="AZ100" s="170" t="str">
        <f t="shared" si="139"/>
        <v/>
      </c>
      <c r="BA100" s="170" t="str">
        <f t="shared" si="140"/>
        <v/>
      </c>
      <c r="BB100" s="170">
        <f t="shared" si="141"/>
        <v>122.3</v>
      </c>
      <c r="BC100" s="170">
        <f t="shared" si="142"/>
        <v>208.6</v>
      </c>
      <c r="BD100" s="170">
        <f t="shared" si="143"/>
        <v>73.540000000000006</v>
      </c>
      <c r="BE100" s="170">
        <f t="shared" si="144"/>
        <v>767.6</v>
      </c>
      <c r="BF100" s="170" t="str">
        <f t="shared" si="145"/>
        <v/>
      </c>
      <c r="BG100" s="170">
        <f t="shared" si="146"/>
        <v>161.1</v>
      </c>
      <c r="BH100" s="170">
        <f t="shared" si="147"/>
        <v>353.3</v>
      </c>
      <c r="BI100" s="170">
        <f t="shared" si="148"/>
        <v>705.2</v>
      </c>
      <c r="BJ100" s="170">
        <f t="shared" si="149"/>
        <v>334.2</v>
      </c>
      <c r="BK100" s="171">
        <f t="shared" si="150"/>
        <v>65.492957746478879</v>
      </c>
      <c r="BL100" s="170">
        <f t="shared" si="151"/>
        <v>3.3586132177681471</v>
      </c>
      <c r="BM100" s="170">
        <f t="shared" si="152"/>
        <v>2.9214139643587496</v>
      </c>
      <c r="BN100" s="170" t="str">
        <f t="shared" si="153"/>
        <v/>
      </c>
      <c r="BO100" s="170" t="str">
        <f t="shared" si="154"/>
        <v/>
      </c>
      <c r="BP100" s="170" t="str">
        <f t="shared" si="155"/>
        <v/>
      </c>
      <c r="BQ100" s="170">
        <f t="shared" si="156"/>
        <v>16.33061824008546</v>
      </c>
      <c r="BR100" s="170">
        <f t="shared" si="157"/>
        <v>24.558511890746409</v>
      </c>
      <c r="BS100" s="170">
        <f t="shared" si="158"/>
        <v>7.9580132020344125</v>
      </c>
      <c r="BT100" s="170">
        <f t="shared" si="159"/>
        <v>71.940018744142449</v>
      </c>
      <c r="BU100" s="170" t="str">
        <f t="shared" si="160"/>
        <v/>
      </c>
      <c r="BV100" s="170">
        <f t="shared" si="161"/>
        <v>22.812234494477483</v>
      </c>
      <c r="BW100" s="170">
        <f t="shared" si="162"/>
        <v>11.859684457871769</v>
      </c>
      <c r="BX100" s="170">
        <f t="shared" si="163"/>
        <v>49.280223619846261</v>
      </c>
      <c r="BY100" s="170">
        <f t="shared" si="164"/>
        <v>14.619422572178477</v>
      </c>
      <c r="BZ100" s="179">
        <v>10.24</v>
      </c>
      <c r="CA100" s="178">
        <v>7.5449999999999999</v>
      </c>
      <c r="CB100" s="178">
        <v>6.7880000000000003</v>
      </c>
      <c r="CC100" s="178">
        <v>7.5119999999999996</v>
      </c>
      <c r="CD100" s="177"/>
      <c r="CE100" s="177"/>
      <c r="CF100" s="177">
        <v>7.87</v>
      </c>
      <c r="CG100" s="177">
        <v>7.7759999999999998</v>
      </c>
      <c r="CH100" s="177">
        <v>7.694</v>
      </c>
      <c r="CI100" s="177">
        <v>9.0280000000000005</v>
      </c>
      <c r="CJ100" s="177"/>
      <c r="CK100" s="177">
        <v>8.4090000000000007</v>
      </c>
      <c r="CL100" s="177">
        <v>7.6029999999999998</v>
      </c>
      <c r="CM100" s="177">
        <v>7.5650000000000004</v>
      </c>
      <c r="CN100" s="177">
        <v>7.8460000000000001</v>
      </c>
      <c r="CO100" s="167">
        <f t="shared" si="165"/>
        <v>10.24</v>
      </c>
      <c r="CP100" s="166">
        <f t="shared" si="166"/>
        <v>7.5449999999999999</v>
      </c>
      <c r="CQ100" s="166">
        <f t="shared" si="167"/>
        <v>6.7880000000000003</v>
      </c>
      <c r="CR100" s="166" t="str">
        <f t="shared" si="168"/>
        <v/>
      </c>
      <c r="CS100" s="166" t="str">
        <f t="shared" si="169"/>
        <v/>
      </c>
      <c r="CT100" s="166" t="str">
        <f t="shared" si="170"/>
        <v/>
      </c>
      <c r="CU100" s="166">
        <f t="shared" si="171"/>
        <v>7.87</v>
      </c>
      <c r="CV100" s="166">
        <f t="shared" si="172"/>
        <v>7.7759999999999998</v>
      </c>
      <c r="CW100" s="166">
        <f t="shared" si="173"/>
        <v>7.694</v>
      </c>
      <c r="CX100" s="166">
        <f t="shared" si="174"/>
        <v>9.0280000000000005</v>
      </c>
      <c r="CY100" s="166" t="str">
        <f t="shared" si="175"/>
        <v/>
      </c>
      <c r="CZ100" s="166">
        <f t="shared" si="176"/>
        <v>8.4090000000000007</v>
      </c>
      <c r="DA100" s="166">
        <f t="shared" si="177"/>
        <v>7.6029999999999998</v>
      </c>
      <c r="DB100" s="166">
        <f t="shared" si="178"/>
        <v>7.5650000000000004</v>
      </c>
      <c r="DC100" s="166">
        <f t="shared" si="179"/>
        <v>7.8460000000000001</v>
      </c>
    </row>
    <row r="101" spans="1:107" s="165" customFormat="1" ht="10" x14ac:dyDescent="0.2">
      <c r="A101" s="176" t="s">
        <v>100</v>
      </c>
      <c r="B101" s="176" t="s">
        <v>1595</v>
      </c>
      <c r="C101" s="170">
        <v>3.4652763793406041</v>
      </c>
      <c r="D101" s="170">
        <v>1.2496732509924213</v>
      </c>
      <c r="E101" s="170">
        <v>8.9515295072511609</v>
      </c>
      <c r="F101" s="170">
        <v>9.9994898349612811</v>
      </c>
      <c r="G101" s="170">
        <v>8.0812203564176777</v>
      </c>
      <c r="H101" s="170">
        <v>4.8134976384569388</v>
      </c>
      <c r="I101" s="170">
        <v>9.3049874642420694</v>
      </c>
      <c r="J101" s="170">
        <v>5.1277247434139612</v>
      </c>
      <c r="K101" s="170">
        <v>2.4062411734112996</v>
      </c>
      <c r="L101" s="170">
        <v>6.2777841751832266</v>
      </c>
      <c r="M101" s="170">
        <v>4.1247269598598217</v>
      </c>
      <c r="N101" s="170">
        <v>6.1265788320013987</v>
      </c>
      <c r="O101" s="170">
        <v>13.144933752826846</v>
      </c>
      <c r="P101" s="170">
        <v>13.526386072985236</v>
      </c>
      <c r="Q101" s="170">
        <v>8.0692195835470972</v>
      </c>
      <c r="R101" s="175"/>
      <c r="S101" s="174"/>
      <c r="T101" s="174"/>
      <c r="U101" s="174">
        <v>58.16</v>
      </c>
      <c r="V101" s="174">
        <v>55.68</v>
      </c>
      <c r="W101" s="174">
        <v>32.299999999999997</v>
      </c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3" t="str">
        <f t="shared" si="120"/>
        <v/>
      </c>
      <c r="AH101" s="172" t="str">
        <f t="shared" si="121"/>
        <v/>
      </c>
      <c r="AI101" s="172" t="str">
        <f t="shared" si="122"/>
        <v/>
      </c>
      <c r="AJ101" s="172">
        <f t="shared" si="123"/>
        <v>5.8162967271244987</v>
      </c>
      <c r="AK101" s="172">
        <f t="shared" si="124"/>
        <v>6.8900484758817262</v>
      </c>
      <c r="AL101" s="172">
        <f t="shared" si="125"/>
        <v>6.7102972570179542</v>
      </c>
      <c r="AM101" s="172" t="str">
        <f t="shared" si="126"/>
        <v/>
      </c>
      <c r="AN101" s="172" t="str">
        <f t="shared" si="127"/>
        <v/>
      </c>
      <c r="AO101" s="172" t="str">
        <f t="shared" si="128"/>
        <v/>
      </c>
      <c r="AP101" s="172" t="str">
        <f t="shared" si="129"/>
        <v/>
      </c>
      <c r="AQ101" s="172" t="str">
        <f t="shared" si="130"/>
        <v/>
      </c>
      <c r="AR101" s="172" t="str">
        <f t="shared" si="131"/>
        <v/>
      </c>
      <c r="AS101" s="172" t="str">
        <f t="shared" si="132"/>
        <v/>
      </c>
      <c r="AT101" s="172" t="str">
        <f t="shared" si="133"/>
        <v/>
      </c>
      <c r="AU101" s="172" t="str">
        <f t="shared" si="134"/>
        <v/>
      </c>
      <c r="AV101" s="171" t="str">
        <f t="shared" si="135"/>
        <v/>
      </c>
      <c r="AW101" s="170" t="str">
        <f t="shared" si="136"/>
        <v/>
      </c>
      <c r="AX101" s="170" t="str">
        <f t="shared" si="137"/>
        <v/>
      </c>
      <c r="AY101" s="170">
        <f t="shared" si="138"/>
        <v>58.16</v>
      </c>
      <c r="AZ101" s="170">
        <f t="shared" si="139"/>
        <v>55.68</v>
      </c>
      <c r="BA101" s="170">
        <f t="shared" si="140"/>
        <v>32.299999999999997</v>
      </c>
      <c r="BB101" s="170" t="str">
        <f t="shared" si="141"/>
        <v/>
      </c>
      <c r="BC101" s="170" t="str">
        <f t="shared" si="142"/>
        <v/>
      </c>
      <c r="BD101" s="170" t="str">
        <f t="shared" si="143"/>
        <v/>
      </c>
      <c r="BE101" s="170" t="str">
        <f t="shared" si="144"/>
        <v/>
      </c>
      <c r="BF101" s="170" t="str">
        <f t="shared" si="145"/>
        <v/>
      </c>
      <c r="BG101" s="170" t="str">
        <f t="shared" si="146"/>
        <v/>
      </c>
      <c r="BH101" s="170" t="str">
        <f t="shared" si="147"/>
        <v/>
      </c>
      <c r="BI101" s="170" t="str">
        <f t="shared" si="148"/>
        <v/>
      </c>
      <c r="BJ101" s="170" t="str">
        <f t="shared" si="149"/>
        <v/>
      </c>
      <c r="BK101" s="171" t="str">
        <f t="shared" si="150"/>
        <v/>
      </c>
      <c r="BL101" s="170" t="str">
        <f t="shared" si="151"/>
        <v/>
      </c>
      <c r="BM101" s="170" t="str">
        <f t="shared" si="152"/>
        <v/>
      </c>
      <c r="BN101" s="170">
        <f t="shared" si="153"/>
        <v>15.634408602150538</v>
      </c>
      <c r="BO101" s="170">
        <f t="shared" si="154"/>
        <v>11.262135922330097</v>
      </c>
      <c r="BP101" s="170">
        <f t="shared" si="155"/>
        <v>9.3677494199535953</v>
      </c>
      <c r="BQ101" s="170" t="str">
        <f t="shared" si="156"/>
        <v/>
      </c>
      <c r="BR101" s="170" t="str">
        <f t="shared" si="157"/>
        <v/>
      </c>
      <c r="BS101" s="170" t="str">
        <f t="shared" si="158"/>
        <v/>
      </c>
      <c r="BT101" s="170" t="str">
        <f t="shared" si="159"/>
        <v/>
      </c>
      <c r="BU101" s="170" t="str">
        <f t="shared" si="160"/>
        <v/>
      </c>
      <c r="BV101" s="170" t="str">
        <f t="shared" si="161"/>
        <v/>
      </c>
      <c r="BW101" s="170" t="str">
        <f t="shared" si="162"/>
        <v/>
      </c>
      <c r="BX101" s="170" t="str">
        <f t="shared" si="163"/>
        <v/>
      </c>
      <c r="BY101" s="170" t="str">
        <f t="shared" si="164"/>
        <v/>
      </c>
      <c r="BZ101" s="169"/>
      <c r="CA101" s="168"/>
      <c r="CB101" s="168"/>
      <c r="CC101" s="168">
        <v>8.1289999999999996</v>
      </c>
      <c r="CD101" s="168">
        <v>8.0779999999999994</v>
      </c>
      <c r="CE101" s="168">
        <v>7.8170000000000002</v>
      </c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7" t="str">
        <f t="shared" si="165"/>
        <v/>
      </c>
      <c r="CP101" s="166" t="str">
        <f t="shared" si="166"/>
        <v/>
      </c>
      <c r="CQ101" s="166" t="str">
        <f t="shared" si="167"/>
        <v/>
      </c>
      <c r="CR101" s="166">
        <f t="shared" si="168"/>
        <v>8.1289999999999996</v>
      </c>
      <c r="CS101" s="166">
        <f t="shared" si="169"/>
        <v>8.0779999999999994</v>
      </c>
      <c r="CT101" s="166">
        <f t="shared" si="170"/>
        <v>7.8170000000000002</v>
      </c>
      <c r="CU101" s="166" t="str">
        <f t="shared" si="171"/>
        <v/>
      </c>
      <c r="CV101" s="166" t="str">
        <f t="shared" si="172"/>
        <v/>
      </c>
      <c r="CW101" s="166" t="str">
        <f t="shared" si="173"/>
        <v/>
      </c>
      <c r="CX101" s="166" t="str">
        <f t="shared" si="174"/>
        <v/>
      </c>
      <c r="CY101" s="166" t="str">
        <f t="shared" si="175"/>
        <v/>
      </c>
      <c r="CZ101" s="166" t="str">
        <f t="shared" si="176"/>
        <v/>
      </c>
      <c r="DA101" s="166" t="str">
        <f t="shared" si="177"/>
        <v/>
      </c>
      <c r="DB101" s="166" t="str">
        <f t="shared" si="178"/>
        <v/>
      </c>
      <c r="DC101" s="166" t="str">
        <f t="shared" si="179"/>
        <v/>
      </c>
    </row>
  </sheetData>
  <conditionalFormatting sqref="AG1:AU1048576">
    <cfRule type="cellIs" dxfId="17" priority="2" operator="lessThan">
      <formula>1.35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1556C-EA2C-BD47-859A-9905D9C4C533}">
  <sheetPr>
    <tabColor theme="4" tint="0.79998168889431442"/>
  </sheetPr>
  <dimension ref="A1:CV151"/>
  <sheetViews>
    <sheetView zoomScale="150" zoomScaleNormal="150" workbookViewId="0">
      <pane xSplit="1" ySplit="1" topLeftCell="AS88" activePane="bottomRight" state="frozen"/>
      <selection activeCell="BO31" sqref="BO31"/>
      <selection pane="topRight" activeCell="BO31" sqref="BO31"/>
      <selection pane="bottomLeft" activeCell="BO31" sqref="BO31"/>
      <selection pane="bottomRight" activeCell="BU124" sqref="BU124:CH125"/>
    </sheetView>
  </sheetViews>
  <sheetFormatPr baseColWidth="10" defaultColWidth="5" defaultRowHeight="10" x14ac:dyDescent="0.15"/>
  <cols>
    <col min="1" max="1" width="5.33203125" style="210" bestFit="1" customWidth="1"/>
    <col min="2" max="2" width="7.83203125" style="205" customWidth="1"/>
    <col min="3" max="3" width="4.1640625" style="207" customWidth="1"/>
    <col min="4" max="16" width="4.1640625" style="206" customWidth="1"/>
    <col min="17" max="17" width="3.83203125" style="209" customWidth="1"/>
    <col min="18" max="30" width="3.83203125" style="208" customWidth="1"/>
    <col min="31" max="31" width="3.5" style="207" customWidth="1"/>
    <col min="32" max="44" width="3.5" style="206" customWidth="1"/>
    <col min="45" max="45" width="4.83203125" style="209" bestFit="1" customWidth="1"/>
    <col min="46" max="58" width="4.83203125" style="208" bestFit="1" customWidth="1"/>
    <col min="59" max="59" width="4.83203125" style="209" customWidth="1"/>
    <col min="60" max="72" width="4.83203125" style="208" customWidth="1"/>
    <col min="73" max="73" width="3.33203125" style="207" bestFit="1" customWidth="1"/>
    <col min="74" max="77" width="3.33203125" style="206" bestFit="1" customWidth="1"/>
    <col min="78" max="79" width="3.5" style="206" bestFit="1" customWidth="1"/>
    <col min="80" max="86" width="3.33203125" style="206" bestFit="1" customWidth="1"/>
    <col min="87" max="87" width="4.83203125" style="207" bestFit="1" customWidth="1"/>
    <col min="88" max="100" width="4.83203125" style="206" bestFit="1" customWidth="1"/>
    <col min="101" max="16384" width="5" style="205"/>
  </cols>
  <sheetData>
    <row r="1" spans="1:100" s="212" customFormat="1" ht="44" x14ac:dyDescent="0.15">
      <c r="A1" s="219" t="s">
        <v>331</v>
      </c>
      <c r="B1" s="212" t="s">
        <v>341</v>
      </c>
      <c r="C1" s="214" t="s">
        <v>1912</v>
      </c>
      <c r="D1" s="213" t="s">
        <v>1911</v>
      </c>
      <c r="E1" s="213" t="s">
        <v>1910</v>
      </c>
      <c r="F1" s="213" t="s">
        <v>1909</v>
      </c>
      <c r="G1" s="213" t="s">
        <v>1908</v>
      </c>
      <c r="H1" s="213" t="s">
        <v>1907</v>
      </c>
      <c r="I1" s="213" t="s">
        <v>1906</v>
      </c>
      <c r="J1" s="213" t="s">
        <v>1905</v>
      </c>
      <c r="K1" s="213" t="s">
        <v>1904</v>
      </c>
      <c r="L1" s="213" t="s">
        <v>1903</v>
      </c>
      <c r="M1" s="213" t="s">
        <v>1902</v>
      </c>
      <c r="N1" s="213" t="s">
        <v>1901</v>
      </c>
      <c r="O1" s="213" t="s">
        <v>1900</v>
      </c>
      <c r="P1" s="213" t="s">
        <v>1899</v>
      </c>
      <c r="Q1" s="216" t="s">
        <v>1898</v>
      </c>
      <c r="R1" s="215" t="s">
        <v>1897</v>
      </c>
      <c r="S1" s="215" t="s">
        <v>1896</v>
      </c>
      <c r="T1" s="215" t="s">
        <v>1895</v>
      </c>
      <c r="U1" s="215" t="s">
        <v>1894</v>
      </c>
      <c r="V1" s="215" t="s">
        <v>1893</v>
      </c>
      <c r="W1" s="215" t="s">
        <v>1892</v>
      </c>
      <c r="X1" s="215" t="s">
        <v>1891</v>
      </c>
      <c r="Y1" s="215" t="s">
        <v>1890</v>
      </c>
      <c r="Z1" s="215" t="s">
        <v>1889</v>
      </c>
      <c r="AA1" s="215" t="s">
        <v>1888</v>
      </c>
      <c r="AB1" s="215" t="s">
        <v>1887</v>
      </c>
      <c r="AC1" s="215" t="s">
        <v>1886</v>
      </c>
      <c r="AD1" s="215" t="s">
        <v>1885</v>
      </c>
      <c r="AE1" s="218" t="s">
        <v>1733</v>
      </c>
      <c r="AF1" s="217" t="s">
        <v>1884</v>
      </c>
      <c r="AG1" s="217" t="s">
        <v>1732</v>
      </c>
      <c r="AH1" s="217" t="s">
        <v>1731</v>
      </c>
      <c r="AI1" s="217" t="s">
        <v>1883</v>
      </c>
      <c r="AJ1" s="217" t="s">
        <v>1730</v>
      </c>
      <c r="AK1" s="217" t="s">
        <v>1729</v>
      </c>
      <c r="AL1" s="217" t="s">
        <v>1728</v>
      </c>
      <c r="AM1" s="217" t="s">
        <v>1727</v>
      </c>
      <c r="AN1" s="217" t="s">
        <v>1726</v>
      </c>
      <c r="AO1" s="217" t="s">
        <v>1725</v>
      </c>
      <c r="AP1" s="217" t="s">
        <v>1724</v>
      </c>
      <c r="AQ1" s="217" t="s">
        <v>1723</v>
      </c>
      <c r="AR1" s="217" t="s">
        <v>1722</v>
      </c>
      <c r="AS1" s="216" t="s">
        <v>1882</v>
      </c>
      <c r="AT1" s="215" t="s">
        <v>1881</v>
      </c>
      <c r="AU1" s="215" t="s">
        <v>1880</v>
      </c>
      <c r="AV1" s="215" t="s">
        <v>1879</v>
      </c>
      <c r="AW1" s="215" t="s">
        <v>1878</v>
      </c>
      <c r="AX1" s="215" t="s">
        <v>1877</v>
      </c>
      <c r="AY1" s="215" t="s">
        <v>1876</v>
      </c>
      <c r="AZ1" s="215" t="s">
        <v>1875</v>
      </c>
      <c r="BA1" s="215" t="s">
        <v>1874</v>
      </c>
      <c r="BB1" s="215" t="s">
        <v>1873</v>
      </c>
      <c r="BC1" s="215" t="s">
        <v>1872</v>
      </c>
      <c r="BD1" s="215" t="s">
        <v>1871</v>
      </c>
      <c r="BE1" s="215" t="s">
        <v>1870</v>
      </c>
      <c r="BF1" s="215" t="s">
        <v>1869</v>
      </c>
      <c r="BG1" s="216" t="s">
        <v>1868</v>
      </c>
      <c r="BH1" s="215" t="s">
        <v>1867</v>
      </c>
      <c r="BI1" s="215" t="s">
        <v>1866</v>
      </c>
      <c r="BJ1" s="215" t="s">
        <v>1865</v>
      </c>
      <c r="BK1" s="215" t="s">
        <v>1864</v>
      </c>
      <c r="BL1" s="215" t="s">
        <v>1863</v>
      </c>
      <c r="BM1" s="215" t="s">
        <v>1862</v>
      </c>
      <c r="BN1" s="215" t="s">
        <v>1861</v>
      </c>
      <c r="BO1" s="215" t="s">
        <v>1860</v>
      </c>
      <c r="BP1" s="215" t="s">
        <v>1859</v>
      </c>
      <c r="BQ1" s="215" t="s">
        <v>1858</v>
      </c>
      <c r="BR1" s="215" t="s">
        <v>1857</v>
      </c>
      <c r="BS1" s="215" t="s">
        <v>1856</v>
      </c>
      <c r="BT1" s="215" t="s">
        <v>1855</v>
      </c>
      <c r="BU1" s="214" t="s">
        <v>1854</v>
      </c>
      <c r="BV1" s="213" t="s">
        <v>1853</v>
      </c>
      <c r="BW1" s="213" t="s">
        <v>1852</v>
      </c>
      <c r="BX1" s="213" t="s">
        <v>1851</v>
      </c>
      <c r="BY1" s="213" t="s">
        <v>1850</v>
      </c>
      <c r="BZ1" s="213" t="s">
        <v>1849</v>
      </c>
      <c r="CA1" s="213" t="s">
        <v>1848</v>
      </c>
      <c r="CB1" s="213" t="s">
        <v>1847</v>
      </c>
      <c r="CC1" s="213" t="s">
        <v>1846</v>
      </c>
      <c r="CD1" s="213" t="s">
        <v>1845</v>
      </c>
      <c r="CE1" s="213" t="s">
        <v>1844</v>
      </c>
      <c r="CF1" s="213" t="s">
        <v>1843</v>
      </c>
      <c r="CG1" s="213" t="s">
        <v>1842</v>
      </c>
      <c r="CH1" s="213" t="s">
        <v>1841</v>
      </c>
      <c r="CI1" s="214" t="s">
        <v>1840</v>
      </c>
      <c r="CJ1" s="213" t="s">
        <v>1839</v>
      </c>
      <c r="CK1" s="213" t="s">
        <v>1838</v>
      </c>
      <c r="CL1" s="213" t="s">
        <v>1837</v>
      </c>
      <c r="CM1" s="213" t="s">
        <v>1836</v>
      </c>
      <c r="CN1" s="213" t="s">
        <v>1835</v>
      </c>
      <c r="CO1" s="213" t="s">
        <v>1834</v>
      </c>
      <c r="CP1" s="213" t="s">
        <v>1833</v>
      </c>
      <c r="CQ1" s="213" t="s">
        <v>1832</v>
      </c>
      <c r="CR1" s="213" t="s">
        <v>1831</v>
      </c>
      <c r="CS1" s="213" t="s">
        <v>1830</v>
      </c>
      <c r="CT1" s="213" t="s">
        <v>1829</v>
      </c>
      <c r="CU1" s="213" t="s">
        <v>1828</v>
      </c>
      <c r="CV1" s="213" t="s">
        <v>1827</v>
      </c>
    </row>
    <row r="2" spans="1:100" x14ac:dyDescent="0.15">
      <c r="A2" s="210" t="s">
        <v>344</v>
      </c>
      <c r="B2" s="211" t="s">
        <v>1658</v>
      </c>
      <c r="C2" s="207">
        <v>6.18</v>
      </c>
      <c r="D2" s="206">
        <v>5.13</v>
      </c>
      <c r="E2" s="206">
        <v>3.01</v>
      </c>
      <c r="F2" s="206">
        <v>3.01</v>
      </c>
      <c r="G2" s="206">
        <v>4.25</v>
      </c>
      <c r="H2" s="206">
        <v>7.11</v>
      </c>
      <c r="I2" s="206">
        <v>7.11</v>
      </c>
      <c r="J2" s="206">
        <v>3.62</v>
      </c>
      <c r="K2" s="206">
        <v>3.99</v>
      </c>
      <c r="L2" s="206">
        <v>3.99</v>
      </c>
      <c r="M2" s="206">
        <v>3.58</v>
      </c>
      <c r="N2" s="206">
        <v>4.91</v>
      </c>
      <c r="O2" s="206">
        <v>3.55</v>
      </c>
      <c r="P2" s="206">
        <v>3.43</v>
      </c>
      <c r="Q2" s="209">
        <v>12.9</v>
      </c>
      <c r="R2" s="208">
        <v>10.8</v>
      </c>
      <c r="S2" s="208">
        <v>24.2</v>
      </c>
      <c r="T2" s="208">
        <v>24.2</v>
      </c>
      <c r="U2" s="208">
        <v>19.899999999999999</v>
      </c>
      <c r="V2" s="208">
        <v>24.2</v>
      </c>
      <c r="W2" s="208">
        <v>24.2</v>
      </c>
      <c r="X2" s="208">
        <v>13</v>
      </c>
      <c r="Y2" s="208">
        <v>21.2</v>
      </c>
      <c r="Z2" s="208">
        <v>21.2</v>
      </c>
      <c r="AA2" s="208">
        <v>19.600000000000001</v>
      </c>
      <c r="AB2" s="208">
        <v>14.9</v>
      </c>
      <c r="AC2" s="208">
        <v>14.5</v>
      </c>
      <c r="AD2" s="208">
        <v>11.6</v>
      </c>
      <c r="AE2" s="207">
        <f t="shared" ref="AE2:AE33" si="0">IF(Q2="","",IFERROR(Q2/C2,""))</f>
        <v>2.087378640776699</v>
      </c>
      <c r="AF2" s="206">
        <f t="shared" ref="AF2:AF33" si="1">IF(R2="","",IFERROR(R2/D2,""))</f>
        <v>2.1052631578947372</v>
      </c>
      <c r="AG2" s="206">
        <f t="shared" ref="AG2:AG33" si="2">IF(S2="","",IFERROR(S2/E2,""))</f>
        <v>8.0398671096345513</v>
      </c>
      <c r="AH2" s="206">
        <f t="shared" ref="AH2:AH33" si="3">IF(T2="","",IFERROR(T2/F2,""))</f>
        <v>8.0398671096345513</v>
      </c>
      <c r="AI2" s="206">
        <f t="shared" ref="AI2:AI33" si="4">IF(U2="","",IFERROR(U2/G2,""))</f>
        <v>4.6823529411764699</v>
      </c>
      <c r="AJ2" s="206">
        <f t="shared" ref="AJ2:AJ33" si="5">IF(V2="","",IFERROR(V2/H2,""))</f>
        <v>3.4036568213783402</v>
      </c>
      <c r="AK2" s="206">
        <f t="shared" ref="AK2:AK33" si="6">IF(W2="","",IFERROR(W2/I2,""))</f>
        <v>3.4036568213783402</v>
      </c>
      <c r="AL2" s="206">
        <f t="shared" ref="AL2:AL33" si="7">IF(X2="","",IFERROR(X2/J2,""))</f>
        <v>3.5911602209944751</v>
      </c>
      <c r="AM2" s="206">
        <f t="shared" ref="AM2:AM33" si="8">IF(Y2="","",IFERROR(Y2/K2,""))</f>
        <v>5.3132832080200494</v>
      </c>
      <c r="AN2" s="206">
        <f t="shared" ref="AN2:AN33" si="9">IF(Z2="","",IFERROR(Z2/L2,""))</f>
        <v>5.3132832080200494</v>
      </c>
      <c r="AO2" s="206">
        <f t="shared" ref="AO2:AO33" si="10">IF(AA2="","",IFERROR(AA2/M2,""))</f>
        <v>5.4748603351955314</v>
      </c>
      <c r="AP2" s="206">
        <f t="shared" ref="AP2:AP33" si="11">IF(AB2="","",IFERROR(AB2/N2,""))</f>
        <v>3.0346232179226069</v>
      </c>
      <c r="AQ2" s="206">
        <f t="shared" ref="AQ2:AQ33" si="12">IF(AC2="","",IFERROR(AC2/O2,""))</f>
        <v>4.084507042253521</v>
      </c>
      <c r="AR2" s="206">
        <f t="shared" ref="AR2:AR33" si="13">IF(AD2="","",IFERROR(AD2/P2,""))</f>
        <v>3.3819241982507284</v>
      </c>
      <c r="AS2" s="209">
        <f t="shared" ref="AS2:AS33" si="14">IF(Q2="","",IF(AE2&lt;1.35,"",Q2))</f>
        <v>12.9</v>
      </c>
      <c r="AT2" s="208">
        <f t="shared" ref="AT2:AT33" si="15">IF(R2="","",IF(AF2&lt;1.35,"",R2))</f>
        <v>10.8</v>
      </c>
      <c r="AU2" s="208">
        <f t="shared" ref="AU2:AU33" si="16">IF(S2="","",IF(AG2&lt;1.35,"",S2))</f>
        <v>24.2</v>
      </c>
      <c r="AV2" s="208">
        <f t="shared" ref="AV2:AV33" si="17">IF(T2="","",IF(AH2&lt;1.35,"",T2))</f>
        <v>24.2</v>
      </c>
      <c r="AW2" s="208">
        <f t="shared" ref="AW2:AW33" si="18">IF(U2="","",IF(AI2&lt;1.35,"",U2))</f>
        <v>19.899999999999999</v>
      </c>
      <c r="AX2" s="208">
        <f t="shared" ref="AX2:AX33" si="19">IF(V2="","",IF(AJ2&lt;1.35,"",V2))</f>
        <v>24.2</v>
      </c>
      <c r="AY2" s="208">
        <f t="shared" ref="AY2:AY33" si="20">IF(W2="","",IF(AK2&lt;1.35,"",W2))</f>
        <v>24.2</v>
      </c>
      <c r="AZ2" s="208">
        <f t="shared" ref="AZ2:AZ33" si="21">IF(X2="","",IF(AL2&lt;1.35,"",X2))</f>
        <v>13</v>
      </c>
      <c r="BA2" s="208">
        <f t="shared" ref="BA2:BA33" si="22">IF(Y2="","",IF(AM2&lt;1.35,"",Y2))</f>
        <v>21.2</v>
      </c>
      <c r="BB2" s="208">
        <f t="shared" ref="BB2:BB33" si="23">IF(Z2="","",IF(AN2&lt;1.35,"",Z2))</f>
        <v>21.2</v>
      </c>
      <c r="BC2" s="208">
        <f t="shared" ref="BC2:BC33" si="24">IF(AA2="","",IF(AO2&lt;1.35,"",AA2))</f>
        <v>19.600000000000001</v>
      </c>
      <c r="BD2" s="208">
        <f t="shared" ref="BD2:BD33" si="25">IF(AB2="","",IF(AP2&lt;1.35,"",AB2))</f>
        <v>14.9</v>
      </c>
      <c r="BE2" s="208">
        <f t="shared" ref="BE2:BE33" si="26">IF(AC2="","",IF(AQ2&lt;1.35,"",AC2))</f>
        <v>14.5</v>
      </c>
      <c r="BF2" s="208">
        <f t="shared" ref="BF2:BF33" si="27">IF(AD2="","",IF(AR2&lt;1.35,"",AD2))</f>
        <v>11.6</v>
      </c>
      <c r="BG2" s="209">
        <f t="shared" ref="BG2:BG33" si="28">IF(AS2="","",100*(AS2)/MAX(AS:AS))</f>
        <v>23.713235294117649</v>
      </c>
      <c r="BH2" s="208">
        <f t="shared" ref="BH2:BH33" si="29">IF(AT2="","",100*(AT2)/MAX(AT:AT))</f>
        <v>20.074349442379184</v>
      </c>
      <c r="BI2" s="208">
        <f t="shared" ref="BI2:BI33" si="30">IF(AU2="","",100*(AU2)/MAX(AU:AU))</f>
        <v>46.808510638297868</v>
      </c>
      <c r="BJ2" s="208">
        <f t="shared" ref="BJ2:BJ33" si="31">IF(AV2="","",100*(AV2)/MAX(AV:AV))</f>
        <v>46.808510638297868</v>
      </c>
      <c r="BK2" s="208">
        <f t="shared" ref="BK2:BK33" si="32">IF(AW2="","",100*(AW2)/MAX(AW:AW))</f>
        <v>40.862422997946602</v>
      </c>
      <c r="BL2" s="208">
        <f t="shared" ref="BL2:BL33" si="33">IF(AX2="","",100*(AX2)/MAX(AX:AX))</f>
        <v>50.103519668737064</v>
      </c>
      <c r="BM2" s="208">
        <f t="shared" ref="BM2:BM33" si="34">IF(AY2="","",100*(AY2)/MAX(AY:AY))</f>
        <v>50.103519668737064</v>
      </c>
      <c r="BN2" s="208">
        <f t="shared" ref="BN2:BN33" si="35">IF(AZ2="","",100*(AZ2)/MAX(AZ:AZ))</f>
        <v>37.681159420289852</v>
      </c>
      <c r="BO2" s="208">
        <f t="shared" ref="BO2:BO33" si="36">IF(BA2="","",100*(BA2)/MAX(BA:BA))</f>
        <v>43.531827515400408</v>
      </c>
      <c r="BP2" s="208">
        <f t="shared" ref="BP2:BP33" si="37">IF(BB2="","",100*(BB2)/MAX(BB:BB))</f>
        <v>43.531827515400408</v>
      </c>
      <c r="BQ2" s="208">
        <f t="shared" ref="BQ2:BQ33" si="38">IF(BC2="","",100*(BC2)/MAX(BC:BC))</f>
        <v>44.044943820224724</v>
      </c>
      <c r="BR2" s="208">
        <f t="shared" ref="BR2:BR33" si="39">IF(BD2="","",100*(BD2)/MAX(BD:BD))</f>
        <v>29.388560157790927</v>
      </c>
      <c r="BS2" s="208">
        <f t="shared" ref="BS2:BS33" si="40">IF(BE2="","",100*(BE2)/MAX(BE:BE))</f>
        <v>27.61904761904762</v>
      </c>
      <c r="BT2" s="208">
        <f t="shared" ref="BT2:BT33" si="41">IF(BF2="","",100*(BF2)/MAX(BF:BF))</f>
        <v>22.92490118577075</v>
      </c>
      <c r="BU2" s="207">
        <v>5.88</v>
      </c>
      <c r="BV2" s="206">
        <v>5.9</v>
      </c>
      <c r="BW2" s="206">
        <v>6.35</v>
      </c>
      <c r="BX2" s="206">
        <v>6.35</v>
      </c>
      <c r="BY2" s="206">
        <v>6.96</v>
      </c>
      <c r="BZ2" s="206">
        <v>6.5</v>
      </c>
      <c r="CA2" s="206">
        <v>6.5</v>
      </c>
      <c r="CB2" s="206">
        <v>6.19</v>
      </c>
      <c r="CC2" s="206">
        <v>6.08</v>
      </c>
      <c r="CD2" s="206">
        <v>6.08</v>
      </c>
      <c r="CE2" s="206">
        <v>7.07</v>
      </c>
      <c r="CF2" s="206">
        <v>5.92</v>
      </c>
      <c r="CG2" s="206">
        <v>5.88</v>
      </c>
      <c r="CH2" s="206">
        <v>5.83</v>
      </c>
      <c r="CI2" s="207">
        <f t="shared" ref="CI2:CI33" si="42">IF(BU2="","",IF(AE2&lt;1.35,"",BU2))</f>
        <v>5.88</v>
      </c>
      <c r="CJ2" s="206">
        <f t="shared" ref="CJ2:CJ33" si="43">IF(BV2="","",IF(AF2&lt;1.35,"",BV2))</f>
        <v>5.9</v>
      </c>
      <c r="CK2" s="206">
        <f t="shared" ref="CK2:CK33" si="44">IF(BW2="","",IF(AG2&lt;1.35,"",BW2))</f>
        <v>6.35</v>
      </c>
      <c r="CL2" s="206">
        <f t="shared" ref="CL2:CL33" si="45">IF(BX2="","",IF(AH2&lt;1.35,"",BX2))</f>
        <v>6.35</v>
      </c>
      <c r="CM2" s="206">
        <f t="shared" ref="CM2:CM33" si="46">IF(BY2="","",IF(AI2&lt;1.35,"",BY2))</f>
        <v>6.96</v>
      </c>
      <c r="CN2" s="206">
        <f t="shared" ref="CN2:CN33" si="47">IF(BZ2="","",IF(AJ2&lt;1.35,"",BZ2))</f>
        <v>6.5</v>
      </c>
      <c r="CO2" s="206">
        <f t="shared" ref="CO2:CO33" si="48">IF(CA2="","",IF(AK2&lt;1.35,"",CA2))</f>
        <v>6.5</v>
      </c>
      <c r="CP2" s="206">
        <f t="shared" ref="CP2:CP33" si="49">IF(CB2="","",IF(AL2&lt;1.35,"",CB2))</f>
        <v>6.19</v>
      </c>
      <c r="CQ2" s="206">
        <f t="shared" ref="CQ2:CQ33" si="50">IF(CC2="","",IF(AM2&lt;1.35,"",CC2))</f>
        <v>6.08</v>
      </c>
      <c r="CR2" s="206">
        <f t="shared" ref="CR2:CR33" si="51">IF(CD2="","",IF(AN2&lt;1.35,"",CD2))</f>
        <v>6.08</v>
      </c>
      <c r="CS2" s="206">
        <f t="shared" ref="CS2:CS33" si="52">IF(CE2="","",IF(AO2&lt;1.35,"",CE2))</f>
        <v>7.07</v>
      </c>
      <c r="CT2" s="206">
        <f t="shared" ref="CT2:CT33" si="53">IF(CF2="","",IF(AP2&lt;1.35,"",CF2))</f>
        <v>5.92</v>
      </c>
      <c r="CU2" s="206">
        <f t="shared" ref="CU2:CU33" si="54">IF(CG2="","",IF(AQ2&lt;1.35,"",CG2))</f>
        <v>5.88</v>
      </c>
      <c r="CV2" s="206">
        <f t="shared" ref="CV2:CV33" si="55">IF(CH2="","",IF(AR2&lt;1.35,"",CH2))</f>
        <v>5.83</v>
      </c>
    </row>
    <row r="3" spans="1:100" x14ac:dyDescent="0.15">
      <c r="A3" s="210" t="s">
        <v>349</v>
      </c>
      <c r="B3" s="211" t="s">
        <v>1657</v>
      </c>
      <c r="C3" s="207">
        <v>4</v>
      </c>
      <c r="D3" s="206">
        <v>3.34</v>
      </c>
      <c r="E3" s="206">
        <v>2.1800000000000002</v>
      </c>
      <c r="F3" s="206">
        <v>2.1800000000000002</v>
      </c>
      <c r="G3" s="206">
        <v>2.97</v>
      </c>
      <c r="H3" s="206">
        <v>1.51</v>
      </c>
      <c r="I3" s="206">
        <v>1.51</v>
      </c>
      <c r="J3" s="206">
        <v>1.63</v>
      </c>
      <c r="K3" s="206">
        <v>2.79</v>
      </c>
      <c r="L3" s="206">
        <v>2.79</v>
      </c>
      <c r="M3" s="206">
        <v>1.82</v>
      </c>
      <c r="N3" s="206">
        <v>4.66</v>
      </c>
      <c r="O3" s="206">
        <v>0.3</v>
      </c>
      <c r="P3" s="206">
        <v>2.65</v>
      </c>
      <c r="S3" s="208">
        <v>14.3</v>
      </c>
      <c r="T3" s="208">
        <v>14.3</v>
      </c>
      <c r="U3" s="208">
        <v>13.4</v>
      </c>
      <c r="V3" s="208">
        <v>11.3</v>
      </c>
      <c r="W3" s="208">
        <v>11.3</v>
      </c>
      <c r="X3" s="208">
        <v>10.4</v>
      </c>
      <c r="Y3" s="208">
        <v>6.3</v>
      </c>
      <c r="Z3" s="208">
        <v>6.3</v>
      </c>
      <c r="AA3" s="208">
        <v>11.9</v>
      </c>
      <c r="AC3" s="208">
        <v>5.8</v>
      </c>
      <c r="AE3" s="207" t="str">
        <f t="shared" si="0"/>
        <v/>
      </c>
      <c r="AF3" s="206" t="str">
        <f t="shared" si="1"/>
        <v/>
      </c>
      <c r="AG3" s="206">
        <f t="shared" si="2"/>
        <v>6.5596330275229358</v>
      </c>
      <c r="AH3" s="206">
        <f t="shared" si="3"/>
        <v>6.5596330275229358</v>
      </c>
      <c r="AI3" s="206">
        <f t="shared" si="4"/>
        <v>4.5117845117845112</v>
      </c>
      <c r="AJ3" s="206">
        <f t="shared" si="5"/>
        <v>7.483443708609272</v>
      </c>
      <c r="AK3" s="206">
        <f t="shared" si="6"/>
        <v>7.483443708609272</v>
      </c>
      <c r="AL3" s="206">
        <f t="shared" si="7"/>
        <v>6.3803680981595097</v>
      </c>
      <c r="AM3" s="206">
        <f t="shared" si="8"/>
        <v>2.258064516129032</v>
      </c>
      <c r="AN3" s="206">
        <f t="shared" si="9"/>
        <v>2.258064516129032</v>
      </c>
      <c r="AO3" s="206">
        <f t="shared" si="10"/>
        <v>6.5384615384615383</v>
      </c>
      <c r="AP3" s="206" t="str">
        <f t="shared" si="11"/>
        <v/>
      </c>
      <c r="AQ3" s="206">
        <f t="shared" si="12"/>
        <v>19.333333333333332</v>
      </c>
      <c r="AR3" s="206" t="str">
        <f t="shared" si="13"/>
        <v/>
      </c>
      <c r="AS3" s="209" t="str">
        <f t="shared" si="14"/>
        <v/>
      </c>
      <c r="AT3" s="208" t="str">
        <f t="shared" si="15"/>
        <v/>
      </c>
      <c r="AU3" s="208">
        <f t="shared" si="16"/>
        <v>14.3</v>
      </c>
      <c r="AV3" s="208">
        <f t="shared" si="17"/>
        <v>14.3</v>
      </c>
      <c r="AW3" s="208">
        <f t="shared" si="18"/>
        <v>13.4</v>
      </c>
      <c r="AX3" s="208">
        <f t="shared" si="19"/>
        <v>11.3</v>
      </c>
      <c r="AY3" s="208">
        <f t="shared" si="20"/>
        <v>11.3</v>
      </c>
      <c r="AZ3" s="208">
        <f t="shared" si="21"/>
        <v>10.4</v>
      </c>
      <c r="BA3" s="208">
        <f t="shared" si="22"/>
        <v>6.3</v>
      </c>
      <c r="BB3" s="208">
        <f t="shared" si="23"/>
        <v>6.3</v>
      </c>
      <c r="BC3" s="208">
        <f t="shared" si="24"/>
        <v>11.9</v>
      </c>
      <c r="BD3" s="208" t="str">
        <f t="shared" si="25"/>
        <v/>
      </c>
      <c r="BE3" s="208">
        <f t="shared" si="26"/>
        <v>5.8</v>
      </c>
      <c r="BF3" s="208" t="str">
        <f t="shared" si="27"/>
        <v/>
      </c>
      <c r="BG3" s="209" t="str">
        <f t="shared" si="28"/>
        <v/>
      </c>
      <c r="BH3" s="208" t="str">
        <f t="shared" si="29"/>
        <v/>
      </c>
      <c r="BI3" s="208">
        <f t="shared" si="30"/>
        <v>27.659574468085104</v>
      </c>
      <c r="BJ3" s="208">
        <f t="shared" si="31"/>
        <v>27.659574468085104</v>
      </c>
      <c r="BK3" s="208">
        <f t="shared" si="32"/>
        <v>27.515400410677618</v>
      </c>
      <c r="BL3" s="208">
        <f t="shared" si="33"/>
        <v>23.395445134575571</v>
      </c>
      <c r="BM3" s="208">
        <f t="shared" si="34"/>
        <v>23.395445134575571</v>
      </c>
      <c r="BN3" s="208">
        <f t="shared" si="35"/>
        <v>30.144927536231883</v>
      </c>
      <c r="BO3" s="208">
        <f t="shared" si="36"/>
        <v>12.936344969199178</v>
      </c>
      <c r="BP3" s="208">
        <f t="shared" si="37"/>
        <v>12.936344969199178</v>
      </c>
      <c r="BQ3" s="208">
        <f t="shared" si="38"/>
        <v>26.741573033707866</v>
      </c>
      <c r="BR3" s="208" t="str">
        <f t="shared" si="39"/>
        <v/>
      </c>
      <c r="BS3" s="208">
        <f t="shared" si="40"/>
        <v>11.047619047619047</v>
      </c>
      <c r="BT3" s="208" t="str">
        <f t="shared" si="41"/>
        <v/>
      </c>
      <c r="BW3" s="206">
        <v>7.55</v>
      </c>
      <c r="BX3" s="206">
        <v>7.55</v>
      </c>
      <c r="BY3" s="206">
        <v>7.95</v>
      </c>
      <c r="BZ3" s="206">
        <v>7.23</v>
      </c>
      <c r="CA3" s="206">
        <v>7.23</v>
      </c>
      <c r="CB3" s="206">
        <v>7.44</v>
      </c>
      <c r="CC3" s="206">
        <v>7.1</v>
      </c>
      <c r="CD3" s="206">
        <v>7.1</v>
      </c>
      <c r="CE3" s="206">
        <v>7.39</v>
      </c>
      <c r="CG3" s="206">
        <v>7.08</v>
      </c>
      <c r="CI3" s="207" t="str">
        <f t="shared" si="42"/>
        <v/>
      </c>
      <c r="CJ3" s="206" t="str">
        <f t="shared" si="43"/>
        <v/>
      </c>
      <c r="CK3" s="206">
        <f t="shared" si="44"/>
        <v>7.55</v>
      </c>
      <c r="CL3" s="206">
        <f t="shared" si="45"/>
        <v>7.55</v>
      </c>
      <c r="CM3" s="206">
        <f t="shared" si="46"/>
        <v>7.95</v>
      </c>
      <c r="CN3" s="206">
        <f t="shared" si="47"/>
        <v>7.23</v>
      </c>
      <c r="CO3" s="206">
        <f t="shared" si="48"/>
        <v>7.23</v>
      </c>
      <c r="CP3" s="206">
        <f t="shared" si="49"/>
        <v>7.44</v>
      </c>
      <c r="CQ3" s="206">
        <f t="shared" si="50"/>
        <v>7.1</v>
      </c>
      <c r="CR3" s="206">
        <f t="shared" si="51"/>
        <v>7.1</v>
      </c>
      <c r="CS3" s="206">
        <f t="shared" si="52"/>
        <v>7.39</v>
      </c>
      <c r="CT3" s="206" t="str">
        <f t="shared" si="53"/>
        <v/>
      </c>
      <c r="CU3" s="206">
        <f t="shared" si="54"/>
        <v>7.08</v>
      </c>
      <c r="CV3" s="206" t="str">
        <f t="shared" si="55"/>
        <v/>
      </c>
    </row>
    <row r="4" spans="1:100" x14ac:dyDescent="0.15">
      <c r="A4" s="210" t="s">
        <v>352</v>
      </c>
      <c r="B4" s="211" t="s">
        <v>1656</v>
      </c>
      <c r="C4" s="207">
        <v>5.92</v>
      </c>
      <c r="D4" s="206">
        <v>4.18</v>
      </c>
      <c r="E4" s="206">
        <v>5.14</v>
      </c>
      <c r="F4" s="206">
        <v>5.14</v>
      </c>
      <c r="G4" s="206">
        <v>6.81</v>
      </c>
      <c r="H4" s="206">
        <v>4.32</v>
      </c>
      <c r="I4" s="206">
        <v>4.32</v>
      </c>
      <c r="J4" s="206">
        <v>6.84</v>
      </c>
      <c r="K4" s="206">
        <v>6.77</v>
      </c>
      <c r="L4" s="206">
        <v>6.77</v>
      </c>
      <c r="M4" s="206">
        <v>5.84</v>
      </c>
      <c r="N4" s="206">
        <v>5.57</v>
      </c>
      <c r="O4" s="206">
        <v>4.54</v>
      </c>
      <c r="P4" s="206">
        <v>5.21</v>
      </c>
      <c r="S4" s="208">
        <v>14</v>
      </c>
      <c r="T4" s="208">
        <v>14</v>
      </c>
      <c r="U4" s="208">
        <v>9.4</v>
      </c>
      <c r="V4" s="208">
        <v>18.7</v>
      </c>
      <c r="W4" s="208">
        <v>18.7</v>
      </c>
      <c r="X4" s="208">
        <v>12.5</v>
      </c>
      <c r="Y4" s="208">
        <v>9.1999999999999993</v>
      </c>
      <c r="Z4" s="208">
        <v>9.1999999999999993</v>
      </c>
      <c r="AA4" s="208">
        <v>16.2</v>
      </c>
      <c r="AB4" s="208">
        <v>2</v>
      </c>
      <c r="AC4" s="208">
        <v>3.4</v>
      </c>
      <c r="AD4" s="208">
        <v>6.9</v>
      </c>
      <c r="AE4" s="207" t="str">
        <f t="shared" si="0"/>
        <v/>
      </c>
      <c r="AF4" s="206" t="str">
        <f t="shared" si="1"/>
        <v/>
      </c>
      <c r="AG4" s="206">
        <f t="shared" si="2"/>
        <v>2.7237354085603114</v>
      </c>
      <c r="AH4" s="206">
        <f t="shared" si="3"/>
        <v>2.7237354085603114</v>
      </c>
      <c r="AI4" s="206">
        <f t="shared" si="4"/>
        <v>1.380323054331865</v>
      </c>
      <c r="AJ4" s="206">
        <f t="shared" si="5"/>
        <v>4.3287037037037033</v>
      </c>
      <c r="AK4" s="206">
        <f t="shared" si="6"/>
        <v>4.3287037037037033</v>
      </c>
      <c r="AL4" s="206">
        <f t="shared" si="7"/>
        <v>1.827485380116959</v>
      </c>
      <c r="AM4" s="206">
        <f t="shared" si="8"/>
        <v>1.3589364844903988</v>
      </c>
      <c r="AN4" s="206">
        <f t="shared" si="9"/>
        <v>1.3589364844903988</v>
      </c>
      <c r="AO4" s="206">
        <f t="shared" si="10"/>
        <v>2.7739726027397258</v>
      </c>
      <c r="AP4" s="206">
        <f t="shared" si="11"/>
        <v>0.35906642728904847</v>
      </c>
      <c r="AQ4" s="206">
        <f t="shared" si="12"/>
        <v>0.74889867841409685</v>
      </c>
      <c r="AR4" s="206">
        <f t="shared" si="13"/>
        <v>1.324376199616123</v>
      </c>
      <c r="AS4" s="209" t="str">
        <f t="shared" si="14"/>
        <v/>
      </c>
      <c r="AT4" s="208" t="str">
        <f t="shared" si="15"/>
        <v/>
      </c>
      <c r="AU4" s="208">
        <f t="shared" si="16"/>
        <v>14</v>
      </c>
      <c r="AV4" s="208">
        <f t="shared" si="17"/>
        <v>14</v>
      </c>
      <c r="AW4" s="208">
        <f t="shared" si="18"/>
        <v>9.4</v>
      </c>
      <c r="AX4" s="208">
        <f t="shared" si="19"/>
        <v>18.7</v>
      </c>
      <c r="AY4" s="208">
        <f t="shared" si="20"/>
        <v>18.7</v>
      </c>
      <c r="AZ4" s="208">
        <f t="shared" si="21"/>
        <v>12.5</v>
      </c>
      <c r="BA4" s="208">
        <f t="shared" si="22"/>
        <v>9.1999999999999993</v>
      </c>
      <c r="BB4" s="208">
        <f t="shared" si="23"/>
        <v>9.1999999999999993</v>
      </c>
      <c r="BC4" s="208">
        <f t="shared" si="24"/>
        <v>16.2</v>
      </c>
      <c r="BD4" s="208" t="str">
        <f t="shared" si="25"/>
        <v/>
      </c>
      <c r="BE4" s="208" t="str">
        <f t="shared" si="26"/>
        <v/>
      </c>
      <c r="BF4" s="208" t="str">
        <f t="shared" si="27"/>
        <v/>
      </c>
      <c r="BG4" s="209" t="str">
        <f t="shared" si="28"/>
        <v/>
      </c>
      <c r="BH4" s="208" t="str">
        <f t="shared" si="29"/>
        <v/>
      </c>
      <c r="BI4" s="208">
        <f t="shared" si="30"/>
        <v>27.079303675048354</v>
      </c>
      <c r="BJ4" s="208">
        <f t="shared" si="31"/>
        <v>27.079303675048354</v>
      </c>
      <c r="BK4" s="208">
        <f t="shared" si="32"/>
        <v>19.301848049281315</v>
      </c>
      <c r="BL4" s="208">
        <f t="shared" si="33"/>
        <v>38.716356107660459</v>
      </c>
      <c r="BM4" s="208">
        <f t="shared" si="34"/>
        <v>38.716356107660459</v>
      </c>
      <c r="BN4" s="208">
        <f t="shared" si="35"/>
        <v>36.231884057971016</v>
      </c>
      <c r="BO4" s="208">
        <f t="shared" si="36"/>
        <v>18.891170431211496</v>
      </c>
      <c r="BP4" s="208">
        <f t="shared" si="37"/>
        <v>18.891170431211496</v>
      </c>
      <c r="BQ4" s="208">
        <f t="shared" si="38"/>
        <v>36.40449438202247</v>
      </c>
      <c r="BR4" s="208" t="str">
        <f t="shared" si="39"/>
        <v/>
      </c>
      <c r="BS4" s="208" t="str">
        <f t="shared" si="40"/>
        <v/>
      </c>
      <c r="BT4" s="208" t="str">
        <f t="shared" si="41"/>
        <v/>
      </c>
      <c r="BW4" s="206">
        <v>8.84</v>
      </c>
      <c r="BX4" s="206">
        <v>8.84</v>
      </c>
      <c r="BY4" s="206">
        <v>8.98</v>
      </c>
      <c r="BZ4" s="206">
        <v>8.65</v>
      </c>
      <c r="CA4" s="206">
        <v>8.65</v>
      </c>
      <c r="CB4" s="206">
        <v>8.64</v>
      </c>
      <c r="CC4" s="206">
        <v>7.8</v>
      </c>
      <c r="CD4" s="206">
        <v>7.8</v>
      </c>
      <c r="CE4" s="206">
        <v>8.27</v>
      </c>
      <c r="CF4" s="206">
        <v>7.93</v>
      </c>
      <c r="CG4" s="206">
        <v>7.81</v>
      </c>
      <c r="CH4" s="206">
        <v>7.72</v>
      </c>
      <c r="CI4" s="207" t="str">
        <f t="shared" si="42"/>
        <v/>
      </c>
      <c r="CJ4" s="206" t="str">
        <f t="shared" si="43"/>
        <v/>
      </c>
      <c r="CK4" s="206">
        <f t="shared" si="44"/>
        <v>8.84</v>
      </c>
      <c r="CL4" s="206">
        <f t="shared" si="45"/>
        <v>8.84</v>
      </c>
      <c r="CM4" s="206">
        <f t="shared" si="46"/>
        <v>8.98</v>
      </c>
      <c r="CN4" s="206">
        <f t="shared" si="47"/>
        <v>8.65</v>
      </c>
      <c r="CO4" s="206">
        <f t="shared" si="48"/>
        <v>8.65</v>
      </c>
      <c r="CP4" s="206">
        <f t="shared" si="49"/>
        <v>8.64</v>
      </c>
      <c r="CQ4" s="206">
        <f t="shared" si="50"/>
        <v>7.8</v>
      </c>
      <c r="CR4" s="206">
        <f t="shared" si="51"/>
        <v>7.8</v>
      </c>
      <c r="CS4" s="206">
        <f t="shared" si="52"/>
        <v>8.27</v>
      </c>
      <c r="CT4" s="206" t="str">
        <f t="shared" si="53"/>
        <v/>
      </c>
      <c r="CU4" s="206" t="str">
        <f t="shared" si="54"/>
        <v/>
      </c>
      <c r="CV4" s="206" t="str">
        <f t="shared" si="55"/>
        <v/>
      </c>
    </row>
    <row r="5" spans="1:100" x14ac:dyDescent="0.15">
      <c r="A5" s="210" t="s">
        <v>355</v>
      </c>
      <c r="B5" s="211" t="s">
        <v>1826</v>
      </c>
      <c r="C5" s="207">
        <v>1.1000000000000001</v>
      </c>
      <c r="D5" s="206">
        <v>1.86</v>
      </c>
      <c r="E5" s="206">
        <v>1.71</v>
      </c>
      <c r="F5" s="206">
        <v>1.71</v>
      </c>
      <c r="G5" s="206">
        <v>0.98</v>
      </c>
      <c r="H5" s="206">
        <v>0.83</v>
      </c>
      <c r="I5" s="206">
        <v>0.83</v>
      </c>
      <c r="J5" s="206">
        <v>2.1</v>
      </c>
      <c r="K5" s="206">
        <v>0.45</v>
      </c>
      <c r="L5" s="206">
        <v>0.45</v>
      </c>
      <c r="M5" s="206">
        <v>2.42</v>
      </c>
      <c r="N5" s="206">
        <v>2.89</v>
      </c>
      <c r="O5" s="206">
        <v>2.52</v>
      </c>
      <c r="P5" s="206">
        <v>2.06</v>
      </c>
      <c r="S5" s="208">
        <v>9.6999999999999993</v>
      </c>
      <c r="T5" s="208">
        <v>9.6999999999999993</v>
      </c>
      <c r="U5" s="208">
        <v>12.9</v>
      </c>
      <c r="V5" s="208">
        <v>8.4</v>
      </c>
      <c r="W5" s="208">
        <v>8.4</v>
      </c>
      <c r="X5" s="208">
        <v>6.4</v>
      </c>
      <c r="AE5" s="207" t="str">
        <f t="shared" si="0"/>
        <v/>
      </c>
      <c r="AF5" s="206" t="str">
        <f t="shared" si="1"/>
        <v/>
      </c>
      <c r="AG5" s="206">
        <f t="shared" si="2"/>
        <v>5.6725146198830405</v>
      </c>
      <c r="AH5" s="206">
        <f t="shared" si="3"/>
        <v>5.6725146198830405</v>
      </c>
      <c r="AI5" s="206">
        <f t="shared" si="4"/>
        <v>13.163265306122449</v>
      </c>
      <c r="AJ5" s="206">
        <f t="shared" si="5"/>
        <v>10.120481927710845</v>
      </c>
      <c r="AK5" s="206">
        <f t="shared" si="6"/>
        <v>10.120481927710845</v>
      </c>
      <c r="AL5" s="206">
        <f t="shared" si="7"/>
        <v>3.0476190476190474</v>
      </c>
      <c r="AM5" s="206" t="str">
        <f t="shared" si="8"/>
        <v/>
      </c>
      <c r="AN5" s="206" t="str">
        <f t="shared" si="9"/>
        <v/>
      </c>
      <c r="AO5" s="206" t="str">
        <f t="shared" si="10"/>
        <v/>
      </c>
      <c r="AP5" s="206" t="str">
        <f t="shared" si="11"/>
        <v/>
      </c>
      <c r="AQ5" s="206" t="str">
        <f t="shared" si="12"/>
        <v/>
      </c>
      <c r="AR5" s="206" t="str">
        <f t="shared" si="13"/>
        <v/>
      </c>
      <c r="AS5" s="209" t="str">
        <f t="shared" si="14"/>
        <v/>
      </c>
      <c r="AT5" s="208" t="str">
        <f t="shared" si="15"/>
        <v/>
      </c>
      <c r="AU5" s="208">
        <f t="shared" si="16"/>
        <v>9.6999999999999993</v>
      </c>
      <c r="AV5" s="208">
        <f t="shared" si="17"/>
        <v>9.6999999999999993</v>
      </c>
      <c r="AW5" s="208">
        <f t="shared" si="18"/>
        <v>12.9</v>
      </c>
      <c r="AX5" s="208">
        <f t="shared" si="19"/>
        <v>8.4</v>
      </c>
      <c r="AY5" s="208">
        <f t="shared" si="20"/>
        <v>8.4</v>
      </c>
      <c r="AZ5" s="208">
        <f t="shared" si="21"/>
        <v>6.4</v>
      </c>
      <c r="BA5" s="208" t="str">
        <f t="shared" si="22"/>
        <v/>
      </c>
      <c r="BB5" s="208" t="str">
        <f t="shared" si="23"/>
        <v/>
      </c>
      <c r="BC5" s="208" t="str">
        <f t="shared" si="24"/>
        <v/>
      </c>
      <c r="BD5" s="208" t="str">
        <f t="shared" si="25"/>
        <v/>
      </c>
      <c r="BE5" s="208" t="str">
        <f t="shared" si="26"/>
        <v/>
      </c>
      <c r="BF5" s="208" t="str">
        <f t="shared" si="27"/>
        <v/>
      </c>
      <c r="BG5" s="209" t="str">
        <f t="shared" si="28"/>
        <v/>
      </c>
      <c r="BH5" s="208" t="str">
        <f t="shared" si="29"/>
        <v/>
      </c>
      <c r="BI5" s="208">
        <f t="shared" si="30"/>
        <v>18.76208897485493</v>
      </c>
      <c r="BJ5" s="208">
        <f t="shared" si="31"/>
        <v>18.76208897485493</v>
      </c>
      <c r="BK5" s="208">
        <f t="shared" si="32"/>
        <v>26.488706365503077</v>
      </c>
      <c r="BL5" s="208">
        <f t="shared" si="33"/>
        <v>17.39130434782609</v>
      </c>
      <c r="BM5" s="208">
        <f t="shared" si="34"/>
        <v>17.39130434782609</v>
      </c>
      <c r="BN5" s="208">
        <f t="shared" si="35"/>
        <v>18.55072463768116</v>
      </c>
      <c r="BO5" s="208" t="str">
        <f t="shared" si="36"/>
        <v/>
      </c>
      <c r="BP5" s="208" t="str">
        <f t="shared" si="37"/>
        <v/>
      </c>
      <c r="BQ5" s="208" t="str">
        <f t="shared" si="38"/>
        <v/>
      </c>
      <c r="BR5" s="208" t="str">
        <f t="shared" si="39"/>
        <v/>
      </c>
      <c r="BS5" s="208" t="str">
        <f t="shared" si="40"/>
        <v/>
      </c>
      <c r="BT5" s="208" t="str">
        <f t="shared" si="41"/>
        <v/>
      </c>
      <c r="BW5" s="206">
        <v>7.36</v>
      </c>
      <c r="BX5" s="206">
        <v>7.36</v>
      </c>
      <c r="BY5" s="206">
        <v>7.63</v>
      </c>
      <c r="BZ5" s="206">
        <v>7.47</v>
      </c>
      <c r="CA5" s="206">
        <v>7.47</v>
      </c>
      <c r="CB5" s="206">
        <v>7.26</v>
      </c>
      <c r="CI5" s="207" t="str">
        <f t="shared" si="42"/>
        <v/>
      </c>
      <c r="CJ5" s="206" t="str">
        <f t="shared" si="43"/>
        <v/>
      </c>
      <c r="CK5" s="206">
        <f t="shared" si="44"/>
        <v>7.36</v>
      </c>
      <c r="CL5" s="206">
        <f t="shared" si="45"/>
        <v>7.36</v>
      </c>
      <c r="CM5" s="206">
        <f t="shared" si="46"/>
        <v>7.63</v>
      </c>
      <c r="CN5" s="206">
        <f t="shared" si="47"/>
        <v>7.47</v>
      </c>
      <c r="CO5" s="206">
        <f t="shared" si="48"/>
        <v>7.47</v>
      </c>
      <c r="CP5" s="206">
        <f t="shared" si="49"/>
        <v>7.26</v>
      </c>
      <c r="CQ5" s="206" t="str">
        <f t="shared" si="50"/>
        <v/>
      </c>
      <c r="CR5" s="206" t="str">
        <f t="shared" si="51"/>
        <v/>
      </c>
      <c r="CS5" s="206" t="str">
        <f t="shared" si="52"/>
        <v/>
      </c>
      <c r="CT5" s="206" t="str">
        <f t="shared" si="53"/>
        <v/>
      </c>
      <c r="CU5" s="206" t="str">
        <f t="shared" si="54"/>
        <v/>
      </c>
      <c r="CV5" s="206" t="str">
        <f t="shared" si="55"/>
        <v/>
      </c>
    </row>
    <row r="6" spans="1:100" x14ac:dyDescent="0.15">
      <c r="A6" s="210" t="s">
        <v>358</v>
      </c>
      <c r="B6" s="211" t="s">
        <v>1825</v>
      </c>
      <c r="C6" s="207">
        <v>2.5</v>
      </c>
      <c r="D6" s="206">
        <v>0.91</v>
      </c>
      <c r="E6" s="206">
        <v>4.45</v>
      </c>
      <c r="F6" s="206">
        <v>4.45</v>
      </c>
      <c r="G6" s="206">
        <v>4.79</v>
      </c>
      <c r="H6" s="206">
        <v>5.37</v>
      </c>
      <c r="I6" s="206">
        <v>5.37</v>
      </c>
      <c r="J6" s="206">
        <v>4.1100000000000003</v>
      </c>
      <c r="K6" s="206">
        <v>2.33</v>
      </c>
      <c r="L6" s="206">
        <v>2.33</v>
      </c>
      <c r="M6" s="206">
        <v>4.34</v>
      </c>
      <c r="N6" s="206">
        <v>0.84</v>
      </c>
      <c r="O6" s="206">
        <v>0.28999999999999998</v>
      </c>
      <c r="P6" s="206">
        <v>2.11</v>
      </c>
      <c r="S6" s="208">
        <v>9.4</v>
      </c>
      <c r="T6" s="208">
        <v>9.4</v>
      </c>
      <c r="U6" s="208">
        <v>14.5</v>
      </c>
      <c r="V6" s="208">
        <v>3.3</v>
      </c>
      <c r="W6" s="208">
        <v>3.3</v>
      </c>
      <c r="AE6" s="207" t="str">
        <f t="shared" si="0"/>
        <v/>
      </c>
      <c r="AF6" s="206" t="str">
        <f t="shared" si="1"/>
        <v/>
      </c>
      <c r="AG6" s="206">
        <f t="shared" si="2"/>
        <v>2.1123595505617976</v>
      </c>
      <c r="AH6" s="206">
        <f t="shared" si="3"/>
        <v>2.1123595505617976</v>
      </c>
      <c r="AI6" s="206">
        <f t="shared" si="4"/>
        <v>3.0271398747390394</v>
      </c>
      <c r="AJ6" s="206">
        <f t="shared" si="5"/>
        <v>0.61452513966480438</v>
      </c>
      <c r="AK6" s="206">
        <f t="shared" si="6"/>
        <v>0.61452513966480438</v>
      </c>
      <c r="AL6" s="206" t="str">
        <f t="shared" si="7"/>
        <v/>
      </c>
      <c r="AM6" s="206" t="str">
        <f t="shared" si="8"/>
        <v/>
      </c>
      <c r="AN6" s="206" t="str">
        <f t="shared" si="9"/>
        <v/>
      </c>
      <c r="AO6" s="206" t="str">
        <f t="shared" si="10"/>
        <v/>
      </c>
      <c r="AP6" s="206" t="str">
        <f t="shared" si="11"/>
        <v/>
      </c>
      <c r="AQ6" s="206" t="str">
        <f t="shared" si="12"/>
        <v/>
      </c>
      <c r="AR6" s="206" t="str">
        <f t="shared" si="13"/>
        <v/>
      </c>
      <c r="AS6" s="209" t="str">
        <f t="shared" si="14"/>
        <v/>
      </c>
      <c r="AT6" s="208" t="str">
        <f t="shared" si="15"/>
        <v/>
      </c>
      <c r="AU6" s="208">
        <f t="shared" si="16"/>
        <v>9.4</v>
      </c>
      <c r="AV6" s="208">
        <f t="shared" si="17"/>
        <v>9.4</v>
      </c>
      <c r="AW6" s="208">
        <f t="shared" si="18"/>
        <v>14.5</v>
      </c>
      <c r="AX6" s="208" t="str">
        <f t="shared" si="19"/>
        <v/>
      </c>
      <c r="AY6" s="208" t="str">
        <f t="shared" si="20"/>
        <v/>
      </c>
      <c r="AZ6" s="208" t="str">
        <f t="shared" si="21"/>
        <v/>
      </c>
      <c r="BA6" s="208" t="str">
        <f t="shared" si="22"/>
        <v/>
      </c>
      <c r="BB6" s="208" t="str">
        <f t="shared" si="23"/>
        <v/>
      </c>
      <c r="BC6" s="208" t="str">
        <f t="shared" si="24"/>
        <v/>
      </c>
      <c r="BD6" s="208" t="str">
        <f t="shared" si="25"/>
        <v/>
      </c>
      <c r="BE6" s="208" t="str">
        <f t="shared" si="26"/>
        <v/>
      </c>
      <c r="BF6" s="208" t="str">
        <f t="shared" si="27"/>
        <v/>
      </c>
      <c r="BG6" s="209" t="str">
        <f t="shared" si="28"/>
        <v/>
      </c>
      <c r="BH6" s="208" t="str">
        <f t="shared" si="29"/>
        <v/>
      </c>
      <c r="BI6" s="208">
        <f t="shared" si="30"/>
        <v>18.18181818181818</v>
      </c>
      <c r="BJ6" s="208">
        <f t="shared" si="31"/>
        <v>18.18181818181818</v>
      </c>
      <c r="BK6" s="208">
        <f t="shared" si="32"/>
        <v>29.774127310061601</v>
      </c>
      <c r="BL6" s="208" t="str">
        <f t="shared" si="33"/>
        <v/>
      </c>
      <c r="BM6" s="208" t="str">
        <f t="shared" si="34"/>
        <v/>
      </c>
      <c r="BN6" s="208" t="str">
        <f t="shared" si="35"/>
        <v/>
      </c>
      <c r="BO6" s="208" t="str">
        <f t="shared" si="36"/>
        <v/>
      </c>
      <c r="BP6" s="208" t="str">
        <f t="shared" si="37"/>
        <v/>
      </c>
      <c r="BQ6" s="208" t="str">
        <f t="shared" si="38"/>
        <v/>
      </c>
      <c r="BR6" s="208" t="str">
        <f t="shared" si="39"/>
        <v/>
      </c>
      <c r="BS6" s="208" t="str">
        <f t="shared" si="40"/>
        <v/>
      </c>
      <c r="BT6" s="208" t="str">
        <f t="shared" si="41"/>
        <v/>
      </c>
      <c r="BW6" s="206">
        <v>7.2</v>
      </c>
      <c r="BX6" s="206">
        <v>7.2</v>
      </c>
      <c r="BY6" s="206">
        <v>7.38</v>
      </c>
      <c r="BZ6" s="206">
        <v>7.34</v>
      </c>
      <c r="CA6" s="206">
        <v>7.34</v>
      </c>
      <c r="CI6" s="207" t="str">
        <f t="shared" si="42"/>
        <v/>
      </c>
      <c r="CJ6" s="206" t="str">
        <f t="shared" si="43"/>
        <v/>
      </c>
      <c r="CK6" s="206">
        <f t="shared" si="44"/>
        <v>7.2</v>
      </c>
      <c r="CL6" s="206">
        <f t="shared" si="45"/>
        <v>7.2</v>
      </c>
      <c r="CM6" s="206">
        <f t="shared" si="46"/>
        <v>7.38</v>
      </c>
      <c r="CN6" s="206" t="str">
        <f t="shared" si="47"/>
        <v/>
      </c>
      <c r="CO6" s="206" t="str">
        <f t="shared" si="48"/>
        <v/>
      </c>
      <c r="CP6" s="206" t="str">
        <f t="shared" si="49"/>
        <v/>
      </c>
      <c r="CQ6" s="206" t="str">
        <f t="shared" si="50"/>
        <v/>
      </c>
      <c r="CR6" s="206" t="str">
        <f t="shared" si="51"/>
        <v/>
      </c>
      <c r="CS6" s="206" t="str">
        <f t="shared" si="52"/>
        <v/>
      </c>
      <c r="CT6" s="206" t="str">
        <f t="shared" si="53"/>
        <v/>
      </c>
      <c r="CU6" s="206" t="str">
        <f t="shared" si="54"/>
        <v/>
      </c>
      <c r="CV6" s="206" t="str">
        <f t="shared" si="55"/>
        <v/>
      </c>
    </row>
    <row r="7" spans="1:100" x14ac:dyDescent="0.15">
      <c r="A7" s="210" t="s">
        <v>360</v>
      </c>
      <c r="B7" s="211" t="s">
        <v>1655</v>
      </c>
      <c r="C7" s="207">
        <v>0.81</v>
      </c>
      <c r="D7" s="206">
        <v>1.1100000000000001</v>
      </c>
      <c r="E7" s="206">
        <v>2.5</v>
      </c>
      <c r="F7" s="206">
        <v>2.5</v>
      </c>
      <c r="G7" s="206">
        <v>4.88</v>
      </c>
      <c r="H7" s="206">
        <v>2.76</v>
      </c>
      <c r="I7" s="206">
        <v>2.76</v>
      </c>
      <c r="J7" s="206">
        <v>4.09</v>
      </c>
      <c r="K7" s="206">
        <v>4.91</v>
      </c>
      <c r="L7" s="206">
        <v>4.91</v>
      </c>
      <c r="M7" s="206">
        <v>3.63</v>
      </c>
      <c r="N7" s="206">
        <v>1.02</v>
      </c>
      <c r="O7" s="206">
        <v>2.56</v>
      </c>
      <c r="P7" s="206">
        <v>2.25</v>
      </c>
      <c r="Q7" s="209">
        <v>12.7</v>
      </c>
      <c r="R7" s="208">
        <v>13.4</v>
      </c>
      <c r="S7" s="208">
        <v>17.7</v>
      </c>
      <c r="T7" s="208">
        <v>17.7</v>
      </c>
      <c r="U7" s="208">
        <v>12.2</v>
      </c>
      <c r="V7" s="208">
        <v>21.2</v>
      </c>
      <c r="W7" s="208">
        <v>21.2</v>
      </c>
      <c r="X7" s="208">
        <v>13.8</v>
      </c>
      <c r="Y7" s="208">
        <v>10</v>
      </c>
      <c r="Z7" s="208">
        <v>10</v>
      </c>
      <c r="AA7" s="208">
        <v>10</v>
      </c>
      <c r="AB7" s="208">
        <v>22.2</v>
      </c>
      <c r="AC7" s="208">
        <v>20</v>
      </c>
      <c r="AD7" s="208">
        <v>19.899999999999999</v>
      </c>
      <c r="AE7" s="207">
        <f t="shared" si="0"/>
        <v>15.679012345679011</v>
      </c>
      <c r="AF7" s="206">
        <f t="shared" si="1"/>
        <v>12.072072072072071</v>
      </c>
      <c r="AG7" s="206">
        <f t="shared" si="2"/>
        <v>7.08</v>
      </c>
      <c r="AH7" s="206">
        <f t="shared" si="3"/>
        <v>7.08</v>
      </c>
      <c r="AI7" s="206">
        <f t="shared" si="4"/>
        <v>2.5</v>
      </c>
      <c r="AJ7" s="206">
        <f t="shared" si="5"/>
        <v>7.6811594202898554</v>
      </c>
      <c r="AK7" s="206">
        <f t="shared" si="6"/>
        <v>7.6811594202898554</v>
      </c>
      <c r="AL7" s="206">
        <f t="shared" si="7"/>
        <v>3.3740831295843523</v>
      </c>
      <c r="AM7" s="206">
        <f t="shared" si="8"/>
        <v>2.0366598778004072</v>
      </c>
      <c r="AN7" s="206">
        <f t="shared" si="9"/>
        <v>2.0366598778004072</v>
      </c>
      <c r="AO7" s="206">
        <f t="shared" si="10"/>
        <v>2.7548209366391188</v>
      </c>
      <c r="AP7" s="206">
        <f t="shared" si="11"/>
        <v>21.764705882352938</v>
      </c>
      <c r="AQ7" s="206">
        <f t="shared" si="12"/>
        <v>7.8125</v>
      </c>
      <c r="AR7" s="206">
        <f t="shared" si="13"/>
        <v>8.8444444444444432</v>
      </c>
      <c r="AS7" s="209">
        <f t="shared" si="14"/>
        <v>12.7</v>
      </c>
      <c r="AT7" s="208">
        <f t="shared" si="15"/>
        <v>13.4</v>
      </c>
      <c r="AU7" s="208">
        <f t="shared" si="16"/>
        <v>17.7</v>
      </c>
      <c r="AV7" s="208">
        <f t="shared" si="17"/>
        <v>17.7</v>
      </c>
      <c r="AW7" s="208">
        <f t="shared" si="18"/>
        <v>12.2</v>
      </c>
      <c r="AX7" s="208">
        <f t="shared" si="19"/>
        <v>21.2</v>
      </c>
      <c r="AY7" s="208">
        <f t="shared" si="20"/>
        <v>21.2</v>
      </c>
      <c r="AZ7" s="208">
        <f t="shared" si="21"/>
        <v>13.8</v>
      </c>
      <c r="BA7" s="208">
        <f t="shared" si="22"/>
        <v>10</v>
      </c>
      <c r="BB7" s="208">
        <f t="shared" si="23"/>
        <v>10</v>
      </c>
      <c r="BC7" s="208">
        <f t="shared" si="24"/>
        <v>10</v>
      </c>
      <c r="BD7" s="208">
        <f t="shared" si="25"/>
        <v>22.2</v>
      </c>
      <c r="BE7" s="208">
        <f t="shared" si="26"/>
        <v>20</v>
      </c>
      <c r="BF7" s="208">
        <f t="shared" si="27"/>
        <v>19.899999999999999</v>
      </c>
      <c r="BG7" s="209">
        <f t="shared" si="28"/>
        <v>23.34558823529412</v>
      </c>
      <c r="BH7" s="208">
        <f t="shared" si="29"/>
        <v>24.907063197026023</v>
      </c>
      <c r="BI7" s="208">
        <f t="shared" si="30"/>
        <v>34.235976789168276</v>
      </c>
      <c r="BJ7" s="208">
        <f t="shared" si="31"/>
        <v>34.235976789168276</v>
      </c>
      <c r="BK7" s="208">
        <f t="shared" si="32"/>
        <v>25.051334702258725</v>
      </c>
      <c r="BL7" s="208">
        <f t="shared" si="33"/>
        <v>43.892339544513462</v>
      </c>
      <c r="BM7" s="208">
        <f t="shared" si="34"/>
        <v>43.892339544513462</v>
      </c>
      <c r="BN7" s="208">
        <f t="shared" si="35"/>
        <v>40</v>
      </c>
      <c r="BO7" s="208">
        <f t="shared" si="36"/>
        <v>20.533880903490758</v>
      </c>
      <c r="BP7" s="208">
        <f t="shared" si="37"/>
        <v>20.533880903490758</v>
      </c>
      <c r="BQ7" s="208">
        <f t="shared" si="38"/>
        <v>22.471910112359552</v>
      </c>
      <c r="BR7" s="208">
        <f t="shared" si="39"/>
        <v>43.786982248520708</v>
      </c>
      <c r="BS7" s="208">
        <f t="shared" si="40"/>
        <v>38.095238095238095</v>
      </c>
      <c r="BT7" s="208">
        <f t="shared" si="41"/>
        <v>39.328063241106712</v>
      </c>
      <c r="BU7" s="207">
        <v>6.16</v>
      </c>
      <c r="BV7" s="206">
        <v>6.14</v>
      </c>
      <c r="BW7" s="206">
        <v>7.56</v>
      </c>
      <c r="BX7" s="206">
        <v>7.56</v>
      </c>
      <c r="BY7" s="206">
        <v>8.19</v>
      </c>
      <c r="BZ7" s="206">
        <v>6.89</v>
      </c>
      <c r="CA7" s="206">
        <v>6.89</v>
      </c>
      <c r="CB7" s="206">
        <v>7.87</v>
      </c>
      <c r="CC7" s="206">
        <v>8.17</v>
      </c>
      <c r="CD7" s="206">
        <v>8.17</v>
      </c>
      <c r="CE7" s="206">
        <v>8.49</v>
      </c>
      <c r="CF7" s="206">
        <v>7.01</v>
      </c>
      <c r="CG7" s="206">
        <v>6.3</v>
      </c>
      <c r="CH7" s="206">
        <v>6.37</v>
      </c>
      <c r="CI7" s="207">
        <f t="shared" si="42"/>
        <v>6.16</v>
      </c>
      <c r="CJ7" s="206">
        <f t="shared" si="43"/>
        <v>6.14</v>
      </c>
      <c r="CK7" s="206">
        <f t="shared" si="44"/>
        <v>7.56</v>
      </c>
      <c r="CL7" s="206">
        <f t="shared" si="45"/>
        <v>7.56</v>
      </c>
      <c r="CM7" s="206">
        <f t="shared" si="46"/>
        <v>8.19</v>
      </c>
      <c r="CN7" s="206">
        <f t="shared" si="47"/>
        <v>6.89</v>
      </c>
      <c r="CO7" s="206">
        <f t="shared" si="48"/>
        <v>6.89</v>
      </c>
      <c r="CP7" s="206">
        <f t="shared" si="49"/>
        <v>7.87</v>
      </c>
      <c r="CQ7" s="206">
        <f t="shared" si="50"/>
        <v>8.17</v>
      </c>
      <c r="CR7" s="206">
        <f t="shared" si="51"/>
        <v>8.17</v>
      </c>
      <c r="CS7" s="206">
        <f t="shared" si="52"/>
        <v>8.49</v>
      </c>
      <c r="CT7" s="206">
        <f t="shared" si="53"/>
        <v>7.01</v>
      </c>
      <c r="CU7" s="206">
        <f t="shared" si="54"/>
        <v>6.3</v>
      </c>
      <c r="CV7" s="206">
        <f t="shared" si="55"/>
        <v>6.37</v>
      </c>
    </row>
    <row r="8" spans="1:100" x14ac:dyDescent="0.15">
      <c r="A8" s="210" t="s">
        <v>363</v>
      </c>
      <c r="B8" s="211" t="s">
        <v>1654</v>
      </c>
      <c r="C8" s="207">
        <v>0.61</v>
      </c>
      <c r="D8" s="206">
        <v>2.61</v>
      </c>
      <c r="E8" s="206">
        <v>1.22</v>
      </c>
      <c r="F8" s="206">
        <v>1.22</v>
      </c>
      <c r="G8" s="206">
        <v>1.63</v>
      </c>
      <c r="H8" s="206">
        <v>0.6</v>
      </c>
      <c r="I8" s="206">
        <v>0.6</v>
      </c>
      <c r="J8" s="206">
        <v>0.94</v>
      </c>
      <c r="K8" s="206">
        <v>1.69</v>
      </c>
      <c r="L8" s="206">
        <v>1.69</v>
      </c>
      <c r="M8" s="206">
        <v>0.47</v>
      </c>
      <c r="N8" s="206">
        <v>1.23</v>
      </c>
      <c r="O8" s="206">
        <v>2.35</v>
      </c>
      <c r="P8" s="206">
        <v>1.1499999999999999</v>
      </c>
      <c r="Q8" s="209">
        <v>5.8</v>
      </c>
      <c r="R8" s="208">
        <v>2.8</v>
      </c>
      <c r="S8" s="208">
        <v>12.2</v>
      </c>
      <c r="T8" s="208">
        <v>12.2</v>
      </c>
      <c r="U8" s="208">
        <v>14.5</v>
      </c>
      <c r="V8" s="208">
        <v>11.4</v>
      </c>
      <c r="W8" s="208">
        <v>11.4</v>
      </c>
      <c r="X8" s="208">
        <v>12.4</v>
      </c>
      <c r="Y8" s="208">
        <v>11.3</v>
      </c>
      <c r="Z8" s="208">
        <v>11.3</v>
      </c>
      <c r="AA8" s="208">
        <v>11.6</v>
      </c>
      <c r="AB8" s="208">
        <v>3.5</v>
      </c>
      <c r="AC8" s="208">
        <v>2</v>
      </c>
      <c r="AD8" s="208">
        <v>4.2</v>
      </c>
      <c r="AE8" s="207">
        <f t="shared" si="0"/>
        <v>9.5081967213114762</v>
      </c>
      <c r="AF8" s="206">
        <f t="shared" si="1"/>
        <v>1.0727969348659003</v>
      </c>
      <c r="AG8" s="206">
        <f t="shared" si="2"/>
        <v>10</v>
      </c>
      <c r="AH8" s="206">
        <f t="shared" si="3"/>
        <v>10</v>
      </c>
      <c r="AI8" s="206">
        <f t="shared" si="4"/>
        <v>8.8957055214723937</v>
      </c>
      <c r="AJ8" s="206">
        <f t="shared" si="5"/>
        <v>19</v>
      </c>
      <c r="AK8" s="206">
        <f t="shared" si="6"/>
        <v>19</v>
      </c>
      <c r="AL8" s="206">
        <f t="shared" si="7"/>
        <v>13.191489361702128</v>
      </c>
      <c r="AM8" s="206">
        <f t="shared" si="8"/>
        <v>6.6863905325443795</v>
      </c>
      <c r="AN8" s="206">
        <f t="shared" si="9"/>
        <v>6.6863905325443795</v>
      </c>
      <c r="AO8" s="206">
        <f t="shared" si="10"/>
        <v>24.680851063829788</v>
      </c>
      <c r="AP8" s="206">
        <f t="shared" si="11"/>
        <v>2.845528455284553</v>
      </c>
      <c r="AQ8" s="206">
        <f t="shared" si="12"/>
        <v>0.85106382978723405</v>
      </c>
      <c r="AR8" s="206">
        <f t="shared" si="13"/>
        <v>3.6521739130434785</v>
      </c>
      <c r="AS8" s="209">
        <f t="shared" si="14"/>
        <v>5.8</v>
      </c>
      <c r="AT8" s="208" t="str">
        <f t="shared" si="15"/>
        <v/>
      </c>
      <c r="AU8" s="208">
        <f t="shared" si="16"/>
        <v>12.2</v>
      </c>
      <c r="AV8" s="208">
        <f t="shared" si="17"/>
        <v>12.2</v>
      </c>
      <c r="AW8" s="208">
        <f t="shared" si="18"/>
        <v>14.5</v>
      </c>
      <c r="AX8" s="208">
        <f t="shared" si="19"/>
        <v>11.4</v>
      </c>
      <c r="AY8" s="208">
        <f t="shared" si="20"/>
        <v>11.4</v>
      </c>
      <c r="AZ8" s="208">
        <f t="shared" si="21"/>
        <v>12.4</v>
      </c>
      <c r="BA8" s="208">
        <f t="shared" si="22"/>
        <v>11.3</v>
      </c>
      <c r="BB8" s="208">
        <f t="shared" si="23"/>
        <v>11.3</v>
      </c>
      <c r="BC8" s="208">
        <f t="shared" si="24"/>
        <v>11.6</v>
      </c>
      <c r="BD8" s="208">
        <f t="shared" si="25"/>
        <v>3.5</v>
      </c>
      <c r="BE8" s="208" t="str">
        <f t="shared" si="26"/>
        <v/>
      </c>
      <c r="BF8" s="208">
        <f t="shared" si="27"/>
        <v>4.2</v>
      </c>
      <c r="BG8" s="209">
        <f t="shared" si="28"/>
        <v>10.661764705882353</v>
      </c>
      <c r="BH8" s="208" t="str">
        <f t="shared" si="29"/>
        <v/>
      </c>
      <c r="BI8" s="208">
        <f t="shared" si="30"/>
        <v>23.597678916827853</v>
      </c>
      <c r="BJ8" s="208">
        <f t="shared" si="31"/>
        <v>23.597678916827853</v>
      </c>
      <c r="BK8" s="208">
        <f t="shared" si="32"/>
        <v>29.774127310061601</v>
      </c>
      <c r="BL8" s="208">
        <f t="shared" si="33"/>
        <v>23.602484472049692</v>
      </c>
      <c r="BM8" s="208">
        <f t="shared" si="34"/>
        <v>23.602484472049692</v>
      </c>
      <c r="BN8" s="208">
        <f t="shared" si="35"/>
        <v>35.94202898550725</v>
      </c>
      <c r="BO8" s="208">
        <f t="shared" si="36"/>
        <v>23.203285420944557</v>
      </c>
      <c r="BP8" s="208">
        <f t="shared" si="37"/>
        <v>23.203285420944557</v>
      </c>
      <c r="BQ8" s="208">
        <f t="shared" si="38"/>
        <v>26.067415730337078</v>
      </c>
      <c r="BR8" s="208">
        <f t="shared" si="39"/>
        <v>6.9033530571992108</v>
      </c>
      <c r="BS8" s="208" t="str">
        <f t="shared" si="40"/>
        <v/>
      </c>
      <c r="BT8" s="208">
        <f t="shared" si="41"/>
        <v>8.3003952569169961</v>
      </c>
      <c r="BU8" s="207">
        <v>7.17</v>
      </c>
      <c r="BV8" s="206">
        <v>7.51</v>
      </c>
      <c r="BW8" s="206">
        <v>7.68</v>
      </c>
      <c r="BX8" s="206">
        <v>7.68</v>
      </c>
      <c r="BY8" s="206">
        <v>7.76</v>
      </c>
      <c r="BZ8" s="206">
        <v>7.45</v>
      </c>
      <c r="CA8" s="206">
        <v>7.45</v>
      </c>
      <c r="CB8" s="206">
        <v>8.35</v>
      </c>
      <c r="CC8" s="206">
        <v>8.58</v>
      </c>
      <c r="CD8" s="206">
        <v>8.58</v>
      </c>
      <c r="CE8" s="206">
        <v>8.51</v>
      </c>
      <c r="CF8" s="206">
        <v>7.61</v>
      </c>
      <c r="CG8" s="206">
        <v>7.51</v>
      </c>
      <c r="CH8" s="206">
        <v>7.34</v>
      </c>
      <c r="CI8" s="207">
        <f t="shared" si="42"/>
        <v>7.17</v>
      </c>
      <c r="CJ8" s="206" t="str">
        <f t="shared" si="43"/>
        <v/>
      </c>
      <c r="CK8" s="206">
        <f t="shared" si="44"/>
        <v>7.68</v>
      </c>
      <c r="CL8" s="206">
        <f t="shared" si="45"/>
        <v>7.68</v>
      </c>
      <c r="CM8" s="206">
        <f t="shared" si="46"/>
        <v>7.76</v>
      </c>
      <c r="CN8" s="206">
        <f t="shared" si="47"/>
        <v>7.45</v>
      </c>
      <c r="CO8" s="206">
        <f t="shared" si="48"/>
        <v>7.45</v>
      </c>
      <c r="CP8" s="206">
        <f t="shared" si="49"/>
        <v>8.35</v>
      </c>
      <c r="CQ8" s="206">
        <f t="shared" si="50"/>
        <v>8.58</v>
      </c>
      <c r="CR8" s="206">
        <f t="shared" si="51"/>
        <v>8.58</v>
      </c>
      <c r="CS8" s="206">
        <f t="shared" si="52"/>
        <v>8.51</v>
      </c>
      <c r="CT8" s="206">
        <f t="shared" si="53"/>
        <v>7.61</v>
      </c>
      <c r="CU8" s="206" t="str">
        <f t="shared" si="54"/>
        <v/>
      </c>
      <c r="CV8" s="206">
        <f t="shared" si="55"/>
        <v>7.34</v>
      </c>
    </row>
    <row r="9" spans="1:100" x14ac:dyDescent="0.15">
      <c r="A9" s="210" t="s">
        <v>366</v>
      </c>
      <c r="B9" s="211" t="s">
        <v>1653</v>
      </c>
      <c r="C9" s="207">
        <v>1.18</v>
      </c>
      <c r="D9" s="206">
        <v>1.18</v>
      </c>
      <c r="E9" s="206">
        <v>1.97</v>
      </c>
      <c r="F9" s="206">
        <v>1.97</v>
      </c>
      <c r="G9" s="206">
        <v>3.17</v>
      </c>
      <c r="H9" s="206">
        <v>1.48</v>
      </c>
      <c r="I9" s="206">
        <v>1.48</v>
      </c>
      <c r="J9" s="206">
        <v>1.84</v>
      </c>
      <c r="K9" s="206">
        <v>1.78</v>
      </c>
      <c r="L9" s="206">
        <v>1.78</v>
      </c>
      <c r="M9" s="206">
        <v>2.0299999999999998</v>
      </c>
      <c r="N9" s="206">
        <v>1.96</v>
      </c>
      <c r="O9" s="206">
        <v>1.28</v>
      </c>
      <c r="P9" s="206">
        <v>1.45</v>
      </c>
      <c r="Q9" s="209">
        <v>17.7</v>
      </c>
      <c r="R9" s="208">
        <v>15.8</v>
      </c>
      <c r="S9" s="208">
        <v>7.3</v>
      </c>
      <c r="T9" s="208">
        <v>7.3</v>
      </c>
      <c r="U9" s="208">
        <v>4.2</v>
      </c>
      <c r="V9" s="208">
        <v>11.5</v>
      </c>
      <c r="W9" s="208">
        <v>11.5</v>
      </c>
      <c r="X9" s="208">
        <v>5.5</v>
      </c>
      <c r="Y9" s="208">
        <v>5.3</v>
      </c>
      <c r="Z9" s="208">
        <v>5.3</v>
      </c>
      <c r="AA9" s="208">
        <v>4.5</v>
      </c>
      <c r="AB9" s="208">
        <v>18.600000000000001</v>
      </c>
      <c r="AC9" s="208">
        <v>18.2</v>
      </c>
      <c r="AD9" s="208">
        <v>19</v>
      </c>
      <c r="AE9" s="207">
        <f t="shared" si="0"/>
        <v>15</v>
      </c>
      <c r="AF9" s="206">
        <f t="shared" si="1"/>
        <v>13.389830508474578</v>
      </c>
      <c r="AG9" s="206">
        <f t="shared" si="2"/>
        <v>3.7055837563451774</v>
      </c>
      <c r="AH9" s="206">
        <f t="shared" si="3"/>
        <v>3.7055837563451774</v>
      </c>
      <c r="AI9" s="206">
        <f t="shared" si="4"/>
        <v>1.3249211356466877</v>
      </c>
      <c r="AJ9" s="206">
        <f t="shared" si="5"/>
        <v>7.7702702702702702</v>
      </c>
      <c r="AK9" s="206">
        <f t="shared" si="6"/>
        <v>7.7702702702702702</v>
      </c>
      <c r="AL9" s="206">
        <f t="shared" si="7"/>
        <v>2.9891304347826084</v>
      </c>
      <c r="AM9" s="206">
        <f t="shared" si="8"/>
        <v>2.9775280898876404</v>
      </c>
      <c r="AN9" s="206">
        <f t="shared" si="9"/>
        <v>2.9775280898876404</v>
      </c>
      <c r="AO9" s="206">
        <f t="shared" si="10"/>
        <v>2.2167487684729066</v>
      </c>
      <c r="AP9" s="206">
        <f t="shared" si="11"/>
        <v>9.4897959183673475</v>
      </c>
      <c r="AQ9" s="206">
        <f t="shared" si="12"/>
        <v>14.21875</v>
      </c>
      <c r="AR9" s="206">
        <f t="shared" si="13"/>
        <v>13.103448275862069</v>
      </c>
      <c r="AS9" s="209">
        <f t="shared" si="14"/>
        <v>17.7</v>
      </c>
      <c r="AT9" s="208">
        <f t="shared" si="15"/>
        <v>15.8</v>
      </c>
      <c r="AU9" s="208">
        <f t="shared" si="16"/>
        <v>7.3</v>
      </c>
      <c r="AV9" s="208">
        <f t="shared" si="17"/>
        <v>7.3</v>
      </c>
      <c r="AW9" s="208" t="str">
        <f t="shared" si="18"/>
        <v/>
      </c>
      <c r="AX9" s="208">
        <f t="shared" si="19"/>
        <v>11.5</v>
      </c>
      <c r="AY9" s="208">
        <f t="shared" si="20"/>
        <v>11.5</v>
      </c>
      <c r="AZ9" s="208">
        <f t="shared" si="21"/>
        <v>5.5</v>
      </c>
      <c r="BA9" s="208">
        <f t="shared" si="22"/>
        <v>5.3</v>
      </c>
      <c r="BB9" s="208">
        <f t="shared" si="23"/>
        <v>5.3</v>
      </c>
      <c r="BC9" s="208">
        <f t="shared" si="24"/>
        <v>4.5</v>
      </c>
      <c r="BD9" s="208">
        <f t="shared" si="25"/>
        <v>18.600000000000001</v>
      </c>
      <c r="BE9" s="208">
        <f t="shared" si="26"/>
        <v>18.2</v>
      </c>
      <c r="BF9" s="208">
        <f t="shared" si="27"/>
        <v>19</v>
      </c>
      <c r="BG9" s="209">
        <f t="shared" si="28"/>
        <v>32.536764705882355</v>
      </c>
      <c r="BH9" s="208">
        <f t="shared" si="29"/>
        <v>29.368029739776954</v>
      </c>
      <c r="BI9" s="208">
        <f t="shared" si="30"/>
        <v>14.119922630560927</v>
      </c>
      <c r="BJ9" s="208">
        <f t="shared" si="31"/>
        <v>14.119922630560927</v>
      </c>
      <c r="BK9" s="208" t="str">
        <f t="shared" si="32"/>
        <v/>
      </c>
      <c r="BL9" s="208">
        <f t="shared" si="33"/>
        <v>23.80952380952381</v>
      </c>
      <c r="BM9" s="208">
        <f t="shared" si="34"/>
        <v>23.80952380952381</v>
      </c>
      <c r="BN9" s="208">
        <f t="shared" si="35"/>
        <v>15.942028985507246</v>
      </c>
      <c r="BO9" s="208">
        <f t="shared" si="36"/>
        <v>10.882956878850102</v>
      </c>
      <c r="BP9" s="208">
        <f t="shared" si="37"/>
        <v>10.882956878850102</v>
      </c>
      <c r="BQ9" s="208">
        <f t="shared" si="38"/>
        <v>10.112359550561798</v>
      </c>
      <c r="BR9" s="208">
        <f t="shared" si="39"/>
        <v>36.68639053254438</v>
      </c>
      <c r="BS9" s="208">
        <f t="shared" si="40"/>
        <v>34.666666666666664</v>
      </c>
      <c r="BT9" s="208">
        <f t="shared" si="41"/>
        <v>37.549407114624508</v>
      </c>
      <c r="BU9" s="207">
        <v>6.84</v>
      </c>
      <c r="BV9" s="206">
        <v>6.74</v>
      </c>
      <c r="BW9" s="206">
        <v>8.75</v>
      </c>
      <c r="BX9" s="206">
        <v>8.75</v>
      </c>
      <c r="BY9" s="206">
        <v>8.59</v>
      </c>
      <c r="BZ9" s="206">
        <v>8.57</v>
      </c>
      <c r="CA9" s="206">
        <v>8.57</v>
      </c>
      <c r="CB9" s="206">
        <v>8.9700000000000006</v>
      </c>
      <c r="CC9" s="206">
        <v>8.64</v>
      </c>
      <c r="CD9" s="206">
        <v>8.64</v>
      </c>
      <c r="CE9" s="206">
        <v>8.85</v>
      </c>
      <c r="CF9" s="206">
        <v>8.31</v>
      </c>
      <c r="CG9" s="206">
        <v>7.85</v>
      </c>
      <c r="CH9" s="206">
        <v>7.81</v>
      </c>
      <c r="CI9" s="207">
        <f t="shared" si="42"/>
        <v>6.84</v>
      </c>
      <c r="CJ9" s="206">
        <f t="shared" si="43"/>
        <v>6.74</v>
      </c>
      <c r="CK9" s="206">
        <f t="shared" si="44"/>
        <v>8.75</v>
      </c>
      <c r="CL9" s="206">
        <f t="shared" si="45"/>
        <v>8.75</v>
      </c>
      <c r="CM9" s="206" t="str">
        <f t="shared" si="46"/>
        <v/>
      </c>
      <c r="CN9" s="206">
        <f t="shared" si="47"/>
        <v>8.57</v>
      </c>
      <c r="CO9" s="206">
        <f t="shared" si="48"/>
        <v>8.57</v>
      </c>
      <c r="CP9" s="206">
        <f t="shared" si="49"/>
        <v>8.9700000000000006</v>
      </c>
      <c r="CQ9" s="206">
        <f t="shared" si="50"/>
        <v>8.64</v>
      </c>
      <c r="CR9" s="206">
        <f t="shared" si="51"/>
        <v>8.64</v>
      </c>
      <c r="CS9" s="206">
        <f t="shared" si="52"/>
        <v>8.85</v>
      </c>
      <c r="CT9" s="206">
        <f t="shared" si="53"/>
        <v>8.31</v>
      </c>
      <c r="CU9" s="206">
        <f t="shared" si="54"/>
        <v>7.85</v>
      </c>
      <c r="CV9" s="206">
        <f t="shared" si="55"/>
        <v>7.81</v>
      </c>
    </row>
    <row r="10" spans="1:100" x14ac:dyDescent="0.15">
      <c r="A10" s="210" t="s">
        <v>369</v>
      </c>
      <c r="B10" s="211" t="s">
        <v>1824</v>
      </c>
      <c r="C10" s="207">
        <v>2.5099999999999998</v>
      </c>
      <c r="D10" s="206">
        <v>2</v>
      </c>
      <c r="E10" s="206">
        <v>1.7</v>
      </c>
      <c r="F10" s="206">
        <v>1.7</v>
      </c>
      <c r="G10" s="206">
        <v>2.54</v>
      </c>
      <c r="H10" s="206">
        <v>1.85</v>
      </c>
      <c r="I10" s="206">
        <v>1.85</v>
      </c>
      <c r="J10" s="206">
        <v>1.99</v>
      </c>
      <c r="K10" s="206">
        <v>1.6</v>
      </c>
      <c r="L10" s="206">
        <v>1.6</v>
      </c>
      <c r="M10" s="206">
        <v>1.06</v>
      </c>
      <c r="N10" s="206">
        <v>2.93</v>
      </c>
      <c r="O10" s="206">
        <v>1.19</v>
      </c>
      <c r="P10" s="206">
        <v>1.48</v>
      </c>
      <c r="Q10" s="209">
        <v>24.3</v>
      </c>
      <c r="R10" s="208">
        <v>23.4</v>
      </c>
      <c r="S10" s="208">
        <v>21.6</v>
      </c>
      <c r="T10" s="208">
        <v>21.6</v>
      </c>
      <c r="U10" s="208">
        <v>19.2</v>
      </c>
      <c r="V10" s="208">
        <v>20.7</v>
      </c>
      <c r="W10" s="208">
        <v>20.7</v>
      </c>
      <c r="X10" s="208">
        <v>13</v>
      </c>
      <c r="Y10" s="208">
        <v>19.5</v>
      </c>
      <c r="Z10" s="208">
        <v>19.5</v>
      </c>
      <c r="AA10" s="208">
        <v>17.3</v>
      </c>
      <c r="AB10" s="208">
        <v>16.600000000000001</v>
      </c>
      <c r="AC10" s="208">
        <v>19.399999999999999</v>
      </c>
      <c r="AD10" s="208">
        <v>16.8</v>
      </c>
      <c r="AE10" s="207">
        <f t="shared" si="0"/>
        <v>9.6812749003984067</v>
      </c>
      <c r="AF10" s="206">
        <f t="shared" si="1"/>
        <v>11.7</v>
      </c>
      <c r="AG10" s="206">
        <f t="shared" si="2"/>
        <v>12.705882352941178</v>
      </c>
      <c r="AH10" s="206">
        <f t="shared" si="3"/>
        <v>12.705882352941178</v>
      </c>
      <c r="AI10" s="206">
        <f t="shared" si="4"/>
        <v>7.5590551181102361</v>
      </c>
      <c r="AJ10" s="206">
        <f t="shared" si="5"/>
        <v>11.189189189189188</v>
      </c>
      <c r="AK10" s="206">
        <f t="shared" si="6"/>
        <v>11.189189189189188</v>
      </c>
      <c r="AL10" s="206">
        <f t="shared" si="7"/>
        <v>6.5326633165829149</v>
      </c>
      <c r="AM10" s="206">
        <f t="shared" si="8"/>
        <v>12.1875</v>
      </c>
      <c r="AN10" s="206">
        <f t="shared" si="9"/>
        <v>12.1875</v>
      </c>
      <c r="AO10" s="206">
        <f t="shared" si="10"/>
        <v>16.320754716981131</v>
      </c>
      <c r="AP10" s="206">
        <f t="shared" si="11"/>
        <v>5.6655290102389078</v>
      </c>
      <c r="AQ10" s="206">
        <f t="shared" si="12"/>
        <v>16.30252100840336</v>
      </c>
      <c r="AR10" s="206">
        <f t="shared" si="13"/>
        <v>11.351351351351353</v>
      </c>
      <c r="AS10" s="209">
        <f t="shared" si="14"/>
        <v>24.3</v>
      </c>
      <c r="AT10" s="208">
        <f t="shared" si="15"/>
        <v>23.4</v>
      </c>
      <c r="AU10" s="208">
        <f t="shared" si="16"/>
        <v>21.6</v>
      </c>
      <c r="AV10" s="208">
        <f t="shared" si="17"/>
        <v>21.6</v>
      </c>
      <c r="AW10" s="208">
        <f t="shared" si="18"/>
        <v>19.2</v>
      </c>
      <c r="AX10" s="208">
        <f t="shared" si="19"/>
        <v>20.7</v>
      </c>
      <c r="AY10" s="208">
        <f t="shared" si="20"/>
        <v>20.7</v>
      </c>
      <c r="AZ10" s="208">
        <f t="shared" si="21"/>
        <v>13</v>
      </c>
      <c r="BA10" s="208">
        <f t="shared" si="22"/>
        <v>19.5</v>
      </c>
      <c r="BB10" s="208">
        <f t="shared" si="23"/>
        <v>19.5</v>
      </c>
      <c r="BC10" s="208">
        <f t="shared" si="24"/>
        <v>17.3</v>
      </c>
      <c r="BD10" s="208">
        <f t="shared" si="25"/>
        <v>16.600000000000001</v>
      </c>
      <c r="BE10" s="208">
        <f t="shared" si="26"/>
        <v>19.399999999999999</v>
      </c>
      <c r="BF10" s="208">
        <f t="shared" si="27"/>
        <v>16.8</v>
      </c>
      <c r="BG10" s="209">
        <f t="shared" si="28"/>
        <v>44.669117647058826</v>
      </c>
      <c r="BH10" s="208">
        <f t="shared" si="29"/>
        <v>43.494423791821561</v>
      </c>
      <c r="BI10" s="208">
        <f t="shared" si="30"/>
        <v>41.779497098646033</v>
      </c>
      <c r="BJ10" s="208">
        <f t="shared" si="31"/>
        <v>41.779497098646033</v>
      </c>
      <c r="BK10" s="208">
        <f t="shared" si="32"/>
        <v>39.425051334702253</v>
      </c>
      <c r="BL10" s="208">
        <f t="shared" si="33"/>
        <v>42.857142857142861</v>
      </c>
      <c r="BM10" s="208">
        <f t="shared" si="34"/>
        <v>42.857142857142861</v>
      </c>
      <c r="BN10" s="208">
        <f t="shared" si="35"/>
        <v>37.681159420289852</v>
      </c>
      <c r="BO10" s="208">
        <f t="shared" si="36"/>
        <v>40.041067761806978</v>
      </c>
      <c r="BP10" s="208">
        <f t="shared" si="37"/>
        <v>40.041067761806978</v>
      </c>
      <c r="BQ10" s="208">
        <f t="shared" si="38"/>
        <v>38.876404494382022</v>
      </c>
      <c r="BR10" s="208">
        <f t="shared" si="39"/>
        <v>32.741617357001978</v>
      </c>
      <c r="BS10" s="208">
        <f t="shared" si="40"/>
        <v>36.952380952380949</v>
      </c>
      <c r="BT10" s="208">
        <f t="shared" si="41"/>
        <v>33.201581027667984</v>
      </c>
      <c r="BU10" s="207">
        <v>6.98</v>
      </c>
      <c r="BV10" s="206">
        <v>6.91</v>
      </c>
      <c r="BW10" s="206">
        <v>7.63</v>
      </c>
      <c r="BX10" s="206">
        <v>7.63</v>
      </c>
      <c r="BY10" s="206">
        <v>7.69</v>
      </c>
      <c r="BZ10" s="206">
        <v>7.32</v>
      </c>
      <c r="CA10" s="206">
        <v>7.32</v>
      </c>
      <c r="CB10" s="206">
        <v>7.7</v>
      </c>
      <c r="CC10" s="206">
        <v>7.21</v>
      </c>
      <c r="CD10" s="206">
        <v>7.21</v>
      </c>
      <c r="CE10" s="206">
        <v>7.48</v>
      </c>
      <c r="CF10" s="206">
        <v>6.62</v>
      </c>
      <c r="CG10" s="206">
        <v>6.69</v>
      </c>
      <c r="CH10" s="206">
        <v>6.7</v>
      </c>
      <c r="CI10" s="207">
        <f t="shared" si="42"/>
        <v>6.98</v>
      </c>
      <c r="CJ10" s="206">
        <f t="shared" si="43"/>
        <v>6.91</v>
      </c>
      <c r="CK10" s="206">
        <f t="shared" si="44"/>
        <v>7.63</v>
      </c>
      <c r="CL10" s="206">
        <f t="shared" si="45"/>
        <v>7.63</v>
      </c>
      <c r="CM10" s="206">
        <f t="shared" si="46"/>
        <v>7.69</v>
      </c>
      <c r="CN10" s="206">
        <f t="shared" si="47"/>
        <v>7.32</v>
      </c>
      <c r="CO10" s="206">
        <f t="shared" si="48"/>
        <v>7.32</v>
      </c>
      <c r="CP10" s="206">
        <f t="shared" si="49"/>
        <v>7.7</v>
      </c>
      <c r="CQ10" s="206">
        <f t="shared" si="50"/>
        <v>7.21</v>
      </c>
      <c r="CR10" s="206">
        <f t="shared" si="51"/>
        <v>7.21</v>
      </c>
      <c r="CS10" s="206">
        <f t="shared" si="52"/>
        <v>7.48</v>
      </c>
      <c r="CT10" s="206">
        <f t="shared" si="53"/>
        <v>6.62</v>
      </c>
      <c r="CU10" s="206">
        <f t="shared" si="54"/>
        <v>6.69</v>
      </c>
      <c r="CV10" s="206">
        <f t="shared" si="55"/>
        <v>6.7</v>
      </c>
    </row>
    <row r="11" spans="1:100" x14ac:dyDescent="0.15">
      <c r="A11" s="210" t="s">
        <v>372</v>
      </c>
      <c r="B11" s="211" t="s">
        <v>1823</v>
      </c>
      <c r="C11" s="207">
        <v>3.13</v>
      </c>
      <c r="D11" s="206">
        <v>2.77</v>
      </c>
      <c r="E11" s="206">
        <v>5.24</v>
      </c>
      <c r="F11" s="206">
        <v>5.24</v>
      </c>
      <c r="G11" s="206">
        <v>5.68</v>
      </c>
      <c r="H11" s="206">
        <v>5.08</v>
      </c>
      <c r="I11" s="206">
        <v>5.08</v>
      </c>
      <c r="J11" s="206">
        <v>3.22</v>
      </c>
      <c r="K11" s="206">
        <v>9.17</v>
      </c>
      <c r="L11" s="206">
        <v>9.17</v>
      </c>
      <c r="M11" s="206">
        <v>6.98</v>
      </c>
      <c r="N11" s="206">
        <v>5.51</v>
      </c>
      <c r="O11" s="206">
        <v>4.55</v>
      </c>
      <c r="P11" s="206">
        <v>4.58</v>
      </c>
      <c r="Q11" s="209">
        <v>22.6</v>
      </c>
      <c r="R11" s="208">
        <v>23.7</v>
      </c>
      <c r="X11" s="208">
        <v>13.9</v>
      </c>
      <c r="Y11" s="208">
        <v>7.2</v>
      </c>
      <c r="Z11" s="208">
        <v>7.2</v>
      </c>
      <c r="AA11" s="208">
        <v>9</v>
      </c>
      <c r="AC11" s="208">
        <v>4.8</v>
      </c>
      <c r="AD11" s="208">
        <v>18.5</v>
      </c>
      <c r="AE11" s="207">
        <f t="shared" si="0"/>
        <v>7.2204472843450489</v>
      </c>
      <c r="AF11" s="206">
        <f t="shared" si="1"/>
        <v>8.55595667870036</v>
      </c>
      <c r="AG11" s="206" t="str">
        <f t="shared" si="2"/>
        <v/>
      </c>
      <c r="AH11" s="206" t="str">
        <f t="shared" si="3"/>
        <v/>
      </c>
      <c r="AI11" s="206" t="str">
        <f t="shared" si="4"/>
        <v/>
      </c>
      <c r="AJ11" s="206" t="str">
        <f t="shared" si="5"/>
        <v/>
      </c>
      <c r="AK11" s="206" t="str">
        <f t="shared" si="6"/>
        <v/>
      </c>
      <c r="AL11" s="206">
        <f t="shared" si="7"/>
        <v>4.316770186335404</v>
      </c>
      <c r="AM11" s="206">
        <f t="shared" si="8"/>
        <v>0.7851690294438386</v>
      </c>
      <c r="AN11" s="206">
        <f t="shared" si="9"/>
        <v>0.7851690294438386</v>
      </c>
      <c r="AO11" s="206">
        <f t="shared" si="10"/>
        <v>1.2893982808022921</v>
      </c>
      <c r="AP11" s="206" t="str">
        <f t="shared" si="11"/>
        <v/>
      </c>
      <c r="AQ11" s="206">
        <f t="shared" si="12"/>
        <v>1.054945054945055</v>
      </c>
      <c r="AR11" s="206">
        <f t="shared" si="13"/>
        <v>4.0393013100436681</v>
      </c>
      <c r="AS11" s="209">
        <f t="shared" si="14"/>
        <v>22.6</v>
      </c>
      <c r="AT11" s="208">
        <f t="shared" si="15"/>
        <v>23.7</v>
      </c>
      <c r="AU11" s="208" t="str">
        <f t="shared" si="16"/>
        <v/>
      </c>
      <c r="AV11" s="208" t="str">
        <f t="shared" si="17"/>
        <v/>
      </c>
      <c r="AW11" s="208" t="str">
        <f t="shared" si="18"/>
        <v/>
      </c>
      <c r="AX11" s="208" t="str">
        <f t="shared" si="19"/>
        <v/>
      </c>
      <c r="AY11" s="208" t="str">
        <f t="shared" si="20"/>
        <v/>
      </c>
      <c r="AZ11" s="208">
        <f t="shared" si="21"/>
        <v>13.9</v>
      </c>
      <c r="BA11" s="208" t="str">
        <f t="shared" si="22"/>
        <v/>
      </c>
      <c r="BB11" s="208" t="str">
        <f t="shared" si="23"/>
        <v/>
      </c>
      <c r="BC11" s="208" t="str">
        <f t="shared" si="24"/>
        <v/>
      </c>
      <c r="BD11" s="208" t="str">
        <f t="shared" si="25"/>
        <v/>
      </c>
      <c r="BE11" s="208" t="str">
        <f t="shared" si="26"/>
        <v/>
      </c>
      <c r="BF11" s="208">
        <f t="shared" si="27"/>
        <v>18.5</v>
      </c>
      <c r="BG11" s="209">
        <f t="shared" si="28"/>
        <v>41.544117647058826</v>
      </c>
      <c r="BH11" s="208">
        <f t="shared" si="29"/>
        <v>44.05204460966543</v>
      </c>
      <c r="BI11" s="208" t="str">
        <f t="shared" si="30"/>
        <v/>
      </c>
      <c r="BJ11" s="208" t="str">
        <f t="shared" si="31"/>
        <v/>
      </c>
      <c r="BK11" s="208" t="str">
        <f t="shared" si="32"/>
        <v/>
      </c>
      <c r="BL11" s="208" t="str">
        <f t="shared" si="33"/>
        <v/>
      </c>
      <c r="BM11" s="208" t="str">
        <f t="shared" si="34"/>
        <v/>
      </c>
      <c r="BN11" s="208">
        <f t="shared" si="35"/>
        <v>40.289855072463766</v>
      </c>
      <c r="BO11" s="208" t="str">
        <f t="shared" si="36"/>
        <v/>
      </c>
      <c r="BP11" s="208" t="str">
        <f t="shared" si="37"/>
        <v/>
      </c>
      <c r="BQ11" s="208" t="str">
        <f t="shared" si="38"/>
        <v/>
      </c>
      <c r="BR11" s="208" t="str">
        <f t="shared" si="39"/>
        <v/>
      </c>
      <c r="BS11" s="208" t="str">
        <f t="shared" si="40"/>
        <v/>
      </c>
      <c r="BT11" s="208">
        <f t="shared" si="41"/>
        <v>36.561264822134383</v>
      </c>
      <c r="BU11" s="207">
        <v>6.79</v>
      </c>
      <c r="BV11" s="206">
        <v>6.72</v>
      </c>
      <c r="CB11" s="206">
        <v>6.63</v>
      </c>
      <c r="CC11" s="206">
        <v>6.77</v>
      </c>
      <c r="CD11" s="206">
        <v>6.77</v>
      </c>
      <c r="CE11" s="206">
        <v>6.42</v>
      </c>
      <c r="CG11" s="206">
        <v>5.9</v>
      </c>
      <c r="CH11" s="206">
        <v>6.51</v>
      </c>
      <c r="CI11" s="207">
        <f t="shared" si="42"/>
        <v>6.79</v>
      </c>
      <c r="CJ11" s="206">
        <f t="shared" si="43"/>
        <v>6.72</v>
      </c>
      <c r="CK11" s="206" t="str">
        <f t="shared" si="44"/>
        <v/>
      </c>
      <c r="CL11" s="206" t="str">
        <f t="shared" si="45"/>
        <v/>
      </c>
      <c r="CM11" s="206" t="str">
        <f t="shared" si="46"/>
        <v/>
      </c>
      <c r="CN11" s="206" t="str">
        <f t="shared" si="47"/>
        <v/>
      </c>
      <c r="CO11" s="206" t="str">
        <f t="shared" si="48"/>
        <v/>
      </c>
      <c r="CP11" s="206">
        <f t="shared" si="49"/>
        <v>6.63</v>
      </c>
      <c r="CQ11" s="206" t="str">
        <f t="shared" si="50"/>
        <v/>
      </c>
      <c r="CR11" s="206" t="str">
        <f t="shared" si="51"/>
        <v/>
      </c>
      <c r="CS11" s="206" t="str">
        <f t="shared" si="52"/>
        <v/>
      </c>
      <c r="CT11" s="206" t="str">
        <f t="shared" si="53"/>
        <v/>
      </c>
      <c r="CU11" s="206" t="str">
        <f t="shared" si="54"/>
        <v/>
      </c>
      <c r="CV11" s="206">
        <f t="shared" si="55"/>
        <v>6.51</v>
      </c>
    </row>
    <row r="12" spans="1:100" x14ac:dyDescent="0.15">
      <c r="A12" s="210" t="s">
        <v>374</v>
      </c>
      <c r="B12" s="211" t="s">
        <v>1822</v>
      </c>
      <c r="C12" s="207">
        <v>2.0099999999999998</v>
      </c>
      <c r="D12" s="206">
        <v>1.94</v>
      </c>
      <c r="E12" s="206">
        <v>1.67</v>
      </c>
      <c r="F12" s="206">
        <v>1.67</v>
      </c>
      <c r="G12" s="206">
        <v>1.0900000000000001</v>
      </c>
      <c r="H12" s="206">
        <v>2.29</v>
      </c>
      <c r="I12" s="206">
        <v>2.29</v>
      </c>
      <c r="J12" s="206">
        <v>3.49</v>
      </c>
      <c r="K12" s="206">
        <v>5.31</v>
      </c>
      <c r="L12" s="206">
        <v>5.31</v>
      </c>
      <c r="M12" s="206">
        <v>2.04</v>
      </c>
      <c r="N12" s="206">
        <v>1.87</v>
      </c>
      <c r="O12" s="206">
        <v>2</v>
      </c>
      <c r="P12" s="206">
        <v>2.35</v>
      </c>
      <c r="Q12" s="209">
        <v>19</v>
      </c>
      <c r="R12" s="208">
        <v>17.2</v>
      </c>
      <c r="S12" s="208">
        <v>6.4</v>
      </c>
      <c r="T12" s="208">
        <v>6.4</v>
      </c>
      <c r="U12" s="208">
        <v>8</v>
      </c>
      <c r="V12" s="208">
        <v>10.199999999999999</v>
      </c>
      <c r="W12" s="208">
        <v>10.199999999999999</v>
      </c>
      <c r="X12" s="208">
        <v>8.3000000000000007</v>
      </c>
      <c r="Y12" s="208">
        <v>12.4</v>
      </c>
      <c r="Z12" s="208">
        <v>12.4</v>
      </c>
      <c r="AA12" s="208">
        <v>14</v>
      </c>
      <c r="AB12" s="208">
        <v>7.3</v>
      </c>
      <c r="AC12" s="208">
        <v>7.6</v>
      </c>
      <c r="AD12" s="208">
        <v>11.5</v>
      </c>
      <c r="AE12" s="207">
        <f t="shared" si="0"/>
        <v>9.4527363184079611</v>
      </c>
      <c r="AF12" s="206">
        <f t="shared" si="1"/>
        <v>8.8659793814432994</v>
      </c>
      <c r="AG12" s="206">
        <f t="shared" si="2"/>
        <v>3.8323353293413178</v>
      </c>
      <c r="AH12" s="206">
        <f t="shared" si="3"/>
        <v>3.8323353293413178</v>
      </c>
      <c r="AI12" s="206">
        <f t="shared" si="4"/>
        <v>7.3394495412844032</v>
      </c>
      <c r="AJ12" s="206">
        <f t="shared" si="5"/>
        <v>4.4541484716157198</v>
      </c>
      <c r="AK12" s="206">
        <f t="shared" si="6"/>
        <v>4.4541484716157198</v>
      </c>
      <c r="AL12" s="206">
        <f t="shared" si="7"/>
        <v>2.3782234957020059</v>
      </c>
      <c r="AM12" s="206">
        <f t="shared" si="8"/>
        <v>2.3352165725047085</v>
      </c>
      <c r="AN12" s="206">
        <f t="shared" si="9"/>
        <v>2.3352165725047085</v>
      </c>
      <c r="AO12" s="206">
        <f t="shared" si="10"/>
        <v>6.8627450980392153</v>
      </c>
      <c r="AP12" s="206">
        <f t="shared" si="11"/>
        <v>3.903743315508021</v>
      </c>
      <c r="AQ12" s="206">
        <f t="shared" si="12"/>
        <v>3.8</v>
      </c>
      <c r="AR12" s="206">
        <f t="shared" si="13"/>
        <v>4.8936170212765955</v>
      </c>
      <c r="AS12" s="209">
        <f t="shared" si="14"/>
        <v>19</v>
      </c>
      <c r="AT12" s="208">
        <f t="shared" si="15"/>
        <v>17.2</v>
      </c>
      <c r="AU12" s="208">
        <f t="shared" si="16"/>
        <v>6.4</v>
      </c>
      <c r="AV12" s="208">
        <f t="shared" si="17"/>
        <v>6.4</v>
      </c>
      <c r="AW12" s="208">
        <f t="shared" si="18"/>
        <v>8</v>
      </c>
      <c r="AX12" s="208">
        <f t="shared" si="19"/>
        <v>10.199999999999999</v>
      </c>
      <c r="AY12" s="208">
        <f t="shared" si="20"/>
        <v>10.199999999999999</v>
      </c>
      <c r="AZ12" s="208">
        <f t="shared" si="21"/>
        <v>8.3000000000000007</v>
      </c>
      <c r="BA12" s="208">
        <f t="shared" si="22"/>
        <v>12.4</v>
      </c>
      <c r="BB12" s="208">
        <f t="shared" si="23"/>
        <v>12.4</v>
      </c>
      <c r="BC12" s="208">
        <f t="shared" si="24"/>
        <v>14</v>
      </c>
      <c r="BD12" s="208">
        <f t="shared" si="25"/>
        <v>7.3</v>
      </c>
      <c r="BE12" s="208">
        <f t="shared" si="26"/>
        <v>7.6</v>
      </c>
      <c r="BF12" s="208">
        <f t="shared" si="27"/>
        <v>11.5</v>
      </c>
      <c r="BG12" s="209">
        <f t="shared" si="28"/>
        <v>34.926470588235297</v>
      </c>
      <c r="BH12" s="208">
        <f t="shared" si="29"/>
        <v>31.970260223048328</v>
      </c>
      <c r="BI12" s="208">
        <f t="shared" si="30"/>
        <v>12.379110251450676</v>
      </c>
      <c r="BJ12" s="208">
        <f t="shared" si="31"/>
        <v>12.379110251450676</v>
      </c>
      <c r="BK12" s="208">
        <f t="shared" si="32"/>
        <v>16.427104722792606</v>
      </c>
      <c r="BL12" s="208">
        <f t="shared" si="33"/>
        <v>21.118012422360248</v>
      </c>
      <c r="BM12" s="208">
        <f t="shared" si="34"/>
        <v>21.118012422360248</v>
      </c>
      <c r="BN12" s="208">
        <f t="shared" si="35"/>
        <v>24.057971014492757</v>
      </c>
      <c r="BO12" s="208">
        <f t="shared" si="36"/>
        <v>25.46201232032854</v>
      </c>
      <c r="BP12" s="208">
        <f t="shared" si="37"/>
        <v>25.46201232032854</v>
      </c>
      <c r="BQ12" s="208">
        <f t="shared" si="38"/>
        <v>31.460674157303369</v>
      </c>
      <c r="BR12" s="208">
        <f t="shared" si="39"/>
        <v>14.398422090729783</v>
      </c>
      <c r="BS12" s="208">
        <f t="shared" si="40"/>
        <v>14.476190476190476</v>
      </c>
      <c r="BT12" s="208">
        <f t="shared" si="41"/>
        <v>22.727272727272727</v>
      </c>
      <c r="BU12" s="207">
        <v>8.74</v>
      </c>
      <c r="BV12" s="206">
        <v>8.7899999999999991</v>
      </c>
      <c r="BW12" s="206">
        <v>8.8699999999999992</v>
      </c>
      <c r="BX12" s="206">
        <v>8.8699999999999992</v>
      </c>
      <c r="BY12" s="206">
        <v>8.89</v>
      </c>
      <c r="BZ12" s="206">
        <v>8.8699999999999992</v>
      </c>
      <c r="CA12" s="206">
        <v>8.8699999999999992</v>
      </c>
      <c r="CB12" s="206">
        <v>8.98</v>
      </c>
      <c r="CC12" s="206">
        <v>8.74</v>
      </c>
      <c r="CD12" s="206">
        <v>8.74</v>
      </c>
      <c r="CE12" s="206">
        <v>8.94</v>
      </c>
      <c r="CF12" s="206">
        <v>8.83</v>
      </c>
      <c r="CG12" s="206">
        <v>8.98</v>
      </c>
      <c r="CH12" s="206">
        <v>8.9499999999999993</v>
      </c>
      <c r="CI12" s="207">
        <f t="shared" si="42"/>
        <v>8.74</v>
      </c>
      <c r="CJ12" s="206">
        <f t="shared" si="43"/>
        <v>8.7899999999999991</v>
      </c>
      <c r="CK12" s="206">
        <f t="shared" si="44"/>
        <v>8.8699999999999992</v>
      </c>
      <c r="CL12" s="206">
        <f t="shared" si="45"/>
        <v>8.8699999999999992</v>
      </c>
      <c r="CM12" s="206">
        <f t="shared" si="46"/>
        <v>8.89</v>
      </c>
      <c r="CN12" s="206">
        <f t="shared" si="47"/>
        <v>8.8699999999999992</v>
      </c>
      <c r="CO12" s="206">
        <f t="shared" si="48"/>
        <v>8.8699999999999992</v>
      </c>
      <c r="CP12" s="206">
        <f t="shared" si="49"/>
        <v>8.98</v>
      </c>
      <c r="CQ12" s="206">
        <f t="shared" si="50"/>
        <v>8.74</v>
      </c>
      <c r="CR12" s="206">
        <f t="shared" si="51"/>
        <v>8.74</v>
      </c>
      <c r="CS12" s="206">
        <f t="shared" si="52"/>
        <v>8.94</v>
      </c>
      <c r="CT12" s="206">
        <f t="shared" si="53"/>
        <v>8.83</v>
      </c>
      <c r="CU12" s="206">
        <f t="shared" si="54"/>
        <v>8.98</v>
      </c>
      <c r="CV12" s="206">
        <f t="shared" si="55"/>
        <v>8.9499999999999993</v>
      </c>
    </row>
    <row r="13" spans="1:100" x14ac:dyDescent="0.15">
      <c r="A13" s="210" t="s">
        <v>391</v>
      </c>
      <c r="B13" s="211" t="s">
        <v>1652</v>
      </c>
      <c r="C13" s="207">
        <v>5.6</v>
      </c>
      <c r="D13" s="206">
        <v>5.14</v>
      </c>
      <c r="E13" s="206">
        <v>9.93</v>
      </c>
      <c r="F13" s="206">
        <v>9.93</v>
      </c>
      <c r="G13" s="206">
        <v>7.01</v>
      </c>
      <c r="H13" s="206">
        <v>10.85</v>
      </c>
      <c r="I13" s="206">
        <v>10.85</v>
      </c>
      <c r="J13" s="206">
        <v>7.89</v>
      </c>
      <c r="K13" s="206">
        <v>11.38</v>
      </c>
      <c r="L13" s="206">
        <v>11.38</v>
      </c>
      <c r="M13" s="206">
        <v>9.23</v>
      </c>
      <c r="N13" s="206">
        <v>4.8600000000000003</v>
      </c>
      <c r="O13" s="206">
        <v>3.42</v>
      </c>
      <c r="P13" s="206">
        <v>3.99</v>
      </c>
      <c r="Q13" s="209">
        <v>13.6</v>
      </c>
      <c r="R13" s="208">
        <v>8.9</v>
      </c>
      <c r="S13" s="208">
        <v>6.1</v>
      </c>
      <c r="T13" s="208">
        <v>6.1</v>
      </c>
      <c r="U13" s="208">
        <v>4.7</v>
      </c>
      <c r="V13" s="208">
        <v>16.899999999999999</v>
      </c>
      <c r="W13" s="208">
        <v>16.899999999999999</v>
      </c>
      <c r="X13" s="208">
        <v>16.399999999999999</v>
      </c>
      <c r="Y13" s="208">
        <v>18.7</v>
      </c>
      <c r="Z13" s="208">
        <v>18.7</v>
      </c>
      <c r="AA13" s="208">
        <v>22.5</v>
      </c>
      <c r="AB13" s="208">
        <v>27.1</v>
      </c>
      <c r="AC13" s="208">
        <v>23.1</v>
      </c>
      <c r="AE13" s="207">
        <f t="shared" si="0"/>
        <v>2.4285714285714288</v>
      </c>
      <c r="AF13" s="206">
        <f t="shared" si="1"/>
        <v>1.7315175097276267</v>
      </c>
      <c r="AG13" s="206">
        <f t="shared" si="2"/>
        <v>0.61430010070493457</v>
      </c>
      <c r="AH13" s="206">
        <f t="shared" si="3"/>
        <v>0.61430010070493457</v>
      </c>
      <c r="AI13" s="206">
        <f t="shared" si="4"/>
        <v>0.67047075606276751</v>
      </c>
      <c r="AJ13" s="206">
        <f t="shared" si="5"/>
        <v>1.5576036866359446</v>
      </c>
      <c r="AK13" s="206">
        <f t="shared" si="6"/>
        <v>1.5576036866359446</v>
      </c>
      <c r="AL13" s="206">
        <f t="shared" si="7"/>
        <v>2.0785804816223066</v>
      </c>
      <c r="AM13" s="206">
        <f t="shared" si="8"/>
        <v>1.6432337434094901</v>
      </c>
      <c r="AN13" s="206">
        <f t="shared" si="9"/>
        <v>1.6432337434094901</v>
      </c>
      <c r="AO13" s="206">
        <f t="shared" si="10"/>
        <v>2.4377031419284938</v>
      </c>
      <c r="AP13" s="206">
        <f t="shared" si="11"/>
        <v>5.576131687242798</v>
      </c>
      <c r="AQ13" s="206">
        <f t="shared" si="12"/>
        <v>6.7543859649122808</v>
      </c>
      <c r="AR13" s="206" t="str">
        <f t="shared" si="13"/>
        <v/>
      </c>
      <c r="AS13" s="209">
        <f t="shared" si="14"/>
        <v>13.6</v>
      </c>
      <c r="AT13" s="208">
        <f t="shared" si="15"/>
        <v>8.9</v>
      </c>
      <c r="AU13" s="208" t="str">
        <f t="shared" si="16"/>
        <v/>
      </c>
      <c r="AV13" s="208" t="str">
        <f t="shared" si="17"/>
        <v/>
      </c>
      <c r="AW13" s="208" t="str">
        <f t="shared" si="18"/>
        <v/>
      </c>
      <c r="AX13" s="208">
        <f t="shared" si="19"/>
        <v>16.899999999999999</v>
      </c>
      <c r="AY13" s="208">
        <f t="shared" si="20"/>
        <v>16.899999999999999</v>
      </c>
      <c r="AZ13" s="208">
        <f t="shared" si="21"/>
        <v>16.399999999999999</v>
      </c>
      <c r="BA13" s="208">
        <f t="shared" si="22"/>
        <v>18.7</v>
      </c>
      <c r="BB13" s="208">
        <f t="shared" si="23"/>
        <v>18.7</v>
      </c>
      <c r="BC13" s="208">
        <f t="shared" si="24"/>
        <v>22.5</v>
      </c>
      <c r="BD13" s="208">
        <f t="shared" si="25"/>
        <v>27.1</v>
      </c>
      <c r="BE13" s="208">
        <f t="shared" si="26"/>
        <v>23.1</v>
      </c>
      <c r="BF13" s="208" t="str">
        <f t="shared" si="27"/>
        <v/>
      </c>
      <c r="BG13" s="209">
        <f t="shared" si="28"/>
        <v>25</v>
      </c>
      <c r="BH13" s="208">
        <f t="shared" si="29"/>
        <v>16.542750929368029</v>
      </c>
      <c r="BI13" s="208" t="str">
        <f t="shared" si="30"/>
        <v/>
      </c>
      <c r="BJ13" s="208" t="str">
        <f t="shared" si="31"/>
        <v/>
      </c>
      <c r="BK13" s="208" t="str">
        <f t="shared" si="32"/>
        <v/>
      </c>
      <c r="BL13" s="208">
        <f t="shared" si="33"/>
        <v>34.989648033126294</v>
      </c>
      <c r="BM13" s="208">
        <f t="shared" si="34"/>
        <v>34.989648033126294</v>
      </c>
      <c r="BN13" s="208">
        <f t="shared" si="35"/>
        <v>47.536231884057962</v>
      </c>
      <c r="BO13" s="208">
        <f t="shared" si="36"/>
        <v>38.398357289527716</v>
      </c>
      <c r="BP13" s="208">
        <f t="shared" si="37"/>
        <v>38.398357289527716</v>
      </c>
      <c r="BQ13" s="208">
        <f t="shared" si="38"/>
        <v>50.561797752808985</v>
      </c>
      <c r="BR13" s="208">
        <f t="shared" si="39"/>
        <v>53.451676528599606</v>
      </c>
      <c r="BS13" s="208">
        <f t="shared" si="40"/>
        <v>44</v>
      </c>
      <c r="BT13" s="208" t="str">
        <f t="shared" si="41"/>
        <v/>
      </c>
      <c r="BU13" s="207">
        <v>5.33</v>
      </c>
      <c r="BV13" s="206">
        <v>5.33</v>
      </c>
      <c r="BW13" s="206">
        <v>7.09</v>
      </c>
      <c r="BX13" s="206">
        <v>7.09</v>
      </c>
      <c r="BY13" s="206">
        <v>6.71</v>
      </c>
      <c r="BZ13" s="206">
        <v>7.54</v>
      </c>
      <c r="CA13" s="206">
        <v>7.54</v>
      </c>
      <c r="CB13" s="206">
        <v>7.44</v>
      </c>
      <c r="CC13" s="206">
        <v>5.74</v>
      </c>
      <c r="CD13" s="206">
        <v>5.74</v>
      </c>
      <c r="CE13" s="206">
        <v>6.06</v>
      </c>
      <c r="CF13" s="206">
        <v>6.2</v>
      </c>
      <c r="CG13" s="206">
        <v>5.7</v>
      </c>
      <c r="CI13" s="207">
        <f t="shared" si="42"/>
        <v>5.33</v>
      </c>
      <c r="CJ13" s="206">
        <f t="shared" si="43"/>
        <v>5.33</v>
      </c>
      <c r="CK13" s="206" t="str">
        <f t="shared" si="44"/>
        <v/>
      </c>
      <c r="CL13" s="206" t="str">
        <f t="shared" si="45"/>
        <v/>
      </c>
      <c r="CM13" s="206" t="str">
        <f t="shared" si="46"/>
        <v/>
      </c>
      <c r="CN13" s="206">
        <f t="shared" si="47"/>
        <v>7.54</v>
      </c>
      <c r="CO13" s="206">
        <f t="shared" si="48"/>
        <v>7.54</v>
      </c>
      <c r="CP13" s="206">
        <f t="shared" si="49"/>
        <v>7.44</v>
      </c>
      <c r="CQ13" s="206">
        <f t="shared" si="50"/>
        <v>5.74</v>
      </c>
      <c r="CR13" s="206">
        <f t="shared" si="51"/>
        <v>5.74</v>
      </c>
      <c r="CS13" s="206">
        <f t="shared" si="52"/>
        <v>6.06</v>
      </c>
      <c r="CT13" s="206">
        <f t="shared" si="53"/>
        <v>6.2</v>
      </c>
      <c r="CU13" s="206">
        <f t="shared" si="54"/>
        <v>5.7</v>
      </c>
      <c r="CV13" s="206" t="str">
        <f t="shared" si="55"/>
        <v/>
      </c>
    </row>
    <row r="14" spans="1:100" x14ac:dyDescent="0.15">
      <c r="A14" s="210" t="s">
        <v>395</v>
      </c>
      <c r="B14" s="211" t="s">
        <v>1651</v>
      </c>
      <c r="C14" s="207">
        <v>2.72</v>
      </c>
      <c r="D14" s="206">
        <v>1.91</v>
      </c>
      <c r="E14" s="206">
        <v>0.82</v>
      </c>
      <c r="F14" s="206">
        <v>0.82</v>
      </c>
      <c r="G14" s="206">
        <v>2.27</v>
      </c>
      <c r="H14" s="206">
        <v>1.41</v>
      </c>
      <c r="I14" s="206">
        <v>1.41</v>
      </c>
      <c r="J14" s="206">
        <v>1.98</v>
      </c>
      <c r="K14" s="206">
        <v>4.62</v>
      </c>
      <c r="L14" s="206">
        <v>4.62</v>
      </c>
      <c r="M14" s="206">
        <v>3.25</v>
      </c>
      <c r="N14" s="206">
        <v>4.3600000000000003</v>
      </c>
      <c r="O14" s="206">
        <v>3.01</v>
      </c>
      <c r="P14" s="206">
        <v>4.6500000000000004</v>
      </c>
      <c r="Q14" s="209">
        <v>14</v>
      </c>
      <c r="R14" s="208">
        <v>9.1999999999999993</v>
      </c>
      <c r="S14" s="208">
        <v>9.1999999999999993</v>
      </c>
      <c r="T14" s="208">
        <v>9.1999999999999993</v>
      </c>
      <c r="U14" s="208">
        <v>7.7</v>
      </c>
      <c r="V14" s="208">
        <v>12.6</v>
      </c>
      <c r="W14" s="208">
        <v>12.6</v>
      </c>
      <c r="X14" s="208">
        <v>9.4</v>
      </c>
      <c r="Y14" s="208">
        <v>7.1</v>
      </c>
      <c r="Z14" s="208">
        <v>7.1</v>
      </c>
      <c r="AA14" s="208">
        <v>6.4</v>
      </c>
      <c r="AE14" s="207">
        <f t="shared" si="0"/>
        <v>5.1470588235294112</v>
      </c>
      <c r="AF14" s="206">
        <f t="shared" si="1"/>
        <v>4.8167539267015709</v>
      </c>
      <c r="AG14" s="206">
        <f t="shared" si="2"/>
        <v>11.219512195121951</v>
      </c>
      <c r="AH14" s="206">
        <f t="shared" si="3"/>
        <v>11.219512195121951</v>
      </c>
      <c r="AI14" s="206">
        <f t="shared" si="4"/>
        <v>3.392070484581498</v>
      </c>
      <c r="AJ14" s="206">
        <f t="shared" si="5"/>
        <v>8.9361702127659584</v>
      </c>
      <c r="AK14" s="206">
        <f t="shared" si="6"/>
        <v>8.9361702127659584</v>
      </c>
      <c r="AL14" s="206">
        <f t="shared" si="7"/>
        <v>4.7474747474747474</v>
      </c>
      <c r="AM14" s="206">
        <f t="shared" si="8"/>
        <v>1.5367965367965366</v>
      </c>
      <c r="AN14" s="206">
        <f t="shared" si="9"/>
        <v>1.5367965367965366</v>
      </c>
      <c r="AO14" s="206">
        <f t="shared" si="10"/>
        <v>1.9692307692307693</v>
      </c>
      <c r="AP14" s="206" t="str">
        <f t="shared" si="11"/>
        <v/>
      </c>
      <c r="AQ14" s="206" t="str">
        <f t="shared" si="12"/>
        <v/>
      </c>
      <c r="AR14" s="206" t="str">
        <f t="shared" si="13"/>
        <v/>
      </c>
      <c r="AS14" s="209">
        <f t="shared" si="14"/>
        <v>14</v>
      </c>
      <c r="AT14" s="208">
        <f t="shared" si="15"/>
        <v>9.1999999999999993</v>
      </c>
      <c r="AU14" s="208">
        <f t="shared" si="16"/>
        <v>9.1999999999999993</v>
      </c>
      <c r="AV14" s="208">
        <f t="shared" si="17"/>
        <v>9.1999999999999993</v>
      </c>
      <c r="AW14" s="208">
        <f t="shared" si="18"/>
        <v>7.7</v>
      </c>
      <c r="AX14" s="208">
        <f t="shared" si="19"/>
        <v>12.6</v>
      </c>
      <c r="AY14" s="208">
        <f t="shared" si="20"/>
        <v>12.6</v>
      </c>
      <c r="AZ14" s="208">
        <f t="shared" si="21"/>
        <v>9.4</v>
      </c>
      <c r="BA14" s="208">
        <f t="shared" si="22"/>
        <v>7.1</v>
      </c>
      <c r="BB14" s="208">
        <f t="shared" si="23"/>
        <v>7.1</v>
      </c>
      <c r="BC14" s="208">
        <f t="shared" si="24"/>
        <v>6.4</v>
      </c>
      <c r="BD14" s="208" t="str">
        <f t="shared" si="25"/>
        <v/>
      </c>
      <c r="BE14" s="208" t="str">
        <f t="shared" si="26"/>
        <v/>
      </c>
      <c r="BF14" s="208" t="str">
        <f t="shared" si="27"/>
        <v/>
      </c>
      <c r="BG14" s="209">
        <f t="shared" si="28"/>
        <v>25.735294117647058</v>
      </c>
      <c r="BH14" s="208">
        <f t="shared" si="29"/>
        <v>17.100371747211895</v>
      </c>
      <c r="BI14" s="208">
        <f t="shared" si="30"/>
        <v>17.794970986460346</v>
      </c>
      <c r="BJ14" s="208">
        <f t="shared" si="31"/>
        <v>17.794970986460346</v>
      </c>
      <c r="BK14" s="208">
        <f t="shared" si="32"/>
        <v>15.811088295687885</v>
      </c>
      <c r="BL14" s="208">
        <f t="shared" si="33"/>
        <v>26.086956521739133</v>
      </c>
      <c r="BM14" s="208">
        <f t="shared" si="34"/>
        <v>26.086956521739133</v>
      </c>
      <c r="BN14" s="208">
        <f t="shared" si="35"/>
        <v>27.246376811594203</v>
      </c>
      <c r="BO14" s="208">
        <f t="shared" si="36"/>
        <v>14.579055441478438</v>
      </c>
      <c r="BP14" s="208">
        <f t="shared" si="37"/>
        <v>14.579055441478438</v>
      </c>
      <c r="BQ14" s="208">
        <f t="shared" si="38"/>
        <v>14.382022471910112</v>
      </c>
      <c r="BR14" s="208" t="str">
        <f t="shared" si="39"/>
        <v/>
      </c>
      <c r="BS14" s="208" t="str">
        <f t="shared" si="40"/>
        <v/>
      </c>
      <c r="BT14" s="208" t="str">
        <f t="shared" si="41"/>
        <v/>
      </c>
      <c r="BU14" s="207">
        <v>6.34</v>
      </c>
      <c r="BV14" s="206">
        <v>6.55</v>
      </c>
      <c r="BW14" s="206">
        <v>6.33</v>
      </c>
      <c r="BX14" s="206">
        <v>6.33</v>
      </c>
      <c r="BY14" s="206">
        <v>6.49</v>
      </c>
      <c r="BZ14" s="206">
        <v>6.44</v>
      </c>
      <c r="CA14" s="206">
        <v>6.44</v>
      </c>
      <c r="CB14" s="206">
        <v>6.45</v>
      </c>
      <c r="CC14" s="206">
        <v>6.49</v>
      </c>
      <c r="CD14" s="206">
        <v>6.49</v>
      </c>
      <c r="CE14" s="206">
        <v>6.64</v>
      </c>
      <c r="CI14" s="207">
        <f t="shared" si="42"/>
        <v>6.34</v>
      </c>
      <c r="CJ14" s="206">
        <f t="shared" si="43"/>
        <v>6.55</v>
      </c>
      <c r="CK14" s="206">
        <f t="shared" si="44"/>
        <v>6.33</v>
      </c>
      <c r="CL14" s="206">
        <f t="shared" si="45"/>
        <v>6.33</v>
      </c>
      <c r="CM14" s="206">
        <f t="shared" si="46"/>
        <v>6.49</v>
      </c>
      <c r="CN14" s="206">
        <f t="shared" si="47"/>
        <v>6.44</v>
      </c>
      <c r="CO14" s="206">
        <f t="shared" si="48"/>
        <v>6.44</v>
      </c>
      <c r="CP14" s="206">
        <f t="shared" si="49"/>
        <v>6.45</v>
      </c>
      <c r="CQ14" s="206">
        <f t="shared" si="50"/>
        <v>6.49</v>
      </c>
      <c r="CR14" s="206">
        <f t="shared" si="51"/>
        <v>6.49</v>
      </c>
      <c r="CS14" s="206">
        <f t="shared" si="52"/>
        <v>6.64</v>
      </c>
      <c r="CT14" s="206" t="str">
        <f t="shared" si="53"/>
        <v/>
      </c>
      <c r="CU14" s="206" t="str">
        <f t="shared" si="54"/>
        <v/>
      </c>
      <c r="CV14" s="206" t="str">
        <f t="shared" si="55"/>
        <v/>
      </c>
    </row>
    <row r="15" spans="1:100" x14ac:dyDescent="0.15">
      <c r="A15" s="210" t="s">
        <v>398</v>
      </c>
      <c r="B15" s="211" t="s">
        <v>1650</v>
      </c>
      <c r="C15" s="207">
        <v>8.36</v>
      </c>
      <c r="D15" s="206">
        <v>8.84</v>
      </c>
      <c r="E15" s="206">
        <v>5.66</v>
      </c>
      <c r="F15" s="206">
        <v>5.66</v>
      </c>
      <c r="G15" s="206">
        <v>5.86</v>
      </c>
      <c r="H15" s="206">
        <v>4.5999999999999996</v>
      </c>
      <c r="I15" s="206">
        <v>4.5999999999999996</v>
      </c>
      <c r="J15" s="206">
        <v>4.54</v>
      </c>
      <c r="K15" s="206">
        <v>8.0299999999999994</v>
      </c>
      <c r="L15" s="206">
        <v>8.0299999999999994</v>
      </c>
      <c r="M15" s="206">
        <v>9.1300000000000008</v>
      </c>
      <c r="N15" s="206">
        <v>5.21</v>
      </c>
      <c r="O15" s="206">
        <v>5.99</v>
      </c>
      <c r="P15" s="206">
        <v>6.38</v>
      </c>
      <c r="Q15" s="209">
        <v>34.5</v>
      </c>
      <c r="R15" s="208">
        <v>30.8</v>
      </c>
      <c r="S15" s="208">
        <v>30.8</v>
      </c>
      <c r="T15" s="208">
        <v>30.8</v>
      </c>
      <c r="U15" s="208">
        <v>31.1</v>
      </c>
      <c r="V15" s="208">
        <v>33.200000000000003</v>
      </c>
      <c r="W15" s="208">
        <v>33.200000000000003</v>
      </c>
      <c r="X15" s="208">
        <v>20.6</v>
      </c>
      <c r="Y15" s="208">
        <v>22.5</v>
      </c>
      <c r="Z15" s="208">
        <v>22.5</v>
      </c>
      <c r="AA15" s="208">
        <v>27.4</v>
      </c>
      <c r="AB15" s="208">
        <v>5</v>
      </c>
      <c r="AC15" s="208">
        <v>15.9</v>
      </c>
      <c r="AD15" s="208">
        <v>20.8</v>
      </c>
      <c r="AE15" s="207">
        <f t="shared" si="0"/>
        <v>4.1267942583732058</v>
      </c>
      <c r="AF15" s="206">
        <f t="shared" si="1"/>
        <v>3.4841628959276019</v>
      </c>
      <c r="AG15" s="206">
        <f t="shared" si="2"/>
        <v>5.4416961130742045</v>
      </c>
      <c r="AH15" s="206">
        <f t="shared" si="3"/>
        <v>5.4416961130742045</v>
      </c>
      <c r="AI15" s="206">
        <f t="shared" si="4"/>
        <v>5.3071672354948802</v>
      </c>
      <c r="AJ15" s="206">
        <f t="shared" si="5"/>
        <v>7.2173913043478271</v>
      </c>
      <c r="AK15" s="206">
        <f t="shared" si="6"/>
        <v>7.2173913043478271</v>
      </c>
      <c r="AL15" s="206">
        <f t="shared" si="7"/>
        <v>4.537444933920705</v>
      </c>
      <c r="AM15" s="206">
        <f t="shared" si="8"/>
        <v>2.8019925280199254</v>
      </c>
      <c r="AN15" s="206">
        <f t="shared" si="9"/>
        <v>2.8019925280199254</v>
      </c>
      <c r="AO15" s="206">
        <f t="shared" si="10"/>
        <v>3.0010952902519161</v>
      </c>
      <c r="AP15" s="206">
        <f t="shared" si="11"/>
        <v>0.95969289827255277</v>
      </c>
      <c r="AQ15" s="206">
        <f t="shared" si="12"/>
        <v>2.654424040066778</v>
      </c>
      <c r="AR15" s="206">
        <f t="shared" si="13"/>
        <v>3.2601880877742948</v>
      </c>
      <c r="AS15" s="209">
        <f t="shared" si="14"/>
        <v>34.5</v>
      </c>
      <c r="AT15" s="208">
        <f t="shared" si="15"/>
        <v>30.8</v>
      </c>
      <c r="AU15" s="208">
        <f t="shared" si="16"/>
        <v>30.8</v>
      </c>
      <c r="AV15" s="208">
        <f t="shared" si="17"/>
        <v>30.8</v>
      </c>
      <c r="AW15" s="208">
        <f t="shared" si="18"/>
        <v>31.1</v>
      </c>
      <c r="AX15" s="208">
        <f t="shared" si="19"/>
        <v>33.200000000000003</v>
      </c>
      <c r="AY15" s="208">
        <f t="shared" si="20"/>
        <v>33.200000000000003</v>
      </c>
      <c r="AZ15" s="208">
        <f t="shared" si="21"/>
        <v>20.6</v>
      </c>
      <c r="BA15" s="208">
        <f t="shared" si="22"/>
        <v>22.5</v>
      </c>
      <c r="BB15" s="208">
        <f t="shared" si="23"/>
        <v>22.5</v>
      </c>
      <c r="BC15" s="208">
        <f t="shared" si="24"/>
        <v>27.4</v>
      </c>
      <c r="BD15" s="208" t="str">
        <f t="shared" si="25"/>
        <v/>
      </c>
      <c r="BE15" s="208">
        <f t="shared" si="26"/>
        <v>15.9</v>
      </c>
      <c r="BF15" s="208">
        <f t="shared" si="27"/>
        <v>20.8</v>
      </c>
      <c r="BG15" s="209">
        <f t="shared" si="28"/>
        <v>63.419117647058826</v>
      </c>
      <c r="BH15" s="208">
        <f t="shared" si="29"/>
        <v>57.249070631970262</v>
      </c>
      <c r="BI15" s="208">
        <f t="shared" si="30"/>
        <v>59.574468085106382</v>
      </c>
      <c r="BJ15" s="208">
        <f t="shared" si="31"/>
        <v>59.574468085106382</v>
      </c>
      <c r="BK15" s="208">
        <f t="shared" si="32"/>
        <v>63.860369609856257</v>
      </c>
      <c r="BL15" s="208">
        <f t="shared" si="33"/>
        <v>68.737060041407887</v>
      </c>
      <c r="BM15" s="208">
        <f t="shared" si="34"/>
        <v>68.737060041407887</v>
      </c>
      <c r="BN15" s="208">
        <f t="shared" si="35"/>
        <v>59.710144927536234</v>
      </c>
      <c r="BO15" s="208">
        <f t="shared" si="36"/>
        <v>46.201232032854207</v>
      </c>
      <c r="BP15" s="208">
        <f t="shared" si="37"/>
        <v>46.201232032854207</v>
      </c>
      <c r="BQ15" s="208">
        <f t="shared" si="38"/>
        <v>61.573033707865171</v>
      </c>
      <c r="BR15" s="208" t="str">
        <f t="shared" si="39"/>
        <v/>
      </c>
      <c r="BS15" s="208">
        <f t="shared" si="40"/>
        <v>30.285714285714285</v>
      </c>
      <c r="BT15" s="208">
        <f t="shared" si="41"/>
        <v>41.10671936758893</v>
      </c>
      <c r="BU15" s="207">
        <v>5.77</v>
      </c>
      <c r="BV15" s="206">
        <v>5.55</v>
      </c>
      <c r="BW15" s="206">
        <v>5.71</v>
      </c>
      <c r="BX15" s="206">
        <v>5.71</v>
      </c>
      <c r="BY15" s="206">
        <v>5.81</v>
      </c>
      <c r="BZ15" s="206">
        <v>5.92</v>
      </c>
      <c r="CA15" s="206">
        <v>5.92</v>
      </c>
      <c r="CB15" s="206">
        <v>5.65</v>
      </c>
      <c r="CC15" s="206">
        <v>5.36</v>
      </c>
      <c r="CD15" s="206">
        <v>5.36</v>
      </c>
      <c r="CE15" s="206">
        <v>5.87</v>
      </c>
      <c r="CF15" s="206">
        <v>4.63</v>
      </c>
      <c r="CG15" s="206">
        <v>4.84</v>
      </c>
      <c r="CH15" s="206">
        <v>5.04</v>
      </c>
      <c r="CI15" s="207">
        <f t="shared" si="42"/>
        <v>5.77</v>
      </c>
      <c r="CJ15" s="206">
        <f t="shared" si="43"/>
        <v>5.55</v>
      </c>
      <c r="CK15" s="206">
        <f t="shared" si="44"/>
        <v>5.71</v>
      </c>
      <c r="CL15" s="206">
        <f t="shared" si="45"/>
        <v>5.71</v>
      </c>
      <c r="CM15" s="206">
        <f t="shared" si="46"/>
        <v>5.81</v>
      </c>
      <c r="CN15" s="206">
        <f t="shared" si="47"/>
        <v>5.92</v>
      </c>
      <c r="CO15" s="206">
        <f t="shared" si="48"/>
        <v>5.92</v>
      </c>
      <c r="CP15" s="206">
        <f t="shared" si="49"/>
        <v>5.65</v>
      </c>
      <c r="CQ15" s="206">
        <f t="shared" si="50"/>
        <v>5.36</v>
      </c>
      <c r="CR15" s="206">
        <f t="shared" si="51"/>
        <v>5.36</v>
      </c>
      <c r="CS15" s="206">
        <f t="shared" si="52"/>
        <v>5.87</v>
      </c>
      <c r="CT15" s="206" t="str">
        <f t="shared" si="53"/>
        <v/>
      </c>
      <c r="CU15" s="206">
        <f t="shared" si="54"/>
        <v>4.84</v>
      </c>
      <c r="CV15" s="206">
        <f t="shared" si="55"/>
        <v>5.04</v>
      </c>
    </row>
    <row r="16" spans="1:100" x14ac:dyDescent="0.15">
      <c r="A16" s="210" t="s">
        <v>401</v>
      </c>
      <c r="B16" s="211" t="s">
        <v>1649</v>
      </c>
      <c r="C16" s="207">
        <v>1.57</v>
      </c>
      <c r="D16" s="206">
        <v>3.07</v>
      </c>
      <c r="E16" s="206">
        <v>2.94</v>
      </c>
      <c r="F16" s="206">
        <v>2.94</v>
      </c>
      <c r="G16" s="206">
        <v>3.15</v>
      </c>
      <c r="H16" s="206">
        <v>2.12</v>
      </c>
      <c r="I16" s="206">
        <v>2.12</v>
      </c>
      <c r="J16" s="206">
        <v>1.51</v>
      </c>
      <c r="K16" s="206">
        <v>4.1399999999999997</v>
      </c>
      <c r="L16" s="206">
        <v>4.1399999999999997</v>
      </c>
      <c r="M16" s="206">
        <v>7.75</v>
      </c>
      <c r="N16" s="206">
        <v>2.76</v>
      </c>
      <c r="O16" s="206">
        <v>0.71</v>
      </c>
      <c r="P16" s="206">
        <v>0.9</v>
      </c>
      <c r="S16" s="208">
        <v>31.1</v>
      </c>
      <c r="T16" s="208">
        <v>31.1</v>
      </c>
      <c r="U16" s="208">
        <v>28.3</v>
      </c>
      <c r="V16" s="208">
        <v>16.100000000000001</v>
      </c>
      <c r="W16" s="208">
        <v>16.100000000000001</v>
      </c>
      <c r="X16" s="208">
        <v>5</v>
      </c>
      <c r="AE16" s="207" t="str">
        <f t="shared" si="0"/>
        <v/>
      </c>
      <c r="AF16" s="206" t="str">
        <f t="shared" si="1"/>
        <v/>
      </c>
      <c r="AG16" s="206">
        <f t="shared" si="2"/>
        <v>10.578231292517007</v>
      </c>
      <c r="AH16" s="206">
        <f t="shared" si="3"/>
        <v>10.578231292517007</v>
      </c>
      <c r="AI16" s="206">
        <f t="shared" si="4"/>
        <v>8.9841269841269842</v>
      </c>
      <c r="AJ16" s="206">
        <f t="shared" si="5"/>
        <v>7.5943396226415096</v>
      </c>
      <c r="AK16" s="206">
        <f t="shared" si="6"/>
        <v>7.5943396226415096</v>
      </c>
      <c r="AL16" s="206">
        <f t="shared" si="7"/>
        <v>3.3112582781456954</v>
      </c>
      <c r="AM16" s="206" t="str">
        <f t="shared" si="8"/>
        <v/>
      </c>
      <c r="AN16" s="206" t="str">
        <f t="shared" si="9"/>
        <v/>
      </c>
      <c r="AO16" s="206" t="str">
        <f t="shared" si="10"/>
        <v/>
      </c>
      <c r="AP16" s="206" t="str">
        <f t="shared" si="11"/>
        <v/>
      </c>
      <c r="AQ16" s="206" t="str">
        <f t="shared" si="12"/>
        <v/>
      </c>
      <c r="AR16" s="206" t="str">
        <f t="shared" si="13"/>
        <v/>
      </c>
      <c r="AS16" s="209" t="str">
        <f t="shared" si="14"/>
        <v/>
      </c>
      <c r="AT16" s="208" t="str">
        <f t="shared" si="15"/>
        <v/>
      </c>
      <c r="AU16" s="208">
        <f t="shared" si="16"/>
        <v>31.1</v>
      </c>
      <c r="AV16" s="208">
        <f t="shared" si="17"/>
        <v>31.1</v>
      </c>
      <c r="AW16" s="208">
        <f t="shared" si="18"/>
        <v>28.3</v>
      </c>
      <c r="AX16" s="208">
        <f t="shared" si="19"/>
        <v>16.100000000000001</v>
      </c>
      <c r="AY16" s="208">
        <f t="shared" si="20"/>
        <v>16.100000000000001</v>
      </c>
      <c r="AZ16" s="208">
        <f t="shared" si="21"/>
        <v>5</v>
      </c>
      <c r="BA16" s="208" t="str">
        <f t="shared" si="22"/>
        <v/>
      </c>
      <c r="BB16" s="208" t="str">
        <f t="shared" si="23"/>
        <v/>
      </c>
      <c r="BC16" s="208" t="str">
        <f t="shared" si="24"/>
        <v/>
      </c>
      <c r="BD16" s="208" t="str">
        <f t="shared" si="25"/>
        <v/>
      </c>
      <c r="BE16" s="208" t="str">
        <f t="shared" si="26"/>
        <v/>
      </c>
      <c r="BF16" s="208" t="str">
        <f t="shared" si="27"/>
        <v/>
      </c>
      <c r="BG16" s="209" t="str">
        <f t="shared" si="28"/>
        <v/>
      </c>
      <c r="BH16" s="208" t="str">
        <f t="shared" si="29"/>
        <v/>
      </c>
      <c r="BI16" s="208">
        <f t="shared" si="30"/>
        <v>60.154738878143128</v>
      </c>
      <c r="BJ16" s="208">
        <f t="shared" si="31"/>
        <v>60.154738878143128</v>
      </c>
      <c r="BK16" s="208">
        <f t="shared" si="32"/>
        <v>58.110882956878847</v>
      </c>
      <c r="BL16" s="208">
        <f t="shared" si="33"/>
        <v>33.333333333333343</v>
      </c>
      <c r="BM16" s="208">
        <f t="shared" si="34"/>
        <v>33.333333333333343</v>
      </c>
      <c r="BN16" s="208">
        <f t="shared" si="35"/>
        <v>14.492753623188406</v>
      </c>
      <c r="BO16" s="208" t="str">
        <f t="shared" si="36"/>
        <v/>
      </c>
      <c r="BP16" s="208" t="str">
        <f t="shared" si="37"/>
        <v/>
      </c>
      <c r="BQ16" s="208" t="str">
        <f t="shared" si="38"/>
        <v/>
      </c>
      <c r="BR16" s="208" t="str">
        <f t="shared" si="39"/>
        <v/>
      </c>
      <c r="BS16" s="208" t="str">
        <f t="shared" si="40"/>
        <v/>
      </c>
      <c r="BT16" s="208" t="str">
        <f t="shared" si="41"/>
        <v/>
      </c>
      <c r="BW16" s="206">
        <v>6.61</v>
      </c>
      <c r="BX16" s="206">
        <v>6.61</v>
      </c>
      <c r="BY16" s="206">
        <v>6.81</v>
      </c>
      <c r="BZ16" s="206">
        <v>5.54</v>
      </c>
      <c r="CA16" s="206">
        <v>5.54</v>
      </c>
      <c r="CB16" s="206">
        <v>5.28</v>
      </c>
      <c r="CI16" s="207" t="str">
        <f t="shared" si="42"/>
        <v/>
      </c>
      <c r="CJ16" s="206" t="str">
        <f t="shared" si="43"/>
        <v/>
      </c>
      <c r="CK16" s="206">
        <f t="shared" si="44"/>
        <v>6.61</v>
      </c>
      <c r="CL16" s="206">
        <f t="shared" si="45"/>
        <v>6.61</v>
      </c>
      <c r="CM16" s="206">
        <f t="shared" si="46"/>
        <v>6.81</v>
      </c>
      <c r="CN16" s="206">
        <f t="shared" si="47"/>
        <v>5.54</v>
      </c>
      <c r="CO16" s="206">
        <f t="shared" si="48"/>
        <v>5.54</v>
      </c>
      <c r="CP16" s="206">
        <f t="shared" si="49"/>
        <v>5.28</v>
      </c>
      <c r="CQ16" s="206" t="str">
        <f t="shared" si="50"/>
        <v/>
      </c>
      <c r="CR16" s="206" t="str">
        <f t="shared" si="51"/>
        <v/>
      </c>
      <c r="CS16" s="206" t="str">
        <f t="shared" si="52"/>
        <v/>
      </c>
      <c r="CT16" s="206" t="str">
        <f t="shared" si="53"/>
        <v/>
      </c>
      <c r="CU16" s="206" t="str">
        <f t="shared" si="54"/>
        <v/>
      </c>
      <c r="CV16" s="206" t="str">
        <f t="shared" si="55"/>
        <v/>
      </c>
    </row>
    <row r="17" spans="1:100" x14ac:dyDescent="0.15">
      <c r="A17" s="210" t="s">
        <v>376</v>
      </c>
      <c r="B17" s="211" t="s">
        <v>1648</v>
      </c>
      <c r="C17" s="207">
        <v>7.89</v>
      </c>
      <c r="D17" s="206">
        <v>7.02</v>
      </c>
      <c r="E17" s="206">
        <v>9.27</v>
      </c>
      <c r="F17" s="206">
        <v>9.27</v>
      </c>
      <c r="G17" s="206">
        <v>9.56</v>
      </c>
      <c r="H17" s="206">
        <v>7.81</v>
      </c>
      <c r="I17" s="206">
        <v>7.81</v>
      </c>
      <c r="J17" s="206">
        <v>7.99</v>
      </c>
      <c r="K17" s="206">
        <v>10.19</v>
      </c>
      <c r="L17" s="206">
        <v>10.19</v>
      </c>
      <c r="M17" s="206">
        <v>10.11</v>
      </c>
      <c r="N17" s="206">
        <v>9.5299999999999994</v>
      </c>
      <c r="O17" s="206">
        <v>9.25</v>
      </c>
      <c r="P17" s="206">
        <v>8.6</v>
      </c>
      <c r="Q17" s="209">
        <v>52.6</v>
      </c>
      <c r="R17" s="208">
        <v>49.2</v>
      </c>
      <c r="S17" s="208">
        <v>46.2</v>
      </c>
      <c r="T17" s="208">
        <v>46.2</v>
      </c>
      <c r="U17" s="208">
        <v>39.700000000000003</v>
      </c>
      <c r="V17" s="208">
        <v>43.6</v>
      </c>
      <c r="W17" s="208">
        <v>43.6</v>
      </c>
      <c r="X17" s="208">
        <v>29.9</v>
      </c>
      <c r="Y17" s="208">
        <v>38.700000000000003</v>
      </c>
      <c r="Z17" s="208">
        <v>38.700000000000003</v>
      </c>
      <c r="AA17" s="208">
        <v>34.6</v>
      </c>
      <c r="AB17" s="208">
        <v>47.3</v>
      </c>
      <c r="AC17" s="208">
        <v>43.9</v>
      </c>
      <c r="AD17" s="208">
        <v>34.799999999999997</v>
      </c>
      <c r="AE17" s="207">
        <f t="shared" si="0"/>
        <v>6.666666666666667</v>
      </c>
      <c r="AF17" s="206">
        <f t="shared" si="1"/>
        <v>7.0085470085470094</v>
      </c>
      <c r="AG17" s="206">
        <f t="shared" si="2"/>
        <v>4.983818770226538</v>
      </c>
      <c r="AH17" s="206">
        <f t="shared" si="3"/>
        <v>4.983818770226538</v>
      </c>
      <c r="AI17" s="206">
        <f t="shared" si="4"/>
        <v>4.1527196652719667</v>
      </c>
      <c r="AJ17" s="206">
        <f t="shared" si="5"/>
        <v>5.5825864276568504</v>
      </c>
      <c r="AK17" s="206">
        <f t="shared" si="6"/>
        <v>5.5825864276568504</v>
      </c>
      <c r="AL17" s="206">
        <f t="shared" si="7"/>
        <v>3.7421777221526904</v>
      </c>
      <c r="AM17" s="206">
        <f t="shared" si="8"/>
        <v>3.7978410206084403</v>
      </c>
      <c r="AN17" s="206">
        <f t="shared" si="9"/>
        <v>3.7978410206084403</v>
      </c>
      <c r="AO17" s="206">
        <f t="shared" si="10"/>
        <v>3.4223541048466868</v>
      </c>
      <c r="AP17" s="206">
        <f t="shared" si="11"/>
        <v>4.963273871983211</v>
      </c>
      <c r="AQ17" s="206">
        <f t="shared" si="12"/>
        <v>4.7459459459459454</v>
      </c>
      <c r="AR17" s="206">
        <f t="shared" si="13"/>
        <v>4.0465116279069768</v>
      </c>
      <c r="AS17" s="209">
        <f t="shared" si="14"/>
        <v>52.6</v>
      </c>
      <c r="AT17" s="208">
        <f t="shared" si="15"/>
        <v>49.2</v>
      </c>
      <c r="AU17" s="208">
        <f t="shared" si="16"/>
        <v>46.2</v>
      </c>
      <c r="AV17" s="208">
        <f t="shared" si="17"/>
        <v>46.2</v>
      </c>
      <c r="AW17" s="208">
        <f t="shared" si="18"/>
        <v>39.700000000000003</v>
      </c>
      <c r="AX17" s="208">
        <f t="shared" si="19"/>
        <v>43.6</v>
      </c>
      <c r="AY17" s="208">
        <f t="shared" si="20"/>
        <v>43.6</v>
      </c>
      <c r="AZ17" s="208">
        <f t="shared" si="21"/>
        <v>29.9</v>
      </c>
      <c r="BA17" s="208">
        <f t="shared" si="22"/>
        <v>38.700000000000003</v>
      </c>
      <c r="BB17" s="208">
        <f t="shared" si="23"/>
        <v>38.700000000000003</v>
      </c>
      <c r="BC17" s="208">
        <f t="shared" si="24"/>
        <v>34.6</v>
      </c>
      <c r="BD17" s="208">
        <f t="shared" si="25"/>
        <v>47.3</v>
      </c>
      <c r="BE17" s="208">
        <f t="shared" si="26"/>
        <v>43.9</v>
      </c>
      <c r="BF17" s="208">
        <f t="shared" si="27"/>
        <v>34.799999999999997</v>
      </c>
      <c r="BG17" s="209">
        <f t="shared" si="28"/>
        <v>96.691176470588232</v>
      </c>
      <c r="BH17" s="208">
        <f t="shared" si="29"/>
        <v>91.44981412639406</v>
      </c>
      <c r="BI17" s="208">
        <f t="shared" si="30"/>
        <v>89.361702127659569</v>
      </c>
      <c r="BJ17" s="208">
        <f t="shared" si="31"/>
        <v>89.361702127659569</v>
      </c>
      <c r="BK17" s="208">
        <f t="shared" si="32"/>
        <v>81.51950718685832</v>
      </c>
      <c r="BL17" s="208">
        <f t="shared" si="33"/>
        <v>90.269151138716367</v>
      </c>
      <c r="BM17" s="208">
        <f t="shared" si="34"/>
        <v>90.269151138716367</v>
      </c>
      <c r="BN17" s="208">
        <f t="shared" si="35"/>
        <v>86.666666666666671</v>
      </c>
      <c r="BO17" s="208">
        <f t="shared" si="36"/>
        <v>79.466119096509246</v>
      </c>
      <c r="BP17" s="208">
        <f t="shared" si="37"/>
        <v>79.466119096509246</v>
      </c>
      <c r="BQ17" s="208">
        <f t="shared" si="38"/>
        <v>77.752808988764045</v>
      </c>
      <c r="BR17" s="208">
        <f t="shared" si="39"/>
        <v>93.293885601577898</v>
      </c>
      <c r="BS17" s="208">
        <f t="shared" si="40"/>
        <v>83.61904761904762</v>
      </c>
      <c r="BT17" s="208">
        <f t="shared" si="41"/>
        <v>68.774703557312236</v>
      </c>
      <c r="BU17" s="207">
        <v>6.5</v>
      </c>
      <c r="BV17" s="206">
        <v>6.4</v>
      </c>
      <c r="BW17" s="206">
        <v>7.25</v>
      </c>
      <c r="BX17" s="206">
        <v>7.25</v>
      </c>
      <c r="BY17" s="206">
        <v>7.59</v>
      </c>
      <c r="BZ17" s="206">
        <v>6.66</v>
      </c>
      <c r="CA17" s="206">
        <v>6.66</v>
      </c>
      <c r="CB17" s="206">
        <v>6.97</v>
      </c>
      <c r="CC17" s="206">
        <v>7.93</v>
      </c>
      <c r="CD17" s="206">
        <v>7.93</v>
      </c>
      <c r="CE17" s="206">
        <v>7.8</v>
      </c>
      <c r="CF17" s="206">
        <v>6.42</v>
      </c>
      <c r="CG17" s="206">
        <v>5.86</v>
      </c>
      <c r="CH17" s="206">
        <v>5.41</v>
      </c>
      <c r="CI17" s="207">
        <f t="shared" si="42"/>
        <v>6.5</v>
      </c>
      <c r="CJ17" s="206">
        <f t="shared" si="43"/>
        <v>6.4</v>
      </c>
      <c r="CK17" s="206">
        <f t="shared" si="44"/>
        <v>7.25</v>
      </c>
      <c r="CL17" s="206">
        <f t="shared" si="45"/>
        <v>7.25</v>
      </c>
      <c r="CM17" s="206">
        <f t="shared" si="46"/>
        <v>7.59</v>
      </c>
      <c r="CN17" s="206">
        <f t="shared" si="47"/>
        <v>6.66</v>
      </c>
      <c r="CO17" s="206">
        <f t="shared" si="48"/>
        <v>6.66</v>
      </c>
      <c r="CP17" s="206">
        <f t="shared" si="49"/>
        <v>6.97</v>
      </c>
      <c r="CQ17" s="206">
        <f t="shared" si="50"/>
        <v>7.93</v>
      </c>
      <c r="CR17" s="206">
        <f t="shared" si="51"/>
        <v>7.93</v>
      </c>
      <c r="CS17" s="206">
        <f t="shared" si="52"/>
        <v>7.8</v>
      </c>
      <c r="CT17" s="206">
        <f t="shared" si="53"/>
        <v>6.42</v>
      </c>
      <c r="CU17" s="206">
        <f t="shared" si="54"/>
        <v>5.86</v>
      </c>
      <c r="CV17" s="206">
        <f t="shared" si="55"/>
        <v>5.41</v>
      </c>
    </row>
    <row r="18" spans="1:100" x14ac:dyDescent="0.15">
      <c r="A18" s="210" t="s">
        <v>380</v>
      </c>
      <c r="B18" s="211" t="s">
        <v>1647</v>
      </c>
      <c r="C18" s="207">
        <v>8.27</v>
      </c>
      <c r="D18" s="206">
        <v>12.16</v>
      </c>
      <c r="E18" s="206">
        <v>10.7</v>
      </c>
      <c r="F18" s="206">
        <v>10.7</v>
      </c>
      <c r="G18" s="206">
        <v>10.85</v>
      </c>
      <c r="H18" s="206">
        <v>9.01</v>
      </c>
      <c r="I18" s="206">
        <v>9.01</v>
      </c>
      <c r="J18" s="206">
        <v>11.9</v>
      </c>
      <c r="K18" s="206">
        <v>9.42</v>
      </c>
      <c r="L18" s="206">
        <v>9.42</v>
      </c>
      <c r="M18" s="206">
        <v>13.13</v>
      </c>
      <c r="N18" s="206">
        <v>8.36</v>
      </c>
      <c r="O18" s="206">
        <v>10.050000000000001</v>
      </c>
      <c r="P18" s="206">
        <v>11.36</v>
      </c>
      <c r="Q18" s="209">
        <v>25.2</v>
      </c>
      <c r="R18" s="208">
        <v>21.3</v>
      </c>
      <c r="S18" s="208">
        <v>43.8</v>
      </c>
      <c r="T18" s="208">
        <v>43.8</v>
      </c>
      <c r="U18" s="208">
        <v>35.700000000000003</v>
      </c>
      <c r="V18" s="208">
        <v>39.299999999999997</v>
      </c>
      <c r="W18" s="208">
        <v>39.299999999999997</v>
      </c>
      <c r="X18" s="208">
        <v>26.3</v>
      </c>
      <c r="Y18" s="208">
        <v>36.9</v>
      </c>
      <c r="Z18" s="208">
        <v>36.9</v>
      </c>
      <c r="AA18" s="208">
        <v>33.4</v>
      </c>
      <c r="AB18" s="208">
        <v>26.4</v>
      </c>
      <c r="AC18" s="208">
        <v>21.9</v>
      </c>
      <c r="AD18" s="208">
        <v>15.8</v>
      </c>
      <c r="AE18" s="207">
        <f t="shared" si="0"/>
        <v>3.0471584038694077</v>
      </c>
      <c r="AF18" s="206">
        <f t="shared" si="1"/>
        <v>1.7516447368421053</v>
      </c>
      <c r="AG18" s="206">
        <f t="shared" si="2"/>
        <v>4.0934579439252339</v>
      </c>
      <c r="AH18" s="206">
        <f t="shared" si="3"/>
        <v>4.0934579439252339</v>
      </c>
      <c r="AI18" s="206">
        <f t="shared" si="4"/>
        <v>3.2903225806451615</v>
      </c>
      <c r="AJ18" s="206">
        <f t="shared" si="5"/>
        <v>4.3618201997780242</v>
      </c>
      <c r="AK18" s="206">
        <f t="shared" si="6"/>
        <v>4.3618201997780242</v>
      </c>
      <c r="AL18" s="206">
        <f t="shared" si="7"/>
        <v>2.2100840336134455</v>
      </c>
      <c r="AM18" s="206">
        <f t="shared" si="8"/>
        <v>3.9171974522292992</v>
      </c>
      <c r="AN18" s="206">
        <f t="shared" si="9"/>
        <v>3.9171974522292992</v>
      </c>
      <c r="AO18" s="206">
        <f t="shared" si="10"/>
        <v>2.5437928408225434</v>
      </c>
      <c r="AP18" s="206">
        <f t="shared" si="11"/>
        <v>3.1578947368421053</v>
      </c>
      <c r="AQ18" s="206">
        <f t="shared" si="12"/>
        <v>2.1791044776119399</v>
      </c>
      <c r="AR18" s="206">
        <f t="shared" si="13"/>
        <v>1.3908450704225352</v>
      </c>
      <c r="AS18" s="209">
        <f t="shared" si="14"/>
        <v>25.2</v>
      </c>
      <c r="AT18" s="208">
        <f t="shared" si="15"/>
        <v>21.3</v>
      </c>
      <c r="AU18" s="208">
        <f t="shared" si="16"/>
        <v>43.8</v>
      </c>
      <c r="AV18" s="208">
        <f t="shared" si="17"/>
        <v>43.8</v>
      </c>
      <c r="AW18" s="208">
        <f t="shared" si="18"/>
        <v>35.700000000000003</v>
      </c>
      <c r="AX18" s="208">
        <f t="shared" si="19"/>
        <v>39.299999999999997</v>
      </c>
      <c r="AY18" s="208">
        <f t="shared" si="20"/>
        <v>39.299999999999997</v>
      </c>
      <c r="AZ18" s="208">
        <f t="shared" si="21"/>
        <v>26.3</v>
      </c>
      <c r="BA18" s="208">
        <f t="shared" si="22"/>
        <v>36.9</v>
      </c>
      <c r="BB18" s="208">
        <f t="shared" si="23"/>
        <v>36.9</v>
      </c>
      <c r="BC18" s="208">
        <f t="shared" si="24"/>
        <v>33.4</v>
      </c>
      <c r="BD18" s="208">
        <f t="shared" si="25"/>
        <v>26.4</v>
      </c>
      <c r="BE18" s="208">
        <f t="shared" si="26"/>
        <v>21.9</v>
      </c>
      <c r="BF18" s="208">
        <f t="shared" si="27"/>
        <v>15.8</v>
      </c>
      <c r="BG18" s="209">
        <f t="shared" si="28"/>
        <v>46.32352941176471</v>
      </c>
      <c r="BH18" s="208">
        <f t="shared" si="29"/>
        <v>39.591078066914498</v>
      </c>
      <c r="BI18" s="208">
        <f t="shared" si="30"/>
        <v>84.719535783365572</v>
      </c>
      <c r="BJ18" s="208">
        <f t="shared" si="31"/>
        <v>84.719535783365572</v>
      </c>
      <c r="BK18" s="208">
        <f t="shared" si="32"/>
        <v>73.305954825462024</v>
      </c>
      <c r="BL18" s="208">
        <f t="shared" si="33"/>
        <v>81.366459627329192</v>
      </c>
      <c r="BM18" s="208">
        <f t="shared" si="34"/>
        <v>81.366459627329192</v>
      </c>
      <c r="BN18" s="208">
        <f t="shared" si="35"/>
        <v>76.231884057971016</v>
      </c>
      <c r="BO18" s="208">
        <f t="shared" si="36"/>
        <v>75.770020533880896</v>
      </c>
      <c r="BP18" s="208">
        <f t="shared" si="37"/>
        <v>75.770020533880896</v>
      </c>
      <c r="BQ18" s="208">
        <f t="shared" si="38"/>
        <v>75.056179775280896</v>
      </c>
      <c r="BR18" s="208">
        <f t="shared" si="39"/>
        <v>52.071005917159759</v>
      </c>
      <c r="BS18" s="208">
        <f t="shared" si="40"/>
        <v>41.714285714285715</v>
      </c>
      <c r="BT18" s="208">
        <f t="shared" si="41"/>
        <v>31.225296442687746</v>
      </c>
      <c r="BU18" s="207">
        <v>5.26</v>
      </c>
      <c r="BV18" s="206">
        <v>5.2</v>
      </c>
      <c r="BW18" s="206">
        <v>7.66</v>
      </c>
      <c r="BX18" s="206">
        <v>7.66</v>
      </c>
      <c r="BY18" s="206">
        <v>7.93</v>
      </c>
      <c r="BZ18" s="206">
        <v>7.26</v>
      </c>
      <c r="CA18" s="206">
        <v>7.26</v>
      </c>
      <c r="CB18" s="206">
        <v>6.49</v>
      </c>
      <c r="CC18" s="206">
        <v>6.18</v>
      </c>
      <c r="CD18" s="206">
        <v>6.18</v>
      </c>
      <c r="CE18" s="206">
        <v>6.13</v>
      </c>
      <c r="CF18" s="206">
        <v>5.38</v>
      </c>
      <c r="CG18" s="206">
        <v>5.29</v>
      </c>
      <c r="CH18" s="206">
        <v>5.24</v>
      </c>
      <c r="CI18" s="207">
        <f t="shared" si="42"/>
        <v>5.26</v>
      </c>
      <c r="CJ18" s="206">
        <f t="shared" si="43"/>
        <v>5.2</v>
      </c>
      <c r="CK18" s="206">
        <f t="shared" si="44"/>
        <v>7.66</v>
      </c>
      <c r="CL18" s="206">
        <f t="shared" si="45"/>
        <v>7.66</v>
      </c>
      <c r="CM18" s="206">
        <f t="shared" si="46"/>
        <v>7.93</v>
      </c>
      <c r="CN18" s="206">
        <f t="shared" si="47"/>
        <v>7.26</v>
      </c>
      <c r="CO18" s="206">
        <f t="shared" si="48"/>
        <v>7.26</v>
      </c>
      <c r="CP18" s="206">
        <f t="shared" si="49"/>
        <v>6.49</v>
      </c>
      <c r="CQ18" s="206">
        <f t="shared" si="50"/>
        <v>6.18</v>
      </c>
      <c r="CR18" s="206">
        <f t="shared" si="51"/>
        <v>6.18</v>
      </c>
      <c r="CS18" s="206">
        <f t="shared" si="52"/>
        <v>6.13</v>
      </c>
      <c r="CT18" s="206">
        <f t="shared" si="53"/>
        <v>5.38</v>
      </c>
      <c r="CU18" s="206">
        <f t="shared" si="54"/>
        <v>5.29</v>
      </c>
      <c r="CV18" s="206">
        <f t="shared" si="55"/>
        <v>5.24</v>
      </c>
    </row>
    <row r="19" spans="1:100" x14ac:dyDescent="0.15">
      <c r="A19" s="210" t="s">
        <v>383</v>
      </c>
      <c r="B19" s="211" t="s">
        <v>1646</v>
      </c>
      <c r="C19" s="207">
        <v>2.76</v>
      </c>
      <c r="D19" s="206">
        <v>2.35</v>
      </c>
      <c r="E19" s="206">
        <v>3.91</v>
      </c>
      <c r="F19" s="206">
        <v>3.91</v>
      </c>
      <c r="G19" s="206">
        <v>3.41</v>
      </c>
      <c r="H19" s="206">
        <v>3.47</v>
      </c>
      <c r="I19" s="206">
        <v>3.47</v>
      </c>
      <c r="J19" s="206">
        <v>4.5</v>
      </c>
      <c r="K19" s="206">
        <v>2.99</v>
      </c>
      <c r="L19" s="206">
        <v>2.99</v>
      </c>
      <c r="M19" s="206">
        <v>3.62</v>
      </c>
      <c r="N19" s="206">
        <v>3.41</v>
      </c>
      <c r="O19" s="206">
        <v>1.98</v>
      </c>
      <c r="P19" s="206">
        <v>4.49</v>
      </c>
      <c r="Q19" s="209">
        <v>47.6</v>
      </c>
      <c r="R19" s="208">
        <v>47.7</v>
      </c>
      <c r="S19" s="208">
        <v>43.2</v>
      </c>
      <c r="T19" s="208">
        <v>43.2</v>
      </c>
      <c r="U19" s="208">
        <v>33.299999999999997</v>
      </c>
      <c r="V19" s="208">
        <v>42.3</v>
      </c>
      <c r="W19" s="208">
        <v>42.3</v>
      </c>
      <c r="X19" s="208">
        <v>29.9</v>
      </c>
      <c r="Y19" s="208">
        <v>28.5</v>
      </c>
      <c r="Z19" s="208">
        <v>28.5</v>
      </c>
      <c r="AA19" s="208">
        <v>29.1</v>
      </c>
      <c r="AB19" s="208">
        <v>44.3</v>
      </c>
      <c r="AC19" s="208">
        <v>44.7</v>
      </c>
      <c r="AD19" s="208">
        <v>40.200000000000003</v>
      </c>
      <c r="AE19" s="207">
        <f t="shared" si="0"/>
        <v>17.246376811594203</v>
      </c>
      <c r="AF19" s="206">
        <f t="shared" si="1"/>
        <v>20.297872340425531</v>
      </c>
      <c r="AG19" s="206">
        <f t="shared" si="2"/>
        <v>11.048593350383632</v>
      </c>
      <c r="AH19" s="206">
        <f t="shared" si="3"/>
        <v>11.048593350383632</v>
      </c>
      <c r="AI19" s="206">
        <f t="shared" si="4"/>
        <v>9.7653958944281509</v>
      </c>
      <c r="AJ19" s="206">
        <f t="shared" si="5"/>
        <v>12.190201729106628</v>
      </c>
      <c r="AK19" s="206">
        <f t="shared" si="6"/>
        <v>12.190201729106628</v>
      </c>
      <c r="AL19" s="206">
        <f t="shared" si="7"/>
        <v>6.6444444444444439</v>
      </c>
      <c r="AM19" s="206">
        <f t="shared" si="8"/>
        <v>9.5317725752508355</v>
      </c>
      <c r="AN19" s="206">
        <f t="shared" si="9"/>
        <v>9.5317725752508355</v>
      </c>
      <c r="AO19" s="206">
        <f t="shared" si="10"/>
        <v>8.0386740331491708</v>
      </c>
      <c r="AP19" s="206">
        <f t="shared" si="11"/>
        <v>12.991202346041055</v>
      </c>
      <c r="AQ19" s="206">
        <f t="shared" si="12"/>
        <v>22.575757575757578</v>
      </c>
      <c r="AR19" s="206">
        <f t="shared" si="13"/>
        <v>8.9532293986636979</v>
      </c>
      <c r="AS19" s="209">
        <f t="shared" si="14"/>
        <v>47.6</v>
      </c>
      <c r="AT19" s="208">
        <f t="shared" si="15"/>
        <v>47.7</v>
      </c>
      <c r="AU19" s="208">
        <f t="shared" si="16"/>
        <v>43.2</v>
      </c>
      <c r="AV19" s="208">
        <f t="shared" si="17"/>
        <v>43.2</v>
      </c>
      <c r="AW19" s="208">
        <f t="shared" si="18"/>
        <v>33.299999999999997</v>
      </c>
      <c r="AX19" s="208">
        <f t="shared" si="19"/>
        <v>42.3</v>
      </c>
      <c r="AY19" s="208">
        <f t="shared" si="20"/>
        <v>42.3</v>
      </c>
      <c r="AZ19" s="208">
        <f t="shared" si="21"/>
        <v>29.9</v>
      </c>
      <c r="BA19" s="208">
        <f t="shared" si="22"/>
        <v>28.5</v>
      </c>
      <c r="BB19" s="208">
        <f t="shared" si="23"/>
        <v>28.5</v>
      </c>
      <c r="BC19" s="208">
        <f t="shared" si="24"/>
        <v>29.1</v>
      </c>
      <c r="BD19" s="208">
        <f t="shared" si="25"/>
        <v>44.3</v>
      </c>
      <c r="BE19" s="208">
        <f t="shared" si="26"/>
        <v>44.7</v>
      </c>
      <c r="BF19" s="208">
        <f t="shared" si="27"/>
        <v>40.200000000000003</v>
      </c>
      <c r="BG19" s="209">
        <f t="shared" si="28"/>
        <v>87.5</v>
      </c>
      <c r="BH19" s="208">
        <f t="shared" si="29"/>
        <v>88.661710037174728</v>
      </c>
      <c r="BI19" s="208">
        <f t="shared" si="30"/>
        <v>83.558994197292066</v>
      </c>
      <c r="BJ19" s="208">
        <f t="shared" si="31"/>
        <v>83.558994197292066</v>
      </c>
      <c r="BK19" s="208">
        <f t="shared" si="32"/>
        <v>68.377823408624224</v>
      </c>
      <c r="BL19" s="208">
        <f t="shared" si="33"/>
        <v>87.577639751552795</v>
      </c>
      <c r="BM19" s="208">
        <f t="shared" si="34"/>
        <v>87.577639751552795</v>
      </c>
      <c r="BN19" s="208">
        <f t="shared" si="35"/>
        <v>86.666666666666671</v>
      </c>
      <c r="BO19" s="208">
        <f t="shared" si="36"/>
        <v>58.521560574948658</v>
      </c>
      <c r="BP19" s="208">
        <f t="shared" si="37"/>
        <v>58.521560574948658</v>
      </c>
      <c r="BQ19" s="208">
        <f t="shared" si="38"/>
        <v>65.393258426966298</v>
      </c>
      <c r="BR19" s="208">
        <f t="shared" si="39"/>
        <v>87.376725838264292</v>
      </c>
      <c r="BS19" s="208">
        <f t="shared" si="40"/>
        <v>85.142857142857139</v>
      </c>
      <c r="BT19" s="208">
        <f t="shared" si="41"/>
        <v>79.446640316205546</v>
      </c>
      <c r="BU19" s="207">
        <v>7.07</v>
      </c>
      <c r="BV19" s="206">
        <v>7.05</v>
      </c>
      <c r="BW19" s="206">
        <v>8.08</v>
      </c>
      <c r="BX19" s="206">
        <v>8.08</v>
      </c>
      <c r="BY19" s="206">
        <v>8.3800000000000008</v>
      </c>
      <c r="BZ19" s="206">
        <v>7.4</v>
      </c>
      <c r="CA19" s="206">
        <v>7.4</v>
      </c>
      <c r="CB19" s="206">
        <v>7.65</v>
      </c>
      <c r="CC19" s="206">
        <v>8.66</v>
      </c>
      <c r="CD19" s="206">
        <v>8.66</v>
      </c>
      <c r="CE19" s="206">
        <v>8.5</v>
      </c>
      <c r="CF19" s="206">
        <v>7.71</v>
      </c>
      <c r="CG19" s="206">
        <v>7.07</v>
      </c>
      <c r="CH19" s="206">
        <v>6.52</v>
      </c>
      <c r="CI19" s="207">
        <f t="shared" si="42"/>
        <v>7.07</v>
      </c>
      <c r="CJ19" s="206">
        <f t="shared" si="43"/>
        <v>7.05</v>
      </c>
      <c r="CK19" s="206">
        <f t="shared" si="44"/>
        <v>8.08</v>
      </c>
      <c r="CL19" s="206">
        <f t="shared" si="45"/>
        <v>8.08</v>
      </c>
      <c r="CM19" s="206">
        <f t="shared" si="46"/>
        <v>8.3800000000000008</v>
      </c>
      <c r="CN19" s="206">
        <f t="shared" si="47"/>
        <v>7.4</v>
      </c>
      <c r="CO19" s="206">
        <f t="shared" si="48"/>
        <v>7.4</v>
      </c>
      <c r="CP19" s="206">
        <f t="shared" si="49"/>
        <v>7.65</v>
      </c>
      <c r="CQ19" s="206">
        <f t="shared" si="50"/>
        <v>8.66</v>
      </c>
      <c r="CR19" s="206">
        <f t="shared" si="51"/>
        <v>8.66</v>
      </c>
      <c r="CS19" s="206">
        <f t="shared" si="52"/>
        <v>8.5</v>
      </c>
      <c r="CT19" s="206">
        <f t="shared" si="53"/>
        <v>7.71</v>
      </c>
      <c r="CU19" s="206">
        <f t="shared" si="54"/>
        <v>7.07</v>
      </c>
      <c r="CV19" s="206">
        <f t="shared" si="55"/>
        <v>6.52</v>
      </c>
    </row>
    <row r="20" spans="1:100" x14ac:dyDescent="0.15">
      <c r="A20" s="210" t="s">
        <v>386</v>
      </c>
      <c r="B20" s="211" t="s">
        <v>1645</v>
      </c>
      <c r="C20" s="207">
        <v>4.24</v>
      </c>
      <c r="D20" s="206">
        <v>7.19</v>
      </c>
      <c r="E20" s="206">
        <v>4.34</v>
      </c>
      <c r="F20" s="206">
        <v>4.34</v>
      </c>
      <c r="G20" s="206">
        <v>3.98</v>
      </c>
      <c r="H20" s="206">
        <v>5.23</v>
      </c>
      <c r="I20" s="206">
        <v>5.23</v>
      </c>
      <c r="J20" s="206">
        <v>3.8</v>
      </c>
      <c r="K20" s="206">
        <v>11.33</v>
      </c>
      <c r="L20" s="206">
        <v>11.33</v>
      </c>
      <c r="M20" s="206">
        <v>10.24</v>
      </c>
      <c r="N20" s="206">
        <v>4.88</v>
      </c>
      <c r="O20" s="206">
        <v>5.08</v>
      </c>
      <c r="P20" s="206">
        <v>5.19</v>
      </c>
      <c r="Q20" s="209">
        <v>22.4</v>
      </c>
      <c r="R20" s="208">
        <v>9.4</v>
      </c>
      <c r="S20" s="208">
        <v>35.299999999999997</v>
      </c>
      <c r="T20" s="208">
        <v>35.299999999999997</v>
      </c>
      <c r="U20" s="208">
        <v>33.1</v>
      </c>
      <c r="V20" s="208">
        <v>37.6</v>
      </c>
      <c r="W20" s="208">
        <v>37.6</v>
      </c>
      <c r="X20" s="208">
        <v>22.2</v>
      </c>
      <c r="Y20" s="208">
        <v>29.1</v>
      </c>
      <c r="Z20" s="208">
        <v>29.1</v>
      </c>
      <c r="AA20" s="208">
        <v>27.4</v>
      </c>
      <c r="AB20" s="208">
        <v>25.4</v>
      </c>
      <c r="AC20" s="208">
        <v>16.899999999999999</v>
      </c>
      <c r="AD20" s="208">
        <v>12.1</v>
      </c>
      <c r="AE20" s="207">
        <f t="shared" si="0"/>
        <v>5.283018867924528</v>
      </c>
      <c r="AF20" s="206">
        <f t="shared" si="1"/>
        <v>1.3073713490959666</v>
      </c>
      <c r="AG20" s="206">
        <f t="shared" si="2"/>
        <v>8.1336405529953915</v>
      </c>
      <c r="AH20" s="206">
        <f t="shared" si="3"/>
        <v>8.1336405529953915</v>
      </c>
      <c r="AI20" s="206">
        <f t="shared" si="4"/>
        <v>8.316582914572864</v>
      </c>
      <c r="AJ20" s="206">
        <f t="shared" si="5"/>
        <v>7.1892925430210326</v>
      </c>
      <c r="AK20" s="206">
        <f t="shared" si="6"/>
        <v>7.1892925430210326</v>
      </c>
      <c r="AL20" s="206">
        <f t="shared" si="7"/>
        <v>5.8421052631578947</v>
      </c>
      <c r="AM20" s="206">
        <f t="shared" si="8"/>
        <v>2.5684024713150926</v>
      </c>
      <c r="AN20" s="206">
        <f t="shared" si="9"/>
        <v>2.5684024713150926</v>
      </c>
      <c r="AO20" s="206">
        <f t="shared" si="10"/>
        <v>2.67578125</v>
      </c>
      <c r="AP20" s="206">
        <f t="shared" si="11"/>
        <v>5.2049180327868854</v>
      </c>
      <c r="AQ20" s="206">
        <f t="shared" si="12"/>
        <v>3.326771653543307</v>
      </c>
      <c r="AR20" s="206">
        <f t="shared" si="13"/>
        <v>2.3314065510597302</v>
      </c>
      <c r="AS20" s="209">
        <f t="shared" si="14"/>
        <v>22.4</v>
      </c>
      <c r="AT20" s="208" t="str">
        <f t="shared" si="15"/>
        <v/>
      </c>
      <c r="AU20" s="208">
        <f t="shared" si="16"/>
        <v>35.299999999999997</v>
      </c>
      <c r="AV20" s="208">
        <f t="shared" si="17"/>
        <v>35.299999999999997</v>
      </c>
      <c r="AW20" s="208">
        <f t="shared" si="18"/>
        <v>33.1</v>
      </c>
      <c r="AX20" s="208">
        <f t="shared" si="19"/>
        <v>37.6</v>
      </c>
      <c r="AY20" s="208">
        <f t="shared" si="20"/>
        <v>37.6</v>
      </c>
      <c r="AZ20" s="208">
        <f t="shared" si="21"/>
        <v>22.2</v>
      </c>
      <c r="BA20" s="208">
        <f t="shared" si="22"/>
        <v>29.1</v>
      </c>
      <c r="BB20" s="208">
        <f t="shared" si="23"/>
        <v>29.1</v>
      </c>
      <c r="BC20" s="208">
        <f t="shared" si="24"/>
        <v>27.4</v>
      </c>
      <c r="BD20" s="208">
        <f t="shared" si="25"/>
        <v>25.4</v>
      </c>
      <c r="BE20" s="208">
        <f t="shared" si="26"/>
        <v>16.899999999999999</v>
      </c>
      <c r="BF20" s="208">
        <f t="shared" si="27"/>
        <v>12.1</v>
      </c>
      <c r="BG20" s="209">
        <f t="shared" si="28"/>
        <v>41.176470588235297</v>
      </c>
      <c r="BH20" s="208" t="str">
        <f t="shared" si="29"/>
        <v/>
      </c>
      <c r="BI20" s="208">
        <f t="shared" si="30"/>
        <v>68.278529980657623</v>
      </c>
      <c r="BJ20" s="208">
        <f t="shared" si="31"/>
        <v>68.278529980657623</v>
      </c>
      <c r="BK20" s="208">
        <f t="shared" si="32"/>
        <v>67.967145790554412</v>
      </c>
      <c r="BL20" s="208">
        <f t="shared" si="33"/>
        <v>77.846790890269162</v>
      </c>
      <c r="BM20" s="208">
        <f t="shared" si="34"/>
        <v>77.846790890269162</v>
      </c>
      <c r="BN20" s="208">
        <f t="shared" si="35"/>
        <v>64.347826086956516</v>
      </c>
      <c r="BO20" s="208">
        <f t="shared" si="36"/>
        <v>59.753593429158109</v>
      </c>
      <c r="BP20" s="208">
        <f t="shared" si="37"/>
        <v>59.753593429158109</v>
      </c>
      <c r="BQ20" s="208">
        <f t="shared" si="38"/>
        <v>61.573033707865171</v>
      </c>
      <c r="BR20" s="208">
        <f t="shared" si="39"/>
        <v>50.098619329388555</v>
      </c>
      <c r="BS20" s="208">
        <f t="shared" si="40"/>
        <v>32.190476190476183</v>
      </c>
      <c r="BT20" s="208">
        <f t="shared" si="41"/>
        <v>23.913043478260867</v>
      </c>
      <c r="BU20" s="207">
        <v>5.76</v>
      </c>
      <c r="BV20" s="206">
        <v>5.67</v>
      </c>
      <c r="BW20" s="206">
        <v>7.77</v>
      </c>
      <c r="BX20" s="206">
        <v>7.77</v>
      </c>
      <c r="BY20" s="206">
        <v>8.01</v>
      </c>
      <c r="BZ20" s="206">
        <v>7.47</v>
      </c>
      <c r="CA20" s="206">
        <v>7.47</v>
      </c>
      <c r="CB20" s="206">
        <v>6.91</v>
      </c>
      <c r="CC20" s="206">
        <v>6.52</v>
      </c>
      <c r="CD20" s="206">
        <v>6.52</v>
      </c>
      <c r="CE20" s="206">
        <v>6.61</v>
      </c>
      <c r="CF20" s="206">
        <v>5.9</v>
      </c>
      <c r="CG20" s="206">
        <v>5.85</v>
      </c>
      <c r="CH20" s="206">
        <v>5.81</v>
      </c>
      <c r="CI20" s="207">
        <f t="shared" si="42"/>
        <v>5.76</v>
      </c>
      <c r="CJ20" s="206" t="str">
        <f t="shared" si="43"/>
        <v/>
      </c>
      <c r="CK20" s="206">
        <f t="shared" si="44"/>
        <v>7.77</v>
      </c>
      <c r="CL20" s="206">
        <f t="shared" si="45"/>
        <v>7.77</v>
      </c>
      <c r="CM20" s="206">
        <f t="shared" si="46"/>
        <v>8.01</v>
      </c>
      <c r="CN20" s="206">
        <f t="shared" si="47"/>
        <v>7.47</v>
      </c>
      <c r="CO20" s="206">
        <f t="shared" si="48"/>
        <v>7.47</v>
      </c>
      <c r="CP20" s="206">
        <f t="shared" si="49"/>
        <v>6.91</v>
      </c>
      <c r="CQ20" s="206">
        <f t="shared" si="50"/>
        <v>6.52</v>
      </c>
      <c r="CR20" s="206">
        <f t="shared" si="51"/>
        <v>6.52</v>
      </c>
      <c r="CS20" s="206">
        <f t="shared" si="52"/>
        <v>6.61</v>
      </c>
      <c r="CT20" s="206">
        <f t="shared" si="53"/>
        <v>5.9</v>
      </c>
      <c r="CU20" s="206">
        <f t="shared" si="54"/>
        <v>5.85</v>
      </c>
      <c r="CV20" s="206">
        <f t="shared" si="55"/>
        <v>5.81</v>
      </c>
    </row>
    <row r="21" spans="1:100" x14ac:dyDescent="0.15">
      <c r="A21" s="210" t="s">
        <v>389</v>
      </c>
      <c r="B21" s="211" t="s">
        <v>1821</v>
      </c>
      <c r="C21" s="207">
        <v>3.18</v>
      </c>
      <c r="D21" s="206">
        <v>3.46</v>
      </c>
      <c r="E21" s="206">
        <v>3.7</v>
      </c>
      <c r="F21" s="206">
        <v>3.7</v>
      </c>
      <c r="G21" s="206">
        <v>6.37</v>
      </c>
      <c r="H21" s="206">
        <v>2.79</v>
      </c>
      <c r="I21" s="206">
        <v>2.79</v>
      </c>
      <c r="J21" s="206">
        <v>4.3600000000000003</v>
      </c>
      <c r="K21" s="206">
        <v>5.33</v>
      </c>
      <c r="L21" s="206">
        <v>5.33</v>
      </c>
      <c r="M21" s="206">
        <v>4.33</v>
      </c>
      <c r="N21" s="206">
        <v>3.66</v>
      </c>
      <c r="O21" s="206">
        <v>4.43</v>
      </c>
      <c r="P21" s="206">
        <v>4.33</v>
      </c>
      <c r="Q21" s="209">
        <v>48.5</v>
      </c>
      <c r="R21" s="208">
        <v>51.3</v>
      </c>
      <c r="S21" s="208">
        <v>36</v>
      </c>
      <c r="T21" s="208">
        <v>36</v>
      </c>
      <c r="U21" s="208">
        <v>24.3</v>
      </c>
      <c r="V21" s="208">
        <v>43.4</v>
      </c>
      <c r="W21" s="208">
        <v>43.4</v>
      </c>
      <c r="X21" s="208">
        <v>30.9</v>
      </c>
      <c r="Y21" s="208">
        <v>27.9</v>
      </c>
      <c r="Z21" s="208">
        <v>27.9</v>
      </c>
      <c r="AA21" s="208">
        <v>25.2</v>
      </c>
      <c r="AB21" s="208">
        <v>43.7</v>
      </c>
      <c r="AC21" s="208">
        <v>47.2</v>
      </c>
      <c r="AD21" s="208">
        <v>45.6</v>
      </c>
      <c r="AE21" s="207">
        <f t="shared" si="0"/>
        <v>15.251572327044025</v>
      </c>
      <c r="AF21" s="206">
        <f t="shared" si="1"/>
        <v>14.826589595375722</v>
      </c>
      <c r="AG21" s="206">
        <f t="shared" si="2"/>
        <v>9.7297297297297298</v>
      </c>
      <c r="AH21" s="206">
        <f t="shared" si="3"/>
        <v>9.7297297297297298</v>
      </c>
      <c r="AI21" s="206">
        <f t="shared" si="4"/>
        <v>3.8147566718995289</v>
      </c>
      <c r="AJ21" s="206">
        <f t="shared" si="5"/>
        <v>15.555555555555555</v>
      </c>
      <c r="AK21" s="206">
        <f t="shared" si="6"/>
        <v>15.555555555555555</v>
      </c>
      <c r="AL21" s="206">
        <f t="shared" si="7"/>
        <v>7.0871559633027514</v>
      </c>
      <c r="AM21" s="206">
        <f t="shared" si="8"/>
        <v>5.2345215759849903</v>
      </c>
      <c r="AN21" s="206">
        <f t="shared" si="9"/>
        <v>5.2345215759849903</v>
      </c>
      <c r="AO21" s="206">
        <f t="shared" si="10"/>
        <v>5.8198614318706694</v>
      </c>
      <c r="AP21" s="206">
        <f t="shared" si="11"/>
        <v>11.939890710382514</v>
      </c>
      <c r="AQ21" s="206">
        <f t="shared" si="12"/>
        <v>10.654627539503387</v>
      </c>
      <c r="AR21" s="206">
        <f t="shared" si="13"/>
        <v>10.531177829099308</v>
      </c>
      <c r="AS21" s="209">
        <f t="shared" si="14"/>
        <v>48.5</v>
      </c>
      <c r="AT21" s="208">
        <f t="shared" si="15"/>
        <v>51.3</v>
      </c>
      <c r="AU21" s="208">
        <f t="shared" si="16"/>
        <v>36</v>
      </c>
      <c r="AV21" s="208">
        <f t="shared" si="17"/>
        <v>36</v>
      </c>
      <c r="AW21" s="208">
        <f t="shared" si="18"/>
        <v>24.3</v>
      </c>
      <c r="AX21" s="208">
        <f t="shared" si="19"/>
        <v>43.4</v>
      </c>
      <c r="AY21" s="208">
        <f t="shared" si="20"/>
        <v>43.4</v>
      </c>
      <c r="AZ21" s="208">
        <f t="shared" si="21"/>
        <v>30.9</v>
      </c>
      <c r="BA21" s="208">
        <f t="shared" si="22"/>
        <v>27.9</v>
      </c>
      <c r="BB21" s="208">
        <f t="shared" si="23"/>
        <v>27.9</v>
      </c>
      <c r="BC21" s="208">
        <f t="shared" si="24"/>
        <v>25.2</v>
      </c>
      <c r="BD21" s="208">
        <f t="shared" si="25"/>
        <v>43.7</v>
      </c>
      <c r="BE21" s="208">
        <f t="shared" si="26"/>
        <v>47.2</v>
      </c>
      <c r="BF21" s="208">
        <f t="shared" si="27"/>
        <v>45.6</v>
      </c>
      <c r="BG21" s="209">
        <f t="shared" si="28"/>
        <v>89.154411764705884</v>
      </c>
      <c r="BH21" s="208">
        <f t="shared" si="29"/>
        <v>95.353159851301115</v>
      </c>
      <c r="BI21" s="208">
        <f t="shared" si="30"/>
        <v>69.632495164410059</v>
      </c>
      <c r="BJ21" s="208">
        <f t="shared" si="31"/>
        <v>69.632495164410059</v>
      </c>
      <c r="BK21" s="208">
        <f t="shared" si="32"/>
        <v>49.897330595482543</v>
      </c>
      <c r="BL21" s="208">
        <f t="shared" si="33"/>
        <v>89.855072463768124</v>
      </c>
      <c r="BM21" s="208">
        <f t="shared" si="34"/>
        <v>89.855072463768124</v>
      </c>
      <c r="BN21" s="208">
        <f t="shared" si="35"/>
        <v>89.565217391304344</v>
      </c>
      <c r="BO21" s="208">
        <f t="shared" si="36"/>
        <v>57.289527720739216</v>
      </c>
      <c r="BP21" s="208">
        <f t="shared" si="37"/>
        <v>57.289527720739216</v>
      </c>
      <c r="BQ21" s="208">
        <f t="shared" si="38"/>
        <v>56.629213483146067</v>
      </c>
      <c r="BR21" s="208">
        <f t="shared" si="39"/>
        <v>86.193293885601577</v>
      </c>
      <c r="BS21" s="208">
        <f t="shared" si="40"/>
        <v>89.904761904761898</v>
      </c>
      <c r="BT21" s="208">
        <f t="shared" si="41"/>
        <v>90.118577075098813</v>
      </c>
      <c r="BU21" s="207">
        <v>7.5</v>
      </c>
      <c r="BV21" s="206">
        <v>7.42</v>
      </c>
      <c r="BW21" s="206">
        <v>8.48</v>
      </c>
      <c r="BX21" s="206">
        <v>8.48</v>
      </c>
      <c r="BY21" s="206">
        <v>8.68</v>
      </c>
      <c r="BZ21" s="206">
        <v>7.7</v>
      </c>
      <c r="CA21" s="206">
        <v>7.7</v>
      </c>
      <c r="CB21" s="206">
        <v>7.93</v>
      </c>
      <c r="CC21" s="206">
        <v>8.68</v>
      </c>
      <c r="CD21" s="206">
        <v>8.68</v>
      </c>
      <c r="CE21" s="206">
        <v>8.64</v>
      </c>
      <c r="CF21" s="206">
        <v>8.09</v>
      </c>
      <c r="CG21" s="206">
        <v>7.42</v>
      </c>
      <c r="CH21" s="206">
        <v>6.67</v>
      </c>
      <c r="CI21" s="207">
        <f t="shared" si="42"/>
        <v>7.5</v>
      </c>
      <c r="CJ21" s="206">
        <f t="shared" si="43"/>
        <v>7.42</v>
      </c>
      <c r="CK21" s="206">
        <f t="shared" si="44"/>
        <v>8.48</v>
      </c>
      <c r="CL21" s="206">
        <f t="shared" si="45"/>
        <v>8.48</v>
      </c>
      <c r="CM21" s="206">
        <f t="shared" si="46"/>
        <v>8.68</v>
      </c>
      <c r="CN21" s="206">
        <f t="shared" si="47"/>
        <v>7.7</v>
      </c>
      <c r="CO21" s="206">
        <f t="shared" si="48"/>
        <v>7.7</v>
      </c>
      <c r="CP21" s="206">
        <f t="shared" si="49"/>
        <v>7.93</v>
      </c>
      <c r="CQ21" s="206">
        <f t="shared" si="50"/>
        <v>8.68</v>
      </c>
      <c r="CR21" s="206">
        <f t="shared" si="51"/>
        <v>8.68</v>
      </c>
      <c r="CS21" s="206">
        <f t="shared" si="52"/>
        <v>8.64</v>
      </c>
      <c r="CT21" s="206">
        <f t="shared" si="53"/>
        <v>8.09</v>
      </c>
      <c r="CU21" s="206">
        <f t="shared" si="54"/>
        <v>7.42</v>
      </c>
      <c r="CV21" s="206">
        <f t="shared" si="55"/>
        <v>6.67</v>
      </c>
    </row>
    <row r="22" spans="1:100" x14ac:dyDescent="0.15">
      <c r="A22" s="210" t="s">
        <v>411</v>
      </c>
      <c r="B22" s="211" t="s">
        <v>1644</v>
      </c>
      <c r="C22" s="207">
        <v>5.07</v>
      </c>
      <c r="D22" s="206">
        <v>4.2300000000000004</v>
      </c>
      <c r="E22" s="206">
        <v>3.47</v>
      </c>
      <c r="F22" s="206">
        <v>3.47</v>
      </c>
      <c r="G22" s="206">
        <v>3.8</v>
      </c>
      <c r="H22" s="206">
        <v>4.05</v>
      </c>
      <c r="I22" s="206">
        <v>4.05</v>
      </c>
      <c r="J22" s="206">
        <v>2.86</v>
      </c>
      <c r="K22" s="206">
        <v>6.74</v>
      </c>
      <c r="L22" s="206">
        <v>6.74</v>
      </c>
      <c r="M22" s="206">
        <v>5.82</v>
      </c>
      <c r="N22" s="206">
        <v>4.8499999999999996</v>
      </c>
      <c r="O22" s="206">
        <v>5.23</v>
      </c>
      <c r="P22" s="206">
        <v>4.62</v>
      </c>
      <c r="Q22" s="209">
        <v>37</v>
      </c>
      <c r="R22" s="208">
        <v>37.799999999999997</v>
      </c>
      <c r="S22" s="208">
        <v>42.1</v>
      </c>
      <c r="T22" s="208">
        <v>42.1</v>
      </c>
      <c r="U22" s="208">
        <v>40.5</v>
      </c>
      <c r="V22" s="208">
        <v>38.6</v>
      </c>
      <c r="W22" s="208">
        <v>38.6</v>
      </c>
      <c r="X22" s="208">
        <v>27.1</v>
      </c>
      <c r="Y22" s="208">
        <v>34.9</v>
      </c>
      <c r="Z22" s="208">
        <v>34.9</v>
      </c>
      <c r="AA22" s="208">
        <v>30.3</v>
      </c>
      <c r="AB22" s="208">
        <v>41.3</v>
      </c>
      <c r="AC22" s="208">
        <v>39.700000000000003</v>
      </c>
      <c r="AD22" s="208">
        <v>41.1</v>
      </c>
      <c r="AE22" s="207">
        <f t="shared" si="0"/>
        <v>7.2978303747534516</v>
      </c>
      <c r="AF22" s="206">
        <f t="shared" si="1"/>
        <v>8.9361702127659566</v>
      </c>
      <c r="AG22" s="206">
        <f t="shared" si="2"/>
        <v>12.132564841498558</v>
      </c>
      <c r="AH22" s="206">
        <f t="shared" si="3"/>
        <v>12.132564841498558</v>
      </c>
      <c r="AI22" s="206">
        <f t="shared" si="4"/>
        <v>10.657894736842106</v>
      </c>
      <c r="AJ22" s="206">
        <f t="shared" si="5"/>
        <v>9.5308641975308657</v>
      </c>
      <c r="AK22" s="206">
        <f t="shared" si="6"/>
        <v>9.5308641975308657</v>
      </c>
      <c r="AL22" s="206">
        <f t="shared" si="7"/>
        <v>9.4755244755244767</v>
      </c>
      <c r="AM22" s="206">
        <f t="shared" si="8"/>
        <v>5.1780415430267057</v>
      </c>
      <c r="AN22" s="206">
        <f t="shared" si="9"/>
        <v>5.1780415430267057</v>
      </c>
      <c r="AO22" s="206">
        <f t="shared" si="10"/>
        <v>5.2061855670103094</v>
      </c>
      <c r="AP22" s="206">
        <f t="shared" si="11"/>
        <v>8.5154639175257731</v>
      </c>
      <c r="AQ22" s="206">
        <f t="shared" si="12"/>
        <v>7.5908221797323137</v>
      </c>
      <c r="AR22" s="206">
        <f t="shared" si="13"/>
        <v>8.896103896103897</v>
      </c>
      <c r="AS22" s="209">
        <f t="shared" si="14"/>
        <v>37</v>
      </c>
      <c r="AT22" s="208">
        <f t="shared" si="15"/>
        <v>37.799999999999997</v>
      </c>
      <c r="AU22" s="208">
        <f t="shared" si="16"/>
        <v>42.1</v>
      </c>
      <c r="AV22" s="208">
        <f t="shared" si="17"/>
        <v>42.1</v>
      </c>
      <c r="AW22" s="208">
        <f t="shared" si="18"/>
        <v>40.5</v>
      </c>
      <c r="AX22" s="208">
        <f t="shared" si="19"/>
        <v>38.6</v>
      </c>
      <c r="AY22" s="208">
        <f t="shared" si="20"/>
        <v>38.6</v>
      </c>
      <c r="AZ22" s="208">
        <f t="shared" si="21"/>
        <v>27.1</v>
      </c>
      <c r="BA22" s="208">
        <f t="shared" si="22"/>
        <v>34.9</v>
      </c>
      <c r="BB22" s="208">
        <f t="shared" si="23"/>
        <v>34.9</v>
      </c>
      <c r="BC22" s="208">
        <f t="shared" si="24"/>
        <v>30.3</v>
      </c>
      <c r="BD22" s="208">
        <f t="shared" si="25"/>
        <v>41.3</v>
      </c>
      <c r="BE22" s="208">
        <f t="shared" si="26"/>
        <v>39.700000000000003</v>
      </c>
      <c r="BF22" s="208">
        <f t="shared" si="27"/>
        <v>41.1</v>
      </c>
      <c r="BG22" s="209">
        <f t="shared" si="28"/>
        <v>68.014705882352942</v>
      </c>
      <c r="BH22" s="208">
        <f t="shared" si="29"/>
        <v>70.260223048327134</v>
      </c>
      <c r="BI22" s="208">
        <f t="shared" si="30"/>
        <v>81.431334622823982</v>
      </c>
      <c r="BJ22" s="208">
        <f t="shared" si="31"/>
        <v>81.431334622823982</v>
      </c>
      <c r="BK22" s="208">
        <f t="shared" si="32"/>
        <v>83.162217659137568</v>
      </c>
      <c r="BL22" s="208">
        <f t="shared" si="33"/>
        <v>79.917184265010363</v>
      </c>
      <c r="BM22" s="208">
        <f t="shared" si="34"/>
        <v>79.917184265010363</v>
      </c>
      <c r="BN22" s="208">
        <f t="shared" si="35"/>
        <v>78.550724637681157</v>
      </c>
      <c r="BO22" s="208">
        <f t="shared" si="36"/>
        <v>71.663244353182748</v>
      </c>
      <c r="BP22" s="208">
        <f t="shared" si="37"/>
        <v>71.663244353182748</v>
      </c>
      <c r="BQ22" s="208">
        <f t="shared" si="38"/>
        <v>68.089887640449433</v>
      </c>
      <c r="BR22" s="208">
        <f t="shared" si="39"/>
        <v>81.459566074950686</v>
      </c>
      <c r="BS22" s="208">
        <f t="shared" si="40"/>
        <v>75.619047619047635</v>
      </c>
      <c r="BT22" s="208">
        <f t="shared" si="41"/>
        <v>81.22529644268775</v>
      </c>
      <c r="BU22" s="207">
        <v>8.57</v>
      </c>
      <c r="BV22" s="206">
        <v>8.44</v>
      </c>
      <c r="BW22" s="206">
        <v>7.1</v>
      </c>
      <c r="BX22" s="206">
        <v>7.1</v>
      </c>
      <c r="BY22" s="206">
        <v>7.16</v>
      </c>
      <c r="BZ22" s="206">
        <v>6.71</v>
      </c>
      <c r="CA22" s="206">
        <v>6.71</v>
      </c>
      <c r="CB22" s="206">
        <v>6.87</v>
      </c>
      <c r="CC22" s="206">
        <v>8.4499999999999993</v>
      </c>
      <c r="CD22" s="206">
        <v>8.4499999999999993</v>
      </c>
      <c r="CE22" s="206">
        <v>8.68</v>
      </c>
      <c r="CF22" s="206">
        <v>6.72</v>
      </c>
      <c r="CG22" s="206">
        <v>6.61</v>
      </c>
      <c r="CH22" s="206">
        <v>7.59</v>
      </c>
      <c r="CI22" s="207">
        <f t="shared" si="42"/>
        <v>8.57</v>
      </c>
      <c r="CJ22" s="206">
        <f t="shared" si="43"/>
        <v>8.44</v>
      </c>
      <c r="CK22" s="206">
        <f t="shared" si="44"/>
        <v>7.1</v>
      </c>
      <c r="CL22" s="206">
        <f t="shared" si="45"/>
        <v>7.1</v>
      </c>
      <c r="CM22" s="206">
        <f t="shared" si="46"/>
        <v>7.16</v>
      </c>
      <c r="CN22" s="206">
        <f t="shared" si="47"/>
        <v>6.71</v>
      </c>
      <c r="CO22" s="206">
        <f t="shared" si="48"/>
        <v>6.71</v>
      </c>
      <c r="CP22" s="206">
        <f t="shared" si="49"/>
        <v>6.87</v>
      </c>
      <c r="CQ22" s="206">
        <f t="shared" si="50"/>
        <v>8.4499999999999993</v>
      </c>
      <c r="CR22" s="206">
        <f t="shared" si="51"/>
        <v>8.4499999999999993</v>
      </c>
      <c r="CS22" s="206">
        <f t="shared" si="52"/>
        <v>8.68</v>
      </c>
      <c r="CT22" s="206">
        <f t="shared" si="53"/>
        <v>6.72</v>
      </c>
      <c r="CU22" s="206">
        <f t="shared" si="54"/>
        <v>6.61</v>
      </c>
      <c r="CV22" s="206">
        <f t="shared" si="55"/>
        <v>7.59</v>
      </c>
    </row>
    <row r="23" spans="1:100" x14ac:dyDescent="0.15">
      <c r="A23" s="210" t="s">
        <v>415</v>
      </c>
      <c r="B23" s="211" t="s">
        <v>1820</v>
      </c>
      <c r="C23" s="207">
        <v>3.72</v>
      </c>
      <c r="D23" s="206">
        <v>4.28</v>
      </c>
      <c r="E23" s="206">
        <v>4.9800000000000004</v>
      </c>
      <c r="F23" s="206">
        <v>4.9800000000000004</v>
      </c>
      <c r="G23" s="206">
        <v>6.67</v>
      </c>
      <c r="H23" s="206">
        <v>5.22</v>
      </c>
      <c r="I23" s="206">
        <v>5.22</v>
      </c>
      <c r="J23" s="206">
        <v>7.62</v>
      </c>
      <c r="K23" s="206">
        <v>9.1</v>
      </c>
      <c r="L23" s="206">
        <v>9.1</v>
      </c>
      <c r="M23" s="206">
        <v>8.75</v>
      </c>
      <c r="N23" s="206">
        <v>5.44</v>
      </c>
      <c r="O23" s="206">
        <v>6.25</v>
      </c>
      <c r="P23" s="206">
        <v>8.42</v>
      </c>
      <c r="Q23" s="209">
        <v>46.3</v>
      </c>
      <c r="R23" s="208">
        <v>45.5</v>
      </c>
      <c r="S23" s="208">
        <v>23</v>
      </c>
      <c r="T23" s="208">
        <v>23</v>
      </c>
      <c r="U23" s="208">
        <v>17.100000000000001</v>
      </c>
      <c r="V23" s="208">
        <v>17.7</v>
      </c>
      <c r="W23" s="208">
        <v>17.7</v>
      </c>
      <c r="X23" s="208">
        <v>16.399999999999999</v>
      </c>
      <c r="Y23" s="208">
        <v>40.9</v>
      </c>
      <c r="Z23" s="208">
        <v>40.9</v>
      </c>
      <c r="AA23" s="208">
        <v>38.700000000000003</v>
      </c>
      <c r="AB23" s="208">
        <v>25.8</v>
      </c>
      <c r="AC23" s="208">
        <v>10.1</v>
      </c>
      <c r="AD23" s="208">
        <v>25.8</v>
      </c>
      <c r="AE23" s="207">
        <f t="shared" si="0"/>
        <v>12.446236559139784</v>
      </c>
      <c r="AF23" s="206">
        <f t="shared" si="1"/>
        <v>10.630841121495326</v>
      </c>
      <c r="AG23" s="206">
        <f t="shared" si="2"/>
        <v>4.618473895582329</v>
      </c>
      <c r="AH23" s="206">
        <f t="shared" si="3"/>
        <v>4.618473895582329</v>
      </c>
      <c r="AI23" s="206">
        <f t="shared" si="4"/>
        <v>2.5637181409295353</v>
      </c>
      <c r="AJ23" s="206">
        <f t="shared" si="5"/>
        <v>3.3908045977011496</v>
      </c>
      <c r="AK23" s="206">
        <f t="shared" si="6"/>
        <v>3.3908045977011496</v>
      </c>
      <c r="AL23" s="206">
        <f t="shared" si="7"/>
        <v>2.1522309711286085</v>
      </c>
      <c r="AM23" s="206">
        <f t="shared" si="8"/>
        <v>4.4945054945054945</v>
      </c>
      <c r="AN23" s="206">
        <f t="shared" si="9"/>
        <v>4.4945054945054945</v>
      </c>
      <c r="AO23" s="206">
        <f t="shared" si="10"/>
        <v>4.4228571428571435</v>
      </c>
      <c r="AP23" s="206">
        <f t="shared" si="11"/>
        <v>4.742647058823529</v>
      </c>
      <c r="AQ23" s="206">
        <f t="shared" si="12"/>
        <v>1.6159999999999999</v>
      </c>
      <c r="AR23" s="206">
        <f t="shared" si="13"/>
        <v>3.0641330166270784</v>
      </c>
      <c r="AS23" s="209">
        <f t="shared" si="14"/>
        <v>46.3</v>
      </c>
      <c r="AT23" s="208">
        <f t="shared" si="15"/>
        <v>45.5</v>
      </c>
      <c r="AU23" s="208">
        <f t="shared" si="16"/>
        <v>23</v>
      </c>
      <c r="AV23" s="208">
        <f t="shared" si="17"/>
        <v>23</v>
      </c>
      <c r="AW23" s="208">
        <f t="shared" si="18"/>
        <v>17.100000000000001</v>
      </c>
      <c r="AX23" s="208">
        <f t="shared" si="19"/>
        <v>17.7</v>
      </c>
      <c r="AY23" s="208">
        <f t="shared" si="20"/>
        <v>17.7</v>
      </c>
      <c r="AZ23" s="208">
        <f t="shared" si="21"/>
        <v>16.399999999999999</v>
      </c>
      <c r="BA23" s="208">
        <f t="shared" si="22"/>
        <v>40.9</v>
      </c>
      <c r="BB23" s="208">
        <f t="shared" si="23"/>
        <v>40.9</v>
      </c>
      <c r="BC23" s="208">
        <f t="shared" si="24"/>
        <v>38.700000000000003</v>
      </c>
      <c r="BD23" s="208">
        <f t="shared" si="25"/>
        <v>25.8</v>
      </c>
      <c r="BE23" s="208">
        <f t="shared" si="26"/>
        <v>10.1</v>
      </c>
      <c r="BF23" s="208">
        <f t="shared" si="27"/>
        <v>25.8</v>
      </c>
      <c r="BG23" s="209">
        <f t="shared" si="28"/>
        <v>85.110294117647058</v>
      </c>
      <c r="BH23" s="208">
        <f t="shared" si="29"/>
        <v>84.572490706319712</v>
      </c>
      <c r="BI23" s="208">
        <f t="shared" si="30"/>
        <v>44.487427466150869</v>
      </c>
      <c r="BJ23" s="208">
        <f t="shared" si="31"/>
        <v>44.487427466150869</v>
      </c>
      <c r="BK23" s="208">
        <f t="shared" si="32"/>
        <v>35.112936344969199</v>
      </c>
      <c r="BL23" s="208">
        <f t="shared" si="33"/>
        <v>36.645962732919259</v>
      </c>
      <c r="BM23" s="208">
        <f t="shared" si="34"/>
        <v>36.645962732919259</v>
      </c>
      <c r="BN23" s="208">
        <f t="shared" si="35"/>
        <v>47.536231884057962</v>
      </c>
      <c r="BO23" s="208">
        <f t="shared" si="36"/>
        <v>83.983572895277206</v>
      </c>
      <c r="BP23" s="208">
        <f t="shared" si="37"/>
        <v>83.983572895277206</v>
      </c>
      <c r="BQ23" s="208">
        <f t="shared" si="38"/>
        <v>86.966292134831477</v>
      </c>
      <c r="BR23" s="208">
        <f t="shared" si="39"/>
        <v>50.887573964497037</v>
      </c>
      <c r="BS23" s="208">
        <f t="shared" si="40"/>
        <v>19.238095238095237</v>
      </c>
      <c r="BT23" s="208">
        <f t="shared" si="41"/>
        <v>50.988142292490117</v>
      </c>
      <c r="BU23" s="207">
        <v>7.75</v>
      </c>
      <c r="BV23" s="206">
        <v>7.46</v>
      </c>
      <c r="BW23" s="206">
        <v>5.99</v>
      </c>
      <c r="BX23" s="206">
        <v>5.99</v>
      </c>
      <c r="BY23" s="206">
        <v>6.04</v>
      </c>
      <c r="BZ23" s="206">
        <v>5.92</v>
      </c>
      <c r="CA23" s="206">
        <v>5.92</v>
      </c>
      <c r="CB23" s="206">
        <v>5.99</v>
      </c>
      <c r="CC23" s="206">
        <v>7.46</v>
      </c>
      <c r="CD23" s="206">
        <v>7.46</v>
      </c>
      <c r="CE23" s="206">
        <v>7.63</v>
      </c>
      <c r="CF23" s="206">
        <v>6.04</v>
      </c>
      <c r="CG23" s="206">
        <v>6.02</v>
      </c>
      <c r="CH23" s="206">
        <v>6.21</v>
      </c>
      <c r="CI23" s="207">
        <f t="shared" si="42"/>
        <v>7.75</v>
      </c>
      <c r="CJ23" s="206">
        <f t="shared" si="43"/>
        <v>7.46</v>
      </c>
      <c r="CK23" s="206">
        <f t="shared" si="44"/>
        <v>5.99</v>
      </c>
      <c r="CL23" s="206">
        <f t="shared" si="45"/>
        <v>5.99</v>
      </c>
      <c r="CM23" s="206">
        <f t="shared" si="46"/>
        <v>6.04</v>
      </c>
      <c r="CN23" s="206">
        <f t="shared" si="47"/>
        <v>5.92</v>
      </c>
      <c r="CO23" s="206">
        <f t="shared" si="48"/>
        <v>5.92</v>
      </c>
      <c r="CP23" s="206">
        <f t="shared" si="49"/>
        <v>5.99</v>
      </c>
      <c r="CQ23" s="206">
        <f t="shared" si="50"/>
        <v>7.46</v>
      </c>
      <c r="CR23" s="206">
        <f t="shared" si="51"/>
        <v>7.46</v>
      </c>
      <c r="CS23" s="206">
        <f t="shared" si="52"/>
        <v>7.63</v>
      </c>
      <c r="CT23" s="206">
        <f t="shared" si="53"/>
        <v>6.04</v>
      </c>
      <c r="CU23" s="206">
        <f t="shared" si="54"/>
        <v>6.02</v>
      </c>
      <c r="CV23" s="206">
        <f t="shared" si="55"/>
        <v>6.21</v>
      </c>
    </row>
    <row r="24" spans="1:100" x14ac:dyDescent="0.15">
      <c r="A24" s="210" t="s">
        <v>417</v>
      </c>
      <c r="B24" s="211" t="s">
        <v>1819</v>
      </c>
      <c r="C24" s="207">
        <v>2.31</v>
      </c>
      <c r="D24" s="206">
        <v>3.27</v>
      </c>
      <c r="E24" s="206">
        <v>3.76</v>
      </c>
      <c r="F24" s="206">
        <v>3.76</v>
      </c>
      <c r="G24" s="206">
        <v>3.86</v>
      </c>
      <c r="H24" s="206">
        <v>3.07</v>
      </c>
      <c r="I24" s="206">
        <v>3.07</v>
      </c>
      <c r="J24" s="206">
        <v>2.81</v>
      </c>
      <c r="K24" s="206">
        <v>4.7699999999999996</v>
      </c>
      <c r="L24" s="206">
        <v>4.7699999999999996</v>
      </c>
      <c r="M24" s="206">
        <v>5.36</v>
      </c>
      <c r="N24" s="206">
        <v>3.39</v>
      </c>
      <c r="O24" s="206">
        <v>2.63</v>
      </c>
      <c r="P24" s="206">
        <v>2.99</v>
      </c>
      <c r="Q24" s="209">
        <v>21.7</v>
      </c>
      <c r="R24" s="208">
        <v>15.7</v>
      </c>
      <c r="Y24" s="208">
        <v>14.9</v>
      </c>
      <c r="Z24" s="208">
        <v>14.9</v>
      </c>
      <c r="AA24" s="208">
        <v>20.3</v>
      </c>
      <c r="AE24" s="207">
        <f t="shared" si="0"/>
        <v>9.3939393939393927</v>
      </c>
      <c r="AF24" s="206">
        <f t="shared" si="1"/>
        <v>4.8012232415902139</v>
      </c>
      <c r="AG24" s="206" t="str">
        <f t="shared" si="2"/>
        <v/>
      </c>
      <c r="AH24" s="206" t="str">
        <f t="shared" si="3"/>
        <v/>
      </c>
      <c r="AI24" s="206" t="str">
        <f t="shared" si="4"/>
        <v/>
      </c>
      <c r="AJ24" s="206" t="str">
        <f t="shared" si="5"/>
        <v/>
      </c>
      <c r="AK24" s="206" t="str">
        <f t="shared" si="6"/>
        <v/>
      </c>
      <c r="AL24" s="206" t="str">
        <f t="shared" si="7"/>
        <v/>
      </c>
      <c r="AM24" s="206">
        <f t="shared" si="8"/>
        <v>3.1236897274633129</v>
      </c>
      <c r="AN24" s="206">
        <f t="shared" si="9"/>
        <v>3.1236897274633129</v>
      </c>
      <c r="AO24" s="206">
        <f t="shared" si="10"/>
        <v>3.7873134328358207</v>
      </c>
      <c r="AP24" s="206" t="str">
        <f t="shared" si="11"/>
        <v/>
      </c>
      <c r="AQ24" s="206" t="str">
        <f t="shared" si="12"/>
        <v/>
      </c>
      <c r="AR24" s="206" t="str">
        <f t="shared" si="13"/>
        <v/>
      </c>
      <c r="AS24" s="209">
        <f t="shared" si="14"/>
        <v>21.7</v>
      </c>
      <c r="AT24" s="208">
        <f t="shared" si="15"/>
        <v>15.7</v>
      </c>
      <c r="AU24" s="208" t="str">
        <f t="shared" si="16"/>
        <v/>
      </c>
      <c r="AV24" s="208" t="str">
        <f t="shared" si="17"/>
        <v/>
      </c>
      <c r="AW24" s="208" t="str">
        <f t="shared" si="18"/>
        <v/>
      </c>
      <c r="AX24" s="208" t="str">
        <f t="shared" si="19"/>
        <v/>
      </c>
      <c r="AY24" s="208" t="str">
        <f t="shared" si="20"/>
        <v/>
      </c>
      <c r="AZ24" s="208" t="str">
        <f t="shared" si="21"/>
        <v/>
      </c>
      <c r="BA24" s="208">
        <f t="shared" si="22"/>
        <v>14.9</v>
      </c>
      <c r="BB24" s="208">
        <f t="shared" si="23"/>
        <v>14.9</v>
      </c>
      <c r="BC24" s="208">
        <f t="shared" si="24"/>
        <v>20.3</v>
      </c>
      <c r="BD24" s="208" t="str">
        <f t="shared" si="25"/>
        <v/>
      </c>
      <c r="BE24" s="208" t="str">
        <f t="shared" si="26"/>
        <v/>
      </c>
      <c r="BF24" s="208" t="str">
        <f t="shared" si="27"/>
        <v/>
      </c>
      <c r="BG24" s="209">
        <f t="shared" si="28"/>
        <v>39.889705882352942</v>
      </c>
      <c r="BH24" s="208">
        <f t="shared" si="29"/>
        <v>29.182156133828997</v>
      </c>
      <c r="BI24" s="208" t="str">
        <f t="shared" si="30"/>
        <v/>
      </c>
      <c r="BJ24" s="208" t="str">
        <f t="shared" si="31"/>
        <v/>
      </c>
      <c r="BK24" s="208" t="str">
        <f t="shared" si="32"/>
        <v/>
      </c>
      <c r="BL24" s="208" t="str">
        <f t="shared" si="33"/>
        <v/>
      </c>
      <c r="BM24" s="208" t="str">
        <f t="shared" si="34"/>
        <v/>
      </c>
      <c r="BN24" s="208" t="str">
        <f t="shared" si="35"/>
        <v/>
      </c>
      <c r="BO24" s="208">
        <f t="shared" si="36"/>
        <v>30.595482546201229</v>
      </c>
      <c r="BP24" s="208">
        <f t="shared" si="37"/>
        <v>30.595482546201229</v>
      </c>
      <c r="BQ24" s="208">
        <f t="shared" si="38"/>
        <v>45.617977528089888</v>
      </c>
      <c r="BR24" s="208" t="str">
        <f t="shared" si="39"/>
        <v/>
      </c>
      <c r="BS24" s="208" t="str">
        <f t="shared" si="40"/>
        <v/>
      </c>
      <c r="BT24" s="208" t="str">
        <f t="shared" si="41"/>
        <v/>
      </c>
      <c r="BU24" s="207">
        <v>6.75</v>
      </c>
      <c r="BV24" s="206">
        <v>6.75</v>
      </c>
      <c r="CC24" s="206">
        <v>6.94</v>
      </c>
      <c r="CD24" s="206">
        <v>6.94</v>
      </c>
      <c r="CE24" s="206">
        <v>6.86</v>
      </c>
      <c r="CI24" s="207">
        <f t="shared" si="42"/>
        <v>6.75</v>
      </c>
      <c r="CJ24" s="206">
        <f t="shared" si="43"/>
        <v>6.75</v>
      </c>
      <c r="CK24" s="206" t="str">
        <f t="shared" si="44"/>
        <v/>
      </c>
      <c r="CL24" s="206" t="str">
        <f t="shared" si="45"/>
        <v/>
      </c>
      <c r="CM24" s="206" t="str">
        <f t="shared" si="46"/>
        <v/>
      </c>
      <c r="CN24" s="206" t="str">
        <f t="shared" si="47"/>
        <v/>
      </c>
      <c r="CO24" s="206" t="str">
        <f t="shared" si="48"/>
        <v/>
      </c>
      <c r="CP24" s="206" t="str">
        <f t="shared" si="49"/>
        <v/>
      </c>
      <c r="CQ24" s="206">
        <f t="shared" si="50"/>
        <v>6.94</v>
      </c>
      <c r="CR24" s="206">
        <f t="shared" si="51"/>
        <v>6.94</v>
      </c>
      <c r="CS24" s="206">
        <f t="shared" si="52"/>
        <v>6.86</v>
      </c>
      <c r="CT24" s="206" t="str">
        <f t="shared" si="53"/>
        <v/>
      </c>
      <c r="CU24" s="206" t="str">
        <f t="shared" si="54"/>
        <v/>
      </c>
      <c r="CV24" s="206" t="str">
        <f t="shared" si="55"/>
        <v/>
      </c>
    </row>
    <row r="25" spans="1:100" x14ac:dyDescent="0.15">
      <c r="A25" s="210" t="s">
        <v>419</v>
      </c>
      <c r="B25" s="211" t="s">
        <v>1643</v>
      </c>
      <c r="C25" s="207">
        <v>8.57</v>
      </c>
      <c r="D25" s="206">
        <v>8.16</v>
      </c>
      <c r="E25" s="206">
        <v>6.95</v>
      </c>
      <c r="F25" s="206">
        <v>6.95</v>
      </c>
      <c r="G25" s="206">
        <v>5.2</v>
      </c>
      <c r="H25" s="206">
        <v>5.8</v>
      </c>
      <c r="I25" s="206">
        <v>5.8</v>
      </c>
      <c r="J25" s="206">
        <v>4.0199999999999996</v>
      </c>
      <c r="K25" s="206">
        <v>6.93</v>
      </c>
      <c r="L25" s="206">
        <v>6.93</v>
      </c>
      <c r="M25" s="206">
        <v>8.4700000000000006</v>
      </c>
      <c r="N25" s="206">
        <v>5.64</v>
      </c>
      <c r="O25" s="206">
        <v>6.71</v>
      </c>
      <c r="P25" s="206">
        <v>5.66</v>
      </c>
      <c r="Q25" s="209">
        <v>21.8</v>
      </c>
      <c r="R25" s="208">
        <v>18.5</v>
      </c>
      <c r="S25" s="208">
        <v>41.4</v>
      </c>
      <c r="T25" s="208">
        <v>41.4</v>
      </c>
      <c r="U25" s="208">
        <v>38.4</v>
      </c>
      <c r="V25" s="208">
        <v>39.1</v>
      </c>
      <c r="W25" s="208">
        <v>39.1</v>
      </c>
      <c r="X25" s="208">
        <v>29.1</v>
      </c>
      <c r="Y25" s="208">
        <v>32.5</v>
      </c>
      <c r="Z25" s="208">
        <v>32.5</v>
      </c>
      <c r="AA25" s="208">
        <v>28.8</v>
      </c>
      <c r="AB25" s="208">
        <v>41.2</v>
      </c>
      <c r="AC25" s="208">
        <v>40.200000000000003</v>
      </c>
      <c r="AD25" s="208">
        <v>38.5</v>
      </c>
      <c r="AE25" s="207">
        <f t="shared" si="0"/>
        <v>2.5437572928821468</v>
      </c>
      <c r="AF25" s="206">
        <f t="shared" si="1"/>
        <v>2.267156862745098</v>
      </c>
      <c r="AG25" s="206">
        <f t="shared" si="2"/>
        <v>5.9568345323741001</v>
      </c>
      <c r="AH25" s="206">
        <f t="shared" si="3"/>
        <v>5.9568345323741001</v>
      </c>
      <c r="AI25" s="206">
        <f t="shared" si="4"/>
        <v>7.3846153846153841</v>
      </c>
      <c r="AJ25" s="206">
        <f t="shared" si="5"/>
        <v>6.7413793103448283</v>
      </c>
      <c r="AK25" s="206">
        <f t="shared" si="6"/>
        <v>6.7413793103448283</v>
      </c>
      <c r="AL25" s="206">
        <f t="shared" si="7"/>
        <v>7.2388059701492544</v>
      </c>
      <c r="AM25" s="206">
        <f t="shared" si="8"/>
        <v>4.6897546897546896</v>
      </c>
      <c r="AN25" s="206">
        <f t="shared" si="9"/>
        <v>4.6897546897546896</v>
      </c>
      <c r="AO25" s="206">
        <f t="shared" si="10"/>
        <v>3.4002361275088546</v>
      </c>
      <c r="AP25" s="206">
        <f t="shared" si="11"/>
        <v>7.3049645390070932</v>
      </c>
      <c r="AQ25" s="206">
        <f t="shared" si="12"/>
        <v>5.991058122205664</v>
      </c>
      <c r="AR25" s="206">
        <f t="shared" si="13"/>
        <v>6.8021201413427557</v>
      </c>
      <c r="AS25" s="209">
        <f t="shared" si="14"/>
        <v>21.8</v>
      </c>
      <c r="AT25" s="208">
        <f t="shared" si="15"/>
        <v>18.5</v>
      </c>
      <c r="AU25" s="208">
        <f t="shared" si="16"/>
        <v>41.4</v>
      </c>
      <c r="AV25" s="208">
        <f t="shared" si="17"/>
        <v>41.4</v>
      </c>
      <c r="AW25" s="208">
        <f t="shared" si="18"/>
        <v>38.4</v>
      </c>
      <c r="AX25" s="208">
        <f t="shared" si="19"/>
        <v>39.1</v>
      </c>
      <c r="AY25" s="208">
        <f t="shared" si="20"/>
        <v>39.1</v>
      </c>
      <c r="AZ25" s="208">
        <f t="shared" si="21"/>
        <v>29.1</v>
      </c>
      <c r="BA25" s="208">
        <f t="shared" si="22"/>
        <v>32.5</v>
      </c>
      <c r="BB25" s="208">
        <f t="shared" si="23"/>
        <v>32.5</v>
      </c>
      <c r="BC25" s="208">
        <f t="shared" si="24"/>
        <v>28.8</v>
      </c>
      <c r="BD25" s="208">
        <f t="shared" si="25"/>
        <v>41.2</v>
      </c>
      <c r="BE25" s="208">
        <f t="shared" si="26"/>
        <v>40.200000000000003</v>
      </c>
      <c r="BF25" s="208">
        <f t="shared" si="27"/>
        <v>38.5</v>
      </c>
      <c r="BG25" s="209">
        <f t="shared" si="28"/>
        <v>40.07352941176471</v>
      </c>
      <c r="BH25" s="208">
        <f t="shared" si="29"/>
        <v>34.386617100371751</v>
      </c>
      <c r="BI25" s="208">
        <f t="shared" si="30"/>
        <v>80.07736943907156</v>
      </c>
      <c r="BJ25" s="208">
        <f t="shared" si="31"/>
        <v>80.07736943907156</v>
      </c>
      <c r="BK25" s="208">
        <f t="shared" si="32"/>
        <v>78.850102669404507</v>
      </c>
      <c r="BL25" s="208">
        <f t="shared" si="33"/>
        <v>80.952380952380963</v>
      </c>
      <c r="BM25" s="208">
        <f t="shared" si="34"/>
        <v>80.952380952380963</v>
      </c>
      <c r="BN25" s="208">
        <f t="shared" si="35"/>
        <v>84.347826086956516</v>
      </c>
      <c r="BO25" s="208">
        <f t="shared" si="36"/>
        <v>66.735112936344962</v>
      </c>
      <c r="BP25" s="208">
        <f t="shared" si="37"/>
        <v>66.735112936344962</v>
      </c>
      <c r="BQ25" s="208">
        <f t="shared" si="38"/>
        <v>64.719101123595507</v>
      </c>
      <c r="BR25" s="208">
        <f t="shared" si="39"/>
        <v>81.262327416173562</v>
      </c>
      <c r="BS25" s="208">
        <f t="shared" si="40"/>
        <v>76.571428571428584</v>
      </c>
      <c r="BT25" s="208">
        <f t="shared" si="41"/>
        <v>76.086956521739125</v>
      </c>
      <c r="BU25" s="207">
        <v>5.79</v>
      </c>
      <c r="BV25" s="206">
        <v>5.5</v>
      </c>
      <c r="BW25" s="206">
        <v>8.07</v>
      </c>
      <c r="BX25" s="206">
        <v>8.07</v>
      </c>
      <c r="BY25" s="206">
        <v>8.42</v>
      </c>
      <c r="BZ25" s="206">
        <v>7.73</v>
      </c>
      <c r="CA25" s="206">
        <v>7.73</v>
      </c>
      <c r="CB25" s="206">
        <v>8.5</v>
      </c>
      <c r="CC25" s="206">
        <v>6.08</v>
      </c>
      <c r="CD25" s="206">
        <v>6.08</v>
      </c>
      <c r="CE25" s="206">
        <v>6.19</v>
      </c>
      <c r="CF25" s="206">
        <v>6.31</v>
      </c>
      <c r="CG25" s="206">
        <v>6.44</v>
      </c>
      <c r="CH25" s="206">
        <v>6.37</v>
      </c>
      <c r="CI25" s="207">
        <f t="shared" si="42"/>
        <v>5.79</v>
      </c>
      <c r="CJ25" s="206">
        <f t="shared" si="43"/>
        <v>5.5</v>
      </c>
      <c r="CK25" s="206">
        <f t="shared" si="44"/>
        <v>8.07</v>
      </c>
      <c r="CL25" s="206">
        <f t="shared" si="45"/>
        <v>8.07</v>
      </c>
      <c r="CM25" s="206">
        <f t="shared" si="46"/>
        <v>8.42</v>
      </c>
      <c r="CN25" s="206">
        <f t="shared" si="47"/>
        <v>7.73</v>
      </c>
      <c r="CO25" s="206">
        <f t="shared" si="48"/>
        <v>7.73</v>
      </c>
      <c r="CP25" s="206">
        <f t="shared" si="49"/>
        <v>8.5</v>
      </c>
      <c r="CQ25" s="206">
        <f t="shared" si="50"/>
        <v>6.08</v>
      </c>
      <c r="CR25" s="206">
        <f t="shared" si="51"/>
        <v>6.08</v>
      </c>
      <c r="CS25" s="206">
        <f t="shared" si="52"/>
        <v>6.19</v>
      </c>
      <c r="CT25" s="206">
        <f t="shared" si="53"/>
        <v>6.31</v>
      </c>
      <c r="CU25" s="206">
        <f t="shared" si="54"/>
        <v>6.44</v>
      </c>
      <c r="CV25" s="206">
        <f t="shared" si="55"/>
        <v>6.37</v>
      </c>
    </row>
    <row r="26" spans="1:100" x14ac:dyDescent="0.15">
      <c r="A26" s="210" t="s">
        <v>422</v>
      </c>
      <c r="B26" s="211" t="s">
        <v>1642</v>
      </c>
      <c r="C26" s="207">
        <v>6.04</v>
      </c>
      <c r="D26" s="206">
        <v>8.52</v>
      </c>
      <c r="E26" s="206">
        <v>7.28</v>
      </c>
      <c r="F26" s="206">
        <v>7.28</v>
      </c>
      <c r="G26" s="206">
        <v>7.07</v>
      </c>
      <c r="H26" s="206">
        <v>3.56</v>
      </c>
      <c r="I26" s="206">
        <v>3.56</v>
      </c>
      <c r="J26" s="206">
        <v>5.3</v>
      </c>
      <c r="K26" s="206">
        <v>6.16</v>
      </c>
      <c r="L26" s="206">
        <v>6.16</v>
      </c>
      <c r="M26" s="206">
        <v>8.06</v>
      </c>
      <c r="N26" s="206">
        <v>9.43</v>
      </c>
      <c r="O26" s="206">
        <v>9.3800000000000008</v>
      </c>
      <c r="P26" s="206">
        <v>6.72</v>
      </c>
      <c r="Q26" s="209">
        <v>27.7</v>
      </c>
      <c r="R26" s="208">
        <v>19.8</v>
      </c>
      <c r="S26" s="208">
        <v>37.799999999999997</v>
      </c>
      <c r="T26" s="208">
        <v>37.799999999999997</v>
      </c>
      <c r="U26" s="208">
        <v>32.299999999999997</v>
      </c>
      <c r="V26" s="208">
        <v>36.700000000000003</v>
      </c>
      <c r="W26" s="208">
        <v>36.700000000000003</v>
      </c>
      <c r="X26" s="208">
        <v>24.2</v>
      </c>
      <c r="Y26" s="208">
        <v>26.3</v>
      </c>
      <c r="Z26" s="208">
        <v>26.3</v>
      </c>
      <c r="AA26" s="208">
        <v>28.6</v>
      </c>
      <c r="AB26" s="208">
        <v>24.4</v>
      </c>
      <c r="AC26" s="208">
        <v>37.9</v>
      </c>
      <c r="AD26" s="208">
        <v>33.700000000000003</v>
      </c>
      <c r="AE26" s="207">
        <f t="shared" si="0"/>
        <v>4.5860927152317883</v>
      </c>
      <c r="AF26" s="206">
        <f t="shared" si="1"/>
        <v>2.323943661971831</v>
      </c>
      <c r="AG26" s="206">
        <f t="shared" si="2"/>
        <v>5.1923076923076916</v>
      </c>
      <c r="AH26" s="206">
        <f t="shared" si="3"/>
        <v>5.1923076923076916</v>
      </c>
      <c r="AI26" s="206">
        <f t="shared" si="4"/>
        <v>4.5685997171145676</v>
      </c>
      <c r="AJ26" s="206">
        <f t="shared" si="5"/>
        <v>10.308988764044944</v>
      </c>
      <c r="AK26" s="206">
        <f t="shared" si="6"/>
        <v>10.308988764044944</v>
      </c>
      <c r="AL26" s="206">
        <f t="shared" si="7"/>
        <v>4.5660377358490569</v>
      </c>
      <c r="AM26" s="206">
        <f t="shared" si="8"/>
        <v>4.2694805194805197</v>
      </c>
      <c r="AN26" s="206">
        <f t="shared" si="9"/>
        <v>4.2694805194805197</v>
      </c>
      <c r="AO26" s="206">
        <f t="shared" si="10"/>
        <v>3.5483870967741935</v>
      </c>
      <c r="AP26" s="206">
        <f t="shared" si="11"/>
        <v>2.5874867444326615</v>
      </c>
      <c r="AQ26" s="206">
        <f t="shared" si="12"/>
        <v>4.0405117270788908</v>
      </c>
      <c r="AR26" s="206">
        <f t="shared" si="13"/>
        <v>5.0148809523809526</v>
      </c>
      <c r="AS26" s="209">
        <f t="shared" si="14"/>
        <v>27.7</v>
      </c>
      <c r="AT26" s="208">
        <f t="shared" si="15"/>
        <v>19.8</v>
      </c>
      <c r="AU26" s="208">
        <f t="shared" si="16"/>
        <v>37.799999999999997</v>
      </c>
      <c r="AV26" s="208">
        <f t="shared" si="17"/>
        <v>37.799999999999997</v>
      </c>
      <c r="AW26" s="208">
        <f t="shared" si="18"/>
        <v>32.299999999999997</v>
      </c>
      <c r="AX26" s="208">
        <f t="shared" si="19"/>
        <v>36.700000000000003</v>
      </c>
      <c r="AY26" s="208">
        <f t="shared" si="20"/>
        <v>36.700000000000003</v>
      </c>
      <c r="AZ26" s="208">
        <f t="shared" si="21"/>
        <v>24.2</v>
      </c>
      <c r="BA26" s="208">
        <f t="shared" si="22"/>
        <v>26.3</v>
      </c>
      <c r="BB26" s="208">
        <f t="shared" si="23"/>
        <v>26.3</v>
      </c>
      <c r="BC26" s="208">
        <f t="shared" si="24"/>
        <v>28.6</v>
      </c>
      <c r="BD26" s="208">
        <f t="shared" si="25"/>
        <v>24.4</v>
      </c>
      <c r="BE26" s="208">
        <f t="shared" si="26"/>
        <v>37.9</v>
      </c>
      <c r="BF26" s="208">
        <f t="shared" si="27"/>
        <v>33.700000000000003</v>
      </c>
      <c r="BG26" s="209">
        <f t="shared" si="28"/>
        <v>50.919117647058826</v>
      </c>
      <c r="BH26" s="208">
        <f t="shared" si="29"/>
        <v>36.802973977695167</v>
      </c>
      <c r="BI26" s="208">
        <f t="shared" si="30"/>
        <v>73.11411992263055</v>
      </c>
      <c r="BJ26" s="208">
        <f t="shared" si="31"/>
        <v>73.11411992263055</v>
      </c>
      <c r="BK26" s="208">
        <f t="shared" si="32"/>
        <v>66.324435318275135</v>
      </c>
      <c r="BL26" s="208">
        <f t="shared" si="33"/>
        <v>75.98343685300209</v>
      </c>
      <c r="BM26" s="208">
        <f t="shared" si="34"/>
        <v>75.98343685300209</v>
      </c>
      <c r="BN26" s="208">
        <f t="shared" si="35"/>
        <v>70.14492753623189</v>
      </c>
      <c r="BO26" s="208">
        <f t="shared" si="36"/>
        <v>54.004106776180699</v>
      </c>
      <c r="BP26" s="208">
        <f t="shared" si="37"/>
        <v>54.004106776180699</v>
      </c>
      <c r="BQ26" s="208">
        <f t="shared" si="38"/>
        <v>64.269662921348313</v>
      </c>
      <c r="BR26" s="208">
        <f t="shared" si="39"/>
        <v>48.126232741617358</v>
      </c>
      <c r="BS26" s="208">
        <f t="shared" si="40"/>
        <v>72.19047619047619</v>
      </c>
      <c r="BT26" s="208">
        <f t="shared" si="41"/>
        <v>66.600790513833999</v>
      </c>
      <c r="BU26" s="207">
        <v>6.61</v>
      </c>
      <c r="BV26" s="206">
        <v>6.41</v>
      </c>
      <c r="BW26" s="206">
        <v>8.14</v>
      </c>
      <c r="BX26" s="206">
        <v>8.14</v>
      </c>
      <c r="BY26" s="206">
        <v>8.4</v>
      </c>
      <c r="BZ26" s="206">
        <v>8.1</v>
      </c>
      <c r="CA26" s="206">
        <v>8.1</v>
      </c>
      <c r="CB26" s="206">
        <v>8.02</v>
      </c>
      <c r="CC26" s="206">
        <v>6.86</v>
      </c>
      <c r="CD26" s="206">
        <v>6.86</v>
      </c>
      <c r="CE26" s="206">
        <v>7.24</v>
      </c>
      <c r="CF26" s="206">
        <v>6.58</v>
      </c>
      <c r="CG26" s="206">
        <v>7.65</v>
      </c>
      <c r="CH26" s="206">
        <v>7.23</v>
      </c>
      <c r="CI26" s="207">
        <f t="shared" si="42"/>
        <v>6.61</v>
      </c>
      <c r="CJ26" s="206">
        <f t="shared" si="43"/>
        <v>6.41</v>
      </c>
      <c r="CK26" s="206">
        <f t="shared" si="44"/>
        <v>8.14</v>
      </c>
      <c r="CL26" s="206">
        <f t="shared" si="45"/>
        <v>8.14</v>
      </c>
      <c r="CM26" s="206">
        <f t="shared" si="46"/>
        <v>8.4</v>
      </c>
      <c r="CN26" s="206">
        <f t="shared" si="47"/>
        <v>8.1</v>
      </c>
      <c r="CO26" s="206">
        <f t="shared" si="48"/>
        <v>8.1</v>
      </c>
      <c r="CP26" s="206">
        <f t="shared" si="49"/>
        <v>8.02</v>
      </c>
      <c r="CQ26" s="206">
        <f t="shared" si="50"/>
        <v>6.86</v>
      </c>
      <c r="CR26" s="206">
        <f t="shared" si="51"/>
        <v>6.86</v>
      </c>
      <c r="CS26" s="206">
        <f t="shared" si="52"/>
        <v>7.24</v>
      </c>
      <c r="CT26" s="206">
        <f t="shared" si="53"/>
        <v>6.58</v>
      </c>
      <c r="CU26" s="206">
        <f t="shared" si="54"/>
        <v>7.65</v>
      </c>
      <c r="CV26" s="206">
        <f t="shared" si="55"/>
        <v>7.23</v>
      </c>
    </row>
    <row r="27" spans="1:100" x14ac:dyDescent="0.15">
      <c r="A27" s="210" t="s">
        <v>425</v>
      </c>
      <c r="B27" s="211" t="s">
        <v>1641</v>
      </c>
      <c r="C27" s="207">
        <v>3.87</v>
      </c>
      <c r="D27" s="206">
        <v>3.06</v>
      </c>
      <c r="E27" s="206">
        <v>4.72</v>
      </c>
      <c r="F27" s="206">
        <v>4.72</v>
      </c>
      <c r="G27" s="206">
        <v>4.0199999999999996</v>
      </c>
      <c r="H27" s="206">
        <v>2.65</v>
      </c>
      <c r="I27" s="206">
        <v>2.65</v>
      </c>
      <c r="J27" s="206">
        <v>5.68</v>
      </c>
      <c r="K27" s="206">
        <v>7.49</v>
      </c>
      <c r="L27" s="206">
        <v>7.49</v>
      </c>
      <c r="M27" s="206">
        <v>6.14</v>
      </c>
      <c r="N27" s="206">
        <v>7.34</v>
      </c>
      <c r="O27" s="206">
        <v>7.95</v>
      </c>
      <c r="P27" s="206">
        <v>7.74</v>
      </c>
      <c r="S27" s="208">
        <v>28.5</v>
      </c>
      <c r="T27" s="208">
        <v>28.5</v>
      </c>
      <c r="U27" s="208">
        <v>29</v>
      </c>
      <c r="V27" s="208">
        <v>19.8</v>
      </c>
      <c r="W27" s="208">
        <v>19.8</v>
      </c>
      <c r="X27" s="208">
        <v>26.8</v>
      </c>
      <c r="Y27" s="208">
        <v>5.0999999999999996</v>
      </c>
      <c r="Z27" s="208">
        <v>5.0999999999999996</v>
      </c>
      <c r="AA27" s="208">
        <v>10.8</v>
      </c>
      <c r="AE27" s="207" t="str">
        <f t="shared" si="0"/>
        <v/>
      </c>
      <c r="AF27" s="206" t="str">
        <f t="shared" si="1"/>
        <v/>
      </c>
      <c r="AG27" s="206">
        <f t="shared" si="2"/>
        <v>6.0381355932203391</v>
      </c>
      <c r="AH27" s="206">
        <f t="shared" si="3"/>
        <v>6.0381355932203391</v>
      </c>
      <c r="AI27" s="206">
        <f t="shared" si="4"/>
        <v>7.2139303482587076</v>
      </c>
      <c r="AJ27" s="206">
        <f t="shared" si="5"/>
        <v>7.4716981132075473</v>
      </c>
      <c r="AK27" s="206">
        <f t="shared" si="6"/>
        <v>7.4716981132075473</v>
      </c>
      <c r="AL27" s="206">
        <f t="shared" si="7"/>
        <v>4.71830985915493</v>
      </c>
      <c r="AM27" s="206">
        <f t="shared" si="8"/>
        <v>0.68090787716955936</v>
      </c>
      <c r="AN27" s="206">
        <f t="shared" si="9"/>
        <v>0.68090787716955936</v>
      </c>
      <c r="AO27" s="206">
        <f t="shared" si="10"/>
        <v>1.7589576547231272</v>
      </c>
      <c r="AP27" s="206" t="str">
        <f t="shared" si="11"/>
        <v/>
      </c>
      <c r="AQ27" s="206" t="str">
        <f t="shared" si="12"/>
        <v/>
      </c>
      <c r="AR27" s="206" t="str">
        <f t="shared" si="13"/>
        <v/>
      </c>
      <c r="AS27" s="209" t="str">
        <f t="shared" si="14"/>
        <v/>
      </c>
      <c r="AT27" s="208" t="str">
        <f t="shared" si="15"/>
        <v/>
      </c>
      <c r="AU27" s="208">
        <f t="shared" si="16"/>
        <v>28.5</v>
      </c>
      <c r="AV27" s="208">
        <f t="shared" si="17"/>
        <v>28.5</v>
      </c>
      <c r="AW27" s="208">
        <f t="shared" si="18"/>
        <v>29</v>
      </c>
      <c r="AX27" s="208">
        <f t="shared" si="19"/>
        <v>19.8</v>
      </c>
      <c r="AY27" s="208">
        <f t="shared" si="20"/>
        <v>19.8</v>
      </c>
      <c r="AZ27" s="208">
        <f t="shared" si="21"/>
        <v>26.8</v>
      </c>
      <c r="BA27" s="208" t="str">
        <f t="shared" si="22"/>
        <v/>
      </c>
      <c r="BB27" s="208" t="str">
        <f t="shared" si="23"/>
        <v/>
      </c>
      <c r="BC27" s="208">
        <f t="shared" si="24"/>
        <v>10.8</v>
      </c>
      <c r="BD27" s="208" t="str">
        <f t="shared" si="25"/>
        <v/>
      </c>
      <c r="BE27" s="208" t="str">
        <f t="shared" si="26"/>
        <v/>
      </c>
      <c r="BF27" s="208" t="str">
        <f t="shared" si="27"/>
        <v/>
      </c>
      <c r="BG27" s="209" t="str">
        <f t="shared" si="28"/>
        <v/>
      </c>
      <c r="BH27" s="208" t="str">
        <f t="shared" si="29"/>
        <v/>
      </c>
      <c r="BI27" s="208">
        <f t="shared" si="30"/>
        <v>55.125725338491293</v>
      </c>
      <c r="BJ27" s="208">
        <f t="shared" si="31"/>
        <v>55.125725338491293</v>
      </c>
      <c r="BK27" s="208">
        <f t="shared" si="32"/>
        <v>59.548254620123203</v>
      </c>
      <c r="BL27" s="208">
        <f t="shared" si="33"/>
        <v>40.993788819875782</v>
      </c>
      <c r="BM27" s="208">
        <f t="shared" si="34"/>
        <v>40.993788819875782</v>
      </c>
      <c r="BN27" s="208">
        <f t="shared" si="35"/>
        <v>77.681159420289859</v>
      </c>
      <c r="BO27" s="208" t="str">
        <f t="shared" si="36"/>
        <v/>
      </c>
      <c r="BP27" s="208" t="str">
        <f t="shared" si="37"/>
        <v/>
      </c>
      <c r="BQ27" s="208">
        <f t="shared" si="38"/>
        <v>24.269662921348313</v>
      </c>
      <c r="BR27" s="208" t="str">
        <f t="shared" si="39"/>
        <v/>
      </c>
      <c r="BS27" s="208" t="str">
        <f t="shared" si="40"/>
        <v/>
      </c>
      <c r="BT27" s="208" t="str">
        <f t="shared" si="41"/>
        <v/>
      </c>
      <c r="BW27" s="206">
        <v>7.17</v>
      </c>
      <c r="BX27" s="206">
        <v>7.17</v>
      </c>
      <c r="BY27" s="206">
        <v>7.21</v>
      </c>
      <c r="BZ27" s="206">
        <v>6.86</v>
      </c>
      <c r="CA27" s="206">
        <v>6.86</v>
      </c>
      <c r="CB27" s="206">
        <v>7.44</v>
      </c>
      <c r="CC27" s="206">
        <v>6.39</v>
      </c>
      <c r="CD27" s="206">
        <v>6.39</v>
      </c>
      <c r="CE27" s="206">
        <v>6.34</v>
      </c>
      <c r="CI27" s="207" t="str">
        <f t="shared" si="42"/>
        <v/>
      </c>
      <c r="CJ27" s="206" t="str">
        <f t="shared" si="43"/>
        <v/>
      </c>
      <c r="CK27" s="206">
        <f t="shared" si="44"/>
        <v>7.17</v>
      </c>
      <c r="CL27" s="206">
        <f t="shared" si="45"/>
        <v>7.17</v>
      </c>
      <c r="CM27" s="206">
        <f t="shared" si="46"/>
        <v>7.21</v>
      </c>
      <c r="CN27" s="206">
        <f t="shared" si="47"/>
        <v>6.86</v>
      </c>
      <c r="CO27" s="206">
        <f t="shared" si="48"/>
        <v>6.86</v>
      </c>
      <c r="CP27" s="206">
        <f t="shared" si="49"/>
        <v>7.44</v>
      </c>
      <c r="CQ27" s="206" t="str">
        <f t="shared" si="50"/>
        <v/>
      </c>
      <c r="CR27" s="206" t="str">
        <f t="shared" si="51"/>
        <v/>
      </c>
      <c r="CS27" s="206">
        <f t="shared" si="52"/>
        <v>6.34</v>
      </c>
      <c r="CT27" s="206" t="str">
        <f t="shared" si="53"/>
        <v/>
      </c>
      <c r="CU27" s="206" t="str">
        <f t="shared" si="54"/>
        <v/>
      </c>
      <c r="CV27" s="206" t="str">
        <f t="shared" si="55"/>
        <v/>
      </c>
    </row>
    <row r="28" spans="1:100" x14ac:dyDescent="0.15">
      <c r="A28" s="210" t="s">
        <v>428</v>
      </c>
      <c r="B28" s="211" t="s">
        <v>1640</v>
      </c>
      <c r="C28" s="207">
        <v>4.0199999999999996</v>
      </c>
      <c r="D28" s="206">
        <v>4.74</v>
      </c>
      <c r="E28" s="206">
        <v>3.26</v>
      </c>
      <c r="F28" s="206">
        <v>3.26</v>
      </c>
      <c r="G28" s="206">
        <v>3.15</v>
      </c>
      <c r="H28" s="206">
        <v>2.64</v>
      </c>
      <c r="I28" s="206">
        <v>2.64</v>
      </c>
      <c r="J28" s="206">
        <v>1.18</v>
      </c>
      <c r="K28" s="206">
        <v>4.4000000000000004</v>
      </c>
      <c r="L28" s="206">
        <v>4.4000000000000004</v>
      </c>
      <c r="M28" s="206">
        <v>2.2000000000000002</v>
      </c>
      <c r="N28" s="206">
        <v>3.69</v>
      </c>
      <c r="O28" s="206">
        <v>3.86</v>
      </c>
      <c r="P28" s="206">
        <v>4.4800000000000004</v>
      </c>
      <c r="Q28" s="209">
        <v>37.700000000000003</v>
      </c>
      <c r="R28" s="208">
        <v>34.9</v>
      </c>
      <c r="S28" s="208">
        <v>14.2</v>
      </c>
      <c r="T28" s="208">
        <v>14.2</v>
      </c>
      <c r="U28" s="208">
        <v>13.8</v>
      </c>
      <c r="V28" s="208">
        <v>10.6</v>
      </c>
      <c r="W28" s="208">
        <v>10.6</v>
      </c>
      <c r="X28" s="208">
        <v>5.4</v>
      </c>
      <c r="Y28" s="208">
        <v>25.3</v>
      </c>
      <c r="Z28" s="208">
        <v>25.3</v>
      </c>
      <c r="AA28" s="208">
        <v>31.6</v>
      </c>
      <c r="AD28" s="208">
        <v>6.2</v>
      </c>
      <c r="AE28" s="207">
        <f t="shared" si="0"/>
        <v>9.3781094527363198</v>
      </c>
      <c r="AF28" s="206">
        <f t="shared" si="1"/>
        <v>7.3628691983122359</v>
      </c>
      <c r="AG28" s="206">
        <f t="shared" si="2"/>
        <v>4.3558282208588954</v>
      </c>
      <c r="AH28" s="206">
        <f t="shared" si="3"/>
        <v>4.3558282208588954</v>
      </c>
      <c r="AI28" s="206">
        <f t="shared" si="4"/>
        <v>4.3809523809523814</v>
      </c>
      <c r="AJ28" s="206">
        <f t="shared" si="5"/>
        <v>4.0151515151515147</v>
      </c>
      <c r="AK28" s="206">
        <f t="shared" si="6"/>
        <v>4.0151515151515147</v>
      </c>
      <c r="AL28" s="206">
        <f t="shared" si="7"/>
        <v>4.5762711864406782</v>
      </c>
      <c r="AM28" s="206">
        <f t="shared" si="8"/>
        <v>5.75</v>
      </c>
      <c r="AN28" s="206">
        <f t="shared" si="9"/>
        <v>5.75</v>
      </c>
      <c r="AO28" s="206">
        <f t="shared" si="10"/>
        <v>14.363636363636363</v>
      </c>
      <c r="AP28" s="206" t="str">
        <f t="shared" si="11"/>
        <v/>
      </c>
      <c r="AQ28" s="206" t="str">
        <f t="shared" si="12"/>
        <v/>
      </c>
      <c r="AR28" s="206">
        <f t="shared" si="13"/>
        <v>1.3839285714285714</v>
      </c>
      <c r="AS28" s="209">
        <f t="shared" si="14"/>
        <v>37.700000000000003</v>
      </c>
      <c r="AT28" s="208">
        <f t="shared" si="15"/>
        <v>34.9</v>
      </c>
      <c r="AU28" s="208">
        <f t="shared" si="16"/>
        <v>14.2</v>
      </c>
      <c r="AV28" s="208">
        <f t="shared" si="17"/>
        <v>14.2</v>
      </c>
      <c r="AW28" s="208">
        <f t="shared" si="18"/>
        <v>13.8</v>
      </c>
      <c r="AX28" s="208">
        <f t="shared" si="19"/>
        <v>10.6</v>
      </c>
      <c r="AY28" s="208">
        <f t="shared" si="20"/>
        <v>10.6</v>
      </c>
      <c r="AZ28" s="208">
        <f t="shared" si="21"/>
        <v>5.4</v>
      </c>
      <c r="BA28" s="208">
        <f t="shared" si="22"/>
        <v>25.3</v>
      </c>
      <c r="BB28" s="208">
        <f t="shared" si="23"/>
        <v>25.3</v>
      </c>
      <c r="BC28" s="208">
        <f t="shared" si="24"/>
        <v>31.6</v>
      </c>
      <c r="BD28" s="208" t="str">
        <f t="shared" si="25"/>
        <v/>
      </c>
      <c r="BE28" s="208" t="str">
        <f t="shared" si="26"/>
        <v/>
      </c>
      <c r="BF28" s="208">
        <f t="shared" si="27"/>
        <v>6.2</v>
      </c>
      <c r="BG28" s="209">
        <f t="shared" si="28"/>
        <v>69.301470588235304</v>
      </c>
      <c r="BH28" s="208">
        <f t="shared" si="29"/>
        <v>64.869888475836433</v>
      </c>
      <c r="BI28" s="208">
        <f t="shared" si="30"/>
        <v>27.466150870406189</v>
      </c>
      <c r="BJ28" s="208">
        <f t="shared" si="31"/>
        <v>27.466150870406189</v>
      </c>
      <c r="BK28" s="208">
        <f t="shared" si="32"/>
        <v>28.336755646817245</v>
      </c>
      <c r="BL28" s="208">
        <f t="shared" si="33"/>
        <v>21.946169772256731</v>
      </c>
      <c r="BM28" s="208">
        <f t="shared" si="34"/>
        <v>21.946169772256731</v>
      </c>
      <c r="BN28" s="208">
        <f t="shared" si="35"/>
        <v>15.652173913043478</v>
      </c>
      <c r="BO28" s="208">
        <f t="shared" si="36"/>
        <v>51.950718685831617</v>
      </c>
      <c r="BP28" s="208">
        <f t="shared" si="37"/>
        <v>51.950718685831617</v>
      </c>
      <c r="BQ28" s="208">
        <f t="shared" si="38"/>
        <v>71.011235955056179</v>
      </c>
      <c r="BR28" s="208" t="str">
        <f t="shared" si="39"/>
        <v/>
      </c>
      <c r="BS28" s="208" t="str">
        <f t="shared" si="40"/>
        <v/>
      </c>
      <c r="BT28" s="208">
        <f t="shared" si="41"/>
        <v>12.252964426877471</v>
      </c>
      <c r="BU28" s="207">
        <v>8.08</v>
      </c>
      <c r="BV28" s="206">
        <v>7.91</v>
      </c>
      <c r="BW28" s="206">
        <v>7.2</v>
      </c>
      <c r="BX28" s="206">
        <v>7.2</v>
      </c>
      <c r="BY28" s="206">
        <v>7.2</v>
      </c>
      <c r="BZ28" s="206">
        <v>7.09</v>
      </c>
      <c r="CA28" s="206">
        <v>7.09</v>
      </c>
      <c r="CB28" s="206">
        <v>7.28</v>
      </c>
      <c r="CC28" s="206">
        <v>7.39</v>
      </c>
      <c r="CD28" s="206">
        <v>7.39</v>
      </c>
      <c r="CE28" s="206">
        <v>8.31</v>
      </c>
      <c r="CH28" s="206">
        <v>7.19</v>
      </c>
      <c r="CI28" s="207">
        <f t="shared" si="42"/>
        <v>8.08</v>
      </c>
      <c r="CJ28" s="206">
        <f t="shared" si="43"/>
        <v>7.91</v>
      </c>
      <c r="CK28" s="206">
        <f t="shared" si="44"/>
        <v>7.2</v>
      </c>
      <c r="CL28" s="206">
        <f t="shared" si="45"/>
        <v>7.2</v>
      </c>
      <c r="CM28" s="206">
        <f t="shared" si="46"/>
        <v>7.2</v>
      </c>
      <c r="CN28" s="206">
        <f t="shared" si="47"/>
        <v>7.09</v>
      </c>
      <c r="CO28" s="206">
        <f t="shared" si="48"/>
        <v>7.09</v>
      </c>
      <c r="CP28" s="206">
        <f t="shared" si="49"/>
        <v>7.28</v>
      </c>
      <c r="CQ28" s="206">
        <f t="shared" si="50"/>
        <v>7.39</v>
      </c>
      <c r="CR28" s="206">
        <f t="shared" si="51"/>
        <v>7.39</v>
      </c>
      <c r="CS28" s="206">
        <f t="shared" si="52"/>
        <v>8.31</v>
      </c>
      <c r="CT28" s="206" t="str">
        <f t="shared" si="53"/>
        <v/>
      </c>
      <c r="CU28" s="206" t="str">
        <f t="shared" si="54"/>
        <v/>
      </c>
      <c r="CV28" s="206">
        <f t="shared" si="55"/>
        <v>7.19</v>
      </c>
    </row>
    <row r="29" spans="1:100" x14ac:dyDescent="0.15">
      <c r="A29" s="210" t="s">
        <v>430</v>
      </c>
      <c r="B29" s="211" t="s">
        <v>1639</v>
      </c>
      <c r="C29" s="207">
        <v>3.56</v>
      </c>
      <c r="D29" s="206">
        <v>1.91</v>
      </c>
      <c r="E29" s="206">
        <v>4.5199999999999996</v>
      </c>
      <c r="F29" s="206">
        <v>4.5199999999999996</v>
      </c>
      <c r="G29" s="206">
        <v>4.78</v>
      </c>
      <c r="H29" s="206">
        <v>3.8</v>
      </c>
      <c r="I29" s="206">
        <v>3.8</v>
      </c>
      <c r="J29" s="206">
        <v>3.39</v>
      </c>
      <c r="K29" s="206">
        <v>7.54</v>
      </c>
      <c r="L29" s="206">
        <v>7.54</v>
      </c>
      <c r="M29" s="206">
        <v>6.78</v>
      </c>
      <c r="N29" s="206">
        <v>3.27</v>
      </c>
      <c r="O29" s="206">
        <v>2.5099999999999998</v>
      </c>
      <c r="P29" s="206">
        <v>2.73</v>
      </c>
      <c r="Q29" s="209">
        <v>18.3</v>
      </c>
      <c r="R29" s="208">
        <v>14.7</v>
      </c>
      <c r="Y29" s="208">
        <v>9.3000000000000007</v>
      </c>
      <c r="Z29" s="208">
        <v>9.3000000000000007</v>
      </c>
      <c r="AA29" s="208">
        <v>15</v>
      </c>
      <c r="AE29" s="207">
        <f t="shared" si="0"/>
        <v>5.1404494382022472</v>
      </c>
      <c r="AF29" s="206">
        <f t="shared" si="1"/>
        <v>7.6963350785340312</v>
      </c>
      <c r="AG29" s="206" t="str">
        <f t="shared" si="2"/>
        <v/>
      </c>
      <c r="AH29" s="206" t="str">
        <f t="shared" si="3"/>
        <v/>
      </c>
      <c r="AI29" s="206" t="str">
        <f t="shared" si="4"/>
        <v/>
      </c>
      <c r="AJ29" s="206" t="str">
        <f t="shared" si="5"/>
        <v/>
      </c>
      <c r="AK29" s="206" t="str">
        <f t="shared" si="6"/>
        <v/>
      </c>
      <c r="AL29" s="206" t="str">
        <f t="shared" si="7"/>
        <v/>
      </c>
      <c r="AM29" s="206">
        <f t="shared" si="8"/>
        <v>1.23342175066313</v>
      </c>
      <c r="AN29" s="206">
        <f t="shared" si="9"/>
        <v>1.23342175066313</v>
      </c>
      <c r="AO29" s="206">
        <f t="shared" si="10"/>
        <v>2.2123893805309733</v>
      </c>
      <c r="AP29" s="206" t="str">
        <f t="shared" si="11"/>
        <v/>
      </c>
      <c r="AQ29" s="206" t="str">
        <f t="shared" si="12"/>
        <v/>
      </c>
      <c r="AR29" s="206" t="str">
        <f t="shared" si="13"/>
        <v/>
      </c>
      <c r="AS29" s="209">
        <f t="shared" si="14"/>
        <v>18.3</v>
      </c>
      <c r="AT29" s="208">
        <f t="shared" si="15"/>
        <v>14.7</v>
      </c>
      <c r="AU29" s="208" t="str">
        <f t="shared" si="16"/>
        <v/>
      </c>
      <c r="AV29" s="208" t="str">
        <f t="shared" si="17"/>
        <v/>
      </c>
      <c r="AW29" s="208" t="str">
        <f t="shared" si="18"/>
        <v/>
      </c>
      <c r="AX29" s="208" t="str">
        <f t="shared" si="19"/>
        <v/>
      </c>
      <c r="AY29" s="208" t="str">
        <f t="shared" si="20"/>
        <v/>
      </c>
      <c r="AZ29" s="208" t="str">
        <f t="shared" si="21"/>
        <v/>
      </c>
      <c r="BA29" s="208" t="str">
        <f t="shared" si="22"/>
        <v/>
      </c>
      <c r="BB29" s="208" t="str">
        <f t="shared" si="23"/>
        <v/>
      </c>
      <c r="BC29" s="208">
        <f t="shared" si="24"/>
        <v>15</v>
      </c>
      <c r="BD29" s="208" t="str">
        <f t="shared" si="25"/>
        <v/>
      </c>
      <c r="BE29" s="208" t="str">
        <f t="shared" si="26"/>
        <v/>
      </c>
      <c r="BF29" s="208" t="str">
        <f t="shared" si="27"/>
        <v/>
      </c>
      <c r="BG29" s="209">
        <f t="shared" si="28"/>
        <v>33.639705882352942</v>
      </c>
      <c r="BH29" s="208">
        <f t="shared" si="29"/>
        <v>27.323420074349443</v>
      </c>
      <c r="BI29" s="208" t="str">
        <f t="shared" si="30"/>
        <v/>
      </c>
      <c r="BJ29" s="208" t="str">
        <f t="shared" si="31"/>
        <v/>
      </c>
      <c r="BK29" s="208" t="str">
        <f t="shared" si="32"/>
        <v/>
      </c>
      <c r="BL29" s="208" t="str">
        <f t="shared" si="33"/>
        <v/>
      </c>
      <c r="BM29" s="208" t="str">
        <f t="shared" si="34"/>
        <v/>
      </c>
      <c r="BN29" s="208" t="str">
        <f t="shared" si="35"/>
        <v/>
      </c>
      <c r="BO29" s="208" t="str">
        <f t="shared" si="36"/>
        <v/>
      </c>
      <c r="BP29" s="208" t="str">
        <f t="shared" si="37"/>
        <v/>
      </c>
      <c r="BQ29" s="208">
        <f t="shared" si="38"/>
        <v>33.707865168539328</v>
      </c>
      <c r="BR29" s="208" t="str">
        <f t="shared" si="39"/>
        <v/>
      </c>
      <c r="BS29" s="208" t="str">
        <f t="shared" si="40"/>
        <v/>
      </c>
      <c r="BT29" s="208" t="str">
        <f t="shared" si="41"/>
        <v/>
      </c>
      <c r="BU29" s="207">
        <v>7.41</v>
      </c>
      <c r="BV29" s="206">
        <v>7.3</v>
      </c>
      <c r="CC29" s="206">
        <v>7.14</v>
      </c>
      <c r="CD29" s="206">
        <v>7.14</v>
      </c>
      <c r="CE29" s="206">
        <v>7.53</v>
      </c>
      <c r="CI29" s="207">
        <f t="shared" si="42"/>
        <v>7.41</v>
      </c>
      <c r="CJ29" s="206">
        <f t="shared" si="43"/>
        <v>7.3</v>
      </c>
      <c r="CK29" s="206" t="str">
        <f t="shared" si="44"/>
        <v/>
      </c>
      <c r="CL29" s="206" t="str">
        <f t="shared" si="45"/>
        <v/>
      </c>
      <c r="CM29" s="206" t="str">
        <f t="shared" si="46"/>
        <v/>
      </c>
      <c r="CN29" s="206" t="str">
        <f t="shared" si="47"/>
        <v/>
      </c>
      <c r="CO29" s="206" t="str">
        <f t="shared" si="48"/>
        <v/>
      </c>
      <c r="CP29" s="206" t="str">
        <f t="shared" si="49"/>
        <v/>
      </c>
      <c r="CQ29" s="206" t="str">
        <f t="shared" si="50"/>
        <v/>
      </c>
      <c r="CR29" s="206" t="str">
        <f t="shared" si="51"/>
        <v/>
      </c>
      <c r="CS29" s="206">
        <f t="shared" si="52"/>
        <v>7.53</v>
      </c>
      <c r="CT29" s="206" t="str">
        <f t="shared" si="53"/>
        <v/>
      </c>
      <c r="CU29" s="206" t="str">
        <f t="shared" si="54"/>
        <v/>
      </c>
      <c r="CV29" s="206" t="str">
        <f t="shared" si="55"/>
        <v/>
      </c>
    </row>
    <row r="30" spans="1:100" x14ac:dyDescent="0.15">
      <c r="A30" s="210" t="s">
        <v>432</v>
      </c>
      <c r="B30" s="211" t="s">
        <v>1818</v>
      </c>
      <c r="C30" s="207">
        <v>2.93</v>
      </c>
      <c r="D30" s="206">
        <v>3.21</v>
      </c>
      <c r="E30" s="206">
        <v>3.92</v>
      </c>
      <c r="F30" s="206">
        <v>3.92</v>
      </c>
      <c r="G30" s="206">
        <v>4.18</v>
      </c>
      <c r="H30" s="206">
        <v>2.68</v>
      </c>
      <c r="I30" s="206">
        <v>2.68</v>
      </c>
      <c r="J30" s="206">
        <v>2.9</v>
      </c>
      <c r="K30" s="206">
        <v>3.53</v>
      </c>
      <c r="L30" s="206">
        <v>3.53</v>
      </c>
      <c r="M30" s="206">
        <v>4.47</v>
      </c>
      <c r="N30" s="206">
        <v>3.04</v>
      </c>
      <c r="O30" s="206">
        <v>3.25</v>
      </c>
      <c r="P30" s="206">
        <v>3.61</v>
      </c>
      <c r="Q30" s="209">
        <v>23.8</v>
      </c>
      <c r="R30" s="208">
        <v>23.5</v>
      </c>
      <c r="AE30" s="207">
        <f t="shared" si="0"/>
        <v>8.1228668941979514</v>
      </c>
      <c r="AF30" s="206">
        <f t="shared" si="1"/>
        <v>7.3208722741433023</v>
      </c>
      <c r="AG30" s="206" t="str">
        <f t="shared" si="2"/>
        <v/>
      </c>
      <c r="AH30" s="206" t="str">
        <f t="shared" si="3"/>
        <v/>
      </c>
      <c r="AI30" s="206" t="str">
        <f t="shared" si="4"/>
        <v/>
      </c>
      <c r="AJ30" s="206" t="str">
        <f t="shared" si="5"/>
        <v/>
      </c>
      <c r="AK30" s="206" t="str">
        <f t="shared" si="6"/>
        <v/>
      </c>
      <c r="AL30" s="206" t="str">
        <f t="shared" si="7"/>
        <v/>
      </c>
      <c r="AM30" s="206" t="str">
        <f t="shared" si="8"/>
        <v/>
      </c>
      <c r="AN30" s="206" t="str">
        <f t="shared" si="9"/>
        <v/>
      </c>
      <c r="AO30" s="206" t="str">
        <f t="shared" si="10"/>
        <v/>
      </c>
      <c r="AP30" s="206" t="str">
        <f t="shared" si="11"/>
        <v/>
      </c>
      <c r="AQ30" s="206" t="str">
        <f t="shared" si="12"/>
        <v/>
      </c>
      <c r="AR30" s="206" t="str">
        <f t="shared" si="13"/>
        <v/>
      </c>
      <c r="AS30" s="209">
        <f t="shared" si="14"/>
        <v>23.8</v>
      </c>
      <c r="AT30" s="208">
        <f t="shared" si="15"/>
        <v>23.5</v>
      </c>
      <c r="AU30" s="208" t="str">
        <f t="shared" si="16"/>
        <v/>
      </c>
      <c r="AV30" s="208" t="str">
        <f t="shared" si="17"/>
        <v/>
      </c>
      <c r="AW30" s="208" t="str">
        <f t="shared" si="18"/>
        <v/>
      </c>
      <c r="AX30" s="208" t="str">
        <f t="shared" si="19"/>
        <v/>
      </c>
      <c r="AY30" s="208" t="str">
        <f t="shared" si="20"/>
        <v/>
      </c>
      <c r="AZ30" s="208" t="str">
        <f t="shared" si="21"/>
        <v/>
      </c>
      <c r="BA30" s="208" t="str">
        <f t="shared" si="22"/>
        <v/>
      </c>
      <c r="BB30" s="208" t="str">
        <f t="shared" si="23"/>
        <v/>
      </c>
      <c r="BC30" s="208" t="str">
        <f t="shared" si="24"/>
        <v/>
      </c>
      <c r="BD30" s="208" t="str">
        <f t="shared" si="25"/>
        <v/>
      </c>
      <c r="BE30" s="208" t="str">
        <f t="shared" si="26"/>
        <v/>
      </c>
      <c r="BF30" s="208" t="str">
        <f t="shared" si="27"/>
        <v/>
      </c>
      <c r="BG30" s="209">
        <f t="shared" si="28"/>
        <v>43.75</v>
      </c>
      <c r="BH30" s="208">
        <f t="shared" si="29"/>
        <v>43.680297397769522</v>
      </c>
      <c r="BI30" s="208" t="str">
        <f t="shared" si="30"/>
        <v/>
      </c>
      <c r="BJ30" s="208" t="str">
        <f t="shared" si="31"/>
        <v/>
      </c>
      <c r="BK30" s="208" t="str">
        <f t="shared" si="32"/>
        <v/>
      </c>
      <c r="BL30" s="208" t="str">
        <f t="shared" si="33"/>
        <v/>
      </c>
      <c r="BM30" s="208" t="str">
        <f t="shared" si="34"/>
        <v/>
      </c>
      <c r="BN30" s="208" t="str">
        <f t="shared" si="35"/>
        <v/>
      </c>
      <c r="BO30" s="208" t="str">
        <f t="shared" si="36"/>
        <v/>
      </c>
      <c r="BP30" s="208" t="str">
        <f t="shared" si="37"/>
        <v/>
      </c>
      <c r="BQ30" s="208" t="str">
        <f t="shared" si="38"/>
        <v/>
      </c>
      <c r="BR30" s="208" t="str">
        <f t="shared" si="39"/>
        <v/>
      </c>
      <c r="BS30" s="208" t="str">
        <f t="shared" si="40"/>
        <v/>
      </c>
      <c r="BT30" s="208" t="str">
        <f t="shared" si="41"/>
        <v/>
      </c>
      <c r="BU30" s="207">
        <v>5.43</v>
      </c>
      <c r="BV30" s="206">
        <v>5.16</v>
      </c>
      <c r="CI30" s="207">
        <f t="shared" si="42"/>
        <v>5.43</v>
      </c>
      <c r="CJ30" s="206">
        <f t="shared" si="43"/>
        <v>5.16</v>
      </c>
      <c r="CK30" s="206" t="str">
        <f t="shared" si="44"/>
        <v/>
      </c>
      <c r="CL30" s="206" t="str">
        <f t="shared" si="45"/>
        <v/>
      </c>
      <c r="CM30" s="206" t="str">
        <f t="shared" si="46"/>
        <v/>
      </c>
      <c r="CN30" s="206" t="str">
        <f t="shared" si="47"/>
        <v/>
      </c>
      <c r="CO30" s="206" t="str">
        <f t="shared" si="48"/>
        <v/>
      </c>
      <c r="CP30" s="206" t="str">
        <f t="shared" si="49"/>
        <v/>
      </c>
      <c r="CQ30" s="206" t="str">
        <f t="shared" si="50"/>
        <v/>
      </c>
      <c r="CR30" s="206" t="str">
        <f t="shared" si="51"/>
        <v/>
      </c>
      <c r="CS30" s="206" t="str">
        <f t="shared" si="52"/>
        <v/>
      </c>
      <c r="CT30" s="206" t="str">
        <f t="shared" si="53"/>
        <v/>
      </c>
      <c r="CU30" s="206" t="str">
        <f t="shared" si="54"/>
        <v/>
      </c>
      <c r="CV30" s="206" t="str">
        <f t="shared" si="55"/>
        <v/>
      </c>
    </row>
    <row r="31" spans="1:100" x14ac:dyDescent="0.15">
      <c r="A31" s="210" t="s">
        <v>433</v>
      </c>
      <c r="B31" s="211" t="s">
        <v>1638</v>
      </c>
      <c r="C31" s="207">
        <v>2.2799999999999998</v>
      </c>
      <c r="D31" s="206">
        <v>3.59</v>
      </c>
      <c r="E31" s="206">
        <v>3.41</v>
      </c>
      <c r="F31" s="206">
        <v>3.41</v>
      </c>
      <c r="G31" s="206">
        <v>0.66</v>
      </c>
      <c r="H31" s="206">
        <v>2.94</v>
      </c>
      <c r="I31" s="206">
        <v>2.94</v>
      </c>
      <c r="J31" s="206">
        <v>3.56</v>
      </c>
      <c r="K31" s="206">
        <v>2.4500000000000002</v>
      </c>
      <c r="L31" s="206">
        <v>2.4500000000000002</v>
      </c>
      <c r="M31" s="206">
        <v>2.4300000000000002</v>
      </c>
      <c r="N31" s="206">
        <v>2.94</v>
      </c>
      <c r="O31" s="206">
        <v>1.33</v>
      </c>
      <c r="P31" s="206">
        <v>1.18</v>
      </c>
      <c r="Q31" s="209">
        <v>27.9</v>
      </c>
      <c r="R31" s="208">
        <v>26.7</v>
      </c>
      <c r="S31" s="208">
        <v>38.9</v>
      </c>
      <c r="T31" s="208">
        <v>38.9</v>
      </c>
      <c r="U31" s="208">
        <v>34.200000000000003</v>
      </c>
      <c r="V31" s="208">
        <v>24.2</v>
      </c>
      <c r="W31" s="208">
        <v>24.2</v>
      </c>
      <c r="X31" s="208">
        <v>8.6</v>
      </c>
      <c r="Y31" s="208">
        <v>32.6</v>
      </c>
      <c r="Z31" s="208">
        <v>32.6</v>
      </c>
      <c r="AA31" s="208">
        <v>32.4</v>
      </c>
      <c r="AB31" s="208">
        <v>39.4</v>
      </c>
      <c r="AC31" s="208">
        <v>36.5</v>
      </c>
      <c r="AD31" s="208">
        <v>29.9</v>
      </c>
      <c r="AE31" s="207">
        <f t="shared" si="0"/>
        <v>12.236842105263158</v>
      </c>
      <c r="AF31" s="206">
        <f t="shared" si="1"/>
        <v>7.4373259052924796</v>
      </c>
      <c r="AG31" s="206">
        <f t="shared" si="2"/>
        <v>11.407624633431084</v>
      </c>
      <c r="AH31" s="206">
        <f t="shared" si="3"/>
        <v>11.407624633431084</v>
      </c>
      <c r="AI31" s="206">
        <f t="shared" si="4"/>
        <v>51.81818181818182</v>
      </c>
      <c r="AJ31" s="206">
        <f t="shared" si="5"/>
        <v>8.2312925170068034</v>
      </c>
      <c r="AK31" s="206">
        <f t="shared" si="6"/>
        <v>8.2312925170068034</v>
      </c>
      <c r="AL31" s="206">
        <f t="shared" si="7"/>
        <v>2.4157303370786516</v>
      </c>
      <c r="AM31" s="206">
        <f t="shared" si="8"/>
        <v>13.306122448979592</v>
      </c>
      <c r="AN31" s="206">
        <f t="shared" si="9"/>
        <v>13.306122448979592</v>
      </c>
      <c r="AO31" s="206">
        <f t="shared" si="10"/>
        <v>13.333333333333332</v>
      </c>
      <c r="AP31" s="206">
        <f t="shared" si="11"/>
        <v>13.401360544217686</v>
      </c>
      <c r="AQ31" s="206">
        <f t="shared" si="12"/>
        <v>27.443609022556391</v>
      </c>
      <c r="AR31" s="206">
        <f t="shared" si="13"/>
        <v>25.338983050847457</v>
      </c>
      <c r="AS31" s="209">
        <f t="shared" si="14"/>
        <v>27.9</v>
      </c>
      <c r="AT31" s="208">
        <f t="shared" si="15"/>
        <v>26.7</v>
      </c>
      <c r="AU31" s="208">
        <f t="shared" si="16"/>
        <v>38.9</v>
      </c>
      <c r="AV31" s="208">
        <f t="shared" si="17"/>
        <v>38.9</v>
      </c>
      <c r="AW31" s="208">
        <f t="shared" si="18"/>
        <v>34.200000000000003</v>
      </c>
      <c r="AX31" s="208">
        <f t="shared" si="19"/>
        <v>24.2</v>
      </c>
      <c r="AY31" s="208">
        <f t="shared" si="20"/>
        <v>24.2</v>
      </c>
      <c r="AZ31" s="208">
        <f t="shared" si="21"/>
        <v>8.6</v>
      </c>
      <c r="BA31" s="208">
        <f t="shared" si="22"/>
        <v>32.6</v>
      </c>
      <c r="BB31" s="208">
        <f t="shared" si="23"/>
        <v>32.6</v>
      </c>
      <c r="BC31" s="208">
        <f t="shared" si="24"/>
        <v>32.4</v>
      </c>
      <c r="BD31" s="208">
        <f t="shared" si="25"/>
        <v>39.4</v>
      </c>
      <c r="BE31" s="208">
        <f t="shared" si="26"/>
        <v>36.5</v>
      </c>
      <c r="BF31" s="208">
        <f t="shared" si="27"/>
        <v>29.9</v>
      </c>
      <c r="BG31" s="209">
        <f t="shared" si="28"/>
        <v>51.286764705882355</v>
      </c>
      <c r="BH31" s="208">
        <f t="shared" si="29"/>
        <v>49.628252788104092</v>
      </c>
      <c r="BI31" s="208">
        <f t="shared" si="30"/>
        <v>75.241779497098648</v>
      </c>
      <c r="BJ31" s="208">
        <f t="shared" si="31"/>
        <v>75.241779497098648</v>
      </c>
      <c r="BK31" s="208">
        <f t="shared" si="32"/>
        <v>70.225872689938399</v>
      </c>
      <c r="BL31" s="208">
        <f t="shared" si="33"/>
        <v>50.103519668737064</v>
      </c>
      <c r="BM31" s="208">
        <f t="shared" si="34"/>
        <v>50.103519668737064</v>
      </c>
      <c r="BN31" s="208">
        <f t="shared" si="35"/>
        <v>24.927536231884059</v>
      </c>
      <c r="BO31" s="208">
        <f t="shared" si="36"/>
        <v>66.940451745379875</v>
      </c>
      <c r="BP31" s="208">
        <f t="shared" si="37"/>
        <v>66.940451745379875</v>
      </c>
      <c r="BQ31" s="208">
        <f t="shared" si="38"/>
        <v>72.80898876404494</v>
      </c>
      <c r="BR31" s="208">
        <f t="shared" si="39"/>
        <v>77.712031558185402</v>
      </c>
      <c r="BS31" s="208">
        <f t="shared" si="40"/>
        <v>69.523809523809518</v>
      </c>
      <c r="BT31" s="208">
        <f t="shared" si="41"/>
        <v>59.090909090909086</v>
      </c>
      <c r="BU31" s="207">
        <v>9.15</v>
      </c>
      <c r="BV31" s="206">
        <v>9.1300000000000008</v>
      </c>
      <c r="BW31" s="206">
        <v>10.01</v>
      </c>
      <c r="BX31" s="206">
        <v>10.01</v>
      </c>
      <c r="BY31" s="206">
        <v>10.51</v>
      </c>
      <c r="BZ31" s="206">
        <v>9</v>
      </c>
      <c r="CA31" s="206">
        <v>9</v>
      </c>
      <c r="CB31" s="206">
        <v>8.6999999999999993</v>
      </c>
      <c r="CC31" s="206">
        <v>10.48</v>
      </c>
      <c r="CD31" s="206">
        <v>10.48</v>
      </c>
      <c r="CE31" s="206">
        <v>10.37</v>
      </c>
      <c r="CF31" s="206">
        <v>10.44</v>
      </c>
      <c r="CG31" s="206">
        <v>9.4499999999999993</v>
      </c>
      <c r="CH31" s="206">
        <v>9.2799999999999994</v>
      </c>
      <c r="CI31" s="207">
        <f t="shared" si="42"/>
        <v>9.15</v>
      </c>
      <c r="CJ31" s="206">
        <f t="shared" si="43"/>
        <v>9.1300000000000008</v>
      </c>
      <c r="CK31" s="206">
        <f t="shared" si="44"/>
        <v>10.01</v>
      </c>
      <c r="CL31" s="206">
        <f t="shared" si="45"/>
        <v>10.01</v>
      </c>
      <c r="CM31" s="206">
        <f t="shared" si="46"/>
        <v>10.51</v>
      </c>
      <c r="CN31" s="206">
        <f t="shared" si="47"/>
        <v>9</v>
      </c>
      <c r="CO31" s="206">
        <f t="shared" si="48"/>
        <v>9</v>
      </c>
      <c r="CP31" s="206">
        <f t="shared" si="49"/>
        <v>8.6999999999999993</v>
      </c>
      <c r="CQ31" s="206">
        <f t="shared" si="50"/>
        <v>10.48</v>
      </c>
      <c r="CR31" s="206">
        <f t="shared" si="51"/>
        <v>10.48</v>
      </c>
      <c r="CS31" s="206">
        <f t="shared" si="52"/>
        <v>10.37</v>
      </c>
      <c r="CT31" s="206">
        <f t="shared" si="53"/>
        <v>10.44</v>
      </c>
      <c r="CU31" s="206">
        <f t="shared" si="54"/>
        <v>9.4499999999999993</v>
      </c>
      <c r="CV31" s="206">
        <f t="shared" si="55"/>
        <v>9.2799999999999994</v>
      </c>
    </row>
    <row r="32" spans="1:100" x14ac:dyDescent="0.15">
      <c r="A32" s="210" t="s">
        <v>12</v>
      </c>
      <c r="B32" s="211" t="s">
        <v>439</v>
      </c>
      <c r="C32" s="207">
        <v>3.3</v>
      </c>
      <c r="D32" s="206">
        <v>0.91</v>
      </c>
      <c r="E32" s="206">
        <v>1.33</v>
      </c>
      <c r="F32" s="206">
        <v>1.33</v>
      </c>
      <c r="G32" s="206">
        <v>2.94</v>
      </c>
      <c r="H32" s="206">
        <v>1.54</v>
      </c>
      <c r="I32" s="206">
        <v>1.54</v>
      </c>
      <c r="J32" s="206">
        <v>4.07</v>
      </c>
      <c r="K32" s="206">
        <v>4.42</v>
      </c>
      <c r="L32" s="206">
        <v>4.42</v>
      </c>
      <c r="M32" s="206">
        <v>4.63</v>
      </c>
      <c r="N32" s="206">
        <v>2.0499999999999998</v>
      </c>
      <c r="O32" s="206">
        <v>1.31</v>
      </c>
      <c r="P32" s="206">
        <v>2.75</v>
      </c>
      <c r="S32" s="208">
        <v>32.4</v>
      </c>
      <c r="T32" s="208">
        <v>32.4</v>
      </c>
      <c r="U32" s="208">
        <v>28.9</v>
      </c>
      <c r="V32" s="208">
        <v>15.3</v>
      </c>
      <c r="W32" s="208">
        <v>15.3</v>
      </c>
      <c r="X32" s="208">
        <v>6.8</v>
      </c>
      <c r="Y32" s="208">
        <v>8</v>
      </c>
      <c r="Z32" s="208">
        <v>8</v>
      </c>
      <c r="AA32" s="208">
        <v>5.2</v>
      </c>
      <c r="AC32" s="208">
        <v>6.5</v>
      </c>
      <c r="AE32" s="207" t="str">
        <f t="shared" si="0"/>
        <v/>
      </c>
      <c r="AF32" s="206" t="str">
        <f t="shared" si="1"/>
        <v/>
      </c>
      <c r="AG32" s="206">
        <f t="shared" si="2"/>
        <v>24.360902255639097</v>
      </c>
      <c r="AH32" s="206">
        <f t="shared" si="3"/>
        <v>24.360902255639097</v>
      </c>
      <c r="AI32" s="206">
        <f t="shared" si="4"/>
        <v>9.8299319727891152</v>
      </c>
      <c r="AJ32" s="206">
        <f t="shared" si="5"/>
        <v>9.9350649350649345</v>
      </c>
      <c r="AK32" s="206">
        <f t="shared" si="6"/>
        <v>9.9350649350649345</v>
      </c>
      <c r="AL32" s="206">
        <f t="shared" si="7"/>
        <v>1.6707616707616706</v>
      </c>
      <c r="AM32" s="206">
        <f t="shared" si="8"/>
        <v>1.8099547511312217</v>
      </c>
      <c r="AN32" s="206">
        <f t="shared" si="9"/>
        <v>1.8099547511312217</v>
      </c>
      <c r="AO32" s="206">
        <f t="shared" si="10"/>
        <v>1.1231101511879051</v>
      </c>
      <c r="AP32" s="206" t="str">
        <f t="shared" si="11"/>
        <v/>
      </c>
      <c r="AQ32" s="206">
        <f t="shared" si="12"/>
        <v>4.9618320610687023</v>
      </c>
      <c r="AR32" s="206" t="str">
        <f t="shared" si="13"/>
        <v/>
      </c>
      <c r="AS32" s="209" t="str">
        <f t="shared" si="14"/>
        <v/>
      </c>
      <c r="AT32" s="208" t="str">
        <f t="shared" si="15"/>
        <v/>
      </c>
      <c r="AU32" s="208">
        <f t="shared" si="16"/>
        <v>32.4</v>
      </c>
      <c r="AV32" s="208">
        <f t="shared" si="17"/>
        <v>32.4</v>
      </c>
      <c r="AW32" s="208">
        <f t="shared" si="18"/>
        <v>28.9</v>
      </c>
      <c r="AX32" s="208">
        <f t="shared" si="19"/>
        <v>15.3</v>
      </c>
      <c r="AY32" s="208">
        <f t="shared" si="20"/>
        <v>15.3</v>
      </c>
      <c r="AZ32" s="208">
        <f t="shared" si="21"/>
        <v>6.8</v>
      </c>
      <c r="BA32" s="208">
        <f t="shared" si="22"/>
        <v>8</v>
      </c>
      <c r="BB32" s="208">
        <f t="shared" si="23"/>
        <v>8</v>
      </c>
      <c r="BC32" s="208" t="str">
        <f t="shared" si="24"/>
        <v/>
      </c>
      <c r="BD32" s="208" t="str">
        <f t="shared" si="25"/>
        <v/>
      </c>
      <c r="BE32" s="208">
        <f t="shared" si="26"/>
        <v>6.5</v>
      </c>
      <c r="BF32" s="208" t="str">
        <f t="shared" si="27"/>
        <v/>
      </c>
      <c r="BG32" s="209" t="str">
        <f t="shared" si="28"/>
        <v/>
      </c>
      <c r="BH32" s="208" t="str">
        <f t="shared" si="29"/>
        <v/>
      </c>
      <c r="BI32" s="208">
        <f t="shared" si="30"/>
        <v>62.669245647969049</v>
      </c>
      <c r="BJ32" s="208">
        <f t="shared" si="31"/>
        <v>62.669245647969049</v>
      </c>
      <c r="BK32" s="208">
        <f t="shared" si="32"/>
        <v>59.34291581108829</v>
      </c>
      <c r="BL32" s="208">
        <f t="shared" si="33"/>
        <v>31.677018633540374</v>
      </c>
      <c r="BM32" s="208">
        <f t="shared" si="34"/>
        <v>31.677018633540374</v>
      </c>
      <c r="BN32" s="208">
        <f t="shared" si="35"/>
        <v>19.710144927536231</v>
      </c>
      <c r="BO32" s="208">
        <f t="shared" si="36"/>
        <v>16.427104722792606</v>
      </c>
      <c r="BP32" s="208">
        <f t="shared" si="37"/>
        <v>16.427104722792606</v>
      </c>
      <c r="BQ32" s="208" t="str">
        <f t="shared" si="38"/>
        <v/>
      </c>
      <c r="BR32" s="208" t="str">
        <f t="shared" si="39"/>
        <v/>
      </c>
      <c r="BS32" s="208">
        <f t="shared" si="40"/>
        <v>12.380952380952381</v>
      </c>
      <c r="BT32" s="208" t="str">
        <f t="shared" si="41"/>
        <v/>
      </c>
      <c r="BW32" s="206">
        <v>7.8</v>
      </c>
      <c r="BX32" s="206">
        <v>7.8</v>
      </c>
      <c r="BY32" s="206">
        <v>7.8</v>
      </c>
      <c r="BZ32" s="206">
        <v>7</v>
      </c>
      <c r="CA32" s="206">
        <v>7</v>
      </c>
      <c r="CB32" s="206">
        <v>7.01</v>
      </c>
      <c r="CC32" s="206">
        <v>7.31</v>
      </c>
      <c r="CD32" s="206">
        <v>7.31</v>
      </c>
      <c r="CE32" s="206">
        <v>7.79</v>
      </c>
      <c r="CG32" s="206">
        <v>6.58</v>
      </c>
      <c r="CI32" s="207" t="str">
        <f t="shared" si="42"/>
        <v/>
      </c>
      <c r="CJ32" s="206" t="str">
        <f t="shared" si="43"/>
        <v/>
      </c>
      <c r="CK32" s="206">
        <f t="shared" si="44"/>
        <v>7.8</v>
      </c>
      <c r="CL32" s="206">
        <f t="shared" si="45"/>
        <v>7.8</v>
      </c>
      <c r="CM32" s="206">
        <f t="shared" si="46"/>
        <v>7.8</v>
      </c>
      <c r="CN32" s="206">
        <f t="shared" si="47"/>
        <v>7</v>
      </c>
      <c r="CO32" s="206">
        <f t="shared" si="48"/>
        <v>7</v>
      </c>
      <c r="CP32" s="206">
        <f t="shared" si="49"/>
        <v>7.01</v>
      </c>
      <c r="CQ32" s="206">
        <f t="shared" si="50"/>
        <v>7.31</v>
      </c>
      <c r="CR32" s="206">
        <f t="shared" si="51"/>
        <v>7.31</v>
      </c>
      <c r="CS32" s="206" t="str">
        <f t="shared" si="52"/>
        <v/>
      </c>
      <c r="CT32" s="206" t="str">
        <f t="shared" si="53"/>
        <v/>
      </c>
      <c r="CU32" s="206">
        <f t="shared" si="54"/>
        <v>6.58</v>
      </c>
      <c r="CV32" s="206" t="str">
        <f t="shared" si="55"/>
        <v/>
      </c>
    </row>
    <row r="33" spans="1:100" x14ac:dyDescent="0.15">
      <c r="A33" s="210" t="s">
        <v>450</v>
      </c>
      <c r="B33" s="211" t="s">
        <v>1637</v>
      </c>
      <c r="C33" s="207">
        <v>6.91</v>
      </c>
      <c r="D33" s="206">
        <v>5.52</v>
      </c>
      <c r="E33" s="206">
        <v>7.12</v>
      </c>
      <c r="F33" s="206">
        <v>7.12</v>
      </c>
      <c r="G33" s="206">
        <v>8.44</v>
      </c>
      <c r="H33" s="206">
        <v>7.32</v>
      </c>
      <c r="I33" s="206">
        <v>7.32</v>
      </c>
      <c r="J33" s="206">
        <v>2.91</v>
      </c>
      <c r="K33" s="206">
        <v>6.59</v>
      </c>
      <c r="L33" s="206">
        <v>6.59</v>
      </c>
      <c r="M33" s="206">
        <v>4.91</v>
      </c>
      <c r="N33" s="206">
        <v>4.3</v>
      </c>
      <c r="O33" s="206">
        <v>5.52</v>
      </c>
      <c r="P33" s="206">
        <v>7.15</v>
      </c>
      <c r="Q33" s="209">
        <v>20.399999999999999</v>
      </c>
      <c r="R33" s="208">
        <v>20.3</v>
      </c>
      <c r="S33" s="208">
        <v>19.899999999999999</v>
      </c>
      <c r="T33" s="208">
        <v>19.899999999999999</v>
      </c>
      <c r="U33" s="208">
        <v>13.7</v>
      </c>
      <c r="V33" s="208">
        <v>23.2</v>
      </c>
      <c r="W33" s="208">
        <v>23.2</v>
      </c>
      <c r="X33" s="208">
        <v>10.8</v>
      </c>
      <c r="Y33" s="208">
        <v>8.3000000000000007</v>
      </c>
      <c r="Z33" s="208">
        <v>8.3000000000000007</v>
      </c>
      <c r="AA33" s="208">
        <v>8</v>
      </c>
      <c r="AB33" s="208">
        <v>19.8</v>
      </c>
      <c r="AC33" s="208">
        <v>19.7</v>
      </c>
      <c r="AD33" s="208">
        <v>21.7</v>
      </c>
      <c r="AE33" s="207">
        <f t="shared" si="0"/>
        <v>2.9522431259044861</v>
      </c>
      <c r="AF33" s="206">
        <f t="shared" si="1"/>
        <v>3.6775362318840585</v>
      </c>
      <c r="AG33" s="206">
        <f t="shared" si="2"/>
        <v>2.7949438202247188</v>
      </c>
      <c r="AH33" s="206">
        <f t="shared" si="3"/>
        <v>2.7949438202247188</v>
      </c>
      <c r="AI33" s="206">
        <f t="shared" si="4"/>
        <v>1.6232227488151658</v>
      </c>
      <c r="AJ33" s="206">
        <f t="shared" si="5"/>
        <v>3.1693989071038251</v>
      </c>
      <c r="AK33" s="206">
        <f t="shared" si="6"/>
        <v>3.1693989071038251</v>
      </c>
      <c r="AL33" s="206">
        <f t="shared" si="7"/>
        <v>3.7113402061855671</v>
      </c>
      <c r="AM33" s="206">
        <f t="shared" si="8"/>
        <v>1.2594840667678302</v>
      </c>
      <c r="AN33" s="206">
        <f t="shared" si="9"/>
        <v>1.2594840667678302</v>
      </c>
      <c r="AO33" s="206">
        <f t="shared" si="10"/>
        <v>1.6293279022403258</v>
      </c>
      <c r="AP33" s="206">
        <f t="shared" si="11"/>
        <v>4.6046511627906979</v>
      </c>
      <c r="AQ33" s="206">
        <f t="shared" si="12"/>
        <v>3.568840579710145</v>
      </c>
      <c r="AR33" s="206">
        <f t="shared" si="13"/>
        <v>3.0349650349650346</v>
      </c>
      <c r="AS33" s="209">
        <f t="shared" si="14"/>
        <v>20.399999999999999</v>
      </c>
      <c r="AT33" s="208">
        <f t="shared" si="15"/>
        <v>20.3</v>
      </c>
      <c r="AU33" s="208">
        <f t="shared" si="16"/>
        <v>19.899999999999999</v>
      </c>
      <c r="AV33" s="208">
        <f t="shared" si="17"/>
        <v>19.899999999999999</v>
      </c>
      <c r="AW33" s="208">
        <f t="shared" si="18"/>
        <v>13.7</v>
      </c>
      <c r="AX33" s="208">
        <f t="shared" si="19"/>
        <v>23.2</v>
      </c>
      <c r="AY33" s="208">
        <f t="shared" si="20"/>
        <v>23.2</v>
      </c>
      <c r="AZ33" s="208">
        <f t="shared" si="21"/>
        <v>10.8</v>
      </c>
      <c r="BA33" s="208" t="str">
        <f t="shared" si="22"/>
        <v/>
      </c>
      <c r="BB33" s="208" t="str">
        <f t="shared" si="23"/>
        <v/>
      </c>
      <c r="BC33" s="208">
        <f t="shared" si="24"/>
        <v>8</v>
      </c>
      <c r="BD33" s="208">
        <f t="shared" si="25"/>
        <v>19.8</v>
      </c>
      <c r="BE33" s="208">
        <f t="shared" si="26"/>
        <v>19.7</v>
      </c>
      <c r="BF33" s="208">
        <f t="shared" si="27"/>
        <v>21.7</v>
      </c>
      <c r="BG33" s="209">
        <f t="shared" si="28"/>
        <v>37.5</v>
      </c>
      <c r="BH33" s="208">
        <f t="shared" si="29"/>
        <v>37.732342007434944</v>
      </c>
      <c r="BI33" s="208">
        <f t="shared" si="30"/>
        <v>38.491295938104443</v>
      </c>
      <c r="BJ33" s="208">
        <f t="shared" si="31"/>
        <v>38.491295938104443</v>
      </c>
      <c r="BK33" s="208">
        <f t="shared" si="32"/>
        <v>28.131416837782339</v>
      </c>
      <c r="BL33" s="208">
        <f t="shared" si="33"/>
        <v>48.033126293995863</v>
      </c>
      <c r="BM33" s="208">
        <f t="shared" si="34"/>
        <v>48.033126293995863</v>
      </c>
      <c r="BN33" s="208">
        <f t="shared" si="35"/>
        <v>31.304347826086957</v>
      </c>
      <c r="BO33" s="208" t="str">
        <f t="shared" si="36"/>
        <v/>
      </c>
      <c r="BP33" s="208" t="str">
        <f t="shared" si="37"/>
        <v/>
      </c>
      <c r="BQ33" s="208">
        <f t="shared" si="38"/>
        <v>17.977528089887642</v>
      </c>
      <c r="BR33" s="208">
        <f t="shared" si="39"/>
        <v>39.053254437869818</v>
      </c>
      <c r="BS33" s="208">
        <f t="shared" si="40"/>
        <v>37.523809523809526</v>
      </c>
      <c r="BT33" s="208">
        <f t="shared" si="41"/>
        <v>42.885375494071148</v>
      </c>
      <c r="BU33" s="207">
        <v>7.79</v>
      </c>
      <c r="BV33" s="206">
        <v>7.68</v>
      </c>
      <c r="BW33" s="206">
        <v>8.26</v>
      </c>
      <c r="BX33" s="206">
        <v>8.26</v>
      </c>
      <c r="BY33" s="206">
        <v>8.3800000000000008</v>
      </c>
      <c r="BZ33" s="206">
        <v>8.1199999999999992</v>
      </c>
      <c r="CA33" s="206">
        <v>8.1199999999999992</v>
      </c>
      <c r="CB33" s="206">
        <v>7.45</v>
      </c>
      <c r="CC33" s="206">
        <v>8.6300000000000008</v>
      </c>
      <c r="CD33" s="206">
        <v>8.6300000000000008</v>
      </c>
      <c r="CE33" s="206">
        <v>8.52</v>
      </c>
      <c r="CF33" s="206">
        <v>8.18</v>
      </c>
      <c r="CG33" s="206">
        <v>7.73</v>
      </c>
      <c r="CH33" s="206">
        <v>8</v>
      </c>
      <c r="CI33" s="207">
        <f t="shared" si="42"/>
        <v>7.79</v>
      </c>
      <c r="CJ33" s="206">
        <f t="shared" si="43"/>
        <v>7.68</v>
      </c>
      <c r="CK33" s="206">
        <f t="shared" si="44"/>
        <v>8.26</v>
      </c>
      <c r="CL33" s="206">
        <f t="shared" si="45"/>
        <v>8.26</v>
      </c>
      <c r="CM33" s="206">
        <f t="shared" si="46"/>
        <v>8.3800000000000008</v>
      </c>
      <c r="CN33" s="206">
        <f t="shared" si="47"/>
        <v>8.1199999999999992</v>
      </c>
      <c r="CO33" s="206">
        <f t="shared" si="48"/>
        <v>8.1199999999999992</v>
      </c>
      <c r="CP33" s="206">
        <f t="shared" si="49"/>
        <v>7.45</v>
      </c>
      <c r="CQ33" s="206" t="str">
        <f t="shared" si="50"/>
        <v/>
      </c>
      <c r="CR33" s="206" t="str">
        <f t="shared" si="51"/>
        <v/>
      </c>
      <c r="CS33" s="206">
        <f t="shared" si="52"/>
        <v>8.52</v>
      </c>
      <c r="CT33" s="206">
        <f t="shared" si="53"/>
        <v>8.18</v>
      </c>
      <c r="CU33" s="206">
        <f t="shared" si="54"/>
        <v>7.73</v>
      </c>
      <c r="CV33" s="206">
        <f t="shared" si="55"/>
        <v>8</v>
      </c>
    </row>
    <row r="34" spans="1:100" x14ac:dyDescent="0.15">
      <c r="A34" s="210" t="s">
        <v>454</v>
      </c>
      <c r="B34" s="211" t="s">
        <v>1636</v>
      </c>
      <c r="C34" s="207">
        <v>4.0199999999999996</v>
      </c>
      <c r="D34" s="206">
        <v>4.8899999999999997</v>
      </c>
      <c r="E34" s="206">
        <v>4.9400000000000004</v>
      </c>
      <c r="F34" s="206">
        <v>4.9400000000000004</v>
      </c>
      <c r="G34" s="206">
        <v>4.97</v>
      </c>
      <c r="H34" s="206">
        <v>4.76</v>
      </c>
      <c r="I34" s="206">
        <v>4.76</v>
      </c>
      <c r="J34" s="206">
        <v>2.75</v>
      </c>
      <c r="K34" s="206">
        <v>4.8</v>
      </c>
      <c r="L34" s="206">
        <v>4.8</v>
      </c>
      <c r="M34" s="206">
        <v>4.74</v>
      </c>
      <c r="N34" s="206">
        <v>2.9</v>
      </c>
      <c r="O34" s="206">
        <v>2.44</v>
      </c>
      <c r="P34" s="206">
        <v>3.12</v>
      </c>
      <c r="Q34" s="209">
        <v>30.9</v>
      </c>
      <c r="R34" s="208">
        <v>25.8</v>
      </c>
      <c r="S34" s="208">
        <v>40.200000000000003</v>
      </c>
      <c r="T34" s="208">
        <v>40.200000000000003</v>
      </c>
      <c r="U34" s="208">
        <v>29.9</v>
      </c>
      <c r="V34" s="208">
        <v>38.299999999999997</v>
      </c>
      <c r="W34" s="208">
        <v>38.299999999999997</v>
      </c>
      <c r="X34" s="208">
        <v>24.7</v>
      </c>
      <c r="Y34" s="208">
        <v>30.8</v>
      </c>
      <c r="Z34" s="208">
        <v>30.8</v>
      </c>
      <c r="AA34" s="208">
        <v>29.4</v>
      </c>
      <c r="AB34" s="208">
        <v>42.3</v>
      </c>
      <c r="AC34" s="208">
        <v>40.6</v>
      </c>
      <c r="AD34" s="208">
        <v>38.6</v>
      </c>
      <c r="AE34" s="207">
        <f t="shared" ref="AE34:AE65" si="56">IF(Q34="","",IFERROR(Q34/C34,""))</f>
        <v>7.6865671641791051</v>
      </c>
      <c r="AF34" s="206">
        <f t="shared" ref="AF34:AF65" si="57">IF(R34="","",IFERROR(R34/D34,""))</f>
        <v>5.2760736196319025</v>
      </c>
      <c r="AG34" s="206">
        <f t="shared" ref="AG34:AG65" si="58">IF(S34="","",IFERROR(S34/E34,""))</f>
        <v>8.1376518218623488</v>
      </c>
      <c r="AH34" s="206">
        <f t="shared" ref="AH34:AH65" si="59">IF(T34="","",IFERROR(T34/F34,""))</f>
        <v>8.1376518218623488</v>
      </c>
      <c r="AI34" s="206">
        <f t="shared" ref="AI34:AI65" si="60">IF(U34="","",IFERROR(U34/G34,""))</f>
        <v>6.0160965794768613</v>
      </c>
      <c r="AJ34" s="206">
        <f t="shared" ref="AJ34:AJ65" si="61">IF(V34="","",IFERROR(V34/H34,""))</f>
        <v>8.0462184873949578</v>
      </c>
      <c r="AK34" s="206">
        <f t="shared" ref="AK34:AK65" si="62">IF(W34="","",IFERROR(W34/I34,""))</f>
        <v>8.0462184873949578</v>
      </c>
      <c r="AL34" s="206">
        <f t="shared" ref="AL34:AL65" si="63">IF(X34="","",IFERROR(X34/J34,""))</f>
        <v>8.9818181818181824</v>
      </c>
      <c r="AM34" s="206">
        <f t="shared" ref="AM34:AM65" si="64">IF(Y34="","",IFERROR(Y34/K34,""))</f>
        <v>6.416666666666667</v>
      </c>
      <c r="AN34" s="206">
        <f t="shared" ref="AN34:AN65" si="65">IF(Z34="","",IFERROR(Z34/L34,""))</f>
        <v>6.416666666666667</v>
      </c>
      <c r="AO34" s="206">
        <f t="shared" ref="AO34:AO65" si="66">IF(AA34="","",IFERROR(AA34/M34,""))</f>
        <v>6.2025316455696196</v>
      </c>
      <c r="AP34" s="206">
        <f t="shared" ref="AP34:AP65" si="67">IF(AB34="","",IFERROR(AB34/N34,""))</f>
        <v>14.586206896551724</v>
      </c>
      <c r="AQ34" s="206">
        <f t="shared" ref="AQ34:AQ65" si="68">IF(AC34="","",IFERROR(AC34/O34,""))</f>
        <v>16.639344262295083</v>
      </c>
      <c r="AR34" s="206">
        <f t="shared" ref="AR34:AR65" si="69">IF(AD34="","",IFERROR(AD34/P34,""))</f>
        <v>12.371794871794872</v>
      </c>
      <c r="AS34" s="209">
        <f t="shared" ref="AS34:AS65" si="70">IF(Q34="","",IF(AE34&lt;1.35,"",Q34))</f>
        <v>30.9</v>
      </c>
      <c r="AT34" s="208">
        <f t="shared" ref="AT34:AT65" si="71">IF(R34="","",IF(AF34&lt;1.35,"",R34))</f>
        <v>25.8</v>
      </c>
      <c r="AU34" s="208">
        <f t="shared" ref="AU34:AU65" si="72">IF(S34="","",IF(AG34&lt;1.35,"",S34))</f>
        <v>40.200000000000003</v>
      </c>
      <c r="AV34" s="208">
        <f t="shared" ref="AV34:AV65" si="73">IF(T34="","",IF(AH34&lt;1.35,"",T34))</f>
        <v>40.200000000000003</v>
      </c>
      <c r="AW34" s="208">
        <f t="shared" ref="AW34:AW65" si="74">IF(U34="","",IF(AI34&lt;1.35,"",U34))</f>
        <v>29.9</v>
      </c>
      <c r="AX34" s="208">
        <f t="shared" ref="AX34:AX65" si="75">IF(V34="","",IF(AJ34&lt;1.35,"",V34))</f>
        <v>38.299999999999997</v>
      </c>
      <c r="AY34" s="208">
        <f t="shared" ref="AY34:AY65" si="76">IF(W34="","",IF(AK34&lt;1.35,"",W34))</f>
        <v>38.299999999999997</v>
      </c>
      <c r="AZ34" s="208">
        <f t="shared" ref="AZ34:AZ65" si="77">IF(X34="","",IF(AL34&lt;1.35,"",X34))</f>
        <v>24.7</v>
      </c>
      <c r="BA34" s="208">
        <f t="shared" ref="BA34:BA65" si="78">IF(Y34="","",IF(AM34&lt;1.35,"",Y34))</f>
        <v>30.8</v>
      </c>
      <c r="BB34" s="208">
        <f t="shared" ref="BB34:BB65" si="79">IF(Z34="","",IF(AN34&lt;1.35,"",Z34))</f>
        <v>30.8</v>
      </c>
      <c r="BC34" s="208">
        <f t="shared" ref="BC34:BC65" si="80">IF(AA34="","",IF(AO34&lt;1.35,"",AA34))</f>
        <v>29.4</v>
      </c>
      <c r="BD34" s="208">
        <f t="shared" ref="BD34:BD65" si="81">IF(AB34="","",IF(AP34&lt;1.35,"",AB34))</f>
        <v>42.3</v>
      </c>
      <c r="BE34" s="208">
        <f t="shared" ref="BE34:BE65" si="82">IF(AC34="","",IF(AQ34&lt;1.35,"",AC34))</f>
        <v>40.6</v>
      </c>
      <c r="BF34" s="208">
        <f t="shared" ref="BF34:BF65" si="83">IF(AD34="","",IF(AR34&lt;1.35,"",AD34))</f>
        <v>38.6</v>
      </c>
      <c r="BG34" s="209">
        <f t="shared" ref="BG34:BG65" si="84">IF(AS34="","",100*(AS34)/MAX(AS:AS))</f>
        <v>56.801470588235297</v>
      </c>
      <c r="BH34" s="208">
        <f t="shared" ref="BH34:BH65" si="85">IF(AT34="","",100*(AT34)/MAX(AT:AT))</f>
        <v>47.955390334572492</v>
      </c>
      <c r="BI34" s="208">
        <f t="shared" ref="BI34:BI65" si="86">IF(AU34="","",100*(AU34)/MAX(AU:AU))</f>
        <v>77.756286266924576</v>
      </c>
      <c r="BJ34" s="208">
        <f t="shared" ref="BJ34:BJ65" si="87">IF(AV34="","",100*(AV34)/MAX(AV:AV))</f>
        <v>77.756286266924576</v>
      </c>
      <c r="BK34" s="208">
        <f t="shared" ref="BK34:BK65" si="88">IF(AW34="","",100*(AW34)/MAX(AW:AW))</f>
        <v>61.396303901437371</v>
      </c>
      <c r="BL34" s="208">
        <f t="shared" ref="BL34:BL65" si="89">IF(AX34="","",100*(AX34)/MAX(AX:AX))</f>
        <v>79.296066252587991</v>
      </c>
      <c r="BM34" s="208">
        <f t="shared" ref="BM34:BM65" si="90">IF(AY34="","",100*(AY34)/MAX(AY:AY))</f>
        <v>79.296066252587991</v>
      </c>
      <c r="BN34" s="208">
        <f t="shared" ref="BN34:BN65" si="91">IF(AZ34="","",100*(AZ34)/MAX(AZ:AZ))</f>
        <v>71.594202898550719</v>
      </c>
      <c r="BO34" s="208">
        <f t="shared" ref="BO34:BO65" si="92">IF(BA34="","",100*(BA34)/MAX(BA:BA))</f>
        <v>63.244353182751539</v>
      </c>
      <c r="BP34" s="208">
        <f t="shared" ref="BP34:BP65" si="93">IF(BB34="","",100*(BB34)/MAX(BB:BB))</f>
        <v>63.244353182751539</v>
      </c>
      <c r="BQ34" s="208">
        <f t="shared" ref="BQ34:BQ65" si="94">IF(BC34="","",100*(BC34)/MAX(BC:BC))</f>
        <v>66.067415730337075</v>
      </c>
      <c r="BR34" s="208">
        <f t="shared" ref="BR34:BR65" si="95">IF(BD34="","",100*(BD34)/MAX(BD:BD))</f>
        <v>83.431952662721883</v>
      </c>
      <c r="BS34" s="208">
        <f t="shared" ref="BS34:BS65" si="96">IF(BE34="","",100*(BE34)/MAX(BE:BE))</f>
        <v>77.333333333333329</v>
      </c>
      <c r="BT34" s="208">
        <f t="shared" ref="BT34:BT65" si="97">IF(BF34="","",100*(BF34)/MAX(BF:BF))</f>
        <v>76.284584980237156</v>
      </c>
      <c r="BU34" s="207">
        <v>8.48</v>
      </c>
      <c r="BV34" s="206">
        <v>8.24</v>
      </c>
      <c r="BW34" s="206">
        <v>9.93</v>
      </c>
      <c r="BX34" s="206">
        <v>9.93</v>
      </c>
      <c r="BY34" s="206">
        <v>10.36</v>
      </c>
      <c r="BZ34" s="206">
        <v>9.5</v>
      </c>
      <c r="CA34" s="206">
        <v>9.5</v>
      </c>
      <c r="CB34" s="206">
        <v>8.73</v>
      </c>
      <c r="CC34" s="206">
        <v>10.32</v>
      </c>
      <c r="CD34" s="206">
        <v>10.32</v>
      </c>
      <c r="CE34" s="206">
        <v>10.3</v>
      </c>
      <c r="CF34" s="206">
        <v>10.01</v>
      </c>
      <c r="CG34" s="206">
        <v>9.33</v>
      </c>
      <c r="CH34" s="206">
        <v>9.5500000000000007</v>
      </c>
      <c r="CI34" s="207">
        <f t="shared" ref="CI34:CI65" si="98">IF(BU34="","",IF(AE34&lt;1.35,"",BU34))</f>
        <v>8.48</v>
      </c>
      <c r="CJ34" s="206">
        <f t="shared" ref="CJ34:CJ65" si="99">IF(BV34="","",IF(AF34&lt;1.35,"",BV34))</f>
        <v>8.24</v>
      </c>
      <c r="CK34" s="206">
        <f t="shared" ref="CK34:CK65" si="100">IF(BW34="","",IF(AG34&lt;1.35,"",BW34))</f>
        <v>9.93</v>
      </c>
      <c r="CL34" s="206">
        <f t="shared" ref="CL34:CL65" si="101">IF(BX34="","",IF(AH34&lt;1.35,"",BX34))</f>
        <v>9.93</v>
      </c>
      <c r="CM34" s="206">
        <f t="shared" ref="CM34:CM65" si="102">IF(BY34="","",IF(AI34&lt;1.35,"",BY34))</f>
        <v>10.36</v>
      </c>
      <c r="CN34" s="206">
        <f t="shared" ref="CN34:CN65" si="103">IF(BZ34="","",IF(AJ34&lt;1.35,"",BZ34))</f>
        <v>9.5</v>
      </c>
      <c r="CO34" s="206">
        <f t="shared" ref="CO34:CO65" si="104">IF(CA34="","",IF(AK34&lt;1.35,"",CA34))</f>
        <v>9.5</v>
      </c>
      <c r="CP34" s="206">
        <f t="shared" ref="CP34:CP65" si="105">IF(CB34="","",IF(AL34&lt;1.35,"",CB34))</f>
        <v>8.73</v>
      </c>
      <c r="CQ34" s="206">
        <f t="shared" ref="CQ34:CQ65" si="106">IF(CC34="","",IF(AM34&lt;1.35,"",CC34))</f>
        <v>10.32</v>
      </c>
      <c r="CR34" s="206">
        <f t="shared" ref="CR34:CR65" si="107">IF(CD34="","",IF(AN34&lt;1.35,"",CD34))</f>
        <v>10.32</v>
      </c>
      <c r="CS34" s="206">
        <f t="shared" ref="CS34:CS65" si="108">IF(CE34="","",IF(AO34&lt;1.35,"",CE34))</f>
        <v>10.3</v>
      </c>
      <c r="CT34" s="206">
        <f t="shared" ref="CT34:CT65" si="109">IF(CF34="","",IF(AP34&lt;1.35,"",CF34))</f>
        <v>10.01</v>
      </c>
      <c r="CU34" s="206">
        <f t="shared" ref="CU34:CU65" si="110">IF(CG34="","",IF(AQ34&lt;1.35,"",CG34))</f>
        <v>9.33</v>
      </c>
      <c r="CV34" s="206">
        <f t="shared" ref="CV34:CV65" si="111">IF(CH34="","",IF(AR34&lt;1.35,"",CH34))</f>
        <v>9.5500000000000007</v>
      </c>
    </row>
    <row r="35" spans="1:100" x14ac:dyDescent="0.15">
      <c r="A35" s="210" t="s">
        <v>497</v>
      </c>
      <c r="B35" s="211" t="s">
        <v>1632</v>
      </c>
      <c r="C35" s="207">
        <v>3.84</v>
      </c>
      <c r="D35" s="206">
        <v>4.43</v>
      </c>
      <c r="E35" s="206">
        <v>2.63</v>
      </c>
      <c r="F35" s="206">
        <v>2.63</v>
      </c>
      <c r="G35" s="206">
        <v>4.72</v>
      </c>
      <c r="H35" s="206">
        <v>2.93</v>
      </c>
      <c r="I35" s="206">
        <v>2.93</v>
      </c>
      <c r="J35" s="206">
        <v>3.32</v>
      </c>
      <c r="K35" s="206">
        <v>5.39</v>
      </c>
      <c r="L35" s="206">
        <v>5.39</v>
      </c>
      <c r="M35" s="206">
        <v>7.02</v>
      </c>
      <c r="N35" s="206">
        <v>3.04</v>
      </c>
      <c r="O35" s="206">
        <v>9.75</v>
      </c>
      <c r="P35" s="206">
        <v>10.6</v>
      </c>
      <c r="Q35" s="209">
        <v>54.4</v>
      </c>
      <c r="R35" s="208">
        <v>53.8</v>
      </c>
      <c r="S35" s="208">
        <v>51.7</v>
      </c>
      <c r="T35" s="208">
        <v>51.7</v>
      </c>
      <c r="U35" s="208">
        <v>46.9</v>
      </c>
      <c r="V35" s="208">
        <v>48.3</v>
      </c>
      <c r="W35" s="208">
        <v>48.3</v>
      </c>
      <c r="X35" s="208">
        <v>34</v>
      </c>
      <c r="Y35" s="208">
        <v>47.2</v>
      </c>
      <c r="Z35" s="208">
        <v>47.2</v>
      </c>
      <c r="AA35" s="208">
        <v>44.5</v>
      </c>
      <c r="AB35" s="208">
        <v>50.5</v>
      </c>
      <c r="AC35" s="208">
        <v>52.5</v>
      </c>
      <c r="AD35" s="208">
        <v>47.9</v>
      </c>
      <c r="AE35" s="207">
        <f t="shared" si="56"/>
        <v>14.166666666666666</v>
      </c>
      <c r="AF35" s="206">
        <f t="shared" si="57"/>
        <v>12.144469525959368</v>
      </c>
      <c r="AG35" s="206">
        <f t="shared" si="58"/>
        <v>19.657794676806084</v>
      </c>
      <c r="AH35" s="206">
        <f t="shared" si="59"/>
        <v>19.657794676806084</v>
      </c>
      <c r="AI35" s="206">
        <f t="shared" si="60"/>
        <v>9.9364406779661021</v>
      </c>
      <c r="AJ35" s="206">
        <f t="shared" si="61"/>
        <v>16.484641638225256</v>
      </c>
      <c r="AK35" s="206">
        <f t="shared" si="62"/>
        <v>16.484641638225256</v>
      </c>
      <c r="AL35" s="206">
        <f t="shared" si="63"/>
        <v>10.240963855421688</v>
      </c>
      <c r="AM35" s="206">
        <f t="shared" si="64"/>
        <v>8.7569573283859015</v>
      </c>
      <c r="AN35" s="206">
        <f t="shared" si="65"/>
        <v>8.7569573283859015</v>
      </c>
      <c r="AO35" s="206">
        <f t="shared" si="66"/>
        <v>6.3390313390313393</v>
      </c>
      <c r="AP35" s="206">
        <f t="shared" si="67"/>
        <v>16.611842105263158</v>
      </c>
      <c r="AQ35" s="206">
        <f t="shared" si="68"/>
        <v>5.384615384615385</v>
      </c>
      <c r="AR35" s="206">
        <f t="shared" si="69"/>
        <v>4.5188679245283021</v>
      </c>
      <c r="AS35" s="209">
        <f t="shared" si="70"/>
        <v>54.4</v>
      </c>
      <c r="AT35" s="208">
        <f t="shared" si="71"/>
        <v>53.8</v>
      </c>
      <c r="AU35" s="208">
        <f t="shared" si="72"/>
        <v>51.7</v>
      </c>
      <c r="AV35" s="208">
        <f t="shared" si="73"/>
        <v>51.7</v>
      </c>
      <c r="AW35" s="208">
        <f t="shared" si="74"/>
        <v>46.9</v>
      </c>
      <c r="AX35" s="208">
        <f t="shared" si="75"/>
        <v>48.3</v>
      </c>
      <c r="AY35" s="208">
        <f t="shared" si="76"/>
        <v>48.3</v>
      </c>
      <c r="AZ35" s="208">
        <f t="shared" si="77"/>
        <v>34</v>
      </c>
      <c r="BA35" s="208">
        <f t="shared" si="78"/>
        <v>47.2</v>
      </c>
      <c r="BB35" s="208">
        <f t="shared" si="79"/>
        <v>47.2</v>
      </c>
      <c r="BC35" s="208">
        <f t="shared" si="80"/>
        <v>44.5</v>
      </c>
      <c r="BD35" s="208">
        <f t="shared" si="81"/>
        <v>50.5</v>
      </c>
      <c r="BE35" s="208">
        <f t="shared" si="82"/>
        <v>52.5</v>
      </c>
      <c r="BF35" s="208">
        <f t="shared" si="83"/>
        <v>47.9</v>
      </c>
      <c r="BG35" s="209">
        <f t="shared" si="84"/>
        <v>100</v>
      </c>
      <c r="BH35" s="208">
        <f t="shared" si="85"/>
        <v>100</v>
      </c>
      <c r="BI35" s="208">
        <f t="shared" si="86"/>
        <v>100</v>
      </c>
      <c r="BJ35" s="208">
        <f t="shared" si="87"/>
        <v>100</v>
      </c>
      <c r="BK35" s="208">
        <f t="shared" si="88"/>
        <v>96.303901437371664</v>
      </c>
      <c r="BL35" s="208">
        <f t="shared" si="89"/>
        <v>100</v>
      </c>
      <c r="BM35" s="208">
        <f t="shared" si="90"/>
        <v>100</v>
      </c>
      <c r="BN35" s="208">
        <f t="shared" si="91"/>
        <v>98.550724637681157</v>
      </c>
      <c r="BO35" s="208">
        <f t="shared" si="92"/>
        <v>96.919917864476375</v>
      </c>
      <c r="BP35" s="208">
        <f t="shared" si="93"/>
        <v>96.919917864476375</v>
      </c>
      <c r="BQ35" s="208">
        <f t="shared" si="94"/>
        <v>100</v>
      </c>
      <c r="BR35" s="208">
        <f t="shared" si="95"/>
        <v>99.605522682445752</v>
      </c>
      <c r="BS35" s="208">
        <f t="shared" si="96"/>
        <v>100</v>
      </c>
      <c r="BT35" s="208">
        <f t="shared" si="97"/>
        <v>94.664031620553359</v>
      </c>
      <c r="BU35" s="207">
        <v>10.44</v>
      </c>
      <c r="BV35" s="206">
        <v>10.43</v>
      </c>
      <c r="BW35" s="206">
        <v>10.85</v>
      </c>
      <c r="BX35" s="206">
        <v>10.85</v>
      </c>
      <c r="BY35" s="206">
        <v>10.99</v>
      </c>
      <c r="BZ35" s="206">
        <v>10.220000000000001</v>
      </c>
      <c r="CA35" s="206">
        <v>10.220000000000001</v>
      </c>
      <c r="CB35" s="206">
        <v>9.83</v>
      </c>
      <c r="CC35" s="206">
        <v>10.83</v>
      </c>
      <c r="CD35" s="206">
        <v>10.83</v>
      </c>
      <c r="CE35" s="206">
        <v>11.12</v>
      </c>
      <c r="CF35" s="206">
        <v>10.28</v>
      </c>
      <c r="CG35" s="206">
        <v>10.39</v>
      </c>
      <c r="CH35" s="206">
        <v>10.039999999999999</v>
      </c>
      <c r="CI35" s="207">
        <f t="shared" si="98"/>
        <v>10.44</v>
      </c>
      <c r="CJ35" s="206">
        <f t="shared" si="99"/>
        <v>10.43</v>
      </c>
      <c r="CK35" s="206">
        <f t="shared" si="100"/>
        <v>10.85</v>
      </c>
      <c r="CL35" s="206">
        <f t="shared" si="101"/>
        <v>10.85</v>
      </c>
      <c r="CM35" s="206">
        <f t="shared" si="102"/>
        <v>10.99</v>
      </c>
      <c r="CN35" s="206">
        <f t="shared" si="103"/>
        <v>10.220000000000001</v>
      </c>
      <c r="CO35" s="206">
        <f t="shared" si="104"/>
        <v>10.220000000000001</v>
      </c>
      <c r="CP35" s="206">
        <f t="shared" si="105"/>
        <v>9.83</v>
      </c>
      <c r="CQ35" s="206">
        <f t="shared" si="106"/>
        <v>10.83</v>
      </c>
      <c r="CR35" s="206">
        <f t="shared" si="107"/>
        <v>10.83</v>
      </c>
      <c r="CS35" s="206">
        <f t="shared" si="108"/>
        <v>11.12</v>
      </c>
      <c r="CT35" s="206">
        <f t="shared" si="109"/>
        <v>10.28</v>
      </c>
      <c r="CU35" s="206">
        <f t="shared" si="110"/>
        <v>10.39</v>
      </c>
      <c r="CV35" s="206">
        <f t="shared" si="111"/>
        <v>10.039999999999999</v>
      </c>
    </row>
    <row r="36" spans="1:100" x14ac:dyDescent="0.15">
      <c r="A36" s="210" t="s">
        <v>692</v>
      </c>
      <c r="B36" s="211" t="s">
        <v>1631</v>
      </c>
      <c r="C36" s="207">
        <v>5.75</v>
      </c>
      <c r="D36" s="206">
        <v>6.14</v>
      </c>
      <c r="E36" s="206">
        <v>5.37</v>
      </c>
      <c r="F36" s="206">
        <v>5.37</v>
      </c>
      <c r="G36" s="206">
        <v>7.92</v>
      </c>
      <c r="H36" s="206">
        <v>5.62</v>
      </c>
      <c r="I36" s="206">
        <v>5.62</v>
      </c>
      <c r="J36" s="206">
        <v>4.84</v>
      </c>
      <c r="K36" s="206">
        <v>10.53</v>
      </c>
      <c r="L36" s="206">
        <v>10.53</v>
      </c>
      <c r="M36" s="206">
        <v>10.119999999999999</v>
      </c>
      <c r="N36" s="206">
        <v>4.1399999999999997</v>
      </c>
      <c r="O36" s="206">
        <v>3.5</v>
      </c>
      <c r="P36" s="206">
        <v>2.77</v>
      </c>
      <c r="Q36" s="209">
        <v>21.2</v>
      </c>
      <c r="R36" s="208">
        <v>15.5</v>
      </c>
      <c r="S36" s="208">
        <v>27.8</v>
      </c>
      <c r="T36" s="208">
        <v>27.8</v>
      </c>
      <c r="U36" s="208">
        <v>30.9</v>
      </c>
      <c r="V36" s="208">
        <v>15.8</v>
      </c>
      <c r="W36" s="208">
        <v>15.8</v>
      </c>
      <c r="X36" s="208">
        <v>7</v>
      </c>
      <c r="Y36" s="208">
        <v>35.5</v>
      </c>
      <c r="Z36" s="208">
        <v>35.5</v>
      </c>
      <c r="AA36" s="208">
        <v>27.9</v>
      </c>
      <c r="AB36" s="208">
        <v>28.2</v>
      </c>
      <c r="AC36" s="208">
        <v>5</v>
      </c>
      <c r="AD36" s="208">
        <v>2.2999999999999998</v>
      </c>
      <c r="AE36" s="207">
        <f t="shared" si="56"/>
        <v>3.6869565217391305</v>
      </c>
      <c r="AF36" s="206">
        <f t="shared" si="57"/>
        <v>2.5244299674267103</v>
      </c>
      <c r="AG36" s="206">
        <f t="shared" si="58"/>
        <v>5.1769087523277468</v>
      </c>
      <c r="AH36" s="206">
        <f t="shared" si="59"/>
        <v>5.1769087523277468</v>
      </c>
      <c r="AI36" s="206">
        <f t="shared" si="60"/>
        <v>3.9015151515151514</v>
      </c>
      <c r="AJ36" s="206">
        <f t="shared" si="61"/>
        <v>2.8113879003558719</v>
      </c>
      <c r="AK36" s="206">
        <f t="shared" si="62"/>
        <v>2.8113879003558719</v>
      </c>
      <c r="AL36" s="206">
        <f t="shared" si="63"/>
        <v>1.4462809917355373</v>
      </c>
      <c r="AM36" s="206">
        <f t="shared" si="64"/>
        <v>3.3713200379867048</v>
      </c>
      <c r="AN36" s="206">
        <f t="shared" si="65"/>
        <v>3.3713200379867048</v>
      </c>
      <c r="AO36" s="206">
        <f t="shared" si="66"/>
        <v>2.7569169960474311</v>
      </c>
      <c r="AP36" s="206">
        <f t="shared" si="67"/>
        <v>6.8115942028985508</v>
      </c>
      <c r="AQ36" s="206">
        <f t="shared" si="68"/>
        <v>1.4285714285714286</v>
      </c>
      <c r="AR36" s="206">
        <f t="shared" si="69"/>
        <v>0.83032490974729234</v>
      </c>
      <c r="AS36" s="209">
        <f t="shared" si="70"/>
        <v>21.2</v>
      </c>
      <c r="AT36" s="208">
        <f t="shared" si="71"/>
        <v>15.5</v>
      </c>
      <c r="AU36" s="208">
        <f t="shared" si="72"/>
        <v>27.8</v>
      </c>
      <c r="AV36" s="208">
        <f t="shared" si="73"/>
        <v>27.8</v>
      </c>
      <c r="AW36" s="208">
        <f t="shared" si="74"/>
        <v>30.9</v>
      </c>
      <c r="AX36" s="208">
        <f t="shared" si="75"/>
        <v>15.8</v>
      </c>
      <c r="AY36" s="208">
        <f t="shared" si="76"/>
        <v>15.8</v>
      </c>
      <c r="AZ36" s="208">
        <f t="shared" si="77"/>
        <v>7</v>
      </c>
      <c r="BA36" s="208">
        <f t="shared" si="78"/>
        <v>35.5</v>
      </c>
      <c r="BB36" s="208">
        <f t="shared" si="79"/>
        <v>35.5</v>
      </c>
      <c r="BC36" s="208">
        <f t="shared" si="80"/>
        <v>27.9</v>
      </c>
      <c r="BD36" s="208">
        <f t="shared" si="81"/>
        <v>28.2</v>
      </c>
      <c r="BE36" s="208">
        <f t="shared" si="82"/>
        <v>5</v>
      </c>
      <c r="BF36" s="208" t="str">
        <f t="shared" si="83"/>
        <v/>
      </c>
      <c r="BG36" s="209">
        <f t="shared" si="84"/>
        <v>38.970588235294116</v>
      </c>
      <c r="BH36" s="208">
        <f t="shared" si="85"/>
        <v>28.810408921933089</v>
      </c>
      <c r="BI36" s="208">
        <f t="shared" si="86"/>
        <v>53.771760154738878</v>
      </c>
      <c r="BJ36" s="208">
        <f t="shared" si="87"/>
        <v>53.771760154738878</v>
      </c>
      <c r="BK36" s="208">
        <f t="shared" si="88"/>
        <v>63.449691991786445</v>
      </c>
      <c r="BL36" s="208">
        <f t="shared" si="89"/>
        <v>32.712215320910978</v>
      </c>
      <c r="BM36" s="208">
        <f t="shared" si="90"/>
        <v>32.712215320910978</v>
      </c>
      <c r="BN36" s="208">
        <f t="shared" si="91"/>
        <v>20.289855072463769</v>
      </c>
      <c r="BO36" s="208">
        <f t="shared" si="92"/>
        <v>72.895277207392198</v>
      </c>
      <c r="BP36" s="208">
        <f t="shared" si="93"/>
        <v>72.895277207392198</v>
      </c>
      <c r="BQ36" s="208">
        <f t="shared" si="94"/>
        <v>62.696629213483149</v>
      </c>
      <c r="BR36" s="208">
        <f t="shared" si="95"/>
        <v>55.621301775147927</v>
      </c>
      <c r="BS36" s="208">
        <f t="shared" si="96"/>
        <v>9.5238095238095237</v>
      </c>
      <c r="BT36" s="208" t="str">
        <f t="shared" si="97"/>
        <v/>
      </c>
      <c r="BU36" s="207">
        <v>8.34</v>
      </c>
      <c r="BV36" s="206">
        <v>8.35</v>
      </c>
      <c r="BW36" s="206">
        <v>8.58</v>
      </c>
      <c r="BX36" s="206">
        <v>8.58</v>
      </c>
      <c r="BY36" s="206">
        <v>8.93</v>
      </c>
      <c r="BZ36" s="206">
        <v>8.41</v>
      </c>
      <c r="CA36" s="206">
        <v>8.41</v>
      </c>
      <c r="CB36" s="206">
        <v>8.35</v>
      </c>
      <c r="CC36" s="206">
        <v>9.41</v>
      </c>
      <c r="CD36" s="206">
        <v>9.41</v>
      </c>
      <c r="CE36" s="206">
        <v>9.32</v>
      </c>
      <c r="CF36" s="206">
        <v>8.82</v>
      </c>
      <c r="CG36" s="206">
        <v>8.2899999999999991</v>
      </c>
      <c r="CH36" s="206">
        <v>8.26</v>
      </c>
      <c r="CI36" s="207">
        <f t="shared" si="98"/>
        <v>8.34</v>
      </c>
      <c r="CJ36" s="206">
        <f t="shared" si="99"/>
        <v>8.35</v>
      </c>
      <c r="CK36" s="206">
        <f t="shared" si="100"/>
        <v>8.58</v>
      </c>
      <c r="CL36" s="206">
        <f t="shared" si="101"/>
        <v>8.58</v>
      </c>
      <c r="CM36" s="206">
        <f t="shared" si="102"/>
        <v>8.93</v>
      </c>
      <c r="CN36" s="206">
        <f t="shared" si="103"/>
        <v>8.41</v>
      </c>
      <c r="CO36" s="206">
        <f t="shared" si="104"/>
        <v>8.41</v>
      </c>
      <c r="CP36" s="206">
        <f t="shared" si="105"/>
        <v>8.35</v>
      </c>
      <c r="CQ36" s="206">
        <f t="shared" si="106"/>
        <v>9.41</v>
      </c>
      <c r="CR36" s="206">
        <f t="shared" si="107"/>
        <v>9.41</v>
      </c>
      <c r="CS36" s="206">
        <f t="shared" si="108"/>
        <v>9.32</v>
      </c>
      <c r="CT36" s="206">
        <f t="shared" si="109"/>
        <v>8.82</v>
      </c>
      <c r="CU36" s="206">
        <f t="shared" si="110"/>
        <v>8.2899999999999991</v>
      </c>
      <c r="CV36" s="206" t="str">
        <f t="shared" si="111"/>
        <v/>
      </c>
    </row>
    <row r="37" spans="1:100" x14ac:dyDescent="0.15">
      <c r="A37" s="210" t="s">
        <v>696</v>
      </c>
      <c r="B37" s="211" t="s">
        <v>1630</v>
      </c>
      <c r="C37" s="207">
        <v>2.95</v>
      </c>
      <c r="D37" s="206">
        <v>2.4900000000000002</v>
      </c>
      <c r="E37" s="206">
        <v>3.34</v>
      </c>
      <c r="F37" s="206">
        <v>3.34</v>
      </c>
      <c r="G37" s="206">
        <v>3.86</v>
      </c>
      <c r="H37" s="206">
        <v>2.65</v>
      </c>
      <c r="I37" s="206">
        <v>2.65</v>
      </c>
      <c r="J37" s="206">
        <v>2.08</v>
      </c>
      <c r="K37" s="206">
        <v>4.99</v>
      </c>
      <c r="L37" s="206">
        <v>4.99</v>
      </c>
      <c r="M37" s="206">
        <v>4.82</v>
      </c>
      <c r="N37" s="206">
        <v>2.2400000000000002</v>
      </c>
      <c r="O37" s="206">
        <v>2.19</v>
      </c>
      <c r="P37" s="206">
        <v>3.99</v>
      </c>
      <c r="S37" s="208">
        <v>21.9</v>
      </c>
      <c r="T37" s="208">
        <v>21.9</v>
      </c>
      <c r="U37" s="208">
        <v>32.5</v>
      </c>
      <c r="V37" s="208">
        <v>19.399999999999999</v>
      </c>
      <c r="W37" s="208">
        <v>19.399999999999999</v>
      </c>
      <c r="X37" s="208">
        <v>18.100000000000001</v>
      </c>
      <c r="Y37" s="208">
        <v>35.6</v>
      </c>
      <c r="Z37" s="208">
        <v>35.6</v>
      </c>
      <c r="AA37" s="208">
        <v>29</v>
      </c>
      <c r="AB37" s="208">
        <v>19.899999999999999</v>
      </c>
      <c r="AC37" s="208">
        <v>8.1</v>
      </c>
      <c r="AD37" s="208">
        <v>15.8</v>
      </c>
      <c r="AE37" s="207" t="str">
        <f t="shared" si="56"/>
        <v/>
      </c>
      <c r="AF37" s="206" t="str">
        <f t="shared" si="57"/>
        <v/>
      </c>
      <c r="AG37" s="206">
        <f t="shared" si="58"/>
        <v>6.5568862275449105</v>
      </c>
      <c r="AH37" s="206">
        <f t="shared" si="59"/>
        <v>6.5568862275449105</v>
      </c>
      <c r="AI37" s="206">
        <f t="shared" si="60"/>
        <v>8.4196891191709842</v>
      </c>
      <c r="AJ37" s="206">
        <f t="shared" si="61"/>
        <v>7.3207547169811322</v>
      </c>
      <c r="AK37" s="206">
        <f t="shared" si="62"/>
        <v>7.3207547169811322</v>
      </c>
      <c r="AL37" s="206">
        <f t="shared" si="63"/>
        <v>8.7019230769230766</v>
      </c>
      <c r="AM37" s="206">
        <f t="shared" si="64"/>
        <v>7.1342685370741483</v>
      </c>
      <c r="AN37" s="206">
        <f t="shared" si="65"/>
        <v>7.1342685370741483</v>
      </c>
      <c r="AO37" s="206">
        <f t="shared" si="66"/>
        <v>6.0165975103734439</v>
      </c>
      <c r="AP37" s="206">
        <f t="shared" si="67"/>
        <v>8.8839285714285694</v>
      </c>
      <c r="AQ37" s="206">
        <f t="shared" si="68"/>
        <v>3.6986301369863015</v>
      </c>
      <c r="AR37" s="206">
        <f t="shared" si="69"/>
        <v>3.9598997493734336</v>
      </c>
      <c r="AS37" s="209" t="str">
        <f t="shared" si="70"/>
        <v/>
      </c>
      <c r="AT37" s="208" t="str">
        <f t="shared" si="71"/>
        <v/>
      </c>
      <c r="AU37" s="208">
        <f t="shared" si="72"/>
        <v>21.9</v>
      </c>
      <c r="AV37" s="208">
        <f t="shared" si="73"/>
        <v>21.9</v>
      </c>
      <c r="AW37" s="208">
        <f t="shared" si="74"/>
        <v>32.5</v>
      </c>
      <c r="AX37" s="208">
        <f t="shared" si="75"/>
        <v>19.399999999999999</v>
      </c>
      <c r="AY37" s="208">
        <f t="shared" si="76"/>
        <v>19.399999999999999</v>
      </c>
      <c r="AZ37" s="208">
        <f t="shared" si="77"/>
        <v>18.100000000000001</v>
      </c>
      <c r="BA37" s="208">
        <f t="shared" si="78"/>
        <v>35.6</v>
      </c>
      <c r="BB37" s="208">
        <f t="shared" si="79"/>
        <v>35.6</v>
      </c>
      <c r="BC37" s="208">
        <f t="shared" si="80"/>
        <v>29</v>
      </c>
      <c r="BD37" s="208">
        <f t="shared" si="81"/>
        <v>19.899999999999999</v>
      </c>
      <c r="BE37" s="208">
        <f t="shared" si="82"/>
        <v>8.1</v>
      </c>
      <c r="BF37" s="208">
        <f t="shared" si="83"/>
        <v>15.8</v>
      </c>
      <c r="BG37" s="209" t="str">
        <f t="shared" si="84"/>
        <v/>
      </c>
      <c r="BH37" s="208" t="str">
        <f t="shared" si="85"/>
        <v/>
      </c>
      <c r="BI37" s="208">
        <f t="shared" si="86"/>
        <v>42.359767891682786</v>
      </c>
      <c r="BJ37" s="208">
        <f t="shared" si="87"/>
        <v>42.359767891682786</v>
      </c>
      <c r="BK37" s="208">
        <f t="shared" si="88"/>
        <v>66.735112936344962</v>
      </c>
      <c r="BL37" s="208">
        <f t="shared" si="89"/>
        <v>40.165631469979296</v>
      </c>
      <c r="BM37" s="208">
        <f t="shared" si="90"/>
        <v>40.165631469979296</v>
      </c>
      <c r="BN37" s="208">
        <f t="shared" si="91"/>
        <v>52.463768115942038</v>
      </c>
      <c r="BO37" s="208">
        <f t="shared" si="92"/>
        <v>73.100616016427097</v>
      </c>
      <c r="BP37" s="208">
        <f t="shared" si="93"/>
        <v>73.100616016427097</v>
      </c>
      <c r="BQ37" s="208">
        <f t="shared" si="94"/>
        <v>65.168539325842701</v>
      </c>
      <c r="BR37" s="208">
        <f t="shared" si="95"/>
        <v>39.250493096646935</v>
      </c>
      <c r="BS37" s="208">
        <f t="shared" si="96"/>
        <v>15.428571428571429</v>
      </c>
      <c r="BT37" s="208">
        <f t="shared" si="97"/>
        <v>31.225296442687746</v>
      </c>
      <c r="BW37" s="206">
        <v>7.4</v>
      </c>
      <c r="BX37" s="206">
        <v>7.4</v>
      </c>
      <c r="BY37" s="206">
        <v>7.93</v>
      </c>
      <c r="BZ37" s="206">
        <v>7.28</v>
      </c>
      <c r="CA37" s="206">
        <v>7.28</v>
      </c>
      <c r="CB37" s="206">
        <v>8.31</v>
      </c>
      <c r="CC37" s="206">
        <v>8.64</v>
      </c>
      <c r="CD37" s="206">
        <v>8.64</v>
      </c>
      <c r="CE37" s="206">
        <v>8.61</v>
      </c>
      <c r="CF37" s="206">
        <v>7.09</v>
      </c>
      <c r="CG37" s="206">
        <v>7.09</v>
      </c>
      <c r="CH37" s="206">
        <v>6.58</v>
      </c>
      <c r="CI37" s="207" t="str">
        <f t="shared" si="98"/>
        <v/>
      </c>
      <c r="CJ37" s="206" t="str">
        <f t="shared" si="99"/>
        <v/>
      </c>
      <c r="CK37" s="206">
        <f t="shared" si="100"/>
        <v>7.4</v>
      </c>
      <c r="CL37" s="206">
        <f t="shared" si="101"/>
        <v>7.4</v>
      </c>
      <c r="CM37" s="206">
        <f t="shared" si="102"/>
        <v>7.93</v>
      </c>
      <c r="CN37" s="206">
        <f t="shared" si="103"/>
        <v>7.28</v>
      </c>
      <c r="CO37" s="206">
        <f t="shared" si="104"/>
        <v>7.28</v>
      </c>
      <c r="CP37" s="206">
        <f t="shared" si="105"/>
        <v>8.31</v>
      </c>
      <c r="CQ37" s="206">
        <f t="shared" si="106"/>
        <v>8.64</v>
      </c>
      <c r="CR37" s="206">
        <f t="shared" si="107"/>
        <v>8.64</v>
      </c>
      <c r="CS37" s="206">
        <f t="shared" si="108"/>
        <v>8.61</v>
      </c>
      <c r="CT37" s="206">
        <f t="shared" si="109"/>
        <v>7.09</v>
      </c>
      <c r="CU37" s="206">
        <f t="shared" si="110"/>
        <v>7.09</v>
      </c>
      <c r="CV37" s="206">
        <f t="shared" si="111"/>
        <v>6.58</v>
      </c>
    </row>
    <row r="38" spans="1:100" x14ac:dyDescent="0.15">
      <c r="A38" s="210" t="s">
        <v>464</v>
      </c>
      <c r="B38" s="211" t="s">
        <v>1629</v>
      </c>
      <c r="C38" s="207">
        <v>1.46</v>
      </c>
      <c r="D38" s="206">
        <v>1.59</v>
      </c>
      <c r="E38" s="206">
        <v>7.35</v>
      </c>
      <c r="F38" s="206">
        <v>7.35</v>
      </c>
      <c r="G38" s="206">
        <v>7.85</v>
      </c>
      <c r="H38" s="206">
        <v>6.79</v>
      </c>
      <c r="I38" s="206">
        <v>6.79</v>
      </c>
      <c r="J38" s="206">
        <v>7.44</v>
      </c>
      <c r="K38" s="206">
        <v>4.24</v>
      </c>
      <c r="L38" s="206">
        <v>4.24</v>
      </c>
      <c r="M38" s="206">
        <v>3.66</v>
      </c>
      <c r="N38" s="206">
        <v>1.8</v>
      </c>
      <c r="O38" s="206">
        <v>2.14</v>
      </c>
      <c r="P38" s="206">
        <v>3.05</v>
      </c>
      <c r="S38" s="208">
        <v>11.2</v>
      </c>
      <c r="T38" s="208">
        <v>11.2</v>
      </c>
      <c r="U38" s="208">
        <v>7.7</v>
      </c>
      <c r="V38" s="208">
        <v>10.6</v>
      </c>
      <c r="W38" s="208">
        <v>10.6</v>
      </c>
      <c r="X38" s="208">
        <v>6.9</v>
      </c>
      <c r="AA38" s="208">
        <v>8.1</v>
      </c>
      <c r="AC38" s="208">
        <v>11.5</v>
      </c>
      <c r="AD38" s="208">
        <v>10.199999999999999</v>
      </c>
      <c r="AE38" s="207" t="str">
        <f t="shared" si="56"/>
        <v/>
      </c>
      <c r="AF38" s="206" t="str">
        <f t="shared" si="57"/>
        <v/>
      </c>
      <c r="AG38" s="206">
        <f t="shared" si="58"/>
        <v>1.5238095238095237</v>
      </c>
      <c r="AH38" s="206">
        <f t="shared" si="59"/>
        <v>1.5238095238095237</v>
      </c>
      <c r="AI38" s="206">
        <f t="shared" si="60"/>
        <v>0.98089171974522305</v>
      </c>
      <c r="AJ38" s="206">
        <f t="shared" si="61"/>
        <v>1.561119293078056</v>
      </c>
      <c r="AK38" s="206">
        <f t="shared" si="62"/>
        <v>1.561119293078056</v>
      </c>
      <c r="AL38" s="206">
        <f t="shared" si="63"/>
        <v>0.92741935483870963</v>
      </c>
      <c r="AM38" s="206" t="str">
        <f t="shared" si="64"/>
        <v/>
      </c>
      <c r="AN38" s="206" t="str">
        <f t="shared" si="65"/>
        <v/>
      </c>
      <c r="AO38" s="206">
        <f t="shared" si="66"/>
        <v>2.2131147540983607</v>
      </c>
      <c r="AP38" s="206" t="str">
        <f t="shared" si="67"/>
        <v/>
      </c>
      <c r="AQ38" s="206">
        <f t="shared" si="68"/>
        <v>5.3738317757009346</v>
      </c>
      <c r="AR38" s="206">
        <f t="shared" si="69"/>
        <v>3.3442622950819674</v>
      </c>
      <c r="AS38" s="209" t="str">
        <f t="shared" si="70"/>
        <v/>
      </c>
      <c r="AT38" s="208" t="str">
        <f t="shared" si="71"/>
        <v/>
      </c>
      <c r="AU38" s="208">
        <f t="shared" si="72"/>
        <v>11.2</v>
      </c>
      <c r="AV38" s="208">
        <f t="shared" si="73"/>
        <v>11.2</v>
      </c>
      <c r="AW38" s="208" t="str">
        <f t="shared" si="74"/>
        <v/>
      </c>
      <c r="AX38" s="208">
        <f t="shared" si="75"/>
        <v>10.6</v>
      </c>
      <c r="AY38" s="208">
        <f t="shared" si="76"/>
        <v>10.6</v>
      </c>
      <c r="AZ38" s="208" t="str">
        <f t="shared" si="77"/>
        <v/>
      </c>
      <c r="BA38" s="208" t="str">
        <f t="shared" si="78"/>
        <v/>
      </c>
      <c r="BB38" s="208" t="str">
        <f t="shared" si="79"/>
        <v/>
      </c>
      <c r="BC38" s="208">
        <f t="shared" si="80"/>
        <v>8.1</v>
      </c>
      <c r="BD38" s="208" t="str">
        <f t="shared" si="81"/>
        <v/>
      </c>
      <c r="BE38" s="208">
        <f t="shared" si="82"/>
        <v>11.5</v>
      </c>
      <c r="BF38" s="208">
        <f t="shared" si="83"/>
        <v>10.199999999999999</v>
      </c>
      <c r="BG38" s="209" t="str">
        <f t="shared" si="84"/>
        <v/>
      </c>
      <c r="BH38" s="208" t="str">
        <f t="shared" si="85"/>
        <v/>
      </c>
      <c r="BI38" s="208">
        <f t="shared" si="86"/>
        <v>21.663442940038685</v>
      </c>
      <c r="BJ38" s="208">
        <f t="shared" si="87"/>
        <v>21.663442940038685</v>
      </c>
      <c r="BK38" s="208" t="str">
        <f t="shared" si="88"/>
        <v/>
      </c>
      <c r="BL38" s="208">
        <f t="shared" si="89"/>
        <v>21.946169772256731</v>
      </c>
      <c r="BM38" s="208">
        <f t="shared" si="90"/>
        <v>21.946169772256731</v>
      </c>
      <c r="BN38" s="208" t="str">
        <f t="shared" si="91"/>
        <v/>
      </c>
      <c r="BO38" s="208" t="str">
        <f t="shared" si="92"/>
        <v/>
      </c>
      <c r="BP38" s="208" t="str">
        <f t="shared" si="93"/>
        <v/>
      </c>
      <c r="BQ38" s="208">
        <f t="shared" si="94"/>
        <v>18.202247191011235</v>
      </c>
      <c r="BR38" s="208" t="str">
        <f t="shared" si="95"/>
        <v/>
      </c>
      <c r="BS38" s="208">
        <f t="shared" si="96"/>
        <v>21.904761904761905</v>
      </c>
      <c r="BT38" s="208">
        <f t="shared" si="97"/>
        <v>20.158102766798415</v>
      </c>
      <c r="BW38" s="206">
        <v>7.88</v>
      </c>
      <c r="BX38" s="206">
        <v>7.88</v>
      </c>
      <c r="BY38" s="206">
        <v>7.94</v>
      </c>
      <c r="BZ38" s="206">
        <v>7.94</v>
      </c>
      <c r="CA38" s="206">
        <v>7.94</v>
      </c>
      <c r="CB38" s="206">
        <v>7.8</v>
      </c>
      <c r="CE38" s="206">
        <v>7.31</v>
      </c>
      <c r="CG38" s="206">
        <v>7.85</v>
      </c>
      <c r="CH38" s="206">
        <v>7.72</v>
      </c>
      <c r="CI38" s="207" t="str">
        <f t="shared" si="98"/>
        <v/>
      </c>
      <c r="CJ38" s="206" t="str">
        <f t="shared" si="99"/>
        <v/>
      </c>
      <c r="CK38" s="206">
        <f t="shared" si="100"/>
        <v>7.88</v>
      </c>
      <c r="CL38" s="206">
        <f t="shared" si="101"/>
        <v>7.88</v>
      </c>
      <c r="CM38" s="206" t="str">
        <f t="shared" si="102"/>
        <v/>
      </c>
      <c r="CN38" s="206">
        <f t="shared" si="103"/>
        <v>7.94</v>
      </c>
      <c r="CO38" s="206">
        <f t="shared" si="104"/>
        <v>7.94</v>
      </c>
      <c r="CP38" s="206" t="str">
        <f t="shared" si="105"/>
        <v/>
      </c>
      <c r="CQ38" s="206" t="str">
        <f t="shared" si="106"/>
        <v/>
      </c>
      <c r="CR38" s="206" t="str">
        <f t="shared" si="107"/>
        <v/>
      </c>
      <c r="CS38" s="206">
        <f t="shared" si="108"/>
        <v>7.31</v>
      </c>
      <c r="CT38" s="206" t="str">
        <f t="shared" si="109"/>
        <v/>
      </c>
      <c r="CU38" s="206">
        <f t="shared" si="110"/>
        <v>7.85</v>
      </c>
      <c r="CV38" s="206">
        <f t="shared" si="111"/>
        <v>7.72</v>
      </c>
    </row>
    <row r="39" spans="1:100" x14ac:dyDescent="0.15">
      <c r="A39" s="210" t="s">
        <v>468</v>
      </c>
      <c r="B39" s="211" t="s">
        <v>1628</v>
      </c>
      <c r="C39" s="207">
        <v>3.14</v>
      </c>
      <c r="D39" s="206">
        <v>1.74</v>
      </c>
      <c r="E39" s="206">
        <v>6.66</v>
      </c>
      <c r="F39" s="206">
        <v>6.66</v>
      </c>
      <c r="G39" s="206">
        <v>7.24</v>
      </c>
      <c r="H39" s="206">
        <v>2.27</v>
      </c>
      <c r="I39" s="206">
        <v>2.27</v>
      </c>
      <c r="J39" s="206">
        <v>1.9</v>
      </c>
      <c r="K39" s="206">
        <v>5.15</v>
      </c>
      <c r="L39" s="206">
        <v>5.15</v>
      </c>
      <c r="M39" s="206">
        <v>5.65</v>
      </c>
      <c r="N39" s="206">
        <v>1.43</v>
      </c>
      <c r="O39" s="206">
        <v>2.31</v>
      </c>
      <c r="P39" s="206">
        <v>3.97</v>
      </c>
      <c r="S39" s="208">
        <v>16.2</v>
      </c>
      <c r="T39" s="208">
        <v>16.2</v>
      </c>
      <c r="U39" s="208">
        <v>14</v>
      </c>
      <c r="V39" s="208">
        <v>14.5</v>
      </c>
      <c r="W39" s="208">
        <v>14.5</v>
      </c>
      <c r="X39" s="208">
        <v>7.5</v>
      </c>
      <c r="AA39" s="208">
        <v>4.0999999999999996</v>
      </c>
      <c r="AE39" s="207" t="str">
        <f t="shared" si="56"/>
        <v/>
      </c>
      <c r="AF39" s="206" t="str">
        <f t="shared" si="57"/>
        <v/>
      </c>
      <c r="AG39" s="206">
        <f t="shared" si="58"/>
        <v>2.4324324324324325</v>
      </c>
      <c r="AH39" s="206">
        <f t="shared" si="59"/>
        <v>2.4324324324324325</v>
      </c>
      <c r="AI39" s="206">
        <f t="shared" si="60"/>
        <v>1.9337016574585635</v>
      </c>
      <c r="AJ39" s="206">
        <f t="shared" si="61"/>
        <v>6.3876651982378858</v>
      </c>
      <c r="AK39" s="206">
        <f t="shared" si="62"/>
        <v>6.3876651982378858</v>
      </c>
      <c r="AL39" s="206">
        <f t="shared" si="63"/>
        <v>3.9473684210526319</v>
      </c>
      <c r="AM39" s="206" t="str">
        <f t="shared" si="64"/>
        <v/>
      </c>
      <c r="AN39" s="206" t="str">
        <f t="shared" si="65"/>
        <v/>
      </c>
      <c r="AO39" s="206">
        <f t="shared" si="66"/>
        <v>0.7256637168141592</v>
      </c>
      <c r="AP39" s="206" t="str">
        <f t="shared" si="67"/>
        <v/>
      </c>
      <c r="AQ39" s="206" t="str">
        <f t="shared" si="68"/>
        <v/>
      </c>
      <c r="AR39" s="206" t="str">
        <f t="shared" si="69"/>
        <v/>
      </c>
      <c r="AS39" s="209" t="str">
        <f t="shared" si="70"/>
        <v/>
      </c>
      <c r="AT39" s="208" t="str">
        <f t="shared" si="71"/>
        <v/>
      </c>
      <c r="AU39" s="208">
        <f t="shared" si="72"/>
        <v>16.2</v>
      </c>
      <c r="AV39" s="208">
        <f t="shared" si="73"/>
        <v>16.2</v>
      </c>
      <c r="AW39" s="208">
        <f t="shared" si="74"/>
        <v>14</v>
      </c>
      <c r="AX39" s="208">
        <f t="shared" si="75"/>
        <v>14.5</v>
      </c>
      <c r="AY39" s="208">
        <f t="shared" si="76"/>
        <v>14.5</v>
      </c>
      <c r="AZ39" s="208">
        <f t="shared" si="77"/>
        <v>7.5</v>
      </c>
      <c r="BA39" s="208" t="str">
        <f t="shared" si="78"/>
        <v/>
      </c>
      <c r="BB39" s="208" t="str">
        <f t="shared" si="79"/>
        <v/>
      </c>
      <c r="BC39" s="208" t="str">
        <f t="shared" si="80"/>
        <v/>
      </c>
      <c r="BD39" s="208" t="str">
        <f t="shared" si="81"/>
        <v/>
      </c>
      <c r="BE39" s="208" t="str">
        <f t="shared" si="82"/>
        <v/>
      </c>
      <c r="BF39" s="208" t="str">
        <f t="shared" si="83"/>
        <v/>
      </c>
      <c r="BG39" s="209" t="str">
        <f t="shared" si="84"/>
        <v/>
      </c>
      <c r="BH39" s="208" t="str">
        <f t="shared" si="85"/>
        <v/>
      </c>
      <c r="BI39" s="208">
        <f t="shared" si="86"/>
        <v>31.334622823984525</v>
      </c>
      <c r="BJ39" s="208">
        <f t="shared" si="87"/>
        <v>31.334622823984525</v>
      </c>
      <c r="BK39" s="208">
        <f t="shared" si="88"/>
        <v>28.747433264887061</v>
      </c>
      <c r="BL39" s="208">
        <f t="shared" si="89"/>
        <v>30.020703933747413</v>
      </c>
      <c r="BM39" s="208">
        <f t="shared" si="90"/>
        <v>30.020703933747413</v>
      </c>
      <c r="BN39" s="208">
        <f t="shared" si="91"/>
        <v>21.739130434782609</v>
      </c>
      <c r="BO39" s="208" t="str">
        <f t="shared" si="92"/>
        <v/>
      </c>
      <c r="BP39" s="208" t="str">
        <f t="shared" si="93"/>
        <v/>
      </c>
      <c r="BQ39" s="208" t="str">
        <f t="shared" si="94"/>
        <v/>
      </c>
      <c r="BR39" s="208" t="str">
        <f t="shared" si="95"/>
        <v/>
      </c>
      <c r="BS39" s="208" t="str">
        <f t="shared" si="96"/>
        <v/>
      </c>
      <c r="BT39" s="208" t="str">
        <f t="shared" si="97"/>
        <v/>
      </c>
      <c r="BW39" s="206">
        <v>8.16</v>
      </c>
      <c r="BX39" s="206">
        <v>8.16</v>
      </c>
      <c r="BY39" s="206">
        <v>8.1999999999999993</v>
      </c>
      <c r="BZ39" s="206">
        <v>7.95</v>
      </c>
      <c r="CA39" s="206">
        <v>7.95</v>
      </c>
      <c r="CB39" s="206">
        <v>7.86</v>
      </c>
      <c r="CE39" s="206">
        <v>8</v>
      </c>
      <c r="CI39" s="207" t="str">
        <f t="shared" si="98"/>
        <v/>
      </c>
      <c r="CJ39" s="206" t="str">
        <f t="shared" si="99"/>
        <v/>
      </c>
      <c r="CK39" s="206">
        <f t="shared" si="100"/>
        <v>8.16</v>
      </c>
      <c r="CL39" s="206">
        <f t="shared" si="101"/>
        <v>8.16</v>
      </c>
      <c r="CM39" s="206">
        <f t="shared" si="102"/>
        <v>8.1999999999999993</v>
      </c>
      <c r="CN39" s="206">
        <f t="shared" si="103"/>
        <v>7.95</v>
      </c>
      <c r="CO39" s="206">
        <f t="shared" si="104"/>
        <v>7.95</v>
      </c>
      <c r="CP39" s="206">
        <f t="shared" si="105"/>
        <v>7.86</v>
      </c>
      <c r="CQ39" s="206" t="str">
        <f t="shared" si="106"/>
        <v/>
      </c>
      <c r="CR39" s="206" t="str">
        <f t="shared" si="107"/>
        <v/>
      </c>
      <c r="CS39" s="206" t="str">
        <f t="shared" si="108"/>
        <v/>
      </c>
      <c r="CT39" s="206" t="str">
        <f t="shared" si="109"/>
        <v/>
      </c>
      <c r="CU39" s="206" t="str">
        <f t="shared" si="110"/>
        <v/>
      </c>
      <c r="CV39" s="206" t="str">
        <f t="shared" si="111"/>
        <v/>
      </c>
    </row>
    <row r="40" spans="1:100" x14ac:dyDescent="0.15">
      <c r="A40" s="210" t="s">
        <v>606</v>
      </c>
      <c r="B40" s="211" t="s">
        <v>1625</v>
      </c>
      <c r="C40" s="207">
        <v>2.97</v>
      </c>
      <c r="D40" s="206">
        <v>3.49</v>
      </c>
      <c r="E40" s="206">
        <v>2.97</v>
      </c>
      <c r="F40" s="206">
        <v>2.97</v>
      </c>
      <c r="G40" s="206">
        <v>4.1900000000000004</v>
      </c>
      <c r="H40" s="206">
        <v>5.19</v>
      </c>
      <c r="I40" s="206">
        <v>5.19</v>
      </c>
      <c r="J40" s="206">
        <v>4.47</v>
      </c>
      <c r="K40" s="206">
        <v>4.8</v>
      </c>
      <c r="L40" s="206">
        <v>4.8</v>
      </c>
      <c r="M40" s="206">
        <v>4.79</v>
      </c>
      <c r="N40" s="206">
        <v>4.2300000000000004</v>
      </c>
      <c r="O40" s="206">
        <v>4.1399999999999997</v>
      </c>
      <c r="P40" s="206">
        <v>4.1900000000000004</v>
      </c>
      <c r="Q40" s="209">
        <v>26.3</v>
      </c>
      <c r="R40" s="208">
        <v>25.6</v>
      </c>
      <c r="U40" s="208">
        <v>12.9</v>
      </c>
      <c r="X40" s="208">
        <v>11.2</v>
      </c>
      <c r="Y40" s="208">
        <v>21.6</v>
      </c>
      <c r="Z40" s="208">
        <v>21.6</v>
      </c>
      <c r="AA40" s="208">
        <v>18.899999999999999</v>
      </c>
      <c r="AE40" s="207">
        <f t="shared" si="56"/>
        <v>8.8552188552188547</v>
      </c>
      <c r="AF40" s="206">
        <f t="shared" si="57"/>
        <v>7.3352435530085955</v>
      </c>
      <c r="AG40" s="206" t="str">
        <f t="shared" si="58"/>
        <v/>
      </c>
      <c r="AH40" s="206" t="str">
        <f t="shared" si="59"/>
        <v/>
      </c>
      <c r="AI40" s="206">
        <f t="shared" si="60"/>
        <v>3.078758949880668</v>
      </c>
      <c r="AJ40" s="206" t="str">
        <f t="shared" si="61"/>
        <v/>
      </c>
      <c r="AK40" s="206" t="str">
        <f t="shared" si="62"/>
        <v/>
      </c>
      <c r="AL40" s="206">
        <f t="shared" si="63"/>
        <v>2.505592841163311</v>
      </c>
      <c r="AM40" s="206">
        <f t="shared" si="64"/>
        <v>4.5000000000000009</v>
      </c>
      <c r="AN40" s="206">
        <f t="shared" si="65"/>
        <v>4.5000000000000009</v>
      </c>
      <c r="AO40" s="206">
        <f t="shared" si="66"/>
        <v>3.9457202505219202</v>
      </c>
      <c r="AP40" s="206" t="str">
        <f t="shared" si="67"/>
        <v/>
      </c>
      <c r="AQ40" s="206" t="str">
        <f t="shared" si="68"/>
        <v/>
      </c>
      <c r="AR40" s="206" t="str">
        <f t="shared" si="69"/>
        <v/>
      </c>
      <c r="AS40" s="209">
        <f t="shared" si="70"/>
        <v>26.3</v>
      </c>
      <c r="AT40" s="208">
        <f t="shared" si="71"/>
        <v>25.6</v>
      </c>
      <c r="AU40" s="208" t="str">
        <f t="shared" si="72"/>
        <v/>
      </c>
      <c r="AV40" s="208" t="str">
        <f t="shared" si="73"/>
        <v/>
      </c>
      <c r="AW40" s="208">
        <f t="shared" si="74"/>
        <v>12.9</v>
      </c>
      <c r="AX40" s="208" t="str">
        <f t="shared" si="75"/>
        <v/>
      </c>
      <c r="AY40" s="208" t="str">
        <f t="shared" si="76"/>
        <v/>
      </c>
      <c r="AZ40" s="208">
        <f t="shared" si="77"/>
        <v>11.2</v>
      </c>
      <c r="BA40" s="208">
        <f t="shared" si="78"/>
        <v>21.6</v>
      </c>
      <c r="BB40" s="208">
        <f t="shared" si="79"/>
        <v>21.6</v>
      </c>
      <c r="BC40" s="208">
        <f t="shared" si="80"/>
        <v>18.899999999999999</v>
      </c>
      <c r="BD40" s="208" t="str">
        <f t="shared" si="81"/>
        <v/>
      </c>
      <c r="BE40" s="208" t="str">
        <f t="shared" si="82"/>
        <v/>
      </c>
      <c r="BF40" s="208" t="str">
        <f t="shared" si="83"/>
        <v/>
      </c>
      <c r="BG40" s="209">
        <f t="shared" si="84"/>
        <v>48.345588235294116</v>
      </c>
      <c r="BH40" s="208">
        <f t="shared" si="85"/>
        <v>47.583643122676584</v>
      </c>
      <c r="BI40" s="208" t="str">
        <f t="shared" si="86"/>
        <v/>
      </c>
      <c r="BJ40" s="208" t="str">
        <f t="shared" si="87"/>
        <v/>
      </c>
      <c r="BK40" s="208">
        <f t="shared" si="88"/>
        <v>26.488706365503077</v>
      </c>
      <c r="BL40" s="208" t="str">
        <f t="shared" si="89"/>
        <v/>
      </c>
      <c r="BM40" s="208" t="str">
        <f t="shared" si="90"/>
        <v/>
      </c>
      <c r="BN40" s="208">
        <f t="shared" si="91"/>
        <v>32.463768115942031</v>
      </c>
      <c r="BO40" s="208">
        <f t="shared" si="92"/>
        <v>44.353182751540039</v>
      </c>
      <c r="BP40" s="208">
        <f t="shared" si="93"/>
        <v>44.353182751540039</v>
      </c>
      <c r="BQ40" s="208">
        <f t="shared" si="94"/>
        <v>42.471910112359545</v>
      </c>
      <c r="BR40" s="208" t="str">
        <f t="shared" si="95"/>
        <v/>
      </c>
      <c r="BS40" s="208" t="str">
        <f t="shared" si="96"/>
        <v/>
      </c>
      <c r="BT40" s="208" t="str">
        <f t="shared" si="97"/>
        <v/>
      </c>
      <c r="BU40" s="207">
        <v>5.61</v>
      </c>
      <c r="BV40" s="206">
        <v>5.47</v>
      </c>
      <c r="BY40" s="206">
        <v>5.36</v>
      </c>
      <c r="CB40" s="206">
        <v>5.7</v>
      </c>
      <c r="CC40" s="206">
        <v>5.37</v>
      </c>
      <c r="CD40" s="206">
        <v>5.37</v>
      </c>
      <c r="CE40" s="206">
        <v>5.7</v>
      </c>
      <c r="CI40" s="207">
        <f t="shared" si="98"/>
        <v>5.61</v>
      </c>
      <c r="CJ40" s="206">
        <f t="shared" si="99"/>
        <v>5.47</v>
      </c>
      <c r="CK40" s="206" t="str">
        <f t="shared" si="100"/>
        <v/>
      </c>
      <c r="CL40" s="206" t="str">
        <f t="shared" si="101"/>
        <v/>
      </c>
      <c r="CM40" s="206">
        <f t="shared" si="102"/>
        <v>5.36</v>
      </c>
      <c r="CN40" s="206" t="str">
        <f t="shared" si="103"/>
        <v/>
      </c>
      <c r="CO40" s="206" t="str">
        <f t="shared" si="104"/>
        <v/>
      </c>
      <c r="CP40" s="206">
        <f t="shared" si="105"/>
        <v>5.7</v>
      </c>
      <c r="CQ40" s="206">
        <f t="shared" si="106"/>
        <v>5.37</v>
      </c>
      <c r="CR40" s="206">
        <f t="shared" si="107"/>
        <v>5.37</v>
      </c>
      <c r="CS40" s="206">
        <f t="shared" si="108"/>
        <v>5.7</v>
      </c>
      <c r="CT40" s="206" t="str">
        <f t="shared" si="109"/>
        <v/>
      </c>
      <c r="CU40" s="206" t="str">
        <f t="shared" si="110"/>
        <v/>
      </c>
      <c r="CV40" s="206" t="str">
        <f t="shared" si="111"/>
        <v/>
      </c>
    </row>
    <row r="41" spans="1:100" x14ac:dyDescent="0.15">
      <c r="A41" s="210" t="s">
        <v>608</v>
      </c>
      <c r="B41" s="211" t="s">
        <v>1624</v>
      </c>
      <c r="E41" s="206">
        <v>0.35</v>
      </c>
      <c r="F41" s="206">
        <v>0.35</v>
      </c>
      <c r="G41" s="206">
        <v>1.92</v>
      </c>
      <c r="H41" s="206">
        <v>1.78</v>
      </c>
      <c r="I41" s="206">
        <v>1.78</v>
      </c>
      <c r="J41" s="206">
        <v>3.25</v>
      </c>
      <c r="S41" s="208">
        <v>33.299999999999997</v>
      </c>
      <c r="T41" s="208">
        <v>33.299999999999997</v>
      </c>
      <c r="U41" s="208">
        <v>30.2</v>
      </c>
      <c r="V41" s="208">
        <v>31.7</v>
      </c>
      <c r="W41" s="208">
        <v>31.7</v>
      </c>
      <c r="X41" s="208">
        <v>20.5</v>
      </c>
      <c r="AE41" s="207" t="str">
        <f t="shared" si="56"/>
        <v/>
      </c>
      <c r="AF41" s="206" t="str">
        <f t="shared" si="57"/>
        <v/>
      </c>
      <c r="AG41" s="206">
        <f t="shared" si="58"/>
        <v>95.142857142857139</v>
      </c>
      <c r="AH41" s="206">
        <f t="shared" si="59"/>
        <v>95.142857142857139</v>
      </c>
      <c r="AI41" s="206">
        <f t="shared" si="60"/>
        <v>15.729166666666666</v>
      </c>
      <c r="AJ41" s="206">
        <f t="shared" si="61"/>
        <v>17.808988764044944</v>
      </c>
      <c r="AK41" s="206">
        <f t="shared" si="62"/>
        <v>17.808988764044944</v>
      </c>
      <c r="AL41" s="206">
        <f t="shared" si="63"/>
        <v>6.3076923076923075</v>
      </c>
      <c r="AM41" s="206" t="str">
        <f t="shared" si="64"/>
        <v/>
      </c>
      <c r="AN41" s="206" t="str">
        <f t="shared" si="65"/>
        <v/>
      </c>
      <c r="AO41" s="206" t="str">
        <f t="shared" si="66"/>
        <v/>
      </c>
      <c r="AP41" s="206" t="str">
        <f t="shared" si="67"/>
        <v/>
      </c>
      <c r="AQ41" s="206" t="str">
        <f t="shared" si="68"/>
        <v/>
      </c>
      <c r="AR41" s="206" t="str">
        <f t="shared" si="69"/>
        <v/>
      </c>
      <c r="AS41" s="209" t="str">
        <f t="shared" si="70"/>
        <v/>
      </c>
      <c r="AT41" s="208" t="str">
        <f t="shared" si="71"/>
        <v/>
      </c>
      <c r="AU41" s="208">
        <f t="shared" si="72"/>
        <v>33.299999999999997</v>
      </c>
      <c r="AV41" s="208">
        <f t="shared" si="73"/>
        <v>33.299999999999997</v>
      </c>
      <c r="AW41" s="208">
        <f t="shared" si="74"/>
        <v>30.2</v>
      </c>
      <c r="AX41" s="208">
        <f t="shared" si="75"/>
        <v>31.7</v>
      </c>
      <c r="AY41" s="208">
        <f t="shared" si="76"/>
        <v>31.7</v>
      </c>
      <c r="AZ41" s="208">
        <f t="shared" si="77"/>
        <v>20.5</v>
      </c>
      <c r="BA41" s="208" t="str">
        <f t="shared" si="78"/>
        <v/>
      </c>
      <c r="BB41" s="208" t="str">
        <f t="shared" si="79"/>
        <v/>
      </c>
      <c r="BC41" s="208" t="str">
        <f t="shared" si="80"/>
        <v/>
      </c>
      <c r="BD41" s="208" t="str">
        <f t="shared" si="81"/>
        <v/>
      </c>
      <c r="BE41" s="208" t="str">
        <f t="shared" si="82"/>
        <v/>
      </c>
      <c r="BF41" s="208" t="str">
        <f t="shared" si="83"/>
        <v/>
      </c>
      <c r="BG41" s="209" t="str">
        <f t="shared" si="84"/>
        <v/>
      </c>
      <c r="BH41" s="208" t="str">
        <f t="shared" si="85"/>
        <v/>
      </c>
      <c r="BI41" s="208">
        <f t="shared" si="86"/>
        <v>64.410058027079288</v>
      </c>
      <c r="BJ41" s="208">
        <f t="shared" si="87"/>
        <v>64.410058027079288</v>
      </c>
      <c r="BK41" s="208">
        <f t="shared" si="88"/>
        <v>62.012320328542089</v>
      </c>
      <c r="BL41" s="208">
        <f t="shared" si="89"/>
        <v>65.631469979296071</v>
      </c>
      <c r="BM41" s="208">
        <f t="shared" si="90"/>
        <v>65.631469979296071</v>
      </c>
      <c r="BN41" s="208">
        <f t="shared" si="91"/>
        <v>59.420289855072461</v>
      </c>
      <c r="BO41" s="208" t="str">
        <f t="shared" si="92"/>
        <v/>
      </c>
      <c r="BP41" s="208" t="str">
        <f t="shared" si="93"/>
        <v/>
      </c>
      <c r="BQ41" s="208" t="str">
        <f t="shared" si="94"/>
        <v/>
      </c>
      <c r="BR41" s="208" t="str">
        <f t="shared" si="95"/>
        <v/>
      </c>
      <c r="BS41" s="208" t="str">
        <f t="shared" si="96"/>
        <v/>
      </c>
      <c r="BT41" s="208" t="str">
        <f t="shared" si="97"/>
        <v/>
      </c>
      <c r="BW41" s="206">
        <v>7.96</v>
      </c>
      <c r="BX41" s="206">
        <v>7.96</v>
      </c>
      <c r="BY41" s="206">
        <v>8.1999999999999993</v>
      </c>
      <c r="BZ41" s="206">
        <v>7.75</v>
      </c>
      <c r="CA41" s="206">
        <v>7.75</v>
      </c>
      <c r="CB41" s="206">
        <v>7.78</v>
      </c>
      <c r="CI41" s="207" t="str">
        <f t="shared" si="98"/>
        <v/>
      </c>
      <c r="CJ41" s="206" t="str">
        <f t="shared" si="99"/>
        <v/>
      </c>
      <c r="CK41" s="206">
        <f t="shared" si="100"/>
        <v>7.96</v>
      </c>
      <c r="CL41" s="206">
        <f t="shared" si="101"/>
        <v>7.96</v>
      </c>
      <c r="CM41" s="206">
        <f t="shared" si="102"/>
        <v>8.1999999999999993</v>
      </c>
      <c r="CN41" s="206">
        <f t="shared" si="103"/>
        <v>7.75</v>
      </c>
      <c r="CO41" s="206">
        <f t="shared" si="104"/>
        <v>7.75</v>
      </c>
      <c r="CP41" s="206">
        <f t="shared" si="105"/>
        <v>7.78</v>
      </c>
      <c r="CQ41" s="206" t="str">
        <f t="shared" si="106"/>
        <v/>
      </c>
      <c r="CR41" s="206" t="str">
        <f t="shared" si="107"/>
        <v/>
      </c>
      <c r="CS41" s="206" t="str">
        <f t="shared" si="108"/>
        <v/>
      </c>
      <c r="CT41" s="206" t="str">
        <f t="shared" si="109"/>
        <v/>
      </c>
      <c r="CU41" s="206" t="str">
        <f t="shared" si="110"/>
        <v/>
      </c>
      <c r="CV41" s="206" t="str">
        <f t="shared" si="111"/>
        <v/>
      </c>
    </row>
    <row r="42" spans="1:100" x14ac:dyDescent="0.15">
      <c r="A42" s="210" t="s">
        <v>610</v>
      </c>
      <c r="B42" s="211" t="s">
        <v>1817</v>
      </c>
      <c r="C42" s="207">
        <v>5.15</v>
      </c>
      <c r="D42" s="206">
        <v>5.77</v>
      </c>
      <c r="E42" s="206">
        <v>3.59</v>
      </c>
      <c r="F42" s="206">
        <v>3.59</v>
      </c>
      <c r="G42" s="206">
        <v>5.3</v>
      </c>
      <c r="H42" s="206">
        <v>2.68</v>
      </c>
      <c r="I42" s="206">
        <v>2.68</v>
      </c>
      <c r="J42" s="206">
        <v>3.43</v>
      </c>
      <c r="K42" s="206">
        <v>6.56</v>
      </c>
      <c r="L42" s="206">
        <v>6.56</v>
      </c>
      <c r="M42" s="206">
        <v>3.13</v>
      </c>
      <c r="N42" s="206">
        <v>4.12</v>
      </c>
      <c r="O42" s="206">
        <v>4.5999999999999996</v>
      </c>
      <c r="P42" s="206">
        <v>4.25</v>
      </c>
      <c r="S42" s="208">
        <v>9.3000000000000007</v>
      </c>
      <c r="T42" s="208">
        <v>9.3000000000000007</v>
      </c>
      <c r="U42" s="208">
        <v>17.3</v>
      </c>
      <c r="V42" s="208">
        <v>9.9</v>
      </c>
      <c r="W42" s="208">
        <v>9.9</v>
      </c>
      <c r="X42" s="208">
        <v>12.4</v>
      </c>
      <c r="AE42" s="207" t="str">
        <f t="shared" si="56"/>
        <v/>
      </c>
      <c r="AF42" s="206" t="str">
        <f t="shared" si="57"/>
        <v/>
      </c>
      <c r="AG42" s="206">
        <f t="shared" si="58"/>
        <v>2.5905292479108639</v>
      </c>
      <c r="AH42" s="206">
        <f t="shared" si="59"/>
        <v>2.5905292479108639</v>
      </c>
      <c r="AI42" s="206">
        <f t="shared" si="60"/>
        <v>3.2641509433962268</v>
      </c>
      <c r="AJ42" s="206">
        <f t="shared" si="61"/>
        <v>3.6940298507462686</v>
      </c>
      <c r="AK42" s="206">
        <f t="shared" si="62"/>
        <v>3.6940298507462686</v>
      </c>
      <c r="AL42" s="206">
        <f t="shared" si="63"/>
        <v>3.6151603498542273</v>
      </c>
      <c r="AM42" s="206" t="str">
        <f t="shared" si="64"/>
        <v/>
      </c>
      <c r="AN42" s="206" t="str">
        <f t="shared" si="65"/>
        <v/>
      </c>
      <c r="AO42" s="206" t="str">
        <f t="shared" si="66"/>
        <v/>
      </c>
      <c r="AP42" s="206" t="str">
        <f t="shared" si="67"/>
        <v/>
      </c>
      <c r="AQ42" s="206" t="str">
        <f t="shared" si="68"/>
        <v/>
      </c>
      <c r="AR42" s="206" t="str">
        <f t="shared" si="69"/>
        <v/>
      </c>
      <c r="AS42" s="209" t="str">
        <f t="shared" si="70"/>
        <v/>
      </c>
      <c r="AT42" s="208" t="str">
        <f t="shared" si="71"/>
        <v/>
      </c>
      <c r="AU42" s="208">
        <f t="shared" si="72"/>
        <v>9.3000000000000007</v>
      </c>
      <c r="AV42" s="208">
        <f t="shared" si="73"/>
        <v>9.3000000000000007</v>
      </c>
      <c r="AW42" s="208">
        <f t="shared" si="74"/>
        <v>17.3</v>
      </c>
      <c r="AX42" s="208">
        <f t="shared" si="75"/>
        <v>9.9</v>
      </c>
      <c r="AY42" s="208">
        <f t="shared" si="76"/>
        <v>9.9</v>
      </c>
      <c r="AZ42" s="208">
        <f t="shared" si="77"/>
        <v>12.4</v>
      </c>
      <c r="BA42" s="208" t="str">
        <f t="shared" si="78"/>
        <v/>
      </c>
      <c r="BB42" s="208" t="str">
        <f t="shared" si="79"/>
        <v/>
      </c>
      <c r="BC42" s="208" t="str">
        <f t="shared" si="80"/>
        <v/>
      </c>
      <c r="BD42" s="208" t="str">
        <f t="shared" si="81"/>
        <v/>
      </c>
      <c r="BE42" s="208" t="str">
        <f t="shared" si="82"/>
        <v/>
      </c>
      <c r="BF42" s="208" t="str">
        <f t="shared" si="83"/>
        <v/>
      </c>
      <c r="BG42" s="209" t="str">
        <f t="shared" si="84"/>
        <v/>
      </c>
      <c r="BH42" s="208" t="str">
        <f t="shared" si="85"/>
        <v/>
      </c>
      <c r="BI42" s="208">
        <f t="shared" si="86"/>
        <v>17.988394584139265</v>
      </c>
      <c r="BJ42" s="208">
        <f t="shared" si="87"/>
        <v>17.988394584139265</v>
      </c>
      <c r="BK42" s="208">
        <f t="shared" si="88"/>
        <v>35.523613963039011</v>
      </c>
      <c r="BL42" s="208">
        <f t="shared" si="89"/>
        <v>20.496894409937891</v>
      </c>
      <c r="BM42" s="208">
        <f t="shared" si="90"/>
        <v>20.496894409937891</v>
      </c>
      <c r="BN42" s="208">
        <f t="shared" si="91"/>
        <v>35.94202898550725</v>
      </c>
      <c r="BO42" s="208" t="str">
        <f t="shared" si="92"/>
        <v/>
      </c>
      <c r="BP42" s="208" t="str">
        <f t="shared" si="93"/>
        <v/>
      </c>
      <c r="BQ42" s="208" t="str">
        <f t="shared" si="94"/>
        <v/>
      </c>
      <c r="BR42" s="208" t="str">
        <f t="shared" si="95"/>
        <v/>
      </c>
      <c r="BS42" s="208" t="str">
        <f t="shared" si="96"/>
        <v/>
      </c>
      <c r="BT42" s="208" t="str">
        <f t="shared" si="97"/>
        <v/>
      </c>
      <c r="BW42" s="206">
        <v>7.67</v>
      </c>
      <c r="BX42" s="206">
        <v>7.67</v>
      </c>
      <c r="BY42" s="206">
        <v>8.18</v>
      </c>
      <c r="BZ42" s="206">
        <v>7.71</v>
      </c>
      <c r="CA42" s="206">
        <v>7.71</v>
      </c>
      <c r="CB42" s="206">
        <v>8.07</v>
      </c>
      <c r="CI42" s="207" t="str">
        <f t="shared" si="98"/>
        <v/>
      </c>
      <c r="CJ42" s="206" t="str">
        <f t="shared" si="99"/>
        <v/>
      </c>
      <c r="CK42" s="206">
        <f t="shared" si="100"/>
        <v>7.67</v>
      </c>
      <c r="CL42" s="206">
        <f t="shared" si="101"/>
        <v>7.67</v>
      </c>
      <c r="CM42" s="206">
        <f t="shared" si="102"/>
        <v>8.18</v>
      </c>
      <c r="CN42" s="206">
        <f t="shared" si="103"/>
        <v>7.71</v>
      </c>
      <c r="CO42" s="206">
        <f t="shared" si="104"/>
        <v>7.71</v>
      </c>
      <c r="CP42" s="206">
        <f t="shared" si="105"/>
        <v>8.07</v>
      </c>
      <c r="CQ42" s="206" t="str">
        <f t="shared" si="106"/>
        <v/>
      </c>
      <c r="CR42" s="206" t="str">
        <f t="shared" si="107"/>
        <v/>
      </c>
      <c r="CS42" s="206" t="str">
        <f t="shared" si="108"/>
        <v/>
      </c>
      <c r="CT42" s="206" t="str">
        <f t="shared" si="109"/>
        <v/>
      </c>
      <c r="CU42" s="206" t="str">
        <f t="shared" si="110"/>
        <v/>
      </c>
      <c r="CV42" s="206" t="str">
        <f t="shared" si="111"/>
        <v/>
      </c>
    </row>
    <row r="43" spans="1:100" x14ac:dyDescent="0.15">
      <c r="A43" s="210" t="s">
        <v>611</v>
      </c>
      <c r="B43" s="211" t="s">
        <v>1816</v>
      </c>
      <c r="E43" s="206">
        <v>4.71</v>
      </c>
      <c r="F43" s="206">
        <v>4.71</v>
      </c>
      <c r="G43" s="206">
        <v>0.26</v>
      </c>
      <c r="H43" s="206">
        <v>0.04</v>
      </c>
      <c r="I43" s="206">
        <v>0.04</v>
      </c>
      <c r="J43" s="206">
        <v>1.22</v>
      </c>
      <c r="S43" s="208">
        <v>34.9</v>
      </c>
      <c r="T43" s="208">
        <v>34.9</v>
      </c>
      <c r="U43" s="208">
        <v>31.7</v>
      </c>
      <c r="V43" s="208">
        <v>30.4</v>
      </c>
      <c r="W43" s="208">
        <v>30.4</v>
      </c>
      <c r="X43" s="208">
        <v>24.5</v>
      </c>
      <c r="AE43" s="207" t="str">
        <f t="shared" si="56"/>
        <v/>
      </c>
      <c r="AF43" s="206" t="str">
        <f t="shared" si="57"/>
        <v/>
      </c>
      <c r="AG43" s="206">
        <f t="shared" si="58"/>
        <v>7.4097664543524413</v>
      </c>
      <c r="AH43" s="206">
        <f t="shared" si="59"/>
        <v>7.4097664543524413</v>
      </c>
      <c r="AI43" s="206">
        <f t="shared" si="60"/>
        <v>121.92307692307692</v>
      </c>
      <c r="AJ43" s="206">
        <f t="shared" si="61"/>
        <v>760</v>
      </c>
      <c r="AK43" s="206">
        <f t="shared" si="62"/>
        <v>760</v>
      </c>
      <c r="AL43" s="206">
        <f t="shared" si="63"/>
        <v>20.081967213114755</v>
      </c>
      <c r="AM43" s="206" t="str">
        <f t="shared" si="64"/>
        <v/>
      </c>
      <c r="AN43" s="206" t="str">
        <f t="shared" si="65"/>
        <v/>
      </c>
      <c r="AO43" s="206" t="str">
        <f t="shared" si="66"/>
        <v/>
      </c>
      <c r="AP43" s="206" t="str">
        <f t="shared" si="67"/>
        <v/>
      </c>
      <c r="AQ43" s="206" t="str">
        <f t="shared" si="68"/>
        <v/>
      </c>
      <c r="AR43" s="206" t="str">
        <f t="shared" si="69"/>
        <v/>
      </c>
      <c r="AS43" s="209" t="str">
        <f t="shared" si="70"/>
        <v/>
      </c>
      <c r="AT43" s="208" t="str">
        <f t="shared" si="71"/>
        <v/>
      </c>
      <c r="AU43" s="208">
        <f t="shared" si="72"/>
        <v>34.9</v>
      </c>
      <c r="AV43" s="208">
        <f t="shared" si="73"/>
        <v>34.9</v>
      </c>
      <c r="AW43" s="208">
        <f t="shared" si="74"/>
        <v>31.7</v>
      </c>
      <c r="AX43" s="208">
        <f t="shared" si="75"/>
        <v>30.4</v>
      </c>
      <c r="AY43" s="208">
        <f t="shared" si="76"/>
        <v>30.4</v>
      </c>
      <c r="AZ43" s="208">
        <f t="shared" si="77"/>
        <v>24.5</v>
      </c>
      <c r="BA43" s="208" t="str">
        <f t="shared" si="78"/>
        <v/>
      </c>
      <c r="BB43" s="208" t="str">
        <f t="shared" si="79"/>
        <v/>
      </c>
      <c r="BC43" s="208" t="str">
        <f t="shared" si="80"/>
        <v/>
      </c>
      <c r="BD43" s="208" t="str">
        <f t="shared" si="81"/>
        <v/>
      </c>
      <c r="BE43" s="208" t="str">
        <f t="shared" si="82"/>
        <v/>
      </c>
      <c r="BF43" s="208" t="str">
        <f t="shared" si="83"/>
        <v/>
      </c>
      <c r="BG43" s="209" t="str">
        <f t="shared" si="84"/>
        <v/>
      </c>
      <c r="BH43" s="208" t="str">
        <f t="shared" si="85"/>
        <v/>
      </c>
      <c r="BI43" s="208">
        <f t="shared" si="86"/>
        <v>67.504835589941976</v>
      </c>
      <c r="BJ43" s="208">
        <f t="shared" si="87"/>
        <v>67.504835589941976</v>
      </c>
      <c r="BK43" s="208">
        <f t="shared" si="88"/>
        <v>65.0924024640657</v>
      </c>
      <c r="BL43" s="208">
        <f t="shared" si="89"/>
        <v>62.939958592132506</v>
      </c>
      <c r="BM43" s="208">
        <f t="shared" si="90"/>
        <v>62.939958592132506</v>
      </c>
      <c r="BN43" s="208">
        <f t="shared" si="91"/>
        <v>71.014492753623188</v>
      </c>
      <c r="BO43" s="208" t="str">
        <f t="shared" si="92"/>
        <v/>
      </c>
      <c r="BP43" s="208" t="str">
        <f t="shared" si="93"/>
        <v/>
      </c>
      <c r="BQ43" s="208" t="str">
        <f t="shared" si="94"/>
        <v/>
      </c>
      <c r="BR43" s="208" t="str">
        <f t="shared" si="95"/>
        <v/>
      </c>
      <c r="BS43" s="208" t="str">
        <f t="shared" si="96"/>
        <v/>
      </c>
      <c r="BT43" s="208" t="str">
        <f t="shared" si="97"/>
        <v/>
      </c>
      <c r="BW43" s="206">
        <v>7.4</v>
      </c>
      <c r="BX43" s="206">
        <v>7.4</v>
      </c>
      <c r="BY43" s="206">
        <v>7.88</v>
      </c>
      <c r="BZ43" s="206">
        <v>7.42</v>
      </c>
      <c r="CA43" s="206">
        <v>7.42</v>
      </c>
      <c r="CB43" s="206">
        <v>7.6</v>
      </c>
      <c r="CI43" s="207" t="str">
        <f t="shared" si="98"/>
        <v/>
      </c>
      <c r="CJ43" s="206" t="str">
        <f t="shared" si="99"/>
        <v/>
      </c>
      <c r="CK43" s="206">
        <f t="shared" si="100"/>
        <v>7.4</v>
      </c>
      <c r="CL43" s="206">
        <f t="shared" si="101"/>
        <v>7.4</v>
      </c>
      <c r="CM43" s="206">
        <f t="shared" si="102"/>
        <v>7.88</v>
      </c>
      <c r="CN43" s="206">
        <f t="shared" si="103"/>
        <v>7.42</v>
      </c>
      <c r="CO43" s="206">
        <f t="shared" si="104"/>
        <v>7.42</v>
      </c>
      <c r="CP43" s="206">
        <f t="shared" si="105"/>
        <v>7.6</v>
      </c>
      <c r="CQ43" s="206" t="str">
        <f t="shared" si="106"/>
        <v/>
      </c>
      <c r="CR43" s="206" t="str">
        <f t="shared" si="107"/>
        <v/>
      </c>
      <c r="CS43" s="206" t="str">
        <f t="shared" si="108"/>
        <v/>
      </c>
      <c r="CT43" s="206" t="str">
        <f t="shared" si="109"/>
        <v/>
      </c>
      <c r="CU43" s="206" t="str">
        <f t="shared" si="110"/>
        <v/>
      </c>
      <c r="CV43" s="206" t="str">
        <f t="shared" si="111"/>
        <v/>
      </c>
    </row>
    <row r="44" spans="1:100" x14ac:dyDescent="0.15">
      <c r="A44" s="210" t="s">
        <v>612</v>
      </c>
      <c r="B44" s="211" t="s">
        <v>1623</v>
      </c>
      <c r="C44" s="207">
        <v>4.09</v>
      </c>
      <c r="D44" s="206">
        <v>3.32</v>
      </c>
      <c r="E44" s="206">
        <v>4.13</v>
      </c>
      <c r="F44" s="206">
        <v>4.13</v>
      </c>
      <c r="G44" s="206">
        <v>3.68</v>
      </c>
      <c r="H44" s="206">
        <v>3.59</v>
      </c>
      <c r="I44" s="206">
        <v>3.59</v>
      </c>
      <c r="J44" s="206">
        <v>3.02</v>
      </c>
      <c r="K44" s="206">
        <v>3.08</v>
      </c>
      <c r="L44" s="206">
        <v>3.08</v>
      </c>
      <c r="M44" s="206">
        <v>4.71</v>
      </c>
      <c r="N44" s="206">
        <v>3.94</v>
      </c>
      <c r="O44" s="206">
        <v>4.07</v>
      </c>
      <c r="P44" s="206">
        <v>4.7</v>
      </c>
      <c r="Q44" s="209">
        <v>17.7</v>
      </c>
      <c r="R44" s="208">
        <v>14.3</v>
      </c>
      <c r="S44" s="208">
        <v>8.8000000000000007</v>
      </c>
      <c r="T44" s="208">
        <v>8.8000000000000007</v>
      </c>
      <c r="U44" s="208">
        <v>11.4</v>
      </c>
      <c r="V44" s="208">
        <v>10.7</v>
      </c>
      <c r="W44" s="208">
        <v>10.7</v>
      </c>
      <c r="X44" s="208">
        <v>9.5</v>
      </c>
      <c r="Y44" s="208">
        <v>11.9</v>
      </c>
      <c r="Z44" s="208">
        <v>11.9</v>
      </c>
      <c r="AA44" s="208">
        <v>14.7</v>
      </c>
      <c r="AC44" s="208">
        <v>4.5</v>
      </c>
      <c r="AD44" s="208">
        <v>6.3</v>
      </c>
      <c r="AE44" s="207">
        <f t="shared" si="56"/>
        <v>4.3276283618581903</v>
      </c>
      <c r="AF44" s="206">
        <f t="shared" si="57"/>
        <v>4.3072289156626509</v>
      </c>
      <c r="AG44" s="206">
        <f t="shared" si="58"/>
        <v>2.1307506053268765</v>
      </c>
      <c r="AH44" s="206">
        <f t="shared" si="59"/>
        <v>2.1307506053268765</v>
      </c>
      <c r="AI44" s="206">
        <f t="shared" si="60"/>
        <v>3.0978260869565215</v>
      </c>
      <c r="AJ44" s="206">
        <f t="shared" si="61"/>
        <v>2.98050139275766</v>
      </c>
      <c r="AK44" s="206">
        <f t="shared" si="62"/>
        <v>2.98050139275766</v>
      </c>
      <c r="AL44" s="206">
        <f t="shared" si="63"/>
        <v>3.1456953642384105</v>
      </c>
      <c r="AM44" s="206">
        <f t="shared" si="64"/>
        <v>3.8636363636363638</v>
      </c>
      <c r="AN44" s="206">
        <f t="shared" si="65"/>
        <v>3.8636363636363638</v>
      </c>
      <c r="AO44" s="206">
        <f t="shared" si="66"/>
        <v>3.1210191082802545</v>
      </c>
      <c r="AP44" s="206" t="str">
        <f t="shared" si="67"/>
        <v/>
      </c>
      <c r="AQ44" s="206">
        <f t="shared" si="68"/>
        <v>1.1056511056511056</v>
      </c>
      <c r="AR44" s="206">
        <f t="shared" si="69"/>
        <v>1.3404255319148934</v>
      </c>
      <c r="AS44" s="209">
        <f t="shared" si="70"/>
        <v>17.7</v>
      </c>
      <c r="AT44" s="208">
        <f t="shared" si="71"/>
        <v>14.3</v>
      </c>
      <c r="AU44" s="208">
        <f t="shared" si="72"/>
        <v>8.8000000000000007</v>
      </c>
      <c r="AV44" s="208">
        <f t="shared" si="73"/>
        <v>8.8000000000000007</v>
      </c>
      <c r="AW44" s="208">
        <f t="shared" si="74"/>
        <v>11.4</v>
      </c>
      <c r="AX44" s="208">
        <f t="shared" si="75"/>
        <v>10.7</v>
      </c>
      <c r="AY44" s="208">
        <f t="shared" si="76"/>
        <v>10.7</v>
      </c>
      <c r="AZ44" s="208">
        <f t="shared" si="77"/>
        <v>9.5</v>
      </c>
      <c r="BA44" s="208">
        <f t="shared" si="78"/>
        <v>11.9</v>
      </c>
      <c r="BB44" s="208">
        <f t="shared" si="79"/>
        <v>11.9</v>
      </c>
      <c r="BC44" s="208">
        <f t="shared" si="80"/>
        <v>14.7</v>
      </c>
      <c r="BD44" s="208" t="str">
        <f t="shared" si="81"/>
        <v/>
      </c>
      <c r="BE44" s="208" t="str">
        <f t="shared" si="82"/>
        <v/>
      </c>
      <c r="BF44" s="208" t="str">
        <f t="shared" si="83"/>
        <v/>
      </c>
      <c r="BG44" s="209">
        <f t="shared" si="84"/>
        <v>32.536764705882355</v>
      </c>
      <c r="BH44" s="208">
        <f t="shared" si="85"/>
        <v>26.579925650557623</v>
      </c>
      <c r="BI44" s="208">
        <f t="shared" si="86"/>
        <v>17.021276595744681</v>
      </c>
      <c r="BJ44" s="208">
        <f t="shared" si="87"/>
        <v>17.021276595744681</v>
      </c>
      <c r="BK44" s="208">
        <f t="shared" si="88"/>
        <v>23.408624229979466</v>
      </c>
      <c r="BL44" s="208">
        <f t="shared" si="89"/>
        <v>22.153209109730849</v>
      </c>
      <c r="BM44" s="208">
        <f t="shared" si="90"/>
        <v>22.153209109730849</v>
      </c>
      <c r="BN44" s="208">
        <f t="shared" si="91"/>
        <v>27.536231884057973</v>
      </c>
      <c r="BO44" s="208">
        <f t="shared" si="92"/>
        <v>24.435318275154003</v>
      </c>
      <c r="BP44" s="208">
        <f t="shared" si="93"/>
        <v>24.435318275154003</v>
      </c>
      <c r="BQ44" s="208">
        <f t="shared" si="94"/>
        <v>33.033707865168537</v>
      </c>
      <c r="BR44" s="208" t="str">
        <f t="shared" si="95"/>
        <v/>
      </c>
      <c r="BS44" s="208" t="str">
        <f t="shared" si="96"/>
        <v/>
      </c>
      <c r="BT44" s="208" t="str">
        <f t="shared" si="97"/>
        <v/>
      </c>
      <c r="BU44" s="207">
        <v>6.71</v>
      </c>
      <c r="BV44" s="206">
        <v>6.74</v>
      </c>
      <c r="BW44" s="206">
        <v>6.5</v>
      </c>
      <c r="BX44" s="206">
        <v>6.5</v>
      </c>
      <c r="BY44" s="206">
        <v>6.21</v>
      </c>
      <c r="BZ44" s="206">
        <v>6.45</v>
      </c>
      <c r="CA44" s="206">
        <v>6.45</v>
      </c>
      <c r="CB44" s="206">
        <v>6.06</v>
      </c>
      <c r="CC44" s="206">
        <v>6.69</v>
      </c>
      <c r="CD44" s="206">
        <v>6.69</v>
      </c>
      <c r="CE44" s="206">
        <v>6.71</v>
      </c>
      <c r="CG44" s="206">
        <v>6.68</v>
      </c>
      <c r="CH44" s="206">
        <v>6.55</v>
      </c>
      <c r="CI44" s="207">
        <f t="shared" si="98"/>
        <v>6.71</v>
      </c>
      <c r="CJ44" s="206">
        <f t="shared" si="99"/>
        <v>6.74</v>
      </c>
      <c r="CK44" s="206">
        <f t="shared" si="100"/>
        <v>6.5</v>
      </c>
      <c r="CL44" s="206">
        <f t="shared" si="101"/>
        <v>6.5</v>
      </c>
      <c r="CM44" s="206">
        <f t="shared" si="102"/>
        <v>6.21</v>
      </c>
      <c r="CN44" s="206">
        <f t="shared" si="103"/>
        <v>6.45</v>
      </c>
      <c r="CO44" s="206">
        <f t="shared" si="104"/>
        <v>6.45</v>
      </c>
      <c r="CP44" s="206">
        <f t="shared" si="105"/>
        <v>6.06</v>
      </c>
      <c r="CQ44" s="206">
        <f t="shared" si="106"/>
        <v>6.69</v>
      </c>
      <c r="CR44" s="206">
        <f t="shared" si="107"/>
        <v>6.69</v>
      </c>
      <c r="CS44" s="206">
        <f t="shared" si="108"/>
        <v>6.71</v>
      </c>
      <c r="CT44" s="206" t="str">
        <f t="shared" si="109"/>
        <v/>
      </c>
      <c r="CU44" s="206" t="str">
        <f t="shared" si="110"/>
        <v/>
      </c>
      <c r="CV44" s="206" t="str">
        <f t="shared" si="111"/>
        <v/>
      </c>
    </row>
    <row r="45" spans="1:100" x14ac:dyDescent="0.15">
      <c r="A45" s="210" t="s">
        <v>614</v>
      </c>
      <c r="B45" s="211" t="s">
        <v>1622</v>
      </c>
      <c r="C45" s="207">
        <v>3.82</v>
      </c>
      <c r="D45" s="206">
        <v>4.6500000000000004</v>
      </c>
      <c r="E45" s="206">
        <v>3.83</v>
      </c>
      <c r="F45" s="206">
        <v>3.83</v>
      </c>
      <c r="G45" s="206">
        <v>3.61</v>
      </c>
      <c r="H45" s="206">
        <v>3.93</v>
      </c>
      <c r="I45" s="206">
        <v>3.93</v>
      </c>
      <c r="J45" s="206">
        <v>3.22</v>
      </c>
      <c r="K45" s="206">
        <v>7.69</v>
      </c>
      <c r="L45" s="206">
        <v>7.69</v>
      </c>
      <c r="M45" s="206">
        <v>6.65</v>
      </c>
      <c r="N45" s="206">
        <v>3.14</v>
      </c>
      <c r="O45" s="206">
        <v>3.03</v>
      </c>
      <c r="P45" s="206">
        <v>4.33</v>
      </c>
      <c r="Q45" s="209">
        <v>48</v>
      </c>
      <c r="R45" s="208">
        <v>46.5</v>
      </c>
      <c r="S45" s="208">
        <v>47.6</v>
      </c>
      <c r="T45" s="208">
        <v>47.6</v>
      </c>
      <c r="U45" s="208">
        <v>45.3</v>
      </c>
      <c r="V45" s="208">
        <v>46.3</v>
      </c>
      <c r="W45" s="208">
        <v>46.3</v>
      </c>
      <c r="X45" s="208">
        <v>34.5</v>
      </c>
      <c r="Y45" s="208">
        <v>41.4</v>
      </c>
      <c r="Z45" s="208">
        <v>41.4</v>
      </c>
      <c r="AA45" s="208">
        <v>42.6</v>
      </c>
      <c r="AB45" s="208">
        <v>48.9</v>
      </c>
      <c r="AC45" s="208">
        <v>50.1</v>
      </c>
      <c r="AD45" s="208">
        <v>47.9</v>
      </c>
      <c r="AE45" s="207">
        <f t="shared" si="56"/>
        <v>12.565445026178011</v>
      </c>
      <c r="AF45" s="206">
        <f t="shared" si="57"/>
        <v>10</v>
      </c>
      <c r="AG45" s="206">
        <f t="shared" si="58"/>
        <v>12.428198433420366</v>
      </c>
      <c r="AH45" s="206">
        <f t="shared" si="59"/>
        <v>12.428198433420366</v>
      </c>
      <c r="AI45" s="206">
        <f t="shared" si="60"/>
        <v>12.548476454293628</v>
      </c>
      <c r="AJ45" s="206">
        <f t="shared" si="61"/>
        <v>11.781170483460558</v>
      </c>
      <c r="AK45" s="206">
        <f t="shared" si="62"/>
        <v>11.781170483460558</v>
      </c>
      <c r="AL45" s="206">
        <f t="shared" si="63"/>
        <v>10.714285714285714</v>
      </c>
      <c r="AM45" s="206">
        <f t="shared" si="64"/>
        <v>5.3836150845253572</v>
      </c>
      <c r="AN45" s="206">
        <f t="shared" si="65"/>
        <v>5.3836150845253572</v>
      </c>
      <c r="AO45" s="206">
        <f t="shared" si="66"/>
        <v>6.4060150375939848</v>
      </c>
      <c r="AP45" s="206">
        <f t="shared" si="67"/>
        <v>15.573248407643311</v>
      </c>
      <c r="AQ45" s="206">
        <f t="shared" si="68"/>
        <v>16.534653465346537</v>
      </c>
      <c r="AR45" s="206">
        <f t="shared" si="69"/>
        <v>11.062355658198614</v>
      </c>
      <c r="AS45" s="209">
        <f t="shared" si="70"/>
        <v>48</v>
      </c>
      <c r="AT45" s="208">
        <f t="shared" si="71"/>
        <v>46.5</v>
      </c>
      <c r="AU45" s="208">
        <f t="shared" si="72"/>
        <v>47.6</v>
      </c>
      <c r="AV45" s="208">
        <f t="shared" si="73"/>
        <v>47.6</v>
      </c>
      <c r="AW45" s="208">
        <f t="shared" si="74"/>
        <v>45.3</v>
      </c>
      <c r="AX45" s="208">
        <f t="shared" si="75"/>
        <v>46.3</v>
      </c>
      <c r="AY45" s="208">
        <f t="shared" si="76"/>
        <v>46.3</v>
      </c>
      <c r="AZ45" s="208">
        <f t="shared" si="77"/>
        <v>34.5</v>
      </c>
      <c r="BA45" s="208">
        <f t="shared" si="78"/>
        <v>41.4</v>
      </c>
      <c r="BB45" s="208">
        <f t="shared" si="79"/>
        <v>41.4</v>
      </c>
      <c r="BC45" s="208">
        <f t="shared" si="80"/>
        <v>42.6</v>
      </c>
      <c r="BD45" s="208">
        <f t="shared" si="81"/>
        <v>48.9</v>
      </c>
      <c r="BE45" s="208">
        <f t="shared" si="82"/>
        <v>50.1</v>
      </c>
      <c r="BF45" s="208">
        <f t="shared" si="83"/>
        <v>47.9</v>
      </c>
      <c r="BG45" s="209">
        <f t="shared" si="84"/>
        <v>88.235294117647058</v>
      </c>
      <c r="BH45" s="208">
        <f t="shared" si="85"/>
        <v>86.431226765799266</v>
      </c>
      <c r="BI45" s="208">
        <f t="shared" si="86"/>
        <v>92.069632495164399</v>
      </c>
      <c r="BJ45" s="208">
        <f t="shared" si="87"/>
        <v>92.069632495164399</v>
      </c>
      <c r="BK45" s="208">
        <f t="shared" si="88"/>
        <v>93.01848049281314</v>
      </c>
      <c r="BL45" s="208">
        <f t="shared" si="89"/>
        <v>95.859213250517598</v>
      </c>
      <c r="BM45" s="208">
        <f t="shared" si="90"/>
        <v>95.859213250517598</v>
      </c>
      <c r="BN45" s="208">
        <f t="shared" si="91"/>
        <v>100</v>
      </c>
      <c r="BO45" s="208">
        <f t="shared" si="92"/>
        <v>85.010266940451743</v>
      </c>
      <c r="BP45" s="208">
        <f t="shared" si="93"/>
        <v>85.010266940451743</v>
      </c>
      <c r="BQ45" s="208">
        <f t="shared" si="94"/>
        <v>95.730337078651687</v>
      </c>
      <c r="BR45" s="208">
        <f t="shared" si="95"/>
        <v>96.449704142011825</v>
      </c>
      <c r="BS45" s="208">
        <f t="shared" si="96"/>
        <v>95.428571428571431</v>
      </c>
      <c r="BT45" s="208">
        <f t="shared" si="97"/>
        <v>94.664031620553359</v>
      </c>
      <c r="BU45" s="207">
        <v>9.84</v>
      </c>
      <c r="BV45" s="206">
        <v>9.66</v>
      </c>
      <c r="BW45" s="206">
        <v>10.43</v>
      </c>
      <c r="BX45" s="206">
        <v>10.43</v>
      </c>
      <c r="BY45" s="206">
        <v>10.35</v>
      </c>
      <c r="BZ45" s="206">
        <v>9.8699999999999992</v>
      </c>
      <c r="CA45" s="206">
        <v>9.8699999999999992</v>
      </c>
      <c r="CB45" s="206">
        <v>10.26</v>
      </c>
      <c r="CC45" s="206">
        <v>10.39</v>
      </c>
      <c r="CD45" s="206">
        <v>10.39</v>
      </c>
      <c r="CE45" s="206">
        <v>10.5</v>
      </c>
      <c r="CF45" s="206">
        <v>9.81</v>
      </c>
      <c r="CG45" s="206">
        <v>10.4</v>
      </c>
      <c r="CH45" s="206">
        <v>9.94</v>
      </c>
      <c r="CI45" s="207">
        <f t="shared" si="98"/>
        <v>9.84</v>
      </c>
      <c r="CJ45" s="206">
        <f t="shared" si="99"/>
        <v>9.66</v>
      </c>
      <c r="CK45" s="206">
        <f t="shared" si="100"/>
        <v>10.43</v>
      </c>
      <c r="CL45" s="206">
        <f t="shared" si="101"/>
        <v>10.43</v>
      </c>
      <c r="CM45" s="206">
        <f t="shared" si="102"/>
        <v>10.35</v>
      </c>
      <c r="CN45" s="206">
        <f t="shared" si="103"/>
        <v>9.8699999999999992</v>
      </c>
      <c r="CO45" s="206">
        <f t="shared" si="104"/>
        <v>9.8699999999999992</v>
      </c>
      <c r="CP45" s="206">
        <f t="shared" si="105"/>
        <v>10.26</v>
      </c>
      <c r="CQ45" s="206">
        <f t="shared" si="106"/>
        <v>10.39</v>
      </c>
      <c r="CR45" s="206">
        <f t="shared" si="107"/>
        <v>10.39</v>
      </c>
      <c r="CS45" s="206">
        <f t="shared" si="108"/>
        <v>10.5</v>
      </c>
      <c r="CT45" s="206">
        <f t="shared" si="109"/>
        <v>9.81</v>
      </c>
      <c r="CU45" s="206">
        <f t="shared" si="110"/>
        <v>10.4</v>
      </c>
      <c r="CV45" s="206">
        <f t="shared" si="111"/>
        <v>9.94</v>
      </c>
    </row>
    <row r="46" spans="1:100" x14ac:dyDescent="0.15">
      <c r="A46" s="210" t="s">
        <v>617</v>
      </c>
      <c r="B46" s="211" t="s">
        <v>1815</v>
      </c>
      <c r="C46" s="207">
        <v>6.9</v>
      </c>
      <c r="D46" s="206">
        <v>7.06</v>
      </c>
      <c r="E46" s="206">
        <v>8.5299999999999994</v>
      </c>
      <c r="F46" s="206">
        <v>8.5299999999999994</v>
      </c>
      <c r="G46" s="206">
        <v>9.43</v>
      </c>
      <c r="H46" s="206">
        <v>7.37</v>
      </c>
      <c r="I46" s="206">
        <v>7.37</v>
      </c>
      <c r="J46" s="206">
        <v>8.15</v>
      </c>
      <c r="K46" s="206">
        <v>4.76</v>
      </c>
      <c r="L46" s="206">
        <v>4.76</v>
      </c>
      <c r="M46" s="206">
        <v>9.1999999999999993</v>
      </c>
      <c r="N46" s="206">
        <v>5.83</v>
      </c>
      <c r="O46" s="206">
        <v>6.25</v>
      </c>
      <c r="P46" s="206">
        <v>6.16</v>
      </c>
      <c r="Q46" s="209">
        <v>36.799999999999997</v>
      </c>
      <c r="R46" s="208">
        <v>32.6</v>
      </c>
      <c r="S46" s="208">
        <v>42.4</v>
      </c>
      <c r="T46" s="208">
        <v>42.4</v>
      </c>
      <c r="U46" s="208">
        <v>38</v>
      </c>
      <c r="V46" s="208">
        <v>38.299999999999997</v>
      </c>
      <c r="W46" s="208">
        <v>38.299999999999997</v>
      </c>
      <c r="X46" s="208">
        <v>30.8</v>
      </c>
      <c r="Y46" s="208">
        <v>29.7</v>
      </c>
      <c r="Z46" s="208">
        <v>29.7</v>
      </c>
      <c r="AA46" s="208">
        <v>29.9</v>
      </c>
      <c r="AB46" s="208">
        <v>42.1</v>
      </c>
      <c r="AC46" s="208">
        <v>43.7</v>
      </c>
      <c r="AD46" s="208">
        <v>40</v>
      </c>
      <c r="AE46" s="207">
        <f t="shared" si="56"/>
        <v>5.333333333333333</v>
      </c>
      <c r="AF46" s="206">
        <f t="shared" si="57"/>
        <v>4.617563739376771</v>
      </c>
      <c r="AG46" s="206">
        <f t="shared" si="58"/>
        <v>4.9706916764361084</v>
      </c>
      <c r="AH46" s="206">
        <f t="shared" si="59"/>
        <v>4.9706916764361084</v>
      </c>
      <c r="AI46" s="206">
        <f t="shared" si="60"/>
        <v>4.0296924708377517</v>
      </c>
      <c r="AJ46" s="206">
        <f t="shared" si="61"/>
        <v>5.1967435549525094</v>
      </c>
      <c r="AK46" s="206">
        <f t="shared" si="62"/>
        <v>5.1967435549525094</v>
      </c>
      <c r="AL46" s="206">
        <f t="shared" si="63"/>
        <v>3.7791411042944785</v>
      </c>
      <c r="AM46" s="206">
        <f t="shared" si="64"/>
        <v>6.2394957983193278</v>
      </c>
      <c r="AN46" s="206">
        <f t="shared" si="65"/>
        <v>6.2394957983193278</v>
      </c>
      <c r="AO46" s="206">
        <f t="shared" si="66"/>
        <v>3.25</v>
      </c>
      <c r="AP46" s="206">
        <f t="shared" si="67"/>
        <v>7.2212692967409948</v>
      </c>
      <c r="AQ46" s="206">
        <f t="shared" si="68"/>
        <v>6.9920000000000009</v>
      </c>
      <c r="AR46" s="206">
        <f t="shared" si="69"/>
        <v>6.4935064935064934</v>
      </c>
      <c r="AS46" s="209">
        <f t="shared" si="70"/>
        <v>36.799999999999997</v>
      </c>
      <c r="AT46" s="208">
        <f t="shared" si="71"/>
        <v>32.6</v>
      </c>
      <c r="AU46" s="208">
        <f t="shared" si="72"/>
        <v>42.4</v>
      </c>
      <c r="AV46" s="208">
        <f t="shared" si="73"/>
        <v>42.4</v>
      </c>
      <c r="AW46" s="208">
        <f t="shared" si="74"/>
        <v>38</v>
      </c>
      <c r="AX46" s="208">
        <f t="shared" si="75"/>
        <v>38.299999999999997</v>
      </c>
      <c r="AY46" s="208">
        <f t="shared" si="76"/>
        <v>38.299999999999997</v>
      </c>
      <c r="AZ46" s="208">
        <f t="shared" si="77"/>
        <v>30.8</v>
      </c>
      <c r="BA46" s="208">
        <f t="shared" si="78"/>
        <v>29.7</v>
      </c>
      <c r="BB46" s="208">
        <f t="shared" si="79"/>
        <v>29.7</v>
      </c>
      <c r="BC46" s="208">
        <f t="shared" si="80"/>
        <v>29.9</v>
      </c>
      <c r="BD46" s="208">
        <f t="shared" si="81"/>
        <v>42.1</v>
      </c>
      <c r="BE46" s="208">
        <f t="shared" si="82"/>
        <v>43.7</v>
      </c>
      <c r="BF46" s="208">
        <f t="shared" si="83"/>
        <v>40</v>
      </c>
      <c r="BG46" s="209">
        <f t="shared" si="84"/>
        <v>67.647058823529406</v>
      </c>
      <c r="BH46" s="208">
        <f t="shared" si="85"/>
        <v>60.594795539033463</v>
      </c>
      <c r="BI46" s="208">
        <f t="shared" si="86"/>
        <v>82.011605415860728</v>
      </c>
      <c r="BJ46" s="208">
        <f t="shared" si="87"/>
        <v>82.011605415860728</v>
      </c>
      <c r="BK46" s="208">
        <f t="shared" si="88"/>
        <v>78.028747433264883</v>
      </c>
      <c r="BL46" s="208">
        <f t="shared" si="89"/>
        <v>79.296066252587991</v>
      </c>
      <c r="BM46" s="208">
        <f t="shared" si="90"/>
        <v>79.296066252587991</v>
      </c>
      <c r="BN46" s="208">
        <f t="shared" si="91"/>
        <v>89.275362318840578</v>
      </c>
      <c r="BO46" s="208">
        <f t="shared" si="92"/>
        <v>60.985626283367552</v>
      </c>
      <c r="BP46" s="208">
        <f t="shared" si="93"/>
        <v>60.985626283367552</v>
      </c>
      <c r="BQ46" s="208">
        <f t="shared" si="94"/>
        <v>67.19101123595506</v>
      </c>
      <c r="BR46" s="208">
        <f t="shared" si="95"/>
        <v>83.03747534516765</v>
      </c>
      <c r="BS46" s="208">
        <f t="shared" si="96"/>
        <v>83.238095238095241</v>
      </c>
      <c r="BT46" s="208">
        <f t="shared" si="97"/>
        <v>79.051383399209485</v>
      </c>
      <c r="BU46" s="207">
        <v>9.73</v>
      </c>
      <c r="BV46" s="206">
        <v>9.7100000000000009</v>
      </c>
      <c r="BW46" s="206">
        <v>10.56</v>
      </c>
      <c r="BX46" s="206">
        <v>10.56</v>
      </c>
      <c r="BY46" s="206">
        <v>10.6</v>
      </c>
      <c r="BZ46" s="206">
        <v>10.029999999999999</v>
      </c>
      <c r="CA46" s="206">
        <v>10.029999999999999</v>
      </c>
      <c r="CB46" s="206">
        <v>10.11</v>
      </c>
      <c r="CC46" s="206">
        <v>9.9</v>
      </c>
      <c r="CD46" s="206">
        <v>9.9</v>
      </c>
      <c r="CE46" s="206">
        <v>10.24</v>
      </c>
      <c r="CF46" s="206">
        <v>10.16</v>
      </c>
      <c r="CG46" s="206">
        <v>10.5</v>
      </c>
      <c r="CH46" s="206">
        <v>10.11</v>
      </c>
      <c r="CI46" s="207">
        <f t="shared" si="98"/>
        <v>9.73</v>
      </c>
      <c r="CJ46" s="206">
        <f t="shared" si="99"/>
        <v>9.7100000000000009</v>
      </c>
      <c r="CK46" s="206">
        <f t="shared" si="100"/>
        <v>10.56</v>
      </c>
      <c r="CL46" s="206">
        <f t="shared" si="101"/>
        <v>10.56</v>
      </c>
      <c r="CM46" s="206">
        <f t="shared" si="102"/>
        <v>10.6</v>
      </c>
      <c r="CN46" s="206">
        <f t="shared" si="103"/>
        <v>10.029999999999999</v>
      </c>
      <c r="CO46" s="206">
        <f t="shared" si="104"/>
        <v>10.029999999999999</v>
      </c>
      <c r="CP46" s="206">
        <f t="shared" si="105"/>
        <v>10.11</v>
      </c>
      <c r="CQ46" s="206">
        <f t="shared" si="106"/>
        <v>9.9</v>
      </c>
      <c r="CR46" s="206">
        <f t="shared" si="107"/>
        <v>9.9</v>
      </c>
      <c r="CS46" s="206">
        <f t="shared" si="108"/>
        <v>10.24</v>
      </c>
      <c r="CT46" s="206">
        <f t="shared" si="109"/>
        <v>10.16</v>
      </c>
      <c r="CU46" s="206">
        <f t="shared" si="110"/>
        <v>10.5</v>
      </c>
      <c r="CV46" s="206">
        <f t="shared" si="111"/>
        <v>10.11</v>
      </c>
    </row>
    <row r="47" spans="1:100" x14ac:dyDescent="0.15">
      <c r="A47" s="210" t="s">
        <v>624</v>
      </c>
      <c r="B47" s="211" t="s">
        <v>1814</v>
      </c>
      <c r="C47" s="207">
        <v>2.27</v>
      </c>
      <c r="D47" s="206">
        <v>2.2799999999999998</v>
      </c>
      <c r="E47" s="206">
        <v>4.62</v>
      </c>
      <c r="F47" s="206">
        <v>4.62</v>
      </c>
      <c r="G47" s="206">
        <v>5.22</v>
      </c>
      <c r="H47" s="206">
        <v>2.5299999999999998</v>
      </c>
      <c r="I47" s="206">
        <v>2.5299999999999998</v>
      </c>
      <c r="J47" s="206">
        <v>1.07</v>
      </c>
      <c r="K47" s="206">
        <v>8.2200000000000006</v>
      </c>
      <c r="L47" s="206">
        <v>8.2200000000000006</v>
      </c>
      <c r="M47" s="206">
        <v>5.88</v>
      </c>
      <c r="N47" s="206">
        <v>2.11</v>
      </c>
      <c r="O47" s="206">
        <v>1.53</v>
      </c>
      <c r="P47" s="206">
        <v>1.28</v>
      </c>
      <c r="Q47" s="209">
        <v>26.8</v>
      </c>
      <c r="R47" s="208">
        <v>27.2</v>
      </c>
      <c r="S47" s="208">
        <v>5.6</v>
      </c>
      <c r="T47" s="208">
        <v>5.6</v>
      </c>
      <c r="V47" s="208">
        <v>16.2</v>
      </c>
      <c r="W47" s="208">
        <v>16.2</v>
      </c>
      <c r="X47" s="208">
        <v>9.1</v>
      </c>
      <c r="Y47" s="208">
        <v>11</v>
      </c>
      <c r="Z47" s="208">
        <v>11</v>
      </c>
      <c r="AB47" s="208">
        <v>9.5</v>
      </c>
      <c r="AC47" s="208">
        <v>12.7</v>
      </c>
      <c r="AD47" s="208">
        <v>7.9</v>
      </c>
      <c r="AE47" s="207">
        <f t="shared" si="56"/>
        <v>11.806167400881057</v>
      </c>
      <c r="AF47" s="206">
        <f t="shared" si="57"/>
        <v>11.92982456140351</v>
      </c>
      <c r="AG47" s="206">
        <f t="shared" si="58"/>
        <v>1.2121212121212119</v>
      </c>
      <c r="AH47" s="206">
        <f t="shared" si="59"/>
        <v>1.2121212121212119</v>
      </c>
      <c r="AI47" s="206" t="str">
        <f t="shared" si="60"/>
        <v/>
      </c>
      <c r="AJ47" s="206">
        <f t="shared" si="61"/>
        <v>6.4031620553359687</v>
      </c>
      <c r="AK47" s="206">
        <f t="shared" si="62"/>
        <v>6.4031620553359687</v>
      </c>
      <c r="AL47" s="206">
        <f t="shared" si="63"/>
        <v>8.5046728971962615</v>
      </c>
      <c r="AM47" s="206">
        <f t="shared" si="64"/>
        <v>1.3381995133819951</v>
      </c>
      <c r="AN47" s="206">
        <f t="shared" si="65"/>
        <v>1.3381995133819951</v>
      </c>
      <c r="AO47" s="206" t="str">
        <f t="shared" si="66"/>
        <v/>
      </c>
      <c r="AP47" s="206">
        <f t="shared" si="67"/>
        <v>4.5023696682464456</v>
      </c>
      <c r="AQ47" s="206">
        <f t="shared" si="68"/>
        <v>8.3006535947712408</v>
      </c>
      <c r="AR47" s="206">
        <f t="shared" si="69"/>
        <v>6.171875</v>
      </c>
      <c r="AS47" s="209">
        <f t="shared" si="70"/>
        <v>26.8</v>
      </c>
      <c r="AT47" s="208">
        <f t="shared" si="71"/>
        <v>27.2</v>
      </c>
      <c r="AU47" s="208" t="str">
        <f t="shared" si="72"/>
        <v/>
      </c>
      <c r="AV47" s="208" t="str">
        <f t="shared" si="73"/>
        <v/>
      </c>
      <c r="AW47" s="208" t="str">
        <f t="shared" si="74"/>
        <v/>
      </c>
      <c r="AX47" s="208">
        <f t="shared" si="75"/>
        <v>16.2</v>
      </c>
      <c r="AY47" s="208">
        <f t="shared" si="76"/>
        <v>16.2</v>
      </c>
      <c r="AZ47" s="208">
        <f t="shared" si="77"/>
        <v>9.1</v>
      </c>
      <c r="BA47" s="208" t="str">
        <f t="shared" si="78"/>
        <v/>
      </c>
      <c r="BB47" s="208" t="str">
        <f t="shared" si="79"/>
        <v/>
      </c>
      <c r="BC47" s="208" t="str">
        <f t="shared" si="80"/>
        <v/>
      </c>
      <c r="BD47" s="208">
        <f t="shared" si="81"/>
        <v>9.5</v>
      </c>
      <c r="BE47" s="208">
        <f t="shared" si="82"/>
        <v>12.7</v>
      </c>
      <c r="BF47" s="208">
        <f t="shared" si="83"/>
        <v>7.9</v>
      </c>
      <c r="BG47" s="209">
        <f t="shared" si="84"/>
        <v>49.264705882352942</v>
      </c>
      <c r="BH47" s="208">
        <f t="shared" si="85"/>
        <v>50.557620817843869</v>
      </c>
      <c r="BI47" s="208" t="str">
        <f t="shared" si="86"/>
        <v/>
      </c>
      <c r="BJ47" s="208" t="str">
        <f t="shared" si="87"/>
        <v/>
      </c>
      <c r="BK47" s="208" t="str">
        <f t="shared" si="88"/>
        <v/>
      </c>
      <c r="BL47" s="208">
        <f t="shared" si="89"/>
        <v>33.540372670807457</v>
      </c>
      <c r="BM47" s="208">
        <f t="shared" si="90"/>
        <v>33.540372670807457</v>
      </c>
      <c r="BN47" s="208">
        <f t="shared" si="91"/>
        <v>26.376811594202898</v>
      </c>
      <c r="BO47" s="208" t="str">
        <f t="shared" si="92"/>
        <v/>
      </c>
      <c r="BP47" s="208" t="str">
        <f t="shared" si="93"/>
        <v/>
      </c>
      <c r="BQ47" s="208" t="str">
        <f t="shared" si="94"/>
        <v/>
      </c>
      <c r="BR47" s="208">
        <f t="shared" si="95"/>
        <v>18.737672583826431</v>
      </c>
      <c r="BS47" s="208">
        <f t="shared" si="96"/>
        <v>24.19047619047619</v>
      </c>
      <c r="BT47" s="208">
        <f t="shared" si="97"/>
        <v>15.612648221343873</v>
      </c>
      <c r="BU47" s="207">
        <v>4.87</v>
      </c>
      <c r="BV47" s="206">
        <v>4.88</v>
      </c>
      <c r="BW47" s="206">
        <v>5.48</v>
      </c>
      <c r="BX47" s="206">
        <v>5.48</v>
      </c>
      <c r="BZ47" s="206">
        <v>5.09</v>
      </c>
      <c r="CA47" s="206">
        <v>5.09</v>
      </c>
      <c r="CB47" s="206">
        <v>4.66</v>
      </c>
      <c r="CC47" s="206">
        <v>5.61</v>
      </c>
      <c r="CD47" s="206">
        <v>5.61</v>
      </c>
      <c r="CF47" s="206">
        <v>4.49</v>
      </c>
      <c r="CG47" s="206">
        <v>4.66</v>
      </c>
      <c r="CH47" s="206">
        <v>4.6500000000000004</v>
      </c>
      <c r="CI47" s="207">
        <f t="shared" si="98"/>
        <v>4.87</v>
      </c>
      <c r="CJ47" s="206">
        <f t="shared" si="99"/>
        <v>4.88</v>
      </c>
      <c r="CK47" s="206" t="str">
        <f t="shared" si="100"/>
        <v/>
      </c>
      <c r="CL47" s="206" t="str">
        <f t="shared" si="101"/>
        <v/>
      </c>
      <c r="CM47" s="206" t="str">
        <f t="shared" si="102"/>
        <v/>
      </c>
      <c r="CN47" s="206">
        <f t="shared" si="103"/>
        <v>5.09</v>
      </c>
      <c r="CO47" s="206">
        <f t="shared" si="104"/>
        <v>5.09</v>
      </c>
      <c r="CP47" s="206">
        <f t="shared" si="105"/>
        <v>4.66</v>
      </c>
      <c r="CQ47" s="206" t="str">
        <f t="shared" si="106"/>
        <v/>
      </c>
      <c r="CR47" s="206" t="str">
        <f t="shared" si="107"/>
        <v/>
      </c>
      <c r="CS47" s="206" t="str">
        <f t="shared" si="108"/>
        <v/>
      </c>
      <c r="CT47" s="206">
        <f t="shared" si="109"/>
        <v>4.49</v>
      </c>
      <c r="CU47" s="206">
        <f t="shared" si="110"/>
        <v>4.66</v>
      </c>
      <c r="CV47" s="206">
        <f t="shared" si="111"/>
        <v>4.6500000000000004</v>
      </c>
    </row>
    <row r="48" spans="1:100" x14ac:dyDescent="0.15">
      <c r="A48" s="210" t="s">
        <v>626</v>
      </c>
      <c r="B48" s="211" t="s">
        <v>1621</v>
      </c>
      <c r="C48" s="207">
        <v>2.2599999999999998</v>
      </c>
      <c r="D48" s="206">
        <v>2.6</v>
      </c>
      <c r="E48" s="206">
        <v>2.94</v>
      </c>
      <c r="F48" s="206">
        <v>2.94</v>
      </c>
      <c r="G48" s="206">
        <v>3.43</v>
      </c>
      <c r="H48" s="206">
        <v>3.63</v>
      </c>
      <c r="I48" s="206">
        <v>3.63</v>
      </c>
      <c r="J48" s="206">
        <v>4.08</v>
      </c>
      <c r="K48" s="206">
        <v>4.04</v>
      </c>
      <c r="L48" s="206">
        <v>4.04</v>
      </c>
      <c r="M48" s="206">
        <v>3.13</v>
      </c>
      <c r="N48" s="206">
        <v>4.03</v>
      </c>
      <c r="O48" s="206">
        <v>4.3600000000000003</v>
      </c>
      <c r="P48" s="206">
        <v>4.33</v>
      </c>
      <c r="Q48" s="209">
        <v>16.5</v>
      </c>
      <c r="R48" s="208">
        <v>16.600000000000001</v>
      </c>
      <c r="V48" s="208">
        <v>14.1</v>
      </c>
      <c r="W48" s="208">
        <v>14.1</v>
      </c>
      <c r="X48" s="208">
        <v>10</v>
      </c>
      <c r="Y48" s="208">
        <v>8</v>
      </c>
      <c r="Z48" s="208">
        <v>8</v>
      </c>
      <c r="AB48" s="208">
        <v>14.7</v>
      </c>
      <c r="AC48" s="208">
        <v>5.5</v>
      </c>
      <c r="AD48" s="208">
        <v>6.4</v>
      </c>
      <c r="AE48" s="207">
        <f t="shared" si="56"/>
        <v>7.3008849557522133</v>
      </c>
      <c r="AF48" s="206">
        <f t="shared" si="57"/>
        <v>6.384615384615385</v>
      </c>
      <c r="AG48" s="206" t="str">
        <f t="shared" si="58"/>
        <v/>
      </c>
      <c r="AH48" s="206" t="str">
        <f t="shared" si="59"/>
        <v/>
      </c>
      <c r="AI48" s="206" t="str">
        <f t="shared" si="60"/>
        <v/>
      </c>
      <c r="AJ48" s="206">
        <f t="shared" si="61"/>
        <v>3.884297520661157</v>
      </c>
      <c r="AK48" s="206">
        <f t="shared" si="62"/>
        <v>3.884297520661157</v>
      </c>
      <c r="AL48" s="206">
        <f t="shared" si="63"/>
        <v>2.4509803921568629</v>
      </c>
      <c r="AM48" s="206">
        <f t="shared" si="64"/>
        <v>1.9801980198019802</v>
      </c>
      <c r="AN48" s="206">
        <f t="shared" si="65"/>
        <v>1.9801980198019802</v>
      </c>
      <c r="AO48" s="206" t="str">
        <f t="shared" si="66"/>
        <v/>
      </c>
      <c r="AP48" s="206">
        <f t="shared" si="67"/>
        <v>3.647642679900744</v>
      </c>
      <c r="AQ48" s="206">
        <f t="shared" si="68"/>
        <v>1.2614678899082568</v>
      </c>
      <c r="AR48" s="206">
        <f t="shared" si="69"/>
        <v>1.4780600461893765</v>
      </c>
      <c r="AS48" s="209">
        <f t="shared" si="70"/>
        <v>16.5</v>
      </c>
      <c r="AT48" s="208">
        <f t="shared" si="71"/>
        <v>16.600000000000001</v>
      </c>
      <c r="AU48" s="208" t="str">
        <f t="shared" si="72"/>
        <v/>
      </c>
      <c r="AV48" s="208" t="str">
        <f t="shared" si="73"/>
        <v/>
      </c>
      <c r="AW48" s="208" t="str">
        <f t="shared" si="74"/>
        <v/>
      </c>
      <c r="AX48" s="208">
        <f t="shared" si="75"/>
        <v>14.1</v>
      </c>
      <c r="AY48" s="208">
        <f t="shared" si="76"/>
        <v>14.1</v>
      </c>
      <c r="AZ48" s="208">
        <f t="shared" si="77"/>
        <v>10</v>
      </c>
      <c r="BA48" s="208">
        <f t="shared" si="78"/>
        <v>8</v>
      </c>
      <c r="BB48" s="208">
        <f t="shared" si="79"/>
        <v>8</v>
      </c>
      <c r="BC48" s="208" t="str">
        <f t="shared" si="80"/>
        <v/>
      </c>
      <c r="BD48" s="208">
        <f t="shared" si="81"/>
        <v>14.7</v>
      </c>
      <c r="BE48" s="208" t="str">
        <f t="shared" si="82"/>
        <v/>
      </c>
      <c r="BF48" s="208">
        <f t="shared" si="83"/>
        <v>6.4</v>
      </c>
      <c r="BG48" s="209">
        <f t="shared" si="84"/>
        <v>30.330882352941178</v>
      </c>
      <c r="BH48" s="208">
        <f t="shared" si="85"/>
        <v>30.8550185873606</v>
      </c>
      <c r="BI48" s="208" t="str">
        <f t="shared" si="86"/>
        <v/>
      </c>
      <c r="BJ48" s="208" t="str">
        <f t="shared" si="87"/>
        <v/>
      </c>
      <c r="BK48" s="208" t="str">
        <f t="shared" si="88"/>
        <v/>
      </c>
      <c r="BL48" s="208">
        <f t="shared" si="89"/>
        <v>29.192546583850934</v>
      </c>
      <c r="BM48" s="208">
        <f t="shared" si="90"/>
        <v>29.192546583850934</v>
      </c>
      <c r="BN48" s="208">
        <f t="shared" si="91"/>
        <v>28.985507246376812</v>
      </c>
      <c r="BO48" s="208">
        <f t="shared" si="92"/>
        <v>16.427104722792606</v>
      </c>
      <c r="BP48" s="208">
        <f t="shared" si="93"/>
        <v>16.427104722792606</v>
      </c>
      <c r="BQ48" s="208" t="str">
        <f t="shared" si="94"/>
        <v/>
      </c>
      <c r="BR48" s="208">
        <f t="shared" si="95"/>
        <v>28.994082840236686</v>
      </c>
      <c r="BS48" s="208" t="str">
        <f t="shared" si="96"/>
        <v/>
      </c>
      <c r="BT48" s="208">
        <f t="shared" si="97"/>
        <v>12.648221343873518</v>
      </c>
      <c r="BU48" s="207">
        <v>4.2</v>
      </c>
      <c r="BV48" s="206">
        <v>4.1399999999999997</v>
      </c>
      <c r="BZ48" s="206">
        <v>4.22</v>
      </c>
      <c r="CA48" s="206">
        <v>4.22</v>
      </c>
      <c r="CB48" s="206">
        <v>3.37</v>
      </c>
      <c r="CC48" s="206">
        <v>4.97</v>
      </c>
      <c r="CD48" s="206">
        <v>4.97</v>
      </c>
      <c r="CF48" s="206">
        <v>4.6500000000000004</v>
      </c>
      <c r="CG48" s="206">
        <v>4.92</v>
      </c>
      <c r="CH48" s="206">
        <v>5.1100000000000003</v>
      </c>
      <c r="CI48" s="207">
        <f t="shared" si="98"/>
        <v>4.2</v>
      </c>
      <c r="CJ48" s="206">
        <f t="shared" si="99"/>
        <v>4.1399999999999997</v>
      </c>
      <c r="CK48" s="206" t="str">
        <f t="shared" si="100"/>
        <v/>
      </c>
      <c r="CL48" s="206" t="str">
        <f t="shared" si="101"/>
        <v/>
      </c>
      <c r="CM48" s="206" t="str">
        <f t="shared" si="102"/>
        <v/>
      </c>
      <c r="CN48" s="206">
        <f t="shared" si="103"/>
        <v>4.22</v>
      </c>
      <c r="CO48" s="206">
        <f t="shared" si="104"/>
        <v>4.22</v>
      </c>
      <c r="CP48" s="206">
        <f t="shared" si="105"/>
        <v>3.37</v>
      </c>
      <c r="CQ48" s="206">
        <f t="shared" si="106"/>
        <v>4.97</v>
      </c>
      <c r="CR48" s="206">
        <f t="shared" si="107"/>
        <v>4.97</v>
      </c>
      <c r="CS48" s="206" t="str">
        <f t="shared" si="108"/>
        <v/>
      </c>
      <c r="CT48" s="206">
        <f t="shared" si="109"/>
        <v>4.6500000000000004</v>
      </c>
      <c r="CU48" s="206" t="str">
        <f t="shared" si="110"/>
        <v/>
      </c>
      <c r="CV48" s="206">
        <f t="shared" si="111"/>
        <v>5.1100000000000003</v>
      </c>
    </row>
    <row r="49" spans="1:100" x14ac:dyDescent="0.15">
      <c r="A49" s="210" t="s">
        <v>628</v>
      </c>
      <c r="B49" s="211" t="s">
        <v>1620</v>
      </c>
      <c r="C49" s="207">
        <v>3.06</v>
      </c>
      <c r="D49" s="206">
        <v>1.61</v>
      </c>
      <c r="E49" s="206">
        <v>2.3199999999999998</v>
      </c>
      <c r="F49" s="206">
        <v>2.3199999999999998</v>
      </c>
      <c r="G49" s="206">
        <v>3.03</v>
      </c>
      <c r="H49" s="206">
        <v>5</v>
      </c>
      <c r="I49" s="206">
        <v>5</v>
      </c>
      <c r="J49" s="206">
        <v>6.16</v>
      </c>
      <c r="K49" s="206">
        <v>6.03</v>
      </c>
      <c r="L49" s="206">
        <v>6.03</v>
      </c>
      <c r="M49" s="206">
        <v>4.5599999999999996</v>
      </c>
      <c r="N49" s="206">
        <v>1.99</v>
      </c>
      <c r="O49" s="206">
        <v>2.2599999999999998</v>
      </c>
      <c r="P49" s="206">
        <v>4.18</v>
      </c>
      <c r="S49" s="208">
        <v>25.3</v>
      </c>
      <c r="T49" s="208">
        <v>25.3</v>
      </c>
      <c r="U49" s="208">
        <v>24.5</v>
      </c>
      <c r="V49" s="208">
        <v>25.5</v>
      </c>
      <c r="W49" s="208">
        <v>25.5</v>
      </c>
      <c r="X49" s="208">
        <v>18.899999999999999</v>
      </c>
      <c r="Y49" s="208">
        <v>5.7</v>
      </c>
      <c r="Z49" s="208">
        <v>5.7</v>
      </c>
      <c r="AA49" s="208">
        <v>9.1999999999999993</v>
      </c>
      <c r="AB49" s="208">
        <v>15</v>
      </c>
      <c r="AC49" s="208">
        <v>30.4</v>
      </c>
      <c r="AD49" s="208">
        <v>25.9</v>
      </c>
      <c r="AE49" s="207" t="str">
        <f t="shared" si="56"/>
        <v/>
      </c>
      <c r="AF49" s="206" t="str">
        <f t="shared" si="57"/>
        <v/>
      </c>
      <c r="AG49" s="206">
        <f t="shared" si="58"/>
        <v>10.905172413793105</v>
      </c>
      <c r="AH49" s="206">
        <f t="shared" si="59"/>
        <v>10.905172413793105</v>
      </c>
      <c r="AI49" s="206">
        <f t="shared" si="60"/>
        <v>8.0858085808580871</v>
      </c>
      <c r="AJ49" s="206">
        <f t="shared" si="61"/>
        <v>5.0999999999999996</v>
      </c>
      <c r="AK49" s="206">
        <f t="shared" si="62"/>
        <v>5.0999999999999996</v>
      </c>
      <c r="AL49" s="206">
        <f t="shared" si="63"/>
        <v>3.0681818181818179</v>
      </c>
      <c r="AM49" s="206">
        <f t="shared" si="64"/>
        <v>0.94527363184079605</v>
      </c>
      <c r="AN49" s="206">
        <f t="shared" si="65"/>
        <v>0.94527363184079605</v>
      </c>
      <c r="AO49" s="206">
        <f t="shared" si="66"/>
        <v>2.0175438596491229</v>
      </c>
      <c r="AP49" s="206">
        <f t="shared" si="67"/>
        <v>7.5376884422110555</v>
      </c>
      <c r="AQ49" s="206">
        <f t="shared" si="68"/>
        <v>13.45132743362832</v>
      </c>
      <c r="AR49" s="206">
        <f t="shared" si="69"/>
        <v>6.196172248803828</v>
      </c>
      <c r="AS49" s="209" t="str">
        <f t="shared" si="70"/>
        <v/>
      </c>
      <c r="AT49" s="208" t="str">
        <f t="shared" si="71"/>
        <v/>
      </c>
      <c r="AU49" s="208">
        <f t="shared" si="72"/>
        <v>25.3</v>
      </c>
      <c r="AV49" s="208">
        <f t="shared" si="73"/>
        <v>25.3</v>
      </c>
      <c r="AW49" s="208">
        <f t="shared" si="74"/>
        <v>24.5</v>
      </c>
      <c r="AX49" s="208">
        <f t="shared" si="75"/>
        <v>25.5</v>
      </c>
      <c r="AY49" s="208">
        <f t="shared" si="76"/>
        <v>25.5</v>
      </c>
      <c r="AZ49" s="208">
        <f t="shared" si="77"/>
        <v>18.899999999999999</v>
      </c>
      <c r="BA49" s="208" t="str">
        <f t="shared" si="78"/>
        <v/>
      </c>
      <c r="BB49" s="208" t="str">
        <f t="shared" si="79"/>
        <v/>
      </c>
      <c r="BC49" s="208">
        <f t="shared" si="80"/>
        <v>9.1999999999999993</v>
      </c>
      <c r="BD49" s="208">
        <f t="shared" si="81"/>
        <v>15</v>
      </c>
      <c r="BE49" s="208">
        <f t="shared" si="82"/>
        <v>30.4</v>
      </c>
      <c r="BF49" s="208">
        <f t="shared" si="83"/>
        <v>25.9</v>
      </c>
      <c r="BG49" s="209" t="str">
        <f t="shared" si="84"/>
        <v/>
      </c>
      <c r="BH49" s="208" t="str">
        <f t="shared" si="85"/>
        <v/>
      </c>
      <c r="BI49" s="208">
        <f t="shared" si="86"/>
        <v>48.936170212765951</v>
      </c>
      <c r="BJ49" s="208">
        <f t="shared" si="87"/>
        <v>48.936170212765951</v>
      </c>
      <c r="BK49" s="208">
        <f t="shared" si="88"/>
        <v>50.308008213552355</v>
      </c>
      <c r="BL49" s="208">
        <f t="shared" si="89"/>
        <v>52.795031055900623</v>
      </c>
      <c r="BM49" s="208">
        <f t="shared" si="90"/>
        <v>52.795031055900623</v>
      </c>
      <c r="BN49" s="208">
        <f t="shared" si="91"/>
        <v>54.782608695652165</v>
      </c>
      <c r="BO49" s="208" t="str">
        <f t="shared" si="92"/>
        <v/>
      </c>
      <c r="BP49" s="208" t="str">
        <f t="shared" si="93"/>
        <v/>
      </c>
      <c r="BQ49" s="208">
        <f t="shared" si="94"/>
        <v>20.674157303370784</v>
      </c>
      <c r="BR49" s="208">
        <f t="shared" si="95"/>
        <v>29.585798816568047</v>
      </c>
      <c r="BS49" s="208">
        <f t="shared" si="96"/>
        <v>57.904761904761905</v>
      </c>
      <c r="BT49" s="208">
        <f t="shared" si="97"/>
        <v>51.185770750988141</v>
      </c>
      <c r="BW49" s="206">
        <v>4.5199999999999996</v>
      </c>
      <c r="BX49" s="206">
        <v>4.5199999999999996</v>
      </c>
      <c r="BY49" s="206">
        <v>4.37</v>
      </c>
      <c r="BZ49" s="206">
        <v>4.08</v>
      </c>
      <c r="CA49" s="206">
        <v>4.08</v>
      </c>
      <c r="CB49" s="206">
        <v>3.92</v>
      </c>
      <c r="CC49" s="206">
        <v>4.08</v>
      </c>
      <c r="CD49" s="206">
        <v>4.08</v>
      </c>
      <c r="CE49" s="206">
        <v>3.91</v>
      </c>
      <c r="CF49" s="206">
        <v>3.3</v>
      </c>
      <c r="CG49" s="206">
        <v>3.88</v>
      </c>
      <c r="CH49" s="206">
        <v>4.08</v>
      </c>
      <c r="CI49" s="207" t="str">
        <f t="shared" si="98"/>
        <v/>
      </c>
      <c r="CJ49" s="206" t="str">
        <f t="shared" si="99"/>
        <v/>
      </c>
      <c r="CK49" s="206">
        <f t="shared" si="100"/>
        <v>4.5199999999999996</v>
      </c>
      <c r="CL49" s="206">
        <f t="shared" si="101"/>
        <v>4.5199999999999996</v>
      </c>
      <c r="CM49" s="206">
        <f t="shared" si="102"/>
        <v>4.37</v>
      </c>
      <c r="CN49" s="206">
        <f t="shared" si="103"/>
        <v>4.08</v>
      </c>
      <c r="CO49" s="206">
        <f t="shared" si="104"/>
        <v>4.08</v>
      </c>
      <c r="CP49" s="206">
        <f t="shared" si="105"/>
        <v>3.92</v>
      </c>
      <c r="CQ49" s="206" t="str">
        <f t="shared" si="106"/>
        <v/>
      </c>
      <c r="CR49" s="206" t="str">
        <f t="shared" si="107"/>
        <v/>
      </c>
      <c r="CS49" s="206">
        <f t="shared" si="108"/>
        <v>3.91</v>
      </c>
      <c r="CT49" s="206">
        <f t="shared" si="109"/>
        <v>3.3</v>
      </c>
      <c r="CU49" s="206">
        <f t="shared" si="110"/>
        <v>3.88</v>
      </c>
      <c r="CV49" s="206">
        <f t="shared" si="111"/>
        <v>4.08</v>
      </c>
    </row>
    <row r="50" spans="1:100" x14ac:dyDescent="0.15">
      <c r="A50" s="210" t="s">
        <v>630</v>
      </c>
      <c r="B50" s="211" t="s">
        <v>1619</v>
      </c>
      <c r="C50" s="207">
        <v>6.07</v>
      </c>
      <c r="D50" s="206">
        <v>4.8</v>
      </c>
      <c r="E50" s="206">
        <v>4.59</v>
      </c>
      <c r="F50" s="206">
        <v>4.59</v>
      </c>
      <c r="G50" s="206">
        <v>4.67</v>
      </c>
      <c r="H50" s="206">
        <v>6.41</v>
      </c>
      <c r="I50" s="206">
        <v>6.41</v>
      </c>
      <c r="J50" s="206">
        <v>5.88</v>
      </c>
      <c r="K50" s="206">
        <v>6.57</v>
      </c>
      <c r="L50" s="206">
        <v>6.57</v>
      </c>
      <c r="M50" s="206">
        <v>3.21</v>
      </c>
      <c r="N50" s="206">
        <v>5.03</v>
      </c>
      <c r="O50" s="206">
        <v>4.05</v>
      </c>
      <c r="P50" s="206">
        <v>4.5</v>
      </c>
      <c r="Q50" s="209">
        <v>20.8</v>
      </c>
      <c r="R50" s="208">
        <v>22.3</v>
      </c>
      <c r="S50" s="208">
        <v>15.2</v>
      </c>
      <c r="T50" s="208">
        <v>15.2</v>
      </c>
      <c r="U50" s="208">
        <v>10.199999999999999</v>
      </c>
      <c r="V50" s="208">
        <v>21.8</v>
      </c>
      <c r="W50" s="208">
        <v>21.8</v>
      </c>
      <c r="X50" s="208">
        <v>10.7</v>
      </c>
      <c r="Y50" s="208">
        <v>20.6</v>
      </c>
      <c r="Z50" s="208">
        <v>20.6</v>
      </c>
      <c r="AA50" s="208">
        <v>10.8</v>
      </c>
      <c r="AB50" s="208">
        <v>19.5</v>
      </c>
      <c r="AC50" s="208">
        <v>24.2</v>
      </c>
      <c r="AD50" s="208">
        <v>23</v>
      </c>
      <c r="AE50" s="207">
        <f t="shared" si="56"/>
        <v>3.4266886326194399</v>
      </c>
      <c r="AF50" s="206">
        <f t="shared" si="57"/>
        <v>4.6458333333333339</v>
      </c>
      <c r="AG50" s="206">
        <f t="shared" si="58"/>
        <v>3.3115468409586057</v>
      </c>
      <c r="AH50" s="206">
        <f t="shared" si="59"/>
        <v>3.3115468409586057</v>
      </c>
      <c r="AI50" s="206">
        <f t="shared" si="60"/>
        <v>2.1841541755888652</v>
      </c>
      <c r="AJ50" s="206">
        <f t="shared" si="61"/>
        <v>3.4009360374414976</v>
      </c>
      <c r="AK50" s="206">
        <f t="shared" si="62"/>
        <v>3.4009360374414976</v>
      </c>
      <c r="AL50" s="206">
        <f t="shared" si="63"/>
        <v>1.8197278911564625</v>
      </c>
      <c r="AM50" s="206">
        <f t="shared" si="64"/>
        <v>3.1354642313546424</v>
      </c>
      <c r="AN50" s="206">
        <f t="shared" si="65"/>
        <v>3.1354642313546424</v>
      </c>
      <c r="AO50" s="206">
        <f t="shared" si="66"/>
        <v>3.3644859813084116</v>
      </c>
      <c r="AP50" s="206">
        <f t="shared" si="67"/>
        <v>3.8767395626242545</v>
      </c>
      <c r="AQ50" s="206">
        <f t="shared" si="68"/>
        <v>5.9753086419753085</v>
      </c>
      <c r="AR50" s="206">
        <f t="shared" si="69"/>
        <v>5.1111111111111107</v>
      </c>
      <c r="AS50" s="209">
        <f t="shared" si="70"/>
        <v>20.8</v>
      </c>
      <c r="AT50" s="208">
        <f t="shared" si="71"/>
        <v>22.3</v>
      </c>
      <c r="AU50" s="208">
        <f t="shared" si="72"/>
        <v>15.2</v>
      </c>
      <c r="AV50" s="208">
        <f t="shared" si="73"/>
        <v>15.2</v>
      </c>
      <c r="AW50" s="208">
        <f t="shared" si="74"/>
        <v>10.199999999999999</v>
      </c>
      <c r="AX50" s="208">
        <f t="shared" si="75"/>
        <v>21.8</v>
      </c>
      <c r="AY50" s="208">
        <f t="shared" si="76"/>
        <v>21.8</v>
      </c>
      <c r="AZ50" s="208">
        <f t="shared" si="77"/>
        <v>10.7</v>
      </c>
      <c r="BA50" s="208">
        <f t="shared" si="78"/>
        <v>20.6</v>
      </c>
      <c r="BB50" s="208">
        <f t="shared" si="79"/>
        <v>20.6</v>
      </c>
      <c r="BC50" s="208">
        <f t="shared" si="80"/>
        <v>10.8</v>
      </c>
      <c r="BD50" s="208">
        <f t="shared" si="81"/>
        <v>19.5</v>
      </c>
      <c r="BE50" s="208">
        <f t="shared" si="82"/>
        <v>24.2</v>
      </c>
      <c r="BF50" s="208">
        <f t="shared" si="83"/>
        <v>23</v>
      </c>
      <c r="BG50" s="209">
        <f t="shared" si="84"/>
        <v>38.235294117647058</v>
      </c>
      <c r="BH50" s="208">
        <f t="shared" si="85"/>
        <v>41.449814126394052</v>
      </c>
      <c r="BI50" s="208">
        <f t="shared" si="86"/>
        <v>29.400386847195357</v>
      </c>
      <c r="BJ50" s="208">
        <f t="shared" si="87"/>
        <v>29.400386847195357</v>
      </c>
      <c r="BK50" s="208">
        <f t="shared" si="88"/>
        <v>20.94455852156057</v>
      </c>
      <c r="BL50" s="208">
        <f t="shared" si="89"/>
        <v>45.134575569358184</v>
      </c>
      <c r="BM50" s="208">
        <f t="shared" si="90"/>
        <v>45.134575569358184</v>
      </c>
      <c r="BN50" s="208">
        <f t="shared" si="91"/>
        <v>31.014492753623188</v>
      </c>
      <c r="BO50" s="208">
        <f t="shared" si="92"/>
        <v>42.299794661190965</v>
      </c>
      <c r="BP50" s="208">
        <f t="shared" si="93"/>
        <v>42.299794661190965</v>
      </c>
      <c r="BQ50" s="208">
        <f t="shared" si="94"/>
        <v>24.269662921348313</v>
      </c>
      <c r="BR50" s="208">
        <f t="shared" si="95"/>
        <v>38.46153846153846</v>
      </c>
      <c r="BS50" s="208">
        <f t="shared" si="96"/>
        <v>46.095238095238095</v>
      </c>
      <c r="BT50" s="208">
        <f t="shared" si="97"/>
        <v>45.454545454545453</v>
      </c>
      <c r="BU50" s="207">
        <v>7.49</v>
      </c>
      <c r="BV50" s="206">
        <v>7.28</v>
      </c>
      <c r="BW50" s="206">
        <v>8.1</v>
      </c>
      <c r="BX50" s="206">
        <v>8.1</v>
      </c>
      <c r="BY50" s="206">
        <v>8.19</v>
      </c>
      <c r="BZ50" s="206">
        <v>7.59</v>
      </c>
      <c r="CA50" s="206">
        <v>7.59</v>
      </c>
      <c r="CB50" s="206">
        <v>7.87</v>
      </c>
      <c r="CC50" s="206">
        <v>7.43</v>
      </c>
      <c r="CD50" s="206">
        <v>7.43</v>
      </c>
      <c r="CE50" s="206">
        <v>7.85</v>
      </c>
      <c r="CF50" s="206">
        <v>6.49</v>
      </c>
      <c r="CG50" s="206">
        <v>7.23</v>
      </c>
      <c r="CH50" s="206">
        <v>7.14</v>
      </c>
      <c r="CI50" s="207">
        <f t="shared" si="98"/>
        <v>7.49</v>
      </c>
      <c r="CJ50" s="206">
        <f t="shared" si="99"/>
        <v>7.28</v>
      </c>
      <c r="CK50" s="206">
        <f t="shared" si="100"/>
        <v>8.1</v>
      </c>
      <c r="CL50" s="206">
        <f t="shared" si="101"/>
        <v>8.1</v>
      </c>
      <c r="CM50" s="206">
        <f t="shared" si="102"/>
        <v>8.19</v>
      </c>
      <c r="CN50" s="206">
        <f t="shared" si="103"/>
        <v>7.59</v>
      </c>
      <c r="CO50" s="206">
        <f t="shared" si="104"/>
        <v>7.59</v>
      </c>
      <c r="CP50" s="206">
        <f t="shared" si="105"/>
        <v>7.87</v>
      </c>
      <c r="CQ50" s="206">
        <f t="shared" si="106"/>
        <v>7.43</v>
      </c>
      <c r="CR50" s="206">
        <f t="shared" si="107"/>
        <v>7.43</v>
      </c>
      <c r="CS50" s="206">
        <f t="shared" si="108"/>
        <v>7.85</v>
      </c>
      <c r="CT50" s="206">
        <f t="shared" si="109"/>
        <v>6.49</v>
      </c>
      <c r="CU50" s="206">
        <f t="shared" si="110"/>
        <v>7.23</v>
      </c>
      <c r="CV50" s="206">
        <f t="shared" si="111"/>
        <v>7.14</v>
      </c>
    </row>
    <row r="51" spans="1:100" x14ac:dyDescent="0.15">
      <c r="A51" s="210" t="s">
        <v>620</v>
      </c>
      <c r="B51" s="211" t="s">
        <v>620</v>
      </c>
      <c r="C51" s="207">
        <v>4.38</v>
      </c>
      <c r="D51" s="206">
        <v>3.93</v>
      </c>
      <c r="E51" s="206">
        <v>5.3</v>
      </c>
      <c r="F51" s="206">
        <v>5.3</v>
      </c>
      <c r="G51" s="206">
        <v>7.12</v>
      </c>
      <c r="H51" s="206">
        <v>5.86</v>
      </c>
      <c r="I51" s="206">
        <v>5.86</v>
      </c>
      <c r="J51" s="206">
        <v>4.68</v>
      </c>
      <c r="K51" s="206">
        <v>7.15</v>
      </c>
      <c r="L51" s="206">
        <v>7.15</v>
      </c>
      <c r="M51" s="206">
        <v>5.72</v>
      </c>
      <c r="N51" s="206">
        <v>4.28</v>
      </c>
      <c r="O51" s="206">
        <v>3.86</v>
      </c>
      <c r="P51" s="206">
        <v>3.78</v>
      </c>
      <c r="S51" s="208">
        <v>7.2</v>
      </c>
      <c r="T51" s="208">
        <v>7.2</v>
      </c>
      <c r="U51" s="208">
        <v>15.8</v>
      </c>
      <c r="AA51" s="208">
        <v>8.3000000000000007</v>
      </c>
      <c r="AE51" s="207" t="str">
        <f t="shared" si="56"/>
        <v/>
      </c>
      <c r="AF51" s="206" t="str">
        <f t="shared" si="57"/>
        <v/>
      </c>
      <c r="AG51" s="206">
        <f t="shared" si="58"/>
        <v>1.358490566037736</v>
      </c>
      <c r="AH51" s="206">
        <f t="shared" si="59"/>
        <v>1.358490566037736</v>
      </c>
      <c r="AI51" s="206">
        <f t="shared" si="60"/>
        <v>2.2191011235955056</v>
      </c>
      <c r="AJ51" s="206" t="str">
        <f t="shared" si="61"/>
        <v/>
      </c>
      <c r="AK51" s="206" t="str">
        <f t="shared" si="62"/>
        <v/>
      </c>
      <c r="AL51" s="206" t="str">
        <f t="shared" si="63"/>
        <v/>
      </c>
      <c r="AM51" s="206" t="str">
        <f t="shared" si="64"/>
        <v/>
      </c>
      <c r="AN51" s="206" t="str">
        <f t="shared" si="65"/>
        <v/>
      </c>
      <c r="AO51" s="206">
        <f t="shared" si="66"/>
        <v>1.4510489510489513</v>
      </c>
      <c r="AP51" s="206" t="str">
        <f t="shared" si="67"/>
        <v/>
      </c>
      <c r="AQ51" s="206" t="str">
        <f t="shared" si="68"/>
        <v/>
      </c>
      <c r="AR51" s="206" t="str">
        <f t="shared" si="69"/>
        <v/>
      </c>
      <c r="AS51" s="209" t="str">
        <f t="shared" si="70"/>
        <v/>
      </c>
      <c r="AT51" s="208" t="str">
        <f t="shared" si="71"/>
        <v/>
      </c>
      <c r="AU51" s="208">
        <f t="shared" si="72"/>
        <v>7.2</v>
      </c>
      <c r="AV51" s="208">
        <f t="shared" si="73"/>
        <v>7.2</v>
      </c>
      <c r="AW51" s="208">
        <f t="shared" si="74"/>
        <v>15.8</v>
      </c>
      <c r="AX51" s="208" t="str">
        <f t="shared" si="75"/>
        <v/>
      </c>
      <c r="AY51" s="208" t="str">
        <f t="shared" si="76"/>
        <v/>
      </c>
      <c r="AZ51" s="208" t="str">
        <f t="shared" si="77"/>
        <v/>
      </c>
      <c r="BA51" s="208" t="str">
        <f t="shared" si="78"/>
        <v/>
      </c>
      <c r="BB51" s="208" t="str">
        <f t="shared" si="79"/>
        <v/>
      </c>
      <c r="BC51" s="208">
        <f t="shared" si="80"/>
        <v>8.3000000000000007</v>
      </c>
      <c r="BD51" s="208" t="str">
        <f t="shared" si="81"/>
        <v/>
      </c>
      <c r="BE51" s="208" t="str">
        <f t="shared" si="82"/>
        <v/>
      </c>
      <c r="BF51" s="208" t="str">
        <f t="shared" si="83"/>
        <v/>
      </c>
      <c r="BG51" s="209" t="str">
        <f t="shared" si="84"/>
        <v/>
      </c>
      <c r="BH51" s="208" t="str">
        <f t="shared" si="85"/>
        <v/>
      </c>
      <c r="BI51" s="208">
        <f t="shared" si="86"/>
        <v>13.926499032882012</v>
      </c>
      <c r="BJ51" s="208">
        <f t="shared" si="87"/>
        <v>13.926499032882012</v>
      </c>
      <c r="BK51" s="208">
        <f t="shared" si="88"/>
        <v>32.4435318275154</v>
      </c>
      <c r="BL51" s="208" t="str">
        <f t="shared" si="89"/>
        <v/>
      </c>
      <c r="BM51" s="208" t="str">
        <f t="shared" si="90"/>
        <v/>
      </c>
      <c r="BN51" s="208" t="str">
        <f t="shared" si="91"/>
        <v/>
      </c>
      <c r="BO51" s="208" t="str">
        <f t="shared" si="92"/>
        <v/>
      </c>
      <c r="BP51" s="208" t="str">
        <f t="shared" si="93"/>
        <v/>
      </c>
      <c r="BQ51" s="208">
        <f t="shared" si="94"/>
        <v>18.651685393258429</v>
      </c>
      <c r="BR51" s="208" t="str">
        <f t="shared" si="95"/>
        <v/>
      </c>
      <c r="BS51" s="208" t="str">
        <f t="shared" si="96"/>
        <v/>
      </c>
      <c r="BT51" s="208" t="str">
        <f t="shared" si="97"/>
        <v/>
      </c>
      <c r="BW51" s="206">
        <v>7.15</v>
      </c>
      <c r="BX51" s="206">
        <v>7.15</v>
      </c>
      <c r="BY51" s="206">
        <v>7.72</v>
      </c>
      <c r="CE51" s="206">
        <v>7.23</v>
      </c>
      <c r="CI51" s="207" t="str">
        <f t="shared" si="98"/>
        <v/>
      </c>
      <c r="CJ51" s="206" t="str">
        <f t="shared" si="99"/>
        <v/>
      </c>
      <c r="CK51" s="206">
        <f t="shared" si="100"/>
        <v>7.15</v>
      </c>
      <c r="CL51" s="206">
        <f t="shared" si="101"/>
        <v>7.15</v>
      </c>
      <c r="CM51" s="206">
        <f t="shared" si="102"/>
        <v>7.72</v>
      </c>
      <c r="CN51" s="206" t="str">
        <f t="shared" si="103"/>
        <v/>
      </c>
      <c r="CO51" s="206" t="str">
        <f t="shared" si="104"/>
        <v/>
      </c>
      <c r="CP51" s="206" t="str">
        <f t="shared" si="105"/>
        <v/>
      </c>
      <c r="CQ51" s="206" t="str">
        <f t="shared" si="106"/>
        <v/>
      </c>
      <c r="CR51" s="206" t="str">
        <f t="shared" si="107"/>
        <v/>
      </c>
      <c r="CS51" s="206">
        <f t="shared" si="108"/>
        <v>7.23</v>
      </c>
      <c r="CT51" s="206" t="str">
        <f t="shared" si="109"/>
        <v/>
      </c>
      <c r="CU51" s="206" t="str">
        <f t="shared" si="110"/>
        <v/>
      </c>
      <c r="CV51" s="206" t="str">
        <f t="shared" si="111"/>
        <v/>
      </c>
    </row>
    <row r="52" spans="1:100" x14ac:dyDescent="0.15">
      <c r="A52" s="210" t="s">
        <v>622</v>
      </c>
      <c r="B52" s="211" t="s">
        <v>1813</v>
      </c>
      <c r="C52" s="207">
        <v>2.99</v>
      </c>
      <c r="D52" s="206">
        <v>3.09</v>
      </c>
      <c r="E52" s="206">
        <v>2.41</v>
      </c>
      <c r="F52" s="206">
        <v>2.41</v>
      </c>
      <c r="G52" s="206">
        <v>4.82</v>
      </c>
      <c r="H52" s="206">
        <v>2.41</v>
      </c>
      <c r="I52" s="206">
        <v>2.41</v>
      </c>
      <c r="J52" s="206">
        <v>4.1900000000000004</v>
      </c>
      <c r="K52" s="206">
        <v>6.53</v>
      </c>
      <c r="L52" s="206">
        <v>6.53</v>
      </c>
      <c r="M52" s="206">
        <v>5.22</v>
      </c>
      <c r="N52" s="206">
        <v>1.86</v>
      </c>
      <c r="O52" s="206">
        <v>0.69</v>
      </c>
      <c r="P52" s="206">
        <v>1.52</v>
      </c>
      <c r="Q52" s="209">
        <v>3.3</v>
      </c>
      <c r="R52" s="208">
        <v>3.6</v>
      </c>
      <c r="S52" s="208">
        <v>23.3</v>
      </c>
      <c r="T52" s="208">
        <v>23.3</v>
      </c>
      <c r="U52" s="208">
        <v>36.700000000000003</v>
      </c>
      <c r="V52" s="208">
        <v>20.6</v>
      </c>
      <c r="W52" s="208">
        <v>20.6</v>
      </c>
      <c r="X52" s="208">
        <v>8.8000000000000007</v>
      </c>
      <c r="Y52" s="208">
        <v>10.8</v>
      </c>
      <c r="Z52" s="208">
        <v>10.8</v>
      </c>
      <c r="AA52" s="208">
        <v>35.1</v>
      </c>
      <c r="AB52" s="208">
        <v>4.5</v>
      </c>
      <c r="AC52" s="208">
        <v>5.7</v>
      </c>
      <c r="AD52" s="208">
        <v>7</v>
      </c>
      <c r="AE52" s="207">
        <f t="shared" si="56"/>
        <v>1.1036789297658862</v>
      </c>
      <c r="AF52" s="206">
        <f t="shared" si="57"/>
        <v>1.1650485436893205</v>
      </c>
      <c r="AG52" s="206">
        <f t="shared" si="58"/>
        <v>9.6680497925311197</v>
      </c>
      <c r="AH52" s="206">
        <f t="shared" si="59"/>
        <v>9.6680497925311197</v>
      </c>
      <c r="AI52" s="206">
        <f t="shared" si="60"/>
        <v>7.6141078838174279</v>
      </c>
      <c r="AJ52" s="206">
        <f t="shared" si="61"/>
        <v>8.5477178423236513</v>
      </c>
      <c r="AK52" s="206">
        <f t="shared" si="62"/>
        <v>8.5477178423236513</v>
      </c>
      <c r="AL52" s="206">
        <f t="shared" si="63"/>
        <v>2.100238663484487</v>
      </c>
      <c r="AM52" s="206">
        <f t="shared" si="64"/>
        <v>1.6539050535987749</v>
      </c>
      <c r="AN52" s="206">
        <f t="shared" si="65"/>
        <v>1.6539050535987749</v>
      </c>
      <c r="AO52" s="206">
        <f t="shared" si="66"/>
        <v>6.7241379310344831</v>
      </c>
      <c r="AP52" s="206">
        <f t="shared" si="67"/>
        <v>2.4193548387096775</v>
      </c>
      <c r="AQ52" s="206">
        <f t="shared" si="68"/>
        <v>8.2608695652173925</v>
      </c>
      <c r="AR52" s="206">
        <f t="shared" si="69"/>
        <v>4.6052631578947372</v>
      </c>
      <c r="AS52" s="209" t="str">
        <f t="shared" si="70"/>
        <v/>
      </c>
      <c r="AT52" s="208" t="str">
        <f t="shared" si="71"/>
        <v/>
      </c>
      <c r="AU52" s="208">
        <f t="shared" si="72"/>
        <v>23.3</v>
      </c>
      <c r="AV52" s="208">
        <f t="shared" si="73"/>
        <v>23.3</v>
      </c>
      <c r="AW52" s="208">
        <f t="shared" si="74"/>
        <v>36.700000000000003</v>
      </c>
      <c r="AX52" s="208">
        <f t="shared" si="75"/>
        <v>20.6</v>
      </c>
      <c r="AY52" s="208">
        <f t="shared" si="76"/>
        <v>20.6</v>
      </c>
      <c r="AZ52" s="208">
        <f t="shared" si="77"/>
        <v>8.8000000000000007</v>
      </c>
      <c r="BA52" s="208">
        <f t="shared" si="78"/>
        <v>10.8</v>
      </c>
      <c r="BB52" s="208">
        <f t="shared" si="79"/>
        <v>10.8</v>
      </c>
      <c r="BC52" s="208">
        <f t="shared" si="80"/>
        <v>35.1</v>
      </c>
      <c r="BD52" s="208">
        <f t="shared" si="81"/>
        <v>4.5</v>
      </c>
      <c r="BE52" s="208">
        <f t="shared" si="82"/>
        <v>5.7</v>
      </c>
      <c r="BF52" s="208">
        <f t="shared" si="83"/>
        <v>7</v>
      </c>
      <c r="BG52" s="209" t="str">
        <f t="shared" si="84"/>
        <v/>
      </c>
      <c r="BH52" s="208" t="str">
        <f t="shared" si="85"/>
        <v/>
      </c>
      <c r="BI52" s="208">
        <f t="shared" si="86"/>
        <v>45.067698259187615</v>
      </c>
      <c r="BJ52" s="208">
        <f t="shared" si="87"/>
        <v>45.067698259187615</v>
      </c>
      <c r="BK52" s="208">
        <f t="shared" si="88"/>
        <v>75.359342915811098</v>
      </c>
      <c r="BL52" s="208">
        <f t="shared" si="89"/>
        <v>42.65010351966874</v>
      </c>
      <c r="BM52" s="208">
        <f t="shared" si="90"/>
        <v>42.65010351966874</v>
      </c>
      <c r="BN52" s="208">
        <f t="shared" si="91"/>
        <v>25.507246376811597</v>
      </c>
      <c r="BO52" s="208">
        <f t="shared" si="92"/>
        <v>22.17659137577002</v>
      </c>
      <c r="BP52" s="208">
        <f t="shared" si="93"/>
        <v>22.17659137577002</v>
      </c>
      <c r="BQ52" s="208">
        <f t="shared" si="94"/>
        <v>78.876404494382029</v>
      </c>
      <c r="BR52" s="208">
        <f t="shared" si="95"/>
        <v>8.8757396449704142</v>
      </c>
      <c r="BS52" s="208">
        <f t="shared" si="96"/>
        <v>10.857142857142858</v>
      </c>
      <c r="BT52" s="208">
        <f t="shared" si="97"/>
        <v>13.83399209486166</v>
      </c>
      <c r="BU52" s="207">
        <v>6.1</v>
      </c>
      <c r="BV52" s="206">
        <v>6.41</v>
      </c>
      <c r="BW52" s="206">
        <v>6.67</v>
      </c>
      <c r="BX52" s="206">
        <v>6.67</v>
      </c>
      <c r="BY52" s="206">
        <v>7.28</v>
      </c>
      <c r="BZ52" s="206">
        <v>6.45</v>
      </c>
      <c r="CA52" s="206">
        <v>6.45</v>
      </c>
      <c r="CB52" s="206">
        <v>6.73</v>
      </c>
      <c r="CC52" s="206">
        <v>6.61</v>
      </c>
      <c r="CD52" s="206">
        <v>6.61</v>
      </c>
      <c r="CE52" s="206">
        <v>7.48</v>
      </c>
      <c r="CF52" s="206">
        <v>6.14</v>
      </c>
      <c r="CG52" s="206">
        <v>6.6</v>
      </c>
      <c r="CH52" s="206">
        <v>6.64</v>
      </c>
      <c r="CI52" s="207" t="str">
        <f t="shared" si="98"/>
        <v/>
      </c>
      <c r="CJ52" s="206" t="str">
        <f t="shared" si="99"/>
        <v/>
      </c>
      <c r="CK52" s="206">
        <f t="shared" si="100"/>
        <v>6.67</v>
      </c>
      <c r="CL52" s="206">
        <f t="shared" si="101"/>
        <v>6.67</v>
      </c>
      <c r="CM52" s="206">
        <f t="shared" si="102"/>
        <v>7.28</v>
      </c>
      <c r="CN52" s="206">
        <f t="shared" si="103"/>
        <v>6.45</v>
      </c>
      <c r="CO52" s="206">
        <f t="shared" si="104"/>
        <v>6.45</v>
      </c>
      <c r="CP52" s="206">
        <f t="shared" si="105"/>
        <v>6.73</v>
      </c>
      <c r="CQ52" s="206">
        <f t="shared" si="106"/>
        <v>6.61</v>
      </c>
      <c r="CR52" s="206">
        <f t="shared" si="107"/>
        <v>6.61</v>
      </c>
      <c r="CS52" s="206">
        <f t="shared" si="108"/>
        <v>7.48</v>
      </c>
      <c r="CT52" s="206">
        <f t="shared" si="109"/>
        <v>6.14</v>
      </c>
      <c r="CU52" s="206">
        <f t="shared" si="110"/>
        <v>6.6</v>
      </c>
      <c r="CV52" s="206">
        <f t="shared" si="111"/>
        <v>6.64</v>
      </c>
    </row>
    <row r="53" spans="1:100" x14ac:dyDescent="0.15">
      <c r="A53" s="210" t="s">
        <v>650</v>
      </c>
      <c r="B53" s="211" t="s">
        <v>1812</v>
      </c>
      <c r="C53" s="207">
        <v>0.93</v>
      </c>
      <c r="D53" s="206">
        <v>0.64</v>
      </c>
      <c r="E53" s="206">
        <v>0.74</v>
      </c>
      <c r="F53" s="206">
        <v>0.74</v>
      </c>
      <c r="G53" s="206">
        <v>0.87</v>
      </c>
      <c r="H53" s="206">
        <v>1.99</v>
      </c>
      <c r="I53" s="206">
        <v>1.99</v>
      </c>
      <c r="J53" s="206">
        <v>1.51</v>
      </c>
      <c r="K53" s="206">
        <v>1.5</v>
      </c>
      <c r="L53" s="206">
        <v>1.5</v>
      </c>
      <c r="M53" s="206">
        <v>2.91</v>
      </c>
      <c r="N53" s="206">
        <v>2.2400000000000002</v>
      </c>
      <c r="O53" s="206">
        <v>0.5</v>
      </c>
      <c r="P53" s="206">
        <v>2.02</v>
      </c>
      <c r="Q53" s="209">
        <v>9.6999999999999993</v>
      </c>
      <c r="R53" s="208">
        <v>6.7</v>
      </c>
      <c r="S53" s="208">
        <v>41.8</v>
      </c>
      <c r="T53" s="208">
        <v>41.8</v>
      </c>
      <c r="U53" s="208">
        <v>35.700000000000003</v>
      </c>
      <c r="V53" s="208">
        <v>25</v>
      </c>
      <c r="W53" s="208">
        <v>25</v>
      </c>
      <c r="X53" s="208">
        <v>12.7</v>
      </c>
      <c r="Y53" s="208">
        <v>20.2</v>
      </c>
      <c r="Z53" s="208">
        <v>20.2</v>
      </c>
      <c r="AA53" s="208">
        <v>19.399999999999999</v>
      </c>
      <c r="AB53" s="208">
        <v>10.1</v>
      </c>
      <c r="AC53" s="208">
        <v>12.9</v>
      </c>
      <c r="AD53" s="208">
        <v>10.6</v>
      </c>
      <c r="AE53" s="207">
        <f t="shared" si="56"/>
        <v>10.430107526881718</v>
      </c>
      <c r="AF53" s="206">
        <f t="shared" si="57"/>
        <v>10.46875</v>
      </c>
      <c r="AG53" s="206">
        <f t="shared" si="58"/>
        <v>56.486486486486484</v>
      </c>
      <c r="AH53" s="206">
        <f t="shared" si="59"/>
        <v>56.486486486486484</v>
      </c>
      <c r="AI53" s="206">
        <f t="shared" si="60"/>
        <v>41.03448275862069</v>
      </c>
      <c r="AJ53" s="206">
        <f t="shared" si="61"/>
        <v>12.562814070351759</v>
      </c>
      <c r="AK53" s="206">
        <f t="shared" si="62"/>
        <v>12.562814070351759</v>
      </c>
      <c r="AL53" s="206">
        <f t="shared" si="63"/>
        <v>8.4105960264900652</v>
      </c>
      <c r="AM53" s="206">
        <f t="shared" si="64"/>
        <v>13.466666666666667</v>
      </c>
      <c r="AN53" s="206">
        <f t="shared" si="65"/>
        <v>13.466666666666667</v>
      </c>
      <c r="AO53" s="206">
        <f t="shared" si="66"/>
        <v>6.6666666666666661</v>
      </c>
      <c r="AP53" s="206">
        <f t="shared" si="67"/>
        <v>4.5089285714285712</v>
      </c>
      <c r="AQ53" s="206">
        <f t="shared" si="68"/>
        <v>25.8</v>
      </c>
      <c r="AR53" s="206">
        <f t="shared" si="69"/>
        <v>5.2475247524752477</v>
      </c>
      <c r="AS53" s="209">
        <f t="shared" si="70"/>
        <v>9.6999999999999993</v>
      </c>
      <c r="AT53" s="208">
        <f t="shared" si="71"/>
        <v>6.7</v>
      </c>
      <c r="AU53" s="208">
        <f t="shared" si="72"/>
        <v>41.8</v>
      </c>
      <c r="AV53" s="208">
        <f t="shared" si="73"/>
        <v>41.8</v>
      </c>
      <c r="AW53" s="208">
        <f t="shared" si="74"/>
        <v>35.700000000000003</v>
      </c>
      <c r="AX53" s="208">
        <f t="shared" si="75"/>
        <v>25</v>
      </c>
      <c r="AY53" s="208">
        <f t="shared" si="76"/>
        <v>25</v>
      </c>
      <c r="AZ53" s="208">
        <f t="shared" si="77"/>
        <v>12.7</v>
      </c>
      <c r="BA53" s="208">
        <f t="shared" si="78"/>
        <v>20.2</v>
      </c>
      <c r="BB53" s="208">
        <f t="shared" si="79"/>
        <v>20.2</v>
      </c>
      <c r="BC53" s="208">
        <f t="shared" si="80"/>
        <v>19.399999999999999</v>
      </c>
      <c r="BD53" s="208">
        <f t="shared" si="81"/>
        <v>10.1</v>
      </c>
      <c r="BE53" s="208">
        <f t="shared" si="82"/>
        <v>12.9</v>
      </c>
      <c r="BF53" s="208">
        <f t="shared" si="83"/>
        <v>10.6</v>
      </c>
      <c r="BG53" s="209">
        <f t="shared" si="84"/>
        <v>17.830882352941174</v>
      </c>
      <c r="BH53" s="208">
        <f t="shared" si="85"/>
        <v>12.453531598513012</v>
      </c>
      <c r="BI53" s="208">
        <f t="shared" si="86"/>
        <v>80.851063829787236</v>
      </c>
      <c r="BJ53" s="208">
        <f t="shared" si="87"/>
        <v>80.851063829787236</v>
      </c>
      <c r="BK53" s="208">
        <f t="shared" si="88"/>
        <v>73.305954825462024</v>
      </c>
      <c r="BL53" s="208">
        <f t="shared" si="89"/>
        <v>51.759834368530022</v>
      </c>
      <c r="BM53" s="208">
        <f t="shared" si="90"/>
        <v>51.759834368530022</v>
      </c>
      <c r="BN53" s="208">
        <f t="shared" si="91"/>
        <v>36.811594202898547</v>
      </c>
      <c r="BO53" s="208">
        <f t="shared" si="92"/>
        <v>41.478439425051334</v>
      </c>
      <c r="BP53" s="208">
        <f t="shared" si="93"/>
        <v>41.478439425051334</v>
      </c>
      <c r="BQ53" s="208">
        <f t="shared" si="94"/>
        <v>43.595505617977523</v>
      </c>
      <c r="BR53" s="208">
        <f t="shared" si="95"/>
        <v>19.92110453648915</v>
      </c>
      <c r="BS53" s="208">
        <f t="shared" si="96"/>
        <v>24.571428571428573</v>
      </c>
      <c r="BT53" s="208">
        <f t="shared" si="97"/>
        <v>20.948616600790512</v>
      </c>
      <c r="BU53" s="207">
        <v>6.92</v>
      </c>
      <c r="BV53" s="206">
        <v>7.04</v>
      </c>
      <c r="BW53" s="206">
        <v>8.0399999999999991</v>
      </c>
      <c r="BX53" s="206">
        <v>8.0399999999999991</v>
      </c>
      <c r="BY53" s="206">
        <v>8.4700000000000006</v>
      </c>
      <c r="BZ53" s="206">
        <v>7.8</v>
      </c>
      <c r="CA53" s="206">
        <v>7.8</v>
      </c>
      <c r="CB53" s="206">
        <v>7.42</v>
      </c>
      <c r="CC53" s="206">
        <v>7.27</v>
      </c>
      <c r="CD53" s="206">
        <v>7.27</v>
      </c>
      <c r="CE53" s="206">
        <v>7.26</v>
      </c>
      <c r="CF53" s="206">
        <v>6.9</v>
      </c>
      <c r="CG53" s="206">
        <v>7.27</v>
      </c>
      <c r="CH53" s="206">
        <v>7.11</v>
      </c>
      <c r="CI53" s="207">
        <f t="shared" si="98"/>
        <v>6.92</v>
      </c>
      <c r="CJ53" s="206">
        <f t="shared" si="99"/>
        <v>7.04</v>
      </c>
      <c r="CK53" s="206">
        <f t="shared" si="100"/>
        <v>8.0399999999999991</v>
      </c>
      <c r="CL53" s="206">
        <f t="shared" si="101"/>
        <v>8.0399999999999991</v>
      </c>
      <c r="CM53" s="206">
        <f t="shared" si="102"/>
        <v>8.4700000000000006</v>
      </c>
      <c r="CN53" s="206">
        <f t="shared" si="103"/>
        <v>7.8</v>
      </c>
      <c r="CO53" s="206">
        <f t="shared" si="104"/>
        <v>7.8</v>
      </c>
      <c r="CP53" s="206">
        <f t="shared" si="105"/>
        <v>7.42</v>
      </c>
      <c r="CQ53" s="206">
        <f t="shared" si="106"/>
        <v>7.27</v>
      </c>
      <c r="CR53" s="206">
        <f t="shared" si="107"/>
        <v>7.27</v>
      </c>
      <c r="CS53" s="206">
        <f t="shared" si="108"/>
        <v>7.26</v>
      </c>
      <c r="CT53" s="206">
        <f t="shared" si="109"/>
        <v>6.9</v>
      </c>
      <c r="CU53" s="206">
        <f t="shared" si="110"/>
        <v>7.27</v>
      </c>
      <c r="CV53" s="206">
        <f t="shared" si="111"/>
        <v>7.11</v>
      </c>
    </row>
    <row r="54" spans="1:100" x14ac:dyDescent="0.15">
      <c r="A54" s="210" t="s">
        <v>652</v>
      </c>
      <c r="B54" s="211" t="s">
        <v>1811</v>
      </c>
      <c r="C54" s="207">
        <v>5.77</v>
      </c>
      <c r="D54" s="206">
        <v>4.08</v>
      </c>
      <c r="E54" s="206">
        <v>4.4000000000000004</v>
      </c>
      <c r="F54" s="206">
        <v>4.4000000000000004</v>
      </c>
      <c r="G54" s="206">
        <v>3.12</v>
      </c>
      <c r="H54" s="206">
        <v>4.38</v>
      </c>
      <c r="I54" s="206">
        <v>4.38</v>
      </c>
      <c r="J54" s="206">
        <v>5.77</v>
      </c>
      <c r="K54" s="206">
        <v>4.8600000000000003</v>
      </c>
      <c r="L54" s="206">
        <v>4.8600000000000003</v>
      </c>
      <c r="M54" s="206">
        <v>4.13</v>
      </c>
      <c r="N54" s="206">
        <v>4.28</v>
      </c>
      <c r="O54" s="206">
        <v>2.97</v>
      </c>
      <c r="P54" s="206">
        <v>4.2300000000000004</v>
      </c>
      <c r="S54" s="208">
        <v>21.7</v>
      </c>
      <c r="T54" s="208">
        <v>21.7</v>
      </c>
      <c r="U54" s="208">
        <v>24.8</v>
      </c>
      <c r="V54" s="208">
        <v>15.3</v>
      </c>
      <c r="W54" s="208">
        <v>15.3</v>
      </c>
      <c r="X54" s="208">
        <v>6.3</v>
      </c>
      <c r="Y54" s="208">
        <v>25.1</v>
      </c>
      <c r="Z54" s="208">
        <v>25.1</v>
      </c>
      <c r="AA54" s="208">
        <v>23.1</v>
      </c>
      <c r="AB54" s="208">
        <v>19.7</v>
      </c>
      <c r="AC54" s="208">
        <v>27.4</v>
      </c>
      <c r="AD54" s="208">
        <v>18.7</v>
      </c>
      <c r="AE54" s="207" t="str">
        <f t="shared" si="56"/>
        <v/>
      </c>
      <c r="AF54" s="206" t="str">
        <f t="shared" si="57"/>
        <v/>
      </c>
      <c r="AG54" s="206">
        <f t="shared" si="58"/>
        <v>4.9318181818181817</v>
      </c>
      <c r="AH54" s="206">
        <f t="shared" si="59"/>
        <v>4.9318181818181817</v>
      </c>
      <c r="AI54" s="206">
        <f t="shared" si="60"/>
        <v>7.9487179487179489</v>
      </c>
      <c r="AJ54" s="206">
        <f t="shared" si="61"/>
        <v>3.493150684931507</v>
      </c>
      <c r="AK54" s="206">
        <f t="shared" si="62"/>
        <v>3.493150684931507</v>
      </c>
      <c r="AL54" s="206">
        <f t="shared" si="63"/>
        <v>1.0918544194107453</v>
      </c>
      <c r="AM54" s="206">
        <f t="shared" si="64"/>
        <v>5.1646090534979425</v>
      </c>
      <c r="AN54" s="206">
        <f t="shared" si="65"/>
        <v>5.1646090534979425</v>
      </c>
      <c r="AO54" s="206">
        <f t="shared" si="66"/>
        <v>5.593220338983051</v>
      </c>
      <c r="AP54" s="206">
        <f t="shared" si="67"/>
        <v>4.6028037383177569</v>
      </c>
      <c r="AQ54" s="206">
        <f t="shared" si="68"/>
        <v>9.2255892255892249</v>
      </c>
      <c r="AR54" s="206">
        <f t="shared" si="69"/>
        <v>4.4208037825059092</v>
      </c>
      <c r="AS54" s="209" t="str">
        <f t="shared" si="70"/>
        <v/>
      </c>
      <c r="AT54" s="208" t="str">
        <f t="shared" si="71"/>
        <v/>
      </c>
      <c r="AU54" s="208">
        <f t="shared" si="72"/>
        <v>21.7</v>
      </c>
      <c r="AV54" s="208">
        <f t="shared" si="73"/>
        <v>21.7</v>
      </c>
      <c r="AW54" s="208">
        <f t="shared" si="74"/>
        <v>24.8</v>
      </c>
      <c r="AX54" s="208">
        <f t="shared" si="75"/>
        <v>15.3</v>
      </c>
      <c r="AY54" s="208">
        <f t="shared" si="76"/>
        <v>15.3</v>
      </c>
      <c r="AZ54" s="208" t="str">
        <f t="shared" si="77"/>
        <v/>
      </c>
      <c r="BA54" s="208">
        <f t="shared" si="78"/>
        <v>25.1</v>
      </c>
      <c r="BB54" s="208">
        <f t="shared" si="79"/>
        <v>25.1</v>
      </c>
      <c r="BC54" s="208">
        <f t="shared" si="80"/>
        <v>23.1</v>
      </c>
      <c r="BD54" s="208">
        <f t="shared" si="81"/>
        <v>19.7</v>
      </c>
      <c r="BE54" s="208">
        <f t="shared" si="82"/>
        <v>27.4</v>
      </c>
      <c r="BF54" s="208">
        <f t="shared" si="83"/>
        <v>18.7</v>
      </c>
      <c r="BG54" s="209" t="str">
        <f t="shared" si="84"/>
        <v/>
      </c>
      <c r="BH54" s="208" t="str">
        <f t="shared" si="85"/>
        <v/>
      </c>
      <c r="BI54" s="208">
        <f t="shared" si="86"/>
        <v>41.972920696324948</v>
      </c>
      <c r="BJ54" s="208">
        <f t="shared" si="87"/>
        <v>41.972920696324948</v>
      </c>
      <c r="BK54" s="208">
        <f t="shared" si="88"/>
        <v>50.92402464065708</v>
      </c>
      <c r="BL54" s="208">
        <f t="shared" si="89"/>
        <v>31.677018633540374</v>
      </c>
      <c r="BM54" s="208">
        <f t="shared" si="90"/>
        <v>31.677018633540374</v>
      </c>
      <c r="BN54" s="208" t="str">
        <f t="shared" si="91"/>
        <v/>
      </c>
      <c r="BO54" s="208">
        <f t="shared" si="92"/>
        <v>51.540041067761805</v>
      </c>
      <c r="BP54" s="208">
        <f t="shared" si="93"/>
        <v>51.540041067761805</v>
      </c>
      <c r="BQ54" s="208">
        <f t="shared" si="94"/>
        <v>51.91011235955056</v>
      </c>
      <c r="BR54" s="208">
        <f t="shared" si="95"/>
        <v>38.856015779092701</v>
      </c>
      <c r="BS54" s="208">
        <f t="shared" si="96"/>
        <v>52.19047619047619</v>
      </c>
      <c r="BT54" s="208">
        <f t="shared" si="97"/>
        <v>36.956521739130437</v>
      </c>
      <c r="BW54" s="206">
        <v>7.94</v>
      </c>
      <c r="BX54" s="206">
        <v>7.94</v>
      </c>
      <c r="BY54" s="206">
        <v>8.52</v>
      </c>
      <c r="BZ54" s="206">
        <v>7.9</v>
      </c>
      <c r="CA54" s="206">
        <v>7.9</v>
      </c>
      <c r="CB54" s="206">
        <v>7.25</v>
      </c>
      <c r="CC54" s="206">
        <v>8.74</v>
      </c>
      <c r="CD54" s="206">
        <v>8.74</v>
      </c>
      <c r="CE54" s="206">
        <v>8.43</v>
      </c>
      <c r="CF54" s="206">
        <v>7.98</v>
      </c>
      <c r="CG54" s="206">
        <v>8.3699999999999992</v>
      </c>
      <c r="CH54" s="206">
        <v>8.06</v>
      </c>
      <c r="CI54" s="207" t="str">
        <f t="shared" si="98"/>
        <v/>
      </c>
      <c r="CJ54" s="206" t="str">
        <f t="shared" si="99"/>
        <v/>
      </c>
      <c r="CK54" s="206">
        <f t="shared" si="100"/>
        <v>7.94</v>
      </c>
      <c r="CL54" s="206">
        <f t="shared" si="101"/>
        <v>7.94</v>
      </c>
      <c r="CM54" s="206">
        <f t="shared" si="102"/>
        <v>8.52</v>
      </c>
      <c r="CN54" s="206">
        <f t="shared" si="103"/>
        <v>7.9</v>
      </c>
      <c r="CO54" s="206">
        <f t="shared" si="104"/>
        <v>7.9</v>
      </c>
      <c r="CP54" s="206" t="str">
        <f t="shared" si="105"/>
        <v/>
      </c>
      <c r="CQ54" s="206">
        <f t="shared" si="106"/>
        <v>8.74</v>
      </c>
      <c r="CR54" s="206">
        <f t="shared" si="107"/>
        <v>8.74</v>
      </c>
      <c r="CS54" s="206">
        <f t="shared" si="108"/>
        <v>8.43</v>
      </c>
      <c r="CT54" s="206">
        <f t="shared" si="109"/>
        <v>7.98</v>
      </c>
      <c r="CU54" s="206">
        <f t="shared" si="110"/>
        <v>8.3699999999999992</v>
      </c>
      <c r="CV54" s="206">
        <f t="shared" si="111"/>
        <v>8.06</v>
      </c>
    </row>
    <row r="55" spans="1:100" x14ac:dyDescent="0.15">
      <c r="A55" s="210" t="s">
        <v>653</v>
      </c>
      <c r="B55" s="211" t="s">
        <v>1810</v>
      </c>
      <c r="C55" s="207">
        <v>4.12</v>
      </c>
      <c r="D55" s="206">
        <v>3.35</v>
      </c>
      <c r="E55" s="206">
        <v>3.08</v>
      </c>
      <c r="F55" s="206">
        <v>3.08</v>
      </c>
      <c r="G55" s="206">
        <v>7.09</v>
      </c>
      <c r="H55" s="206">
        <v>4.08</v>
      </c>
      <c r="I55" s="206">
        <v>4.08</v>
      </c>
      <c r="J55" s="206">
        <v>3.5</v>
      </c>
      <c r="K55" s="206">
        <v>6.31</v>
      </c>
      <c r="L55" s="206">
        <v>6.31</v>
      </c>
      <c r="M55" s="206">
        <v>6.49</v>
      </c>
      <c r="N55" s="206">
        <v>2.7</v>
      </c>
      <c r="O55" s="206">
        <v>3.65</v>
      </c>
      <c r="P55" s="206">
        <v>4.07</v>
      </c>
      <c r="S55" s="208">
        <v>7.5</v>
      </c>
      <c r="T55" s="208">
        <v>7.5</v>
      </c>
      <c r="U55" s="208">
        <v>14.7</v>
      </c>
      <c r="V55" s="208">
        <v>9.4</v>
      </c>
      <c r="W55" s="208">
        <v>9.4</v>
      </c>
      <c r="X55" s="208">
        <v>9.6</v>
      </c>
      <c r="AA55" s="208">
        <v>4.8</v>
      </c>
      <c r="AE55" s="207" t="str">
        <f t="shared" si="56"/>
        <v/>
      </c>
      <c r="AF55" s="206" t="str">
        <f t="shared" si="57"/>
        <v/>
      </c>
      <c r="AG55" s="206">
        <f t="shared" si="58"/>
        <v>2.4350649350649349</v>
      </c>
      <c r="AH55" s="206">
        <f t="shared" si="59"/>
        <v>2.4350649350649349</v>
      </c>
      <c r="AI55" s="206">
        <f t="shared" si="60"/>
        <v>2.0733427362482368</v>
      </c>
      <c r="AJ55" s="206">
        <f t="shared" si="61"/>
        <v>2.3039215686274512</v>
      </c>
      <c r="AK55" s="206">
        <f t="shared" si="62"/>
        <v>2.3039215686274512</v>
      </c>
      <c r="AL55" s="206">
        <f t="shared" si="63"/>
        <v>2.7428571428571429</v>
      </c>
      <c r="AM55" s="206" t="str">
        <f t="shared" si="64"/>
        <v/>
      </c>
      <c r="AN55" s="206" t="str">
        <f t="shared" si="65"/>
        <v/>
      </c>
      <c r="AO55" s="206">
        <f t="shared" si="66"/>
        <v>0.73959938366718025</v>
      </c>
      <c r="AP55" s="206" t="str">
        <f t="shared" si="67"/>
        <v/>
      </c>
      <c r="AQ55" s="206" t="str">
        <f t="shared" si="68"/>
        <v/>
      </c>
      <c r="AR55" s="206" t="str">
        <f t="shared" si="69"/>
        <v/>
      </c>
      <c r="AS55" s="209" t="str">
        <f t="shared" si="70"/>
        <v/>
      </c>
      <c r="AT55" s="208" t="str">
        <f t="shared" si="71"/>
        <v/>
      </c>
      <c r="AU55" s="208">
        <f t="shared" si="72"/>
        <v>7.5</v>
      </c>
      <c r="AV55" s="208">
        <f t="shared" si="73"/>
        <v>7.5</v>
      </c>
      <c r="AW55" s="208">
        <f t="shared" si="74"/>
        <v>14.7</v>
      </c>
      <c r="AX55" s="208">
        <f t="shared" si="75"/>
        <v>9.4</v>
      </c>
      <c r="AY55" s="208">
        <f t="shared" si="76"/>
        <v>9.4</v>
      </c>
      <c r="AZ55" s="208">
        <f t="shared" si="77"/>
        <v>9.6</v>
      </c>
      <c r="BA55" s="208" t="str">
        <f t="shared" si="78"/>
        <v/>
      </c>
      <c r="BB55" s="208" t="str">
        <f t="shared" si="79"/>
        <v/>
      </c>
      <c r="BC55" s="208" t="str">
        <f t="shared" si="80"/>
        <v/>
      </c>
      <c r="BD55" s="208" t="str">
        <f t="shared" si="81"/>
        <v/>
      </c>
      <c r="BE55" s="208" t="str">
        <f t="shared" si="82"/>
        <v/>
      </c>
      <c r="BF55" s="208" t="str">
        <f t="shared" si="83"/>
        <v/>
      </c>
      <c r="BG55" s="209" t="str">
        <f t="shared" si="84"/>
        <v/>
      </c>
      <c r="BH55" s="208" t="str">
        <f t="shared" si="85"/>
        <v/>
      </c>
      <c r="BI55" s="208">
        <f t="shared" si="86"/>
        <v>14.506769825918761</v>
      </c>
      <c r="BJ55" s="208">
        <f t="shared" si="87"/>
        <v>14.506769825918761</v>
      </c>
      <c r="BK55" s="208">
        <f t="shared" si="88"/>
        <v>30.184804928131417</v>
      </c>
      <c r="BL55" s="208">
        <f t="shared" si="89"/>
        <v>19.46169772256729</v>
      </c>
      <c r="BM55" s="208">
        <f t="shared" si="90"/>
        <v>19.46169772256729</v>
      </c>
      <c r="BN55" s="208">
        <f t="shared" si="91"/>
        <v>27.826086956521738</v>
      </c>
      <c r="BO55" s="208" t="str">
        <f t="shared" si="92"/>
        <v/>
      </c>
      <c r="BP55" s="208" t="str">
        <f t="shared" si="93"/>
        <v/>
      </c>
      <c r="BQ55" s="208" t="str">
        <f t="shared" si="94"/>
        <v/>
      </c>
      <c r="BR55" s="208" t="str">
        <f t="shared" si="95"/>
        <v/>
      </c>
      <c r="BS55" s="208" t="str">
        <f t="shared" si="96"/>
        <v/>
      </c>
      <c r="BT55" s="208" t="str">
        <f t="shared" si="97"/>
        <v/>
      </c>
      <c r="BW55" s="206">
        <v>6.32</v>
      </c>
      <c r="BX55" s="206">
        <v>6.32</v>
      </c>
      <c r="BY55" s="206">
        <v>6.34</v>
      </c>
      <c r="BZ55" s="206">
        <v>6.43</v>
      </c>
      <c r="CA55" s="206">
        <v>6.43</v>
      </c>
      <c r="CB55" s="206">
        <v>6.34</v>
      </c>
      <c r="CE55" s="206">
        <v>6.24</v>
      </c>
      <c r="CI55" s="207" t="str">
        <f t="shared" si="98"/>
        <v/>
      </c>
      <c r="CJ55" s="206" t="str">
        <f t="shared" si="99"/>
        <v/>
      </c>
      <c r="CK55" s="206">
        <f t="shared" si="100"/>
        <v>6.32</v>
      </c>
      <c r="CL55" s="206">
        <f t="shared" si="101"/>
        <v>6.32</v>
      </c>
      <c r="CM55" s="206">
        <f t="shared" si="102"/>
        <v>6.34</v>
      </c>
      <c r="CN55" s="206">
        <f t="shared" si="103"/>
        <v>6.43</v>
      </c>
      <c r="CO55" s="206">
        <f t="shared" si="104"/>
        <v>6.43</v>
      </c>
      <c r="CP55" s="206">
        <f t="shared" si="105"/>
        <v>6.34</v>
      </c>
      <c r="CQ55" s="206" t="str">
        <f t="shared" si="106"/>
        <v/>
      </c>
      <c r="CR55" s="206" t="str">
        <f t="shared" si="107"/>
        <v/>
      </c>
      <c r="CS55" s="206" t="str">
        <f t="shared" si="108"/>
        <v/>
      </c>
      <c r="CT55" s="206" t="str">
        <f t="shared" si="109"/>
        <v/>
      </c>
      <c r="CU55" s="206" t="str">
        <f t="shared" si="110"/>
        <v/>
      </c>
      <c r="CV55" s="206" t="str">
        <f t="shared" si="111"/>
        <v/>
      </c>
    </row>
    <row r="56" spans="1:100" x14ac:dyDescent="0.15">
      <c r="A56" s="210" t="s">
        <v>500</v>
      </c>
      <c r="B56" s="211" t="s">
        <v>1809</v>
      </c>
      <c r="C56" s="207">
        <v>3.29</v>
      </c>
      <c r="D56" s="206">
        <v>2.96</v>
      </c>
      <c r="E56" s="206">
        <v>3.14</v>
      </c>
      <c r="F56" s="206">
        <v>3.14</v>
      </c>
      <c r="G56" s="206">
        <v>3.24</v>
      </c>
      <c r="H56" s="206">
        <v>2.92</v>
      </c>
      <c r="I56" s="206">
        <v>2.92</v>
      </c>
      <c r="J56" s="206">
        <v>2.2000000000000002</v>
      </c>
      <c r="K56" s="206">
        <v>5.37</v>
      </c>
      <c r="L56" s="206">
        <v>5.37</v>
      </c>
      <c r="M56" s="206">
        <v>6.75</v>
      </c>
      <c r="N56" s="206">
        <v>2.96</v>
      </c>
      <c r="O56" s="206">
        <v>0.92</v>
      </c>
      <c r="P56" s="206">
        <v>2.25</v>
      </c>
      <c r="Q56" s="209">
        <v>39.299999999999997</v>
      </c>
      <c r="R56" s="208">
        <v>39.299999999999997</v>
      </c>
      <c r="S56" s="208">
        <v>40.6</v>
      </c>
      <c r="T56" s="208">
        <v>40.6</v>
      </c>
      <c r="U56" s="208">
        <v>36.9</v>
      </c>
      <c r="V56" s="208">
        <v>31.8</v>
      </c>
      <c r="W56" s="208">
        <v>31.8</v>
      </c>
      <c r="X56" s="208">
        <v>18.2</v>
      </c>
      <c r="Y56" s="208">
        <v>34.6</v>
      </c>
      <c r="Z56" s="208">
        <v>34.6</v>
      </c>
      <c r="AA56" s="208">
        <v>28</v>
      </c>
      <c r="AB56" s="208">
        <v>32.4</v>
      </c>
      <c r="AC56" s="208">
        <v>39</v>
      </c>
      <c r="AD56" s="208">
        <v>35.299999999999997</v>
      </c>
      <c r="AE56" s="207">
        <f t="shared" si="56"/>
        <v>11.945288753799391</v>
      </c>
      <c r="AF56" s="206">
        <f t="shared" si="57"/>
        <v>13.277027027027026</v>
      </c>
      <c r="AG56" s="206">
        <f t="shared" si="58"/>
        <v>12.929936305732484</v>
      </c>
      <c r="AH56" s="206">
        <f t="shared" si="59"/>
        <v>12.929936305732484</v>
      </c>
      <c r="AI56" s="206">
        <f t="shared" si="60"/>
        <v>11.388888888888888</v>
      </c>
      <c r="AJ56" s="206">
        <f t="shared" si="61"/>
        <v>10.890410958904111</v>
      </c>
      <c r="AK56" s="206">
        <f t="shared" si="62"/>
        <v>10.890410958904111</v>
      </c>
      <c r="AL56" s="206">
        <f t="shared" si="63"/>
        <v>8.2727272727272716</v>
      </c>
      <c r="AM56" s="206">
        <f t="shared" si="64"/>
        <v>6.4432029795158288</v>
      </c>
      <c r="AN56" s="206">
        <f t="shared" si="65"/>
        <v>6.4432029795158288</v>
      </c>
      <c r="AO56" s="206">
        <f t="shared" si="66"/>
        <v>4.1481481481481479</v>
      </c>
      <c r="AP56" s="206">
        <f t="shared" si="67"/>
        <v>10.945945945945946</v>
      </c>
      <c r="AQ56" s="206">
        <f t="shared" si="68"/>
        <v>42.391304347826086</v>
      </c>
      <c r="AR56" s="206">
        <f t="shared" si="69"/>
        <v>15.688888888888888</v>
      </c>
      <c r="AS56" s="209">
        <f t="shared" si="70"/>
        <v>39.299999999999997</v>
      </c>
      <c r="AT56" s="208">
        <f t="shared" si="71"/>
        <v>39.299999999999997</v>
      </c>
      <c r="AU56" s="208">
        <f t="shared" si="72"/>
        <v>40.6</v>
      </c>
      <c r="AV56" s="208">
        <f t="shared" si="73"/>
        <v>40.6</v>
      </c>
      <c r="AW56" s="208">
        <f t="shared" si="74"/>
        <v>36.9</v>
      </c>
      <c r="AX56" s="208">
        <f t="shared" si="75"/>
        <v>31.8</v>
      </c>
      <c r="AY56" s="208">
        <f t="shared" si="76"/>
        <v>31.8</v>
      </c>
      <c r="AZ56" s="208">
        <f t="shared" si="77"/>
        <v>18.2</v>
      </c>
      <c r="BA56" s="208">
        <f t="shared" si="78"/>
        <v>34.6</v>
      </c>
      <c r="BB56" s="208">
        <f t="shared" si="79"/>
        <v>34.6</v>
      </c>
      <c r="BC56" s="208">
        <f t="shared" si="80"/>
        <v>28</v>
      </c>
      <c r="BD56" s="208">
        <f t="shared" si="81"/>
        <v>32.4</v>
      </c>
      <c r="BE56" s="208">
        <f t="shared" si="82"/>
        <v>39</v>
      </c>
      <c r="BF56" s="208">
        <f t="shared" si="83"/>
        <v>35.299999999999997</v>
      </c>
      <c r="BG56" s="209">
        <f t="shared" si="84"/>
        <v>72.242647058823522</v>
      </c>
      <c r="BH56" s="208">
        <f t="shared" si="85"/>
        <v>73.048327137546465</v>
      </c>
      <c r="BI56" s="208">
        <f t="shared" si="86"/>
        <v>78.529980657640223</v>
      </c>
      <c r="BJ56" s="208">
        <f t="shared" si="87"/>
        <v>78.529980657640223</v>
      </c>
      <c r="BK56" s="208">
        <f t="shared" si="88"/>
        <v>75.770020533880896</v>
      </c>
      <c r="BL56" s="208">
        <f t="shared" si="89"/>
        <v>65.838509316770185</v>
      </c>
      <c r="BM56" s="208">
        <f t="shared" si="90"/>
        <v>65.838509316770185</v>
      </c>
      <c r="BN56" s="208">
        <f t="shared" si="91"/>
        <v>52.753623188405797</v>
      </c>
      <c r="BO56" s="208">
        <f t="shared" si="92"/>
        <v>71.047227926078023</v>
      </c>
      <c r="BP56" s="208">
        <f t="shared" si="93"/>
        <v>71.047227926078023</v>
      </c>
      <c r="BQ56" s="208">
        <f t="shared" si="94"/>
        <v>62.921348314606739</v>
      </c>
      <c r="BR56" s="208">
        <f t="shared" si="95"/>
        <v>63.905325443786978</v>
      </c>
      <c r="BS56" s="208">
        <f t="shared" si="96"/>
        <v>74.285714285714292</v>
      </c>
      <c r="BT56" s="208">
        <f t="shared" si="97"/>
        <v>69.76284584980236</v>
      </c>
      <c r="BU56" s="207">
        <v>9.98</v>
      </c>
      <c r="BV56" s="206">
        <v>9.94</v>
      </c>
      <c r="BW56" s="206">
        <v>10.09</v>
      </c>
      <c r="BX56" s="206">
        <v>10.09</v>
      </c>
      <c r="BY56" s="206">
        <v>10.34</v>
      </c>
      <c r="BZ56" s="206">
        <v>9.58</v>
      </c>
      <c r="CA56" s="206">
        <v>9.58</v>
      </c>
      <c r="CB56" s="206">
        <v>9.4600000000000009</v>
      </c>
      <c r="CC56" s="206">
        <v>10.48</v>
      </c>
      <c r="CD56" s="206">
        <v>10.48</v>
      </c>
      <c r="CE56" s="206">
        <v>10.63</v>
      </c>
      <c r="CF56" s="206">
        <v>9.64</v>
      </c>
      <c r="CG56" s="206">
        <v>9.74</v>
      </c>
      <c r="CH56" s="206">
        <v>9.68</v>
      </c>
      <c r="CI56" s="207">
        <f t="shared" si="98"/>
        <v>9.98</v>
      </c>
      <c r="CJ56" s="206">
        <f t="shared" si="99"/>
        <v>9.94</v>
      </c>
      <c r="CK56" s="206">
        <f t="shared" si="100"/>
        <v>10.09</v>
      </c>
      <c r="CL56" s="206">
        <f t="shared" si="101"/>
        <v>10.09</v>
      </c>
      <c r="CM56" s="206">
        <f t="shared" si="102"/>
        <v>10.34</v>
      </c>
      <c r="CN56" s="206">
        <f t="shared" si="103"/>
        <v>9.58</v>
      </c>
      <c r="CO56" s="206">
        <f t="shared" si="104"/>
        <v>9.58</v>
      </c>
      <c r="CP56" s="206">
        <f t="shared" si="105"/>
        <v>9.4600000000000009</v>
      </c>
      <c r="CQ56" s="206">
        <f t="shared" si="106"/>
        <v>10.48</v>
      </c>
      <c r="CR56" s="206">
        <f t="shared" si="107"/>
        <v>10.48</v>
      </c>
      <c r="CS56" s="206">
        <f t="shared" si="108"/>
        <v>10.63</v>
      </c>
      <c r="CT56" s="206">
        <f t="shared" si="109"/>
        <v>9.64</v>
      </c>
      <c r="CU56" s="206">
        <f t="shared" si="110"/>
        <v>9.74</v>
      </c>
      <c r="CV56" s="206">
        <f t="shared" si="111"/>
        <v>9.68</v>
      </c>
    </row>
    <row r="57" spans="1:100" x14ac:dyDescent="0.15">
      <c r="A57" s="210" t="s">
        <v>97</v>
      </c>
      <c r="B57" s="211" t="s">
        <v>126</v>
      </c>
      <c r="C57" s="207">
        <v>2.42</v>
      </c>
      <c r="D57" s="206">
        <v>3.63</v>
      </c>
      <c r="E57" s="206">
        <v>3.03</v>
      </c>
      <c r="F57" s="206">
        <v>3.03</v>
      </c>
      <c r="G57" s="206">
        <v>3.37</v>
      </c>
      <c r="H57" s="206">
        <v>3.19</v>
      </c>
      <c r="I57" s="206">
        <v>3.19</v>
      </c>
      <c r="J57" s="206">
        <v>4.16</v>
      </c>
      <c r="K57" s="206">
        <v>2.0499999999999998</v>
      </c>
      <c r="L57" s="206">
        <v>2.0499999999999998</v>
      </c>
      <c r="M57" s="206">
        <v>4.7699999999999996</v>
      </c>
      <c r="N57" s="206">
        <v>2.35</v>
      </c>
      <c r="O57" s="206">
        <v>2.0699999999999998</v>
      </c>
      <c r="P57" s="206">
        <v>3.03</v>
      </c>
      <c r="Q57" s="209">
        <v>24</v>
      </c>
      <c r="R57" s="208">
        <v>18.2</v>
      </c>
      <c r="S57" s="208">
        <v>9.6</v>
      </c>
      <c r="T57" s="208">
        <v>9.6</v>
      </c>
      <c r="U57" s="208">
        <v>10.7</v>
      </c>
      <c r="V57" s="208">
        <v>22.4</v>
      </c>
      <c r="W57" s="208">
        <v>22.4</v>
      </c>
      <c r="X57" s="208">
        <v>18.5</v>
      </c>
      <c r="Y57" s="208">
        <v>5.4</v>
      </c>
      <c r="Z57" s="208">
        <v>5.4</v>
      </c>
      <c r="AA57" s="208">
        <v>20.3</v>
      </c>
      <c r="AB57" s="208">
        <v>29.6</v>
      </c>
      <c r="AC57" s="208">
        <v>24.1</v>
      </c>
      <c r="AD57" s="208">
        <v>21.1</v>
      </c>
      <c r="AE57" s="207">
        <f t="shared" si="56"/>
        <v>9.9173553719008272</v>
      </c>
      <c r="AF57" s="206">
        <f t="shared" si="57"/>
        <v>5.0137741046831952</v>
      </c>
      <c r="AG57" s="206">
        <f t="shared" si="58"/>
        <v>3.1683168316831685</v>
      </c>
      <c r="AH57" s="206">
        <f t="shared" si="59"/>
        <v>3.1683168316831685</v>
      </c>
      <c r="AI57" s="206">
        <f t="shared" si="60"/>
        <v>3.1750741839762608</v>
      </c>
      <c r="AJ57" s="206">
        <f t="shared" si="61"/>
        <v>7.0219435736677109</v>
      </c>
      <c r="AK57" s="206">
        <f t="shared" si="62"/>
        <v>7.0219435736677109</v>
      </c>
      <c r="AL57" s="206">
        <f t="shared" si="63"/>
        <v>4.4471153846153841</v>
      </c>
      <c r="AM57" s="206">
        <f t="shared" si="64"/>
        <v>2.6341463414634152</v>
      </c>
      <c r="AN57" s="206">
        <f t="shared" si="65"/>
        <v>2.6341463414634152</v>
      </c>
      <c r="AO57" s="206">
        <f t="shared" si="66"/>
        <v>4.2557651991614263</v>
      </c>
      <c r="AP57" s="206">
        <f t="shared" si="67"/>
        <v>12.595744680851064</v>
      </c>
      <c r="AQ57" s="206">
        <f t="shared" si="68"/>
        <v>11.642512077294688</v>
      </c>
      <c r="AR57" s="206">
        <f t="shared" si="69"/>
        <v>6.9636963696369643</v>
      </c>
      <c r="AS57" s="209">
        <f t="shared" si="70"/>
        <v>24</v>
      </c>
      <c r="AT57" s="208">
        <f t="shared" si="71"/>
        <v>18.2</v>
      </c>
      <c r="AU57" s="208">
        <f t="shared" si="72"/>
        <v>9.6</v>
      </c>
      <c r="AV57" s="208">
        <f t="shared" si="73"/>
        <v>9.6</v>
      </c>
      <c r="AW57" s="208">
        <f t="shared" si="74"/>
        <v>10.7</v>
      </c>
      <c r="AX57" s="208">
        <f t="shared" si="75"/>
        <v>22.4</v>
      </c>
      <c r="AY57" s="208">
        <f t="shared" si="76"/>
        <v>22.4</v>
      </c>
      <c r="AZ57" s="208">
        <f t="shared" si="77"/>
        <v>18.5</v>
      </c>
      <c r="BA57" s="208">
        <f t="shared" si="78"/>
        <v>5.4</v>
      </c>
      <c r="BB57" s="208">
        <f t="shared" si="79"/>
        <v>5.4</v>
      </c>
      <c r="BC57" s="208">
        <f t="shared" si="80"/>
        <v>20.3</v>
      </c>
      <c r="BD57" s="208">
        <f t="shared" si="81"/>
        <v>29.6</v>
      </c>
      <c r="BE57" s="208">
        <f t="shared" si="82"/>
        <v>24.1</v>
      </c>
      <c r="BF57" s="208">
        <f t="shared" si="83"/>
        <v>21.1</v>
      </c>
      <c r="BG57" s="209">
        <f t="shared" si="84"/>
        <v>44.117647058823529</v>
      </c>
      <c r="BH57" s="208">
        <f t="shared" si="85"/>
        <v>33.828996282527882</v>
      </c>
      <c r="BI57" s="208">
        <f t="shared" si="86"/>
        <v>18.568665377176014</v>
      </c>
      <c r="BJ57" s="208">
        <f t="shared" si="87"/>
        <v>18.568665377176014</v>
      </c>
      <c r="BK57" s="208">
        <f t="shared" si="88"/>
        <v>21.97125256673511</v>
      </c>
      <c r="BL57" s="208">
        <f t="shared" si="89"/>
        <v>46.376811594202898</v>
      </c>
      <c r="BM57" s="208">
        <f t="shared" si="90"/>
        <v>46.376811594202898</v>
      </c>
      <c r="BN57" s="208">
        <f t="shared" si="91"/>
        <v>53.623188405797102</v>
      </c>
      <c r="BO57" s="208">
        <f t="shared" si="92"/>
        <v>11.08829568788501</v>
      </c>
      <c r="BP57" s="208">
        <f t="shared" si="93"/>
        <v>11.08829568788501</v>
      </c>
      <c r="BQ57" s="208">
        <f t="shared" si="94"/>
        <v>45.617977528089888</v>
      </c>
      <c r="BR57" s="208">
        <f t="shared" si="95"/>
        <v>58.382642998027613</v>
      </c>
      <c r="BS57" s="208">
        <f t="shared" si="96"/>
        <v>45.904761904761905</v>
      </c>
      <c r="BT57" s="208">
        <f t="shared" si="97"/>
        <v>41.699604743083</v>
      </c>
      <c r="BU57" s="207">
        <v>9.85</v>
      </c>
      <c r="BV57" s="206">
        <v>9.82</v>
      </c>
      <c r="BW57" s="206">
        <v>9.94</v>
      </c>
      <c r="BX57" s="206">
        <v>9.94</v>
      </c>
      <c r="BY57" s="206">
        <v>10.24</v>
      </c>
      <c r="BZ57" s="206">
        <v>10.039999999999999</v>
      </c>
      <c r="CA57" s="206">
        <v>10.039999999999999</v>
      </c>
      <c r="CB57" s="206">
        <v>9.8699999999999992</v>
      </c>
      <c r="CC57" s="206">
        <v>10.44</v>
      </c>
      <c r="CD57" s="206">
        <v>10.44</v>
      </c>
      <c r="CE57" s="206">
        <v>10.3</v>
      </c>
      <c r="CF57" s="206">
        <v>10.02</v>
      </c>
      <c r="CG57" s="206">
        <v>10.06</v>
      </c>
      <c r="CH57" s="206">
        <v>10.08</v>
      </c>
      <c r="CI57" s="207">
        <f t="shared" si="98"/>
        <v>9.85</v>
      </c>
      <c r="CJ57" s="206">
        <f t="shared" si="99"/>
        <v>9.82</v>
      </c>
      <c r="CK57" s="206">
        <f t="shared" si="100"/>
        <v>9.94</v>
      </c>
      <c r="CL57" s="206">
        <f t="shared" si="101"/>
        <v>9.94</v>
      </c>
      <c r="CM57" s="206">
        <f t="shared" si="102"/>
        <v>10.24</v>
      </c>
      <c r="CN57" s="206">
        <f t="shared" si="103"/>
        <v>10.039999999999999</v>
      </c>
      <c r="CO57" s="206">
        <f t="shared" si="104"/>
        <v>10.039999999999999</v>
      </c>
      <c r="CP57" s="206">
        <f t="shared" si="105"/>
        <v>9.8699999999999992</v>
      </c>
      <c r="CQ57" s="206">
        <f t="shared" si="106"/>
        <v>10.44</v>
      </c>
      <c r="CR57" s="206">
        <f t="shared" si="107"/>
        <v>10.44</v>
      </c>
      <c r="CS57" s="206">
        <f t="shared" si="108"/>
        <v>10.3</v>
      </c>
      <c r="CT57" s="206">
        <f t="shared" si="109"/>
        <v>10.02</v>
      </c>
      <c r="CU57" s="206">
        <f t="shared" si="110"/>
        <v>10.06</v>
      </c>
      <c r="CV57" s="206">
        <f t="shared" si="111"/>
        <v>10.08</v>
      </c>
    </row>
    <row r="58" spans="1:100" x14ac:dyDescent="0.15">
      <c r="A58" s="210" t="s">
        <v>657</v>
      </c>
      <c r="B58" s="211" t="s">
        <v>127</v>
      </c>
      <c r="C58" s="207">
        <v>6.77</v>
      </c>
      <c r="D58" s="206">
        <v>4.97</v>
      </c>
      <c r="E58" s="206">
        <v>6.55</v>
      </c>
      <c r="F58" s="206">
        <v>6.55</v>
      </c>
      <c r="G58" s="206">
        <v>6.79</v>
      </c>
      <c r="H58" s="206">
        <v>7.54</v>
      </c>
      <c r="I58" s="206">
        <v>7.54</v>
      </c>
      <c r="J58" s="206">
        <v>5.26</v>
      </c>
      <c r="K58" s="206">
        <v>8.32</v>
      </c>
      <c r="L58" s="206">
        <v>8.32</v>
      </c>
      <c r="M58" s="206">
        <v>8.25</v>
      </c>
      <c r="N58" s="206">
        <v>5.97</v>
      </c>
      <c r="O58" s="206">
        <v>5.68</v>
      </c>
      <c r="P58" s="206">
        <v>6.07</v>
      </c>
      <c r="Q58" s="209">
        <v>31.5</v>
      </c>
      <c r="R58" s="208">
        <v>30.8</v>
      </c>
      <c r="AE58" s="207">
        <f t="shared" si="56"/>
        <v>4.6528803545051698</v>
      </c>
      <c r="AF58" s="206">
        <f t="shared" si="57"/>
        <v>6.1971830985915499</v>
      </c>
      <c r="AG58" s="206" t="str">
        <f t="shared" si="58"/>
        <v/>
      </c>
      <c r="AH58" s="206" t="str">
        <f t="shared" si="59"/>
        <v/>
      </c>
      <c r="AI58" s="206" t="str">
        <f t="shared" si="60"/>
        <v/>
      </c>
      <c r="AJ58" s="206" t="str">
        <f t="shared" si="61"/>
        <v/>
      </c>
      <c r="AK58" s="206" t="str">
        <f t="shared" si="62"/>
        <v/>
      </c>
      <c r="AL58" s="206" t="str">
        <f t="shared" si="63"/>
        <v/>
      </c>
      <c r="AM58" s="206" t="str">
        <f t="shared" si="64"/>
        <v/>
      </c>
      <c r="AN58" s="206" t="str">
        <f t="shared" si="65"/>
        <v/>
      </c>
      <c r="AO58" s="206" t="str">
        <f t="shared" si="66"/>
        <v/>
      </c>
      <c r="AP58" s="206" t="str">
        <f t="shared" si="67"/>
        <v/>
      </c>
      <c r="AQ58" s="206" t="str">
        <f t="shared" si="68"/>
        <v/>
      </c>
      <c r="AR58" s="206" t="str">
        <f t="shared" si="69"/>
        <v/>
      </c>
      <c r="AS58" s="209">
        <f t="shared" si="70"/>
        <v>31.5</v>
      </c>
      <c r="AT58" s="208">
        <f t="shared" si="71"/>
        <v>30.8</v>
      </c>
      <c r="AU58" s="208" t="str">
        <f t="shared" si="72"/>
        <v/>
      </c>
      <c r="AV58" s="208" t="str">
        <f t="shared" si="73"/>
        <v/>
      </c>
      <c r="AW58" s="208" t="str">
        <f t="shared" si="74"/>
        <v/>
      </c>
      <c r="AX58" s="208" t="str">
        <f t="shared" si="75"/>
        <v/>
      </c>
      <c r="AY58" s="208" t="str">
        <f t="shared" si="76"/>
        <v/>
      </c>
      <c r="AZ58" s="208" t="str">
        <f t="shared" si="77"/>
        <v/>
      </c>
      <c r="BA58" s="208" t="str">
        <f t="shared" si="78"/>
        <v/>
      </c>
      <c r="BB58" s="208" t="str">
        <f t="shared" si="79"/>
        <v/>
      </c>
      <c r="BC58" s="208" t="str">
        <f t="shared" si="80"/>
        <v/>
      </c>
      <c r="BD58" s="208" t="str">
        <f t="shared" si="81"/>
        <v/>
      </c>
      <c r="BE58" s="208" t="str">
        <f t="shared" si="82"/>
        <v/>
      </c>
      <c r="BF58" s="208" t="str">
        <f t="shared" si="83"/>
        <v/>
      </c>
      <c r="BG58" s="209">
        <f t="shared" si="84"/>
        <v>57.904411764705884</v>
      </c>
      <c r="BH58" s="208">
        <f t="shared" si="85"/>
        <v>57.249070631970262</v>
      </c>
      <c r="BI58" s="208" t="str">
        <f t="shared" si="86"/>
        <v/>
      </c>
      <c r="BJ58" s="208" t="str">
        <f t="shared" si="87"/>
        <v/>
      </c>
      <c r="BK58" s="208" t="str">
        <f t="shared" si="88"/>
        <v/>
      </c>
      <c r="BL58" s="208" t="str">
        <f t="shared" si="89"/>
        <v/>
      </c>
      <c r="BM58" s="208" t="str">
        <f t="shared" si="90"/>
        <v/>
      </c>
      <c r="BN58" s="208" t="str">
        <f t="shared" si="91"/>
        <v/>
      </c>
      <c r="BO58" s="208" t="str">
        <f t="shared" si="92"/>
        <v/>
      </c>
      <c r="BP58" s="208" t="str">
        <f t="shared" si="93"/>
        <v/>
      </c>
      <c r="BQ58" s="208" t="str">
        <f t="shared" si="94"/>
        <v/>
      </c>
      <c r="BR58" s="208" t="str">
        <f t="shared" si="95"/>
        <v/>
      </c>
      <c r="BS58" s="208" t="str">
        <f t="shared" si="96"/>
        <v/>
      </c>
      <c r="BT58" s="208" t="str">
        <f t="shared" si="97"/>
        <v/>
      </c>
      <c r="BU58" s="207">
        <v>8.48</v>
      </c>
      <c r="BV58" s="206">
        <v>8.3800000000000008</v>
      </c>
      <c r="CI58" s="207">
        <f t="shared" si="98"/>
        <v>8.48</v>
      </c>
      <c r="CJ58" s="206">
        <f t="shared" si="99"/>
        <v>8.3800000000000008</v>
      </c>
      <c r="CK58" s="206" t="str">
        <f t="shared" si="100"/>
        <v/>
      </c>
      <c r="CL58" s="206" t="str">
        <f t="shared" si="101"/>
        <v/>
      </c>
      <c r="CM58" s="206" t="str">
        <f t="shared" si="102"/>
        <v/>
      </c>
      <c r="CN58" s="206" t="str">
        <f t="shared" si="103"/>
        <v/>
      </c>
      <c r="CO58" s="206" t="str">
        <f t="shared" si="104"/>
        <v/>
      </c>
      <c r="CP58" s="206" t="str">
        <f t="shared" si="105"/>
        <v/>
      </c>
      <c r="CQ58" s="206" t="str">
        <f t="shared" si="106"/>
        <v/>
      </c>
      <c r="CR58" s="206" t="str">
        <f t="shared" si="107"/>
        <v/>
      </c>
      <c r="CS58" s="206" t="str">
        <f t="shared" si="108"/>
        <v/>
      </c>
      <c r="CT58" s="206" t="str">
        <f t="shared" si="109"/>
        <v/>
      </c>
      <c r="CU58" s="206" t="str">
        <f t="shared" si="110"/>
        <v/>
      </c>
      <c r="CV58" s="206" t="str">
        <f t="shared" si="111"/>
        <v/>
      </c>
    </row>
    <row r="59" spans="1:100" x14ac:dyDescent="0.15">
      <c r="A59" s="210" t="s">
        <v>670</v>
      </c>
      <c r="B59" s="211" t="s">
        <v>1616</v>
      </c>
      <c r="C59" s="207">
        <v>4.34</v>
      </c>
      <c r="D59" s="206">
        <v>2.5299999999999998</v>
      </c>
      <c r="E59" s="206">
        <v>4.2699999999999996</v>
      </c>
      <c r="F59" s="206">
        <v>4.2699999999999996</v>
      </c>
      <c r="G59" s="206">
        <v>4.07</v>
      </c>
      <c r="H59" s="206">
        <v>5.28</v>
      </c>
      <c r="I59" s="206">
        <v>5.28</v>
      </c>
      <c r="J59" s="206">
        <v>6.17</v>
      </c>
      <c r="K59" s="206">
        <v>7.75</v>
      </c>
      <c r="L59" s="206">
        <v>7.75</v>
      </c>
      <c r="M59" s="206">
        <v>6.26</v>
      </c>
      <c r="N59" s="206">
        <v>4.68</v>
      </c>
      <c r="O59" s="206">
        <v>2.44</v>
      </c>
      <c r="P59" s="206">
        <v>4.4000000000000004</v>
      </c>
      <c r="Q59" s="209">
        <v>30.4</v>
      </c>
      <c r="R59" s="208">
        <v>29.4</v>
      </c>
      <c r="S59" s="208">
        <v>18.8</v>
      </c>
      <c r="T59" s="208">
        <v>18.8</v>
      </c>
      <c r="U59" s="208">
        <v>25.4</v>
      </c>
      <c r="V59" s="208">
        <v>10.6</v>
      </c>
      <c r="W59" s="208">
        <v>10.6</v>
      </c>
      <c r="X59" s="208">
        <v>12.6</v>
      </c>
      <c r="Y59" s="208">
        <v>28.2</v>
      </c>
      <c r="Z59" s="208">
        <v>28.2</v>
      </c>
      <c r="AA59" s="208">
        <v>26.3</v>
      </c>
      <c r="AE59" s="207">
        <f t="shared" si="56"/>
        <v>7.0046082949308754</v>
      </c>
      <c r="AF59" s="206">
        <f t="shared" si="57"/>
        <v>11.620553359683795</v>
      </c>
      <c r="AG59" s="206">
        <f t="shared" si="58"/>
        <v>4.4028103044496492</v>
      </c>
      <c r="AH59" s="206">
        <f t="shared" si="59"/>
        <v>4.4028103044496492</v>
      </c>
      <c r="AI59" s="206">
        <f t="shared" si="60"/>
        <v>6.2407862407862398</v>
      </c>
      <c r="AJ59" s="206">
        <f t="shared" si="61"/>
        <v>2.0075757575757573</v>
      </c>
      <c r="AK59" s="206">
        <f t="shared" si="62"/>
        <v>2.0075757575757573</v>
      </c>
      <c r="AL59" s="206">
        <f t="shared" si="63"/>
        <v>2.0421393841166937</v>
      </c>
      <c r="AM59" s="206">
        <f t="shared" si="64"/>
        <v>3.6387096774193548</v>
      </c>
      <c r="AN59" s="206">
        <f t="shared" si="65"/>
        <v>3.6387096774193548</v>
      </c>
      <c r="AO59" s="206">
        <f t="shared" si="66"/>
        <v>4.201277955271566</v>
      </c>
      <c r="AP59" s="206" t="str">
        <f t="shared" si="67"/>
        <v/>
      </c>
      <c r="AQ59" s="206" t="str">
        <f t="shared" si="68"/>
        <v/>
      </c>
      <c r="AR59" s="206" t="str">
        <f t="shared" si="69"/>
        <v/>
      </c>
      <c r="AS59" s="209">
        <f t="shared" si="70"/>
        <v>30.4</v>
      </c>
      <c r="AT59" s="208">
        <f t="shared" si="71"/>
        <v>29.4</v>
      </c>
      <c r="AU59" s="208">
        <f t="shared" si="72"/>
        <v>18.8</v>
      </c>
      <c r="AV59" s="208">
        <f t="shared" si="73"/>
        <v>18.8</v>
      </c>
      <c r="AW59" s="208">
        <f t="shared" si="74"/>
        <v>25.4</v>
      </c>
      <c r="AX59" s="208">
        <f t="shared" si="75"/>
        <v>10.6</v>
      </c>
      <c r="AY59" s="208">
        <f t="shared" si="76"/>
        <v>10.6</v>
      </c>
      <c r="AZ59" s="208">
        <f t="shared" si="77"/>
        <v>12.6</v>
      </c>
      <c r="BA59" s="208">
        <f t="shared" si="78"/>
        <v>28.2</v>
      </c>
      <c r="BB59" s="208">
        <f t="shared" si="79"/>
        <v>28.2</v>
      </c>
      <c r="BC59" s="208">
        <f t="shared" si="80"/>
        <v>26.3</v>
      </c>
      <c r="BD59" s="208" t="str">
        <f t="shared" si="81"/>
        <v/>
      </c>
      <c r="BE59" s="208" t="str">
        <f t="shared" si="82"/>
        <v/>
      </c>
      <c r="BF59" s="208" t="str">
        <f t="shared" si="83"/>
        <v/>
      </c>
      <c r="BG59" s="209">
        <f t="shared" si="84"/>
        <v>55.882352941176471</v>
      </c>
      <c r="BH59" s="208">
        <f t="shared" si="85"/>
        <v>54.646840148698885</v>
      </c>
      <c r="BI59" s="208">
        <f t="shared" si="86"/>
        <v>36.36363636363636</v>
      </c>
      <c r="BJ59" s="208">
        <f t="shared" si="87"/>
        <v>36.36363636363636</v>
      </c>
      <c r="BK59" s="208">
        <f t="shared" si="88"/>
        <v>52.156057494866523</v>
      </c>
      <c r="BL59" s="208">
        <f t="shared" si="89"/>
        <v>21.946169772256731</v>
      </c>
      <c r="BM59" s="208">
        <f t="shared" si="90"/>
        <v>21.946169772256731</v>
      </c>
      <c r="BN59" s="208">
        <f t="shared" si="91"/>
        <v>36.521739130434781</v>
      </c>
      <c r="BO59" s="208">
        <f t="shared" si="92"/>
        <v>57.905544147843941</v>
      </c>
      <c r="BP59" s="208">
        <f t="shared" si="93"/>
        <v>57.905544147843941</v>
      </c>
      <c r="BQ59" s="208">
        <f t="shared" si="94"/>
        <v>59.101123595505619</v>
      </c>
      <c r="BR59" s="208" t="str">
        <f t="shared" si="95"/>
        <v/>
      </c>
      <c r="BS59" s="208" t="str">
        <f t="shared" si="96"/>
        <v/>
      </c>
      <c r="BT59" s="208" t="str">
        <f t="shared" si="97"/>
        <v/>
      </c>
      <c r="BU59" s="207">
        <v>9.5299999999999994</v>
      </c>
      <c r="BV59" s="206">
        <v>9.4600000000000009</v>
      </c>
      <c r="BW59" s="206">
        <v>8.9</v>
      </c>
      <c r="BX59" s="206">
        <v>8.9</v>
      </c>
      <c r="BY59" s="206">
        <v>9.2200000000000006</v>
      </c>
      <c r="BZ59" s="206">
        <v>8.7100000000000009</v>
      </c>
      <c r="CA59" s="206">
        <v>8.7100000000000009</v>
      </c>
      <c r="CB59" s="206">
        <v>8.93</v>
      </c>
      <c r="CC59" s="206">
        <v>9.67</v>
      </c>
      <c r="CD59" s="206">
        <v>9.67</v>
      </c>
      <c r="CE59" s="206">
        <v>9.49</v>
      </c>
      <c r="CI59" s="207">
        <f t="shared" si="98"/>
        <v>9.5299999999999994</v>
      </c>
      <c r="CJ59" s="206">
        <f t="shared" si="99"/>
        <v>9.4600000000000009</v>
      </c>
      <c r="CK59" s="206">
        <f t="shared" si="100"/>
        <v>8.9</v>
      </c>
      <c r="CL59" s="206">
        <f t="shared" si="101"/>
        <v>8.9</v>
      </c>
      <c r="CM59" s="206">
        <f t="shared" si="102"/>
        <v>9.2200000000000006</v>
      </c>
      <c r="CN59" s="206">
        <f t="shared" si="103"/>
        <v>8.7100000000000009</v>
      </c>
      <c r="CO59" s="206">
        <f t="shared" si="104"/>
        <v>8.7100000000000009</v>
      </c>
      <c r="CP59" s="206">
        <f t="shared" si="105"/>
        <v>8.93</v>
      </c>
      <c r="CQ59" s="206">
        <f t="shared" si="106"/>
        <v>9.67</v>
      </c>
      <c r="CR59" s="206">
        <f t="shared" si="107"/>
        <v>9.67</v>
      </c>
      <c r="CS59" s="206">
        <f t="shared" si="108"/>
        <v>9.49</v>
      </c>
      <c r="CT59" s="206" t="str">
        <f t="shared" si="109"/>
        <v/>
      </c>
      <c r="CU59" s="206" t="str">
        <f t="shared" si="110"/>
        <v/>
      </c>
      <c r="CV59" s="206" t="str">
        <f t="shared" si="111"/>
        <v/>
      </c>
    </row>
    <row r="60" spans="1:100" x14ac:dyDescent="0.15">
      <c r="A60" s="210" t="s">
        <v>673</v>
      </c>
      <c r="B60" s="211" t="s">
        <v>674</v>
      </c>
      <c r="C60" s="207">
        <v>3.93</v>
      </c>
      <c r="D60" s="206">
        <v>2.88</v>
      </c>
      <c r="E60" s="206">
        <v>3.56</v>
      </c>
      <c r="F60" s="206">
        <v>3.56</v>
      </c>
      <c r="G60" s="206">
        <v>3.59</v>
      </c>
      <c r="H60" s="206">
        <v>3.48</v>
      </c>
      <c r="I60" s="206">
        <v>3.48</v>
      </c>
      <c r="J60" s="206">
        <v>2.67</v>
      </c>
      <c r="K60" s="206">
        <v>4.4400000000000004</v>
      </c>
      <c r="L60" s="206">
        <v>4.4400000000000004</v>
      </c>
      <c r="M60" s="206">
        <v>3.53</v>
      </c>
      <c r="N60" s="206">
        <v>2.27</v>
      </c>
      <c r="O60" s="206">
        <v>3.32</v>
      </c>
      <c r="P60" s="206">
        <v>4.42</v>
      </c>
      <c r="Q60" s="209">
        <v>19.8</v>
      </c>
      <c r="R60" s="208">
        <v>19.5</v>
      </c>
      <c r="S60" s="208">
        <v>8.8000000000000007</v>
      </c>
      <c r="T60" s="208">
        <v>8.8000000000000007</v>
      </c>
      <c r="U60" s="208">
        <v>10.9</v>
      </c>
      <c r="V60" s="208">
        <v>14.1</v>
      </c>
      <c r="W60" s="208">
        <v>14.1</v>
      </c>
      <c r="X60" s="208">
        <v>13.2</v>
      </c>
      <c r="Y60" s="208">
        <v>16.2</v>
      </c>
      <c r="Z60" s="208">
        <v>16.2</v>
      </c>
      <c r="AA60" s="208">
        <v>14.8</v>
      </c>
      <c r="AB60" s="208">
        <v>7.5</v>
      </c>
      <c r="AC60" s="208">
        <v>6.9</v>
      </c>
      <c r="AD60" s="208">
        <v>6.1</v>
      </c>
      <c r="AE60" s="207">
        <f t="shared" si="56"/>
        <v>5.0381679389312977</v>
      </c>
      <c r="AF60" s="206">
        <f t="shared" si="57"/>
        <v>6.7708333333333339</v>
      </c>
      <c r="AG60" s="206">
        <f t="shared" si="58"/>
        <v>2.4719101123595508</v>
      </c>
      <c r="AH60" s="206">
        <f t="shared" si="59"/>
        <v>2.4719101123595508</v>
      </c>
      <c r="AI60" s="206">
        <f t="shared" si="60"/>
        <v>3.0362116991643457</v>
      </c>
      <c r="AJ60" s="206">
        <f t="shared" si="61"/>
        <v>4.0517241379310347</v>
      </c>
      <c r="AK60" s="206">
        <f t="shared" si="62"/>
        <v>4.0517241379310347</v>
      </c>
      <c r="AL60" s="206">
        <f t="shared" si="63"/>
        <v>4.9438202247191008</v>
      </c>
      <c r="AM60" s="206">
        <f t="shared" si="64"/>
        <v>3.6486486486486482</v>
      </c>
      <c r="AN60" s="206">
        <f t="shared" si="65"/>
        <v>3.6486486486486482</v>
      </c>
      <c r="AO60" s="206">
        <f t="shared" si="66"/>
        <v>4.1926345609065159</v>
      </c>
      <c r="AP60" s="206">
        <f t="shared" si="67"/>
        <v>3.303964757709251</v>
      </c>
      <c r="AQ60" s="206">
        <f t="shared" si="68"/>
        <v>2.0783132530120483</v>
      </c>
      <c r="AR60" s="206">
        <f t="shared" si="69"/>
        <v>1.3800904977375565</v>
      </c>
      <c r="AS60" s="209">
        <f t="shared" si="70"/>
        <v>19.8</v>
      </c>
      <c r="AT60" s="208">
        <f t="shared" si="71"/>
        <v>19.5</v>
      </c>
      <c r="AU60" s="208">
        <f t="shared" si="72"/>
        <v>8.8000000000000007</v>
      </c>
      <c r="AV60" s="208">
        <f t="shared" si="73"/>
        <v>8.8000000000000007</v>
      </c>
      <c r="AW60" s="208">
        <f t="shared" si="74"/>
        <v>10.9</v>
      </c>
      <c r="AX60" s="208">
        <f t="shared" si="75"/>
        <v>14.1</v>
      </c>
      <c r="AY60" s="208">
        <f t="shared" si="76"/>
        <v>14.1</v>
      </c>
      <c r="AZ60" s="208">
        <f t="shared" si="77"/>
        <v>13.2</v>
      </c>
      <c r="BA60" s="208">
        <f t="shared" si="78"/>
        <v>16.2</v>
      </c>
      <c r="BB60" s="208">
        <f t="shared" si="79"/>
        <v>16.2</v>
      </c>
      <c r="BC60" s="208">
        <f t="shared" si="80"/>
        <v>14.8</v>
      </c>
      <c r="BD60" s="208">
        <f t="shared" si="81"/>
        <v>7.5</v>
      </c>
      <c r="BE60" s="208">
        <f t="shared" si="82"/>
        <v>6.9</v>
      </c>
      <c r="BF60" s="208">
        <f t="shared" si="83"/>
        <v>6.1</v>
      </c>
      <c r="BG60" s="209">
        <f t="shared" si="84"/>
        <v>36.397058823529413</v>
      </c>
      <c r="BH60" s="208">
        <f t="shared" si="85"/>
        <v>36.245353159851305</v>
      </c>
      <c r="BI60" s="208">
        <f t="shared" si="86"/>
        <v>17.021276595744681</v>
      </c>
      <c r="BJ60" s="208">
        <f t="shared" si="87"/>
        <v>17.021276595744681</v>
      </c>
      <c r="BK60" s="208">
        <f t="shared" si="88"/>
        <v>22.381930184804926</v>
      </c>
      <c r="BL60" s="208">
        <f t="shared" si="89"/>
        <v>29.192546583850934</v>
      </c>
      <c r="BM60" s="208">
        <f t="shared" si="90"/>
        <v>29.192546583850934</v>
      </c>
      <c r="BN60" s="208">
        <f t="shared" si="91"/>
        <v>38.260869565217391</v>
      </c>
      <c r="BO60" s="208">
        <f t="shared" si="92"/>
        <v>33.264887063655031</v>
      </c>
      <c r="BP60" s="208">
        <f t="shared" si="93"/>
        <v>33.264887063655031</v>
      </c>
      <c r="BQ60" s="208">
        <f t="shared" si="94"/>
        <v>33.258426966292134</v>
      </c>
      <c r="BR60" s="208">
        <f t="shared" si="95"/>
        <v>14.792899408284024</v>
      </c>
      <c r="BS60" s="208">
        <f t="shared" si="96"/>
        <v>13.142857142857142</v>
      </c>
      <c r="BT60" s="208">
        <f t="shared" si="97"/>
        <v>12.055335968379445</v>
      </c>
      <c r="BU60" s="207">
        <v>8.23</v>
      </c>
      <c r="BV60" s="206">
        <v>8.0500000000000007</v>
      </c>
      <c r="BW60" s="206">
        <v>7.58</v>
      </c>
      <c r="BX60" s="206">
        <v>7.58</v>
      </c>
      <c r="BY60" s="206">
        <v>7.74</v>
      </c>
      <c r="BZ60" s="206">
        <v>7.87</v>
      </c>
      <c r="CA60" s="206">
        <v>7.87</v>
      </c>
      <c r="CB60" s="206">
        <v>8.35</v>
      </c>
      <c r="CC60" s="206">
        <v>8.11</v>
      </c>
      <c r="CD60" s="206">
        <v>8.11</v>
      </c>
      <c r="CE60" s="206">
        <v>8.2799999999999994</v>
      </c>
      <c r="CF60" s="206">
        <v>6.55</v>
      </c>
      <c r="CG60" s="206">
        <v>6.73</v>
      </c>
      <c r="CH60" s="206">
        <v>7.35</v>
      </c>
      <c r="CI60" s="207">
        <f t="shared" si="98"/>
        <v>8.23</v>
      </c>
      <c r="CJ60" s="206">
        <f t="shared" si="99"/>
        <v>8.0500000000000007</v>
      </c>
      <c r="CK60" s="206">
        <f t="shared" si="100"/>
        <v>7.58</v>
      </c>
      <c r="CL60" s="206">
        <f t="shared" si="101"/>
        <v>7.58</v>
      </c>
      <c r="CM60" s="206">
        <f t="shared" si="102"/>
        <v>7.74</v>
      </c>
      <c r="CN60" s="206">
        <f t="shared" si="103"/>
        <v>7.87</v>
      </c>
      <c r="CO60" s="206">
        <f t="shared" si="104"/>
        <v>7.87</v>
      </c>
      <c r="CP60" s="206">
        <f t="shared" si="105"/>
        <v>8.35</v>
      </c>
      <c r="CQ60" s="206">
        <f t="shared" si="106"/>
        <v>8.11</v>
      </c>
      <c r="CR60" s="206">
        <f t="shared" si="107"/>
        <v>8.11</v>
      </c>
      <c r="CS60" s="206">
        <f t="shared" si="108"/>
        <v>8.2799999999999994</v>
      </c>
      <c r="CT60" s="206">
        <f t="shared" si="109"/>
        <v>6.55</v>
      </c>
      <c r="CU60" s="206">
        <f t="shared" si="110"/>
        <v>6.73</v>
      </c>
      <c r="CV60" s="206">
        <f t="shared" si="111"/>
        <v>7.35</v>
      </c>
    </row>
    <row r="61" spans="1:100" x14ac:dyDescent="0.15">
      <c r="A61" s="210" t="s">
        <v>504</v>
      </c>
      <c r="B61" s="211" t="s">
        <v>505</v>
      </c>
      <c r="C61" s="207">
        <v>5.2</v>
      </c>
      <c r="D61" s="206">
        <v>4.72</v>
      </c>
      <c r="E61" s="206">
        <v>7.96</v>
      </c>
      <c r="F61" s="206">
        <v>7.96</v>
      </c>
      <c r="G61" s="206">
        <v>7.36</v>
      </c>
      <c r="H61" s="206">
        <v>9.27</v>
      </c>
      <c r="I61" s="206">
        <v>9.27</v>
      </c>
      <c r="J61" s="206">
        <v>8.09</v>
      </c>
      <c r="K61" s="206">
        <v>8.7799999999999994</v>
      </c>
      <c r="L61" s="206">
        <v>8.7799999999999994</v>
      </c>
      <c r="M61" s="206">
        <v>10.49</v>
      </c>
      <c r="N61" s="206">
        <v>10.64</v>
      </c>
      <c r="O61" s="206">
        <v>8.0500000000000007</v>
      </c>
      <c r="P61" s="206">
        <v>7.93</v>
      </c>
      <c r="Q61" s="209">
        <v>25.1</v>
      </c>
      <c r="R61" s="208">
        <v>35.5</v>
      </c>
      <c r="Y61" s="208">
        <v>17.7</v>
      </c>
      <c r="Z61" s="208">
        <v>17.7</v>
      </c>
      <c r="AA61" s="208">
        <v>11.2</v>
      </c>
      <c r="AE61" s="207">
        <f t="shared" si="56"/>
        <v>4.8269230769230766</v>
      </c>
      <c r="AF61" s="206">
        <f t="shared" si="57"/>
        <v>7.5211864406779663</v>
      </c>
      <c r="AG61" s="206" t="str">
        <f t="shared" si="58"/>
        <v/>
      </c>
      <c r="AH61" s="206" t="str">
        <f t="shared" si="59"/>
        <v/>
      </c>
      <c r="AI61" s="206" t="str">
        <f t="shared" si="60"/>
        <v/>
      </c>
      <c r="AJ61" s="206" t="str">
        <f t="shared" si="61"/>
        <v/>
      </c>
      <c r="AK61" s="206" t="str">
        <f t="shared" si="62"/>
        <v/>
      </c>
      <c r="AL61" s="206" t="str">
        <f t="shared" si="63"/>
        <v/>
      </c>
      <c r="AM61" s="206">
        <f t="shared" si="64"/>
        <v>2.0159453302961277</v>
      </c>
      <c r="AN61" s="206">
        <f t="shared" si="65"/>
        <v>2.0159453302961277</v>
      </c>
      <c r="AO61" s="206">
        <f t="shared" si="66"/>
        <v>1.0676835081029552</v>
      </c>
      <c r="AP61" s="206" t="str">
        <f t="shared" si="67"/>
        <v/>
      </c>
      <c r="AQ61" s="206" t="str">
        <f t="shared" si="68"/>
        <v/>
      </c>
      <c r="AR61" s="206" t="str">
        <f t="shared" si="69"/>
        <v/>
      </c>
      <c r="AS61" s="209">
        <f t="shared" si="70"/>
        <v>25.1</v>
      </c>
      <c r="AT61" s="208">
        <f t="shared" si="71"/>
        <v>35.5</v>
      </c>
      <c r="AU61" s="208" t="str">
        <f t="shared" si="72"/>
        <v/>
      </c>
      <c r="AV61" s="208" t="str">
        <f t="shared" si="73"/>
        <v/>
      </c>
      <c r="AW61" s="208" t="str">
        <f t="shared" si="74"/>
        <v/>
      </c>
      <c r="AX61" s="208" t="str">
        <f t="shared" si="75"/>
        <v/>
      </c>
      <c r="AY61" s="208" t="str">
        <f t="shared" si="76"/>
        <v/>
      </c>
      <c r="AZ61" s="208" t="str">
        <f t="shared" si="77"/>
        <v/>
      </c>
      <c r="BA61" s="208">
        <f t="shared" si="78"/>
        <v>17.7</v>
      </c>
      <c r="BB61" s="208">
        <f t="shared" si="79"/>
        <v>17.7</v>
      </c>
      <c r="BC61" s="208" t="str">
        <f t="shared" si="80"/>
        <v/>
      </c>
      <c r="BD61" s="208" t="str">
        <f t="shared" si="81"/>
        <v/>
      </c>
      <c r="BE61" s="208" t="str">
        <f t="shared" si="82"/>
        <v/>
      </c>
      <c r="BF61" s="208" t="str">
        <f t="shared" si="83"/>
        <v/>
      </c>
      <c r="BG61" s="209">
        <f t="shared" si="84"/>
        <v>46.139705882352942</v>
      </c>
      <c r="BH61" s="208">
        <f t="shared" si="85"/>
        <v>65.985130111524171</v>
      </c>
      <c r="BI61" s="208" t="str">
        <f t="shared" si="86"/>
        <v/>
      </c>
      <c r="BJ61" s="208" t="str">
        <f t="shared" si="87"/>
        <v/>
      </c>
      <c r="BK61" s="208" t="str">
        <f t="shared" si="88"/>
        <v/>
      </c>
      <c r="BL61" s="208" t="str">
        <f t="shared" si="89"/>
        <v/>
      </c>
      <c r="BM61" s="208" t="str">
        <f t="shared" si="90"/>
        <v/>
      </c>
      <c r="BN61" s="208" t="str">
        <f t="shared" si="91"/>
        <v/>
      </c>
      <c r="BO61" s="208">
        <f t="shared" si="92"/>
        <v>36.344969199178642</v>
      </c>
      <c r="BP61" s="208">
        <f t="shared" si="93"/>
        <v>36.344969199178642</v>
      </c>
      <c r="BQ61" s="208" t="str">
        <f t="shared" si="94"/>
        <v/>
      </c>
      <c r="BR61" s="208" t="str">
        <f t="shared" si="95"/>
        <v/>
      </c>
      <c r="BS61" s="208" t="str">
        <f t="shared" si="96"/>
        <v/>
      </c>
      <c r="BT61" s="208" t="str">
        <f t="shared" si="97"/>
        <v/>
      </c>
      <c r="BU61" s="207">
        <v>5.49</v>
      </c>
      <c r="BV61" s="206">
        <v>5.13</v>
      </c>
      <c r="CC61" s="206">
        <v>5.64</v>
      </c>
      <c r="CD61" s="206">
        <v>5.64</v>
      </c>
      <c r="CE61" s="206">
        <v>5.71</v>
      </c>
      <c r="CI61" s="207">
        <f t="shared" si="98"/>
        <v>5.49</v>
      </c>
      <c r="CJ61" s="206">
        <f t="shared" si="99"/>
        <v>5.13</v>
      </c>
      <c r="CK61" s="206" t="str">
        <f t="shared" si="100"/>
        <v/>
      </c>
      <c r="CL61" s="206" t="str">
        <f t="shared" si="101"/>
        <v/>
      </c>
      <c r="CM61" s="206" t="str">
        <f t="shared" si="102"/>
        <v/>
      </c>
      <c r="CN61" s="206" t="str">
        <f t="shared" si="103"/>
        <v/>
      </c>
      <c r="CO61" s="206" t="str">
        <f t="shared" si="104"/>
        <v/>
      </c>
      <c r="CP61" s="206" t="str">
        <f t="shared" si="105"/>
        <v/>
      </c>
      <c r="CQ61" s="206">
        <f t="shared" si="106"/>
        <v>5.64</v>
      </c>
      <c r="CR61" s="206">
        <f t="shared" si="107"/>
        <v>5.64</v>
      </c>
      <c r="CS61" s="206" t="str">
        <f t="shared" si="108"/>
        <v/>
      </c>
      <c r="CT61" s="206" t="str">
        <f t="shared" si="109"/>
        <v/>
      </c>
      <c r="CU61" s="206" t="str">
        <f t="shared" si="110"/>
        <v/>
      </c>
      <c r="CV61" s="206" t="str">
        <f t="shared" si="111"/>
        <v/>
      </c>
    </row>
    <row r="62" spans="1:100" x14ac:dyDescent="0.15">
      <c r="A62" s="210" t="s">
        <v>522</v>
      </c>
      <c r="B62" s="211" t="s">
        <v>523</v>
      </c>
      <c r="C62" s="207">
        <v>3.02</v>
      </c>
      <c r="D62" s="206">
        <v>2.73</v>
      </c>
      <c r="E62" s="206">
        <v>2.61</v>
      </c>
      <c r="F62" s="206">
        <v>2.61</v>
      </c>
      <c r="G62" s="206">
        <v>2.68</v>
      </c>
      <c r="H62" s="206">
        <v>1.97</v>
      </c>
      <c r="I62" s="206">
        <v>1.97</v>
      </c>
      <c r="J62" s="206">
        <v>2.71</v>
      </c>
      <c r="K62" s="206">
        <v>5.34</v>
      </c>
      <c r="L62" s="206">
        <v>5.34</v>
      </c>
      <c r="M62" s="206">
        <v>3.91</v>
      </c>
      <c r="N62" s="206">
        <v>3.32</v>
      </c>
      <c r="O62" s="206">
        <v>3.79</v>
      </c>
      <c r="P62" s="206">
        <v>4.3</v>
      </c>
      <c r="Q62" s="209">
        <v>10.9</v>
      </c>
      <c r="R62" s="208">
        <v>9.5</v>
      </c>
      <c r="AD62" s="208">
        <v>14</v>
      </c>
      <c r="AE62" s="207">
        <f t="shared" si="56"/>
        <v>3.6092715231788079</v>
      </c>
      <c r="AF62" s="206">
        <f t="shared" si="57"/>
        <v>3.4798534798534799</v>
      </c>
      <c r="AG62" s="206" t="str">
        <f t="shared" si="58"/>
        <v/>
      </c>
      <c r="AH62" s="206" t="str">
        <f t="shared" si="59"/>
        <v/>
      </c>
      <c r="AI62" s="206" t="str">
        <f t="shared" si="60"/>
        <v/>
      </c>
      <c r="AJ62" s="206" t="str">
        <f t="shared" si="61"/>
        <v/>
      </c>
      <c r="AK62" s="206" t="str">
        <f t="shared" si="62"/>
        <v/>
      </c>
      <c r="AL62" s="206" t="str">
        <f t="shared" si="63"/>
        <v/>
      </c>
      <c r="AM62" s="206" t="str">
        <f t="shared" si="64"/>
        <v/>
      </c>
      <c r="AN62" s="206" t="str">
        <f t="shared" si="65"/>
        <v/>
      </c>
      <c r="AO62" s="206" t="str">
        <f t="shared" si="66"/>
        <v/>
      </c>
      <c r="AP62" s="206" t="str">
        <f t="shared" si="67"/>
        <v/>
      </c>
      <c r="AQ62" s="206" t="str">
        <f t="shared" si="68"/>
        <v/>
      </c>
      <c r="AR62" s="206">
        <f t="shared" si="69"/>
        <v>3.2558139534883721</v>
      </c>
      <c r="AS62" s="209">
        <f t="shared" si="70"/>
        <v>10.9</v>
      </c>
      <c r="AT62" s="208">
        <f t="shared" si="71"/>
        <v>9.5</v>
      </c>
      <c r="AU62" s="208" t="str">
        <f t="shared" si="72"/>
        <v/>
      </c>
      <c r="AV62" s="208" t="str">
        <f t="shared" si="73"/>
        <v/>
      </c>
      <c r="AW62" s="208" t="str">
        <f t="shared" si="74"/>
        <v/>
      </c>
      <c r="AX62" s="208" t="str">
        <f t="shared" si="75"/>
        <v/>
      </c>
      <c r="AY62" s="208" t="str">
        <f t="shared" si="76"/>
        <v/>
      </c>
      <c r="AZ62" s="208" t="str">
        <f t="shared" si="77"/>
        <v/>
      </c>
      <c r="BA62" s="208" t="str">
        <f t="shared" si="78"/>
        <v/>
      </c>
      <c r="BB62" s="208" t="str">
        <f t="shared" si="79"/>
        <v/>
      </c>
      <c r="BC62" s="208" t="str">
        <f t="shared" si="80"/>
        <v/>
      </c>
      <c r="BD62" s="208" t="str">
        <f t="shared" si="81"/>
        <v/>
      </c>
      <c r="BE62" s="208" t="str">
        <f t="shared" si="82"/>
        <v/>
      </c>
      <c r="BF62" s="208">
        <f t="shared" si="83"/>
        <v>14</v>
      </c>
      <c r="BG62" s="209">
        <f t="shared" si="84"/>
        <v>20.036764705882355</v>
      </c>
      <c r="BH62" s="208">
        <f t="shared" si="85"/>
        <v>17.657992565055764</v>
      </c>
      <c r="BI62" s="208" t="str">
        <f t="shared" si="86"/>
        <v/>
      </c>
      <c r="BJ62" s="208" t="str">
        <f t="shared" si="87"/>
        <v/>
      </c>
      <c r="BK62" s="208" t="str">
        <f t="shared" si="88"/>
        <v/>
      </c>
      <c r="BL62" s="208" t="str">
        <f t="shared" si="89"/>
        <v/>
      </c>
      <c r="BM62" s="208" t="str">
        <f t="shared" si="90"/>
        <v/>
      </c>
      <c r="BN62" s="208" t="str">
        <f t="shared" si="91"/>
        <v/>
      </c>
      <c r="BO62" s="208" t="str">
        <f t="shared" si="92"/>
        <v/>
      </c>
      <c r="BP62" s="208" t="str">
        <f t="shared" si="93"/>
        <v/>
      </c>
      <c r="BQ62" s="208" t="str">
        <f t="shared" si="94"/>
        <v/>
      </c>
      <c r="BR62" s="208" t="str">
        <f t="shared" si="95"/>
        <v/>
      </c>
      <c r="BS62" s="208" t="str">
        <f t="shared" si="96"/>
        <v/>
      </c>
      <c r="BT62" s="208">
        <f t="shared" si="97"/>
        <v>27.66798418972332</v>
      </c>
      <c r="BU62" s="207">
        <v>7.96</v>
      </c>
      <c r="BV62" s="206">
        <v>7.62</v>
      </c>
      <c r="CH62" s="206">
        <v>7.25</v>
      </c>
      <c r="CI62" s="207">
        <f t="shared" si="98"/>
        <v>7.96</v>
      </c>
      <c r="CJ62" s="206">
        <f t="shared" si="99"/>
        <v>7.62</v>
      </c>
      <c r="CK62" s="206" t="str">
        <f t="shared" si="100"/>
        <v/>
      </c>
      <c r="CL62" s="206" t="str">
        <f t="shared" si="101"/>
        <v/>
      </c>
      <c r="CM62" s="206" t="str">
        <f t="shared" si="102"/>
        <v/>
      </c>
      <c r="CN62" s="206" t="str">
        <f t="shared" si="103"/>
        <v/>
      </c>
      <c r="CO62" s="206" t="str">
        <f t="shared" si="104"/>
        <v/>
      </c>
      <c r="CP62" s="206" t="str">
        <f t="shared" si="105"/>
        <v/>
      </c>
      <c r="CQ62" s="206" t="str">
        <f t="shared" si="106"/>
        <v/>
      </c>
      <c r="CR62" s="206" t="str">
        <f t="shared" si="107"/>
        <v/>
      </c>
      <c r="CS62" s="206" t="str">
        <f t="shared" si="108"/>
        <v/>
      </c>
      <c r="CT62" s="206" t="str">
        <f t="shared" si="109"/>
        <v/>
      </c>
      <c r="CU62" s="206" t="str">
        <f t="shared" si="110"/>
        <v/>
      </c>
      <c r="CV62" s="206">
        <f t="shared" si="111"/>
        <v>7.25</v>
      </c>
    </row>
    <row r="63" spans="1:100" x14ac:dyDescent="0.15">
      <c r="A63" s="210" t="s">
        <v>526</v>
      </c>
      <c r="B63" s="211" t="s">
        <v>50</v>
      </c>
      <c r="C63" s="207">
        <v>3.66</v>
      </c>
      <c r="D63" s="206">
        <v>2.98</v>
      </c>
      <c r="E63" s="206">
        <v>2.64</v>
      </c>
      <c r="F63" s="206">
        <v>2.64</v>
      </c>
      <c r="G63" s="206">
        <v>1.53</v>
      </c>
      <c r="H63" s="206">
        <v>1.89</v>
      </c>
      <c r="I63" s="206">
        <v>1.89</v>
      </c>
      <c r="J63" s="206">
        <v>3.23</v>
      </c>
      <c r="K63" s="206">
        <v>3.49</v>
      </c>
      <c r="L63" s="206">
        <v>3.49</v>
      </c>
      <c r="M63" s="206">
        <v>3.75</v>
      </c>
      <c r="N63" s="206">
        <v>5.56</v>
      </c>
      <c r="O63" s="206">
        <v>1.89</v>
      </c>
      <c r="P63" s="206">
        <v>1.94</v>
      </c>
      <c r="S63" s="208">
        <v>17.8</v>
      </c>
      <c r="T63" s="208">
        <v>17.8</v>
      </c>
      <c r="U63" s="208">
        <v>10.1</v>
      </c>
      <c r="V63" s="208">
        <v>16.5</v>
      </c>
      <c r="W63" s="208">
        <v>16.5</v>
      </c>
      <c r="X63" s="208">
        <v>6.8</v>
      </c>
      <c r="Y63" s="208">
        <v>3.1</v>
      </c>
      <c r="Z63" s="208">
        <v>3.1</v>
      </c>
      <c r="AA63" s="208">
        <v>3.9</v>
      </c>
      <c r="AB63" s="208">
        <v>5.3</v>
      </c>
      <c r="AC63" s="208">
        <v>8.6</v>
      </c>
      <c r="AE63" s="207" t="str">
        <f t="shared" si="56"/>
        <v/>
      </c>
      <c r="AF63" s="206" t="str">
        <f t="shared" si="57"/>
        <v/>
      </c>
      <c r="AG63" s="206">
        <f t="shared" si="58"/>
        <v>6.7424242424242422</v>
      </c>
      <c r="AH63" s="206">
        <f t="shared" si="59"/>
        <v>6.7424242424242422</v>
      </c>
      <c r="AI63" s="206">
        <f t="shared" si="60"/>
        <v>6.6013071895424833</v>
      </c>
      <c r="AJ63" s="206">
        <f t="shared" si="61"/>
        <v>8.7301587301587311</v>
      </c>
      <c r="AK63" s="206">
        <f t="shared" si="62"/>
        <v>8.7301587301587311</v>
      </c>
      <c r="AL63" s="206">
        <f t="shared" si="63"/>
        <v>2.1052631578947367</v>
      </c>
      <c r="AM63" s="206">
        <f t="shared" si="64"/>
        <v>0.88825214899713467</v>
      </c>
      <c r="AN63" s="206">
        <f t="shared" si="65"/>
        <v>0.88825214899713467</v>
      </c>
      <c r="AO63" s="206">
        <f t="shared" si="66"/>
        <v>1.04</v>
      </c>
      <c r="AP63" s="206">
        <f t="shared" si="67"/>
        <v>0.95323741007194251</v>
      </c>
      <c r="AQ63" s="206">
        <f t="shared" si="68"/>
        <v>4.5502645502645507</v>
      </c>
      <c r="AR63" s="206" t="str">
        <f t="shared" si="69"/>
        <v/>
      </c>
      <c r="AS63" s="209" t="str">
        <f t="shared" si="70"/>
        <v/>
      </c>
      <c r="AT63" s="208" t="str">
        <f t="shared" si="71"/>
        <v/>
      </c>
      <c r="AU63" s="208">
        <f t="shared" si="72"/>
        <v>17.8</v>
      </c>
      <c r="AV63" s="208">
        <f t="shared" si="73"/>
        <v>17.8</v>
      </c>
      <c r="AW63" s="208">
        <f t="shared" si="74"/>
        <v>10.1</v>
      </c>
      <c r="AX63" s="208">
        <f t="shared" si="75"/>
        <v>16.5</v>
      </c>
      <c r="AY63" s="208">
        <f t="shared" si="76"/>
        <v>16.5</v>
      </c>
      <c r="AZ63" s="208">
        <f t="shared" si="77"/>
        <v>6.8</v>
      </c>
      <c r="BA63" s="208" t="str">
        <f t="shared" si="78"/>
        <v/>
      </c>
      <c r="BB63" s="208" t="str">
        <f t="shared" si="79"/>
        <v/>
      </c>
      <c r="BC63" s="208" t="str">
        <f t="shared" si="80"/>
        <v/>
      </c>
      <c r="BD63" s="208" t="str">
        <f t="shared" si="81"/>
        <v/>
      </c>
      <c r="BE63" s="208">
        <f t="shared" si="82"/>
        <v>8.6</v>
      </c>
      <c r="BF63" s="208" t="str">
        <f t="shared" si="83"/>
        <v/>
      </c>
      <c r="BG63" s="209" t="str">
        <f t="shared" si="84"/>
        <v/>
      </c>
      <c r="BH63" s="208" t="str">
        <f t="shared" si="85"/>
        <v/>
      </c>
      <c r="BI63" s="208">
        <f t="shared" si="86"/>
        <v>34.429400386847192</v>
      </c>
      <c r="BJ63" s="208">
        <f t="shared" si="87"/>
        <v>34.429400386847192</v>
      </c>
      <c r="BK63" s="208">
        <f t="shared" si="88"/>
        <v>20.739219712525667</v>
      </c>
      <c r="BL63" s="208">
        <f t="shared" si="89"/>
        <v>34.161490683229815</v>
      </c>
      <c r="BM63" s="208">
        <f t="shared" si="90"/>
        <v>34.161490683229815</v>
      </c>
      <c r="BN63" s="208">
        <f t="shared" si="91"/>
        <v>19.710144927536231</v>
      </c>
      <c r="BO63" s="208" t="str">
        <f t="shared" si="92"/>
        <v/>
      </c>
      <c r="BP63" s="208" t="str">
        <f t="shared" si="93"/>
        <v/>
      </c>
      <c r="BQ63" s="208" t="str">
        <f t="shared" si="94"/>
        <v/>
      </c>
      <c r="BR63" s="208" t="str">
        <f t="shared" si="95"/>
        <v/>
      </c>
      <c r="BS63" s="208">
        <f t="shared" si="96"/>
        <v>16.38095238095238</v>
      </c>
      <c r="BT63" s="208" t="str">
        <f t="shared" si="97"/>
        <v/>
      </c>
      <c r="BW63" s="206">
        <v>8.44</v>
      </c>
      <c r="BX63" s="206">
        <v>8.44</v>
      </c>
      <c r="BY63" s="206">
        <v>8.83</v>
      </c>
      <c r="BZ63" s="206">
        <v>8.4600000000000009</v>
      </c>
      <c r="CA63" s="206">
        <v>8.4600000000000009</v>
      </c>
      <c r="CB63" s="206">
        <v>8.1300000000000008</v>
      </c>
      <c r="CC63" s="206">
        <v>8.08</v>
      </c>
      <c r="CD63" s="206">
        <v>8.08</v>
      </c>
      <c r="CE63" s="206">
        <v>8.02</v>
      </c>
      <c r="CF63" s="206">
        <v>8</v>
      </c>
      <c r="CG63" s="206">
        <v>8</v>
      </c>
      <c r="CI63" s="207" t="str">
        <f t="shared" si="98"/>
        <v/>
      </c>
      <c r="CJ63" s="206" t="str">
        <f t="shared" si="99"/>
        <v/>
      </c>
      <c r="CK63" s="206">
        <f t="shared" si="100"/>
        <v>8.44</v>
      </c>
      <c r="CL63" s="206">
        <f t="shared" si="101"/>
        <v>8.44</v>
      </c>
      <c r="CM63" s="206">
        <f t="shared" si="102"/>
        <v>8.83</v>
      </c>
      <c r="CN63" s="206">
        <f t="shared" si="103"/>
        <v>8.4600000000000009</v>
      </c>
      <c r="CO63" s="206">
        <f t="shared" si="104"/>
        <v>8.4600000000000009</v>
      </c>
      <c r="CP63" s="206">
        <f t="shared" si="105"/>
        <v>8.1300000000000008</v>
      </c>
      <c r="CQ63" s="206" t="str">
        <f t="shared" si="106"/>
        <v/>
      </c>
      <c r="CR63" s="206" t="str">
        <f t="shared" si="107"/>
        <v/>
      </c>
      <c r="CS63" s="206" t="str">
        <f t="shared" si="108"/>
        <v/>
      </c>
      <c r="CT63" s="206" t="str">
        <f t="shared" si="109"/>
        <v/>
      </c>
      <c r="CU63" s="206">
        <f t="shared" si="110"/>
        <v>8</v>
      </c>
      <c r="CV63" s="206" t="str">
        <f t="shared" si="111"/>
        <v/>
      </c>
    </row>
    <row r="64" spans="1:100" x14ac:dyDescent="0.15">
      <c r="A64" s="210" t="s">
        <v>531</v>
      </c>
      <c r="B64" s="211" t="s">
        <v>531</v>
      </c>
      <c r="C64" s="207">
        <v>3.87</v>
      </c>
      <c r="D64" s="206">
        <v>3.64</v>
      </c>
      <c r="E64" s="206">
        <v>8.75</v>
      </c>
      <c r="F64" s="206">
        <v>8.75</v>
      </c>
      <c r="G64" s="206">
        <v>10.41</v>
      </c>
      <c r="H64" s="206">
        <v>4.91</v>
      </c>
      <c r="I64" s="206">
        <v>4.91</v>
      </c>
      <c r="J64" s="206">
        <v>6.86</v>
      </c>
      <c r="K64" s="206">
        <v>12.11</v>
      </c>
      <c r="L64" s="206">
        <v>12.11</v>
      </c>
      <c r="M64" s="206">
        <v>8.91</v>
      </c>
      <c r="N64" s="206">
        <v>5.07</v>
      </c>
      <c r="O64" s="206">
        <v>4.59</v>
      </c>
      <c r="P64" s="206">
        <v>5.33</v>
      </c>
      <c r="S64" s="208">
        <v>31.2</v>
      </c>
      <c r="T64" s="208">
        <v>31.2</v>
      </c>
      <c r="U64" s="208">
        <v>20.9</v>
      </c>
      <c r="V64" s="208">
        <v>37.1</v>
      </c>
      <c r="W64" s="208">
        <v>37.1</v>
      </c>
      <c r="X64" s="208">
        <v>17.5</v>
      </c>
      <c r="Y64" s="208">
        <v>31.1</v>
      </c>
      <c r="Z64" s="208">
        <v>31.1</v>
      </c>
      <c r="AA64" s="208">
        <v>20.7</v>
      </c>
      <c r="AC64" s="208">
        <v>37.700000000000003</v>
      </c>
      <c r="AD64" s="208">
        <v>30.3</v>
      </c>
      <c r="AE64" s="207" t="str">
        <f t="shared" si="56"/>
        <v/>
      </c>
      <c r="AF64" s="206" t="str">
        <f t="shared" si="57"/>
        <v/>
      </c>
      <c r="AG64" s="206">
        <f t="shared" si="58"/>
        <v>3.5657142857142858</v>
      </c>
      <c r="AH64" s="206">
        <f t="shared" si="59"/>
        <v>3.5657142857142858</v>
      </c>
      <c r="AI64" s="206">
        <f t="shared" si="60"/>
        <v>2.0076849183477425</v>
      </c>
      <c r="AJ64" s="206">
        <f t="shared" si="61"/>
        <v>7.5560081466395115</v>
      </c>
      <c r="AK64" s="206">
        <f t="shared" si="62"/>
        <v>7.5560081466395115</v>
      </c>
      <c r="AL64" s="206">
        <f t="shared" si="63"/>
        <v>2.5510204081632653</v>
      </c>
      <c r="AM64" s="206">
        <f t="shared" si="64"/>
        <v>2.5681255161023948</v>
      </c>
      <c r="AN64" s="206">
        <f t="shared" si="65"/>
        <v>2.5681255161023948</v>
      </c>
      <c r="AO64" s="206">
        <f t="shared" si="66"/>
        <v>2.3232323232323231</v>
      </c>
      <c r="AP64" s="206" t="str">
        <f t="shared" si="67"/>
        <v/>
      </c>
      <c r="AQ64" s="206">
        <f t="shared" si="68"/>
        <v>8.2135076252723316</v>
      </c>
      <c r="AR64" s="206">
        <f t="shared" si="69"/>
        <v>5.6848030018761726</v>
      </c>
      <c r="AS64" s="209" t="str">
        <f t="shared" si="70"/>
        <v/>
      </c>
      <c r="AT64" s="208" t="str">
        <f t="shared" si="71"/>
        <v/>
      </c>
      <c r="AU64" s="208">
        <f t="shared" si="72"/>
        <v>31.2</v>
      </c>
      <c r="AV64" s="208">
        <f t="shared" si="73"/>
        <v>31.2</v>
      </c>
      <c r="AW64" s="208">
        <f t="shared" si="74"/>
        <v>20.9</v>
      </c>
      <c r="AX64" s="208">
        <f t="shared" si="75"/>
        <v>37.1</v>
      </c>
      <c r="AY64" s="208">
        <f t="shared" si="76"/>
        <v>37.1</v>
      </c>
      <c r="AZ64" s="208">
        <f t="shared" si="77"/>
        <v>17.5</v>
      </c>
      <c r="BA64" s="208">
        <f t="shared" si="78"/>
        <v>31.1</v>
      </c>
      <c r="BB64" s="208">
        <f t="shared" si="79"/>
        <v>31.1</v>
      </c>
      <c r="BC64" s="208">
        <f t="shared" si="80"/>
        <v>20.7</v>
      </c>
      <c r="BD64" s="208" t="str">
        <f t="shared" si="81"/>
        <v/>
      </c>
      <c r="BE64" s="208">
        <f t="shared" si="82"/>
        <v>37.700000000000003</v>
      </c>
      <c r="BF64" s="208">
        <f t="shared" si="83"/>
        <v>30.3</v>
      </c>
      <c r="BG64" s="209" t="str">
        <f t="shared" si="84"/>
        <v/>
      </c>
      <c r="BH64" s="208" t="str">
        <f t="shared" si="85"/>
        <v/>
      </c>
      <c r="BI64" s="208">
        <f t="shared" si="86"/>
        <v>60.348162475822051</v>
      </c>
      <c r="BJ64" s="208">
        <f t="shared" si="87"/>
        <v>60.348162475822051</v>
      </c>
      <c r="BK64" s="208">
        <f t="shared" si="88"/>
        <v>42.915811088295683</v>
      </c>
      <c r="BL64" s="208">
        <f t="shared" si="89"/>
        <v>76.811594202898561</v>
      </c>
      <c r="BM64" s="208">
        <f t="shared" si="90"/>
        <v>76.811594202898561</v>
      </c>
      <c r="BN64" s="208">
        <f t="shared" si="91"/>
        <v>50.724637681159422</v>
      </c>
      <c r="BO64" s="208">
        <f t="shared" si="92"/>
        <v>63.860369609856257</v>
      </c>
      <c r="BP64" s="208">
        <f t="shared" si="93"/>
        <v>63.860369609856257</v>
      </c>
      <c r="BQ64" s="208">
        <f t="shared" si="94"/>
        <v>46.516853932584269</v>
      </c>
      <c r="BR64" s="208" t="str">
        <f t="shared" si="95"/>
        <v/>
      </c>
      <c r="BS64" s="208">
        <f t="shared" si="96"/>
        <v>71.809523809523824</v>
      </c>
      <c r="BT64" s="208">
        <f t="shared" si="97"/>
        <v>59.881422924901187</v>
      </c>
      <c r="BW64" s="206">
        <v>7.31</v>
      </c>
      <c r="BX64" s="206">
        <v>7.31</v>
      </c>
      <c r="BY64" s="206">
        <v>7.4</v>
      </c>
      <c r="BZ64" s="206">
        <v>6.42</v>
      </c>
      <c r="CA64" s="206">
        <v>6.42</v>
      </c>
      <c r="CB64" s="206">
        <v>5.45</v>
      </c>
      <c r="CC64" s="206">
        <v>7.09</v>
      </c>
      <c r="CD64" s="206">
        <v>7.09</v>
      </c>
      <c r="CE64" s="206">
        <v>6.12</v>
      </c>
      <c r="CG64" s="206">
        <v>5.62</v>
      </c>
      <c r="CH64" s="206">
        <v>5.39</v>
      </c>
      <c r="CI64" s="207" t="str">
        <f t="shared" si="98"/>
        <v/>
      </c>
      <c r="CJ64" s="206" t="str">
        <f t="shared" si="99"/>
        <v/>
      </c>
      <c r="CK64" s="206">
        <f t="shared" si="100"/>
        <v>7.31</v>
      </c>
      <c r="CL64" s="206">
        <f t="shared" si="101"/>
        <v>7.31</v>
      </c>
      <c r="CM64" s="206">
        <f t="shared" si="102"/>
        <v>7.4</v>
      </c>
      <c r="CN64" s="206">
        <f t="shared" si="103"/>
        <v>6.42</v>
      </c>
      <c r="CO64" s="206">
        <f t="shared" si="104"/>
        <v>6.42</v>
      </c>
      <c r="CP64" s="206">
        <f t="shared" si="105"/>
        <v>5.45</v>
      </c>
      <c r="CQ64" s="206">
        <f t="shared" si="106"/>
        <v>7.09</v>
      </c>
      <c r="CR64" s="206">
        <f t="shared" si="107"/>
        <v>7.09</v>
      </c>
      <c r="CS64" s="206">
        <f t="shared" si="108"/>
        <v>6.12</v>
      </c>
      <c r="CT64" s="206" t="str">
        <f t="shared" si="109"/>
        <v/>
      </c>
      <c r="CU64" s="206">
        <f t="shared" si="110"/>
        <v>5.62</v>
      </c>
      <c r="CV64" s="206">
        <f t="shared" si="111"/>
        <v>5.39</v>
      </c>
    </row>
    <row r="65" spans="1:100" x14ac:dyDescent="0.15">
      <c r="A65" s="210" t="s">
        <v>543</v>
      </c>
      <c r="B65" s="211" t="s">
        <v>543</v>
      </c>
      <c r="C65" s="207">
        <v>2.4900000000000002</v>
      </c>
      <c r="D65" s="206">
        <v>1.87</v>
      </c>
      <c r="E65" s="206">
        <v>3.8</v>
      </c>
      <c r="F65" s="206">
        <v>3.8</v>
      </c>
      <c r="G65" s="206">
        <v>3.43</v>
      </c>
      <c r="H65" s="206">
        <v>2.59</v>
      </c>
      <c r="I65" s="206">
        <v>2.59</v>
      </c>
      <c r="J65" s="206">
        <v>2.04</v>
      </c>
      <c r="K65" s="206">
        <v>2.02</v>
      </c>
      <c r="L65" s="206">
        <v>2.02</v>
      </c>
      <c r="M65" s="206">
        <v>2.96</v>
      </c>
      <c r="N65" s="206">
        <v>1.64</v>
      </c>
      <c r="O65" s="206">
        <v>1.17</v>
      </c>
      <c r="P65" s="206">
        <v>1.31</v>
      </c>
      <c r="S65" s="208">
        <v>15.5</v>
      </c>
      <c r="T65" s="208">
        <v>15.5</v>
      </c>
      <c r="U65" s="208">
        <v>16.5</v>
      </c>
      <c r="V65" s="208">
        <v>19.399999999999999</v>
      </c>
      <c r="W65" s="208">
        <v>19.399999999999999</v>
      </c>
      <c r="AE65" s="207" t="str">
        <f t="shared" si="56"/>
        <v/>
      </c>
      <c r="AF65" s="206" t="str">
        <f t="shared" si="57"/>
        <v/>
      </c>
      <c r="AG65" s="206">
        <f t="shared" si="58"/>
        <v>4.0789473684210531</v>
      </c>
      <c r="AH65" s="206">
        <f t="shared" si="59"/>
        <v>4.0789473684210531</v>
      </c>
      <c r="AI65" s="206">
        <f t="shared" si="60"/>
        <v>4.8104956268221573</v>
      </c>
      <c r="AJ65" s="206">
        <f t="shared" si="61"/>
        <v>7.4903474903474905</v>
      </c>
      <c r="AK65" s="206">
        <f t="shared" si="62"/>
        <v>7.4903474903474905</v>
      </c>
      <c r="AL65" s="206" t="str">
        <f t="shared" si="63"/>
        <v/>
      </c>
      <c r="AM65" s="206" t="str">
        <f t="shared" si="64"/>
        <v/>
      </c>
      <c r="AN65" s="206" t="str">
        <f t="shared" si="65"/>
        <v/>
      </c>
      <c r="AO65" s="206" t="str">
        <f t="shared" si="66"/>
        <v/>
      </c>
      <c r="AP65" s="206" t="str">
        <f t="shared" si="67"/>
        <v/>
      </c>
      <c r="AQ65" s="206" t="str">
        <f t="shared" si="68"/>
        <v/>
      </c>
      <c r="AR65" s="206" t="str">
        <f t="shared" si="69"/>
        <v/>
      </c>
      <c r="AS65" s="209" t="str">
        <f t="shared" si="70"/>
        <v/>
      </c>
      <c r="AT65" s="208" t="str">
        <f t="shared" si="71"/>
        <v/>
      </c>
      <c r="AU65" s="208">
        <f t="shared" si="72"/>
        <v>15.5</v>
      </c>
      <c r="AV65" s="208">
        <f t="shared" si="73"/>
        <v>15.5</v>
      </c>
      <c r="AW65" s="208">
        <f t="shared" si="74"/>
        <v>16.5</v>
      </c>
      <c r="AX65" s="208">
        <f t="shared" si="75"/>
        <v>19.399999999999999</v>
      </c>
      <c r="AY65" s="208">
        <f t="shared" si="76"/>
        <v>19.399999999999999</v>
      </c>
      <c r="AZ65" s="208" t="str">
        <f t="shared" si="77"/>
        <v/>
      </c>
      <c r="BA65" s="208" t="str">
        <f t="shared" si="78"/>
        <v/>
      </c>
      <c r="BB65" s="208" t="str">
        <f t="shared" si="79"/>
        <v/>
      </c>
      <c r="BC65" s="208" t="str">
        <f t="shared" si="80"/>
        <v/>
      </c>
      <c r="BD65" s="208" t="str">
        <f t="shared" si="81"/>
        <v/>
      </c>
      <c r="BE65" s="208" t="str">
        <f t="shared" si="82"/>
        <v/>
      </c>
      <c r="BF65" s="208" t="str">
        <f t="shared" si="83"/>
        <v/>
      </c>
      <c r="BG65" s="209" t="str">
        <f t="shared" si="84"/>
        <v/>
      </c>
      <c r="BH65" s="208" t="str">
        <f t="shared" si="85"/>
        <v/>
      </c>
      <c r="BI65" s="208">
        <f t="shared" si="86"/>
        <v>29.980657640232106</v>
      </c>
      <c r="BJ65" s="208">
        <f t="shared" si="87"/>
        <v>29.980657640232106</v>
      </c>
      <c r="BK65" s="208">
        <f t="shared" si="88"/>
        <v>33.880903490759749</v>
      </c>
      <c r="BL65" s="208">
        <f t="shared" si="89"/>
        <v>40.165631469979296</v>
      </c>
      <c r="BM65" s="208">
        <f t="shared" si="90"/>
        <v>40.165631469979296</v>
      </c>
      <c r="BN65" s="208" t="str">
        <f t="shared" si="91"/>
        <v/>
      </c>
      <c r="BO65" s="208" t="str">
        <f t="shared" si="92"/>
        <v/>
      </c>
      <c r="BP65" s="208" t="str">
        <f t="shared" si="93"/>
        <v/>
      </c>
      <c r="BQ65" s="208" t="str">
        <f t="shared" si="94"/>
        <v/>
      </c>
      <c r="BR65" s="208" t="str">
        <f t="shared" si="95"/>
        <v/>
      </c>
      <c r="BS65" s="208" t="str">
        <f t="shared" si="96"/>
        <v/>
      </c>
      <c r="BT65" s="208" t="str">
        <f t="shared" si="97"/>
        <v/>
      </c>
      <c r="BW65" s="206">
        <v>6.77</v>
      </c>
      <c r="BX65" s="206">
        <v>6.77</v>
      </c>
      <c r="BY65" s="206">
        <v>6.25</v>
      </c>
      <c r="BZ65" s="206">
        <v>6.41</v>
      </c>
      <c r="CA65" s="206">
        <v>6.41</v>
      </c>
      <c r="CI65" s="207" t="str">
        <f t="shared" si="98"/>
        <v/>
      </c>
      <c r="CJ65" s="206" t="str">
        <f t="shared" si="99"/>
        <v/>
      </c>
      <c r="CK65" s="206">
        <f t="shared" si="100"/>
        <v>6.77</v>
      </c>
      <c r="CL65" s="206">
        <f t="shared" si="101"/>
        <v>6.77</v>
      </c>
      <c r="CM65" s="206">
        <f t="shared" si="102"/>
        <v>6.25</v>
      </c>
      <c r="CN65" s="206">
        <f t="shared" si="103"/>
        <v>6.41</v>
      </c>
      <c r="CO65" s="206">
        <f t="shared" si="104"/>
        <v>6.41</v>
      </c>
      <c r="CP65" s="206" t="str">
        <f t="shared" si="105"/>
        <v/>
      </c>
      <c r="CQ65" s="206" t="str">
        <f t="shared" si="106"/>
        <v/>
      </c>
      <c r="CR65" s="206" t="str">
        <f t="shared" si="107"/>
        <v/>
      </c>
      <c r="CS65" s="206" t="str">
        <f t="shared" si="108"/>
        <v/>
      </c>
      <c r="CT65" s="206" t="str">
        <f t="shared" si="109"/>
        <v/>
      </c>
      <c r="CU65" s="206" t="str">
        <f t="shared" si="110"/>
        <v/>
      </c>
      <c r="CV65" s="206" t="str">
        <f t="shared" si="111"/>
        <v/>
      </c>
    </row>
    <row r="66" spans="1:100" x14ac:dyDescent="0.15">
      <c r="A66" s="210" t="s">
        <v>544</v>
      </c>
      <c r="B66" s="211" t="s">
        <v>544</v>
      </c>
      <c r="C66" s="207">
        <v>2.9</v>
      </c>
      <c r="D66" s="206">
        <v>2.19</v>
      </c>
      <c r="E66" s="206">
        <v>7.36</v>
      </c>
      <c r="F66" s="206">
        <v>7.36</v>
      </c>
      <c r="G66" s="206">
        <v>9.1999999999999993</v>
      </c>
      <c r="H66" s="206">
        <v>7.55</v>
      </c>
      <c r="I66" s="206">
        <v>7.55</v>
      </c>
      <c r="J66" s="206">
        <v>5.31</v>
      </c>
      <c r="K66" s="206">
        <v>6.67</v>
      </c>
      <c r="L66" s="206">
        <v>6.67</v>
      </c>
      <c r="M66" s="206">
        <v>6.72</v>
      </c>
      <c r="N66" s="206">
        <v>3.01</v>
      </c>
      <c r="O66" s="206">
        <v>6.45</v>
      </c>
      <c r="P66" s="206">
        <v>4.8</v>
      </c>
      <c r="S66" s="208">
        <v>24.1</v>
      </c>
      <c r="T66" s="208">
        <v>24.1</v>
      </c>
      <c r="U66" s="208">
        <v>17.3</v>
      </c>
      <c r="V66" s="208">
        <v>23.1</v>
      </c>
      <c r="W66" s="208">
        <v>23.1</v>
      </c>
      <c r="X66" s="208">
        <v>13</v>
      </c>
      <c r="AC66" s="208">
        <v>15.7</v>
      </c>
      <c r="AD66" s="208">
        <v>11.1</v>
      </c>
      <c r="AE66" s="207" t="str">
        <f t="shared" ref="AE66:AE97" si="112">IF(Q66="","",IFERROR(Q66/C66,""))</f>
        <v/>
      </c>
      <c r="AF66" s="206" t="str">
        <f t="shared" ref="AF66:AF97" si="113">IF(R66="","",IFERROR(R66/D66,""))</f>
        <v/>
      </c>
      <c r="AG66" s="206">
        <f t="shared" ref="AG66:AG97" si="114">IF(S66="","",IFERROR(S66/E66,""))</f>
        <v>3.2744565217391304</v>
      </c>
      <c r="AH66" s="206">
        <f t="shared" ref="AH66:AH97" si="115">IF(T66="","",IFERROR(T66/F66,""))</f>
        <v>3.2744565217391304</v>
      </c>
      <c r="AI66" s="206">
        <f t="shared" ref="AI66:AI97" si="116">IF(U66="","",IFERROR(U66/G66,""))</f>
        <v>1.8804347826086958</v>
      </c>
      <c r="AJ66" s="206">
        <f t="shared" ref="AJ66:AJ97" si="117">IF(V66="","",IFERROR(V66/H66,""))</f>
        <v>3.0596026490066226</v>
      </c>
      <c r="AK66" s="206">
        <f t="shared" ref="AK66:AK97" si="118">IF(W66="","",IFERROR(W66/I66,""))</f>
        <v>3.0596026490066226</v>
      </c>
      <c r="AL66" s="206">
        <f t="shared" ref="AL66:AL97" si="119">IF(X66="","",IFERROR(X66/J66,""))</f>
        <v>2.4482109227871942</v>
      </c>
      <c r="AM66" s="206" t="str">
        <f t="shared" ref="AM66:AM97" si="120">IF(Y66="","",IFERROR(Y66/K66,""))</f>
        <v/>
      </c>
      <c r="AN66" s="206" t="str">
        <f t="shared" ref="AN66:AN97" si="121">IF(Z66="","",IFERROR(Z66/L66,""))</f>
        <v/>
      </c>
      <c r="AO66" s="206" t="str">
        <f t="shared" ref="AO66:AO97" si="122">IF(AA66="","",IFERROR(AA66/M66,""))</f>
        <v/>
      </c>
      <c r="AP66" s="206" t="str">
        <f t="shared" ref="AP66:AP97" si="123">IF(AB66="","",IFERROR(AB66/N66,""))</f>
        <v/>
      </c>
      <c r="AQ66" s="206">
        <f t="shared" ref="AQ66:AQ97" si="124">IF(AC66="","",IFERROR(AC66/O66,""))</f>
        <v>2.4341085271317828</v>
      </c>
      <c r="AR66" s="206">
        <f t="shared" ref="AR66:AR97" si="125">IF(AD66="","",IFERROR(AD66/P66,""))</f>
        <v>2.3125</v>
      </c>
      <c r="AS66" s="209" t="str">
        <f t="shared" ref="AS66:AS97" si="126">IF(Q66="","",IF(AE66&lt;1.35,"",Q66))</f>
        <v/>
      </c>
      <c r="AT66" s="208" t="str">
        <f t="shared" ref="AT66:AT97" si="127">IF(R66="","",IF(AF66&lt;1.35,"",R66))</f>
        <v/>
      </c>
      <c r="AU66" s="208">
        <f t="shared" ref="AU66:AU97" si="128">IF(S66="","",IF(AG66&lt;1.35,"",S66))</f>
        <v>24.1</v>
      </c>
      <c r="AV66" s="208">
        <f t="shared" ref="AV66:AV97" si="129">IF(T66="","",IF(AH66&lt;1.35,"",T66))</f>
        <v>24.1</v>
      </c>
      <c r="AW66" s="208">
        <f t="shared" ref="AW66:AW97" si="130">IF(U66="","",IF(AI66&lt;1.35,"",U66))</f>
        <v>17.3</v>
      </c>
      <c r="AX66" s="208">
        <f t="shared" ref="AX66:AX97" si="131">IF(V66="","",IF(AJ66&lt;1.35,"",V66))</f>
        <v>23.1</v>
      </c>
      <c r="AY66" s="208">
        <f t="shared" ref="AY66:AY97" si="132">IF(W66="","",IF(AK66&lt;1.35,"",W66))</f>
        <v>23.1</v>
      </c>
      <c r="AZ66" s="208">
        <f t="shared" ref="AZ66:AZ97" si="133">IF(X66="","",IF(AL66&lt;1.35,"",X66))</f>
        <v>13</v>
      </c>
      <c r="BA66" s="208" t="str">
        <f t="shared" ref="BA66:BA97" si="134">IF(Y66="","",IF(AM66&lt;1.35,"",Y66))</f>
        <v/>
      </c>
      <c r="BB66" s="208" t="str">
        <f t="shared" ref="BB66:BB97" si="135">IF(Z66="","",IF(AN66&lt;1.35,"",Z66))</f>
        <v/>
      </c>
      <c r="BC66" s="208" t="str">
        <f t="shared" ref="BC66:BC97" si="136">IF(AA66="","",IF(AO66&lt;1.35,"",AA66))</f>
        <v/>
      </c>
      <c r="BD66" s="208" t="str">
        <f t="shared" ref="BD66:BD97" si="137">IF(AB66="","",IF(AP66&lt;1.35,"",AB66))</f>
        <v/>
      </c>
      <c r="BE66" s="208">
        <f t="shared" ref="BE66:BE97" si="138">IF(AC66="","",IF(AQ66&lt;1.35,"",AC66))</f>
        <v>15.7</v>
      </c>
      <c r="BF66" s="208">
        <f t="shared" ref="BF66:BF97" si="139">IF(AD66="","",IF(AR66&lt;1.35,"",AD66))</f>
        <v>11.1</v>
      </c>
      <c r="BG66" s="209" t="str">
        <f t="shared" ref="BG66:BG97" si="140">IF(AS66="","",100*(AS66)/MAX(AS:AS))</f>
        <v/>
      </c>
      <c r="BH66" s="208" t="str">
        <f t="shared" ref="BH66:BH97" si="141">IF(AT66="","",100*(AT66)/MAX(AT:AT))</f>
        <v/>
      </c>
      <c r="BI66" s="208">
        <f t="shared" ref="BI66:BI97" si="142">IF(AU66="","",100*(AU66)/MAX(AU:AU))</f>
        <v>46.615087040618953</v>
      </c>
      <c r="BJ66" s="208">
        <f t="shared" ref="BJ66:BJ97" si="143">IF(AV66="","",100*(AV66)/MAX(AV:AV))</f>
        <v>46.615087040618953</v>
      </c>
      <c r="BK66" s="208">
        <f t="shared" ref="BK66:BK97" si="144">IF(AW66="","",100*(AW66)/MAX(AW:AW))</f>
        <v>35.523613963039011</v>
      </c>
      <c r="BL66" s="208">
        <f t="shared" ref="BL66:BL97" si="145">IF(AX66="","",100*(AX66)/MAX(AX:AX))</f>
        <v>47.826086956521742</v>
      </c>
      <c r="BM66" s="208">
        <f t="shared" ref="BM66:BM97" si="146">IF(AY66="","",100*(AY66)/MAX(AY:AY))</f>
        <v>47.826086956521742</v>
      </c>
      <c r="BN66" s="208">
        <f t="shared" ref="BN66:BN97" si="147">IF(AZ66="","",100*(AZ66)/MAX(AZ:AZ))</f>
        <v>37.681159420289852</v>
      </c>
      <c r="BO66" s="208" t="str">
        <f t="shared" ref="BO66:BO97" si="148">IF(BA66="","",100*(BA66)/MAX(BA:BA))</f>
        <v/>
      </c>
      <c r="BP66" s="208" t="str">
        <f t="shared" ref="BP66:BP97" si="149">IF(BB66="","",100*(BB66)/MAX(BB:BB))</f>
        <v/>
      </c>
      <c r="BQ66" s="208" t="str">
        <f t="shared" ref="BQ66:BQ97" si="150">IF(BC66="","",100*(BC66)/MAX(BC:BC))</f>
        <v/>
      </c>
      <c r="BR66" s="208" t="str">
        <f t="shared" ref="BR66:BR97" si="151">IF(BD66="","",100*(BD66)/MAX(BD:BD))</f>
        <v/>
      </c>
      <c r="BS66" s="208">
        <f t="shared" ref="BS66:BS97" si="152">IF(BE66="","",100*(BE66)/MAX(BE:BE))</f>
        <v>29.904761904761905</v>
      </c>
      <c r="BT66" s="208">
        <f t="shared" ref="BT66:BT97" si="153">IF(BF66="","",100*(BF66)/MAX(BF:BF))</f>
        <v>21.936758893280633</v>
      </c>
      <c r="BW66" s="206">
        <v>5.45</v>
      </c>
      <c r="BX66" s="206">
        <v>5.45</v>
      </c>
      <c r="BY66" s="206">
        <v>5.65</v>
      </c>
      <c r="BZ66" s="206">
        <v>5.68</v>
      </c>
      <c r="CA66" s="206">
        <v>5.68</v>
      </c>
      <c r="CB66" s="206">
        <v>5.0999999999999996</v>
      </c>
      <c r="CG66" s="206">
        <v>5.74</v>
      </c>
      <c r="CH66" s="206">
        <v>5.68</v>
      </c>
      <c r="CI66" s="207" t="str">
        <f t="shared" ref="CI66:CI97" si="154">IF(BU66="","",IF(AE66&lt;1.35,"",BU66))</f>
        <v/>
      </c>
      <c r="CJ66" s="206" t="str">
        <f t="shared" ref="CJ66:CJ97" si="155">IF(BV66="","",IF(AF66&lt;1.35,"",BV66))</f>
        <v/>
      </c>
      <c r="CK66" s="206">
        <f t="shared" ref="CK66:CK97" si="156">IF(BW66="","",IF(AG66&lt;1.35,"",BW66))</f>
        <v>5.45</v>
      </c>
      <c r="CL66" s="206">
        <f t="shared" ref="CL66:CL97" si="157">IF(BX66="","",IF(AH66&lt;1.35,"",BX66))</f>
        <v>5.45</v>
      </c>
      <c r="CM66" s="206">
        <f t="shared" ref="CM66:CM97" si="158">IF(BY66="","",IF(AI66&lt;1.35,"",BY66))</f>
        <v>5.65</v>
      </c>
      <c r="CN66" s="206">
        <f t="shared" ref="CN66:CN97" si="159">IF(BZ66="","",IF(AJ66&lt;1.35,"",BZ66))</f>
        <v>5.68</v>
      </c>
      <c r="CO66" s="206">
        <f t="shared" ref="CO66:CO97" si="160">IF(CA66="","",IF(AK66&lt;1.35,"",CA66))</f>
        <v>5.68</v>
      </c>
      <c r="CP66" s="206">
        <f t="shared" ref="CP66:CP97" si="161">IF(CB66="","",IF(AL66&lt;1.35,"",CB66))</f>
        <v>5.0999999999999996</v>
      </c>
      <c r="CQ66" s="206" t="str">
        <f t="shared" ref="CQ66:CQ97" si="162">IF(CC66="","",IF(AM66&lt;1.35,"",CC66))</f>
        <v/>
      </c>
      <c r="CR66" s="206" t="str">
        <f t="shared" ref="CR66:CR97" si="163">IF(CD66="","",IF(AN66&lt;1.35,"",CD66))</f>
        <v/>
      </c>
      <c r="CS66" s="206" t="str">
        <f t="shared" ref="CS66:CS97" si="164">IF(CE66="","",IF(AO66&lt;1.35,"",CE66))</f>
        <v/>
      </c>
      <c r="CT66" s="206" t="str">
        <f t="shared" ref="CT66:CT97" si="165">IF(CF66="","",IF(AP66&lt;1.35,"",CF66))</f>
        <v/>
      </c>
      <c r="CU66" s="206">
        <f t="shared" ref="CU66:CU97" si="166">IF(CG66="","",IF(AQ66&lt;1.35,"",CG66))</f>
        <v>5.74</v>
      </c>
      <c r="CV66" s="206">
        <f t="shared" ref="CV66:CV97" si="167">IF(CH66="","",IF(AR66&lt;1.35,"",CH66))</f>
        <v>5.68</v>
      </c>
    </row>
    <row r="67" spans="1:100" x14ac:dyDescent="0.15">
      <c r="A67" s="210" t="s">
        <v>676</v>
      </c>
      <c r="B67" s="211" t="s">
        <v>676</v>
      </c>
      <c r="C67" s="207">
        <v>6.44</v>
      </c>
      <c r="D67" s="206">
        <v>6.04</v>
      </c>
      <c r="E67" s="206">
        <v>8.83</v>
      </c>
      <c r="F67" s="206">
        <v>8.83</v>
      </c>
      <c r="G67" s="206">
        <v>8.5500000000000007</v>
      </c>
      <c r="H67" s="206">
        <v>8.14</v>
      </c>
      <c r="I67" s="206">
        <v>8.14</v>
      </c>
      <c r="J67" s="206">
        <v>7.26</v>
      </c>
      <c r="K67" s="206">
        <v>10.19</v>
      </c>
      <c r="L67" s="206">
        <v>10.19</v>
      </c>
      <c r="M67" s="206">
        <v>6.16</v>
      </c>
      <c r="N67" s="206">
        <v>8.61</v>
      </c>
      <c r="O67" s="206">
        <v>6.65</v>
      </c>
      <c r="P67" s="206">
        <v>8.9600000000000009</v>
      </c>
      <c r="AD67" s="208">
        <v>35.4</v>
      </c>
      <c r="AE67" s="207" t="str">
        <f t="shared" si="112"/>
        <v/>
      </c>
      <c r="AF67" s="206" t="str">
        <f t="shared" si="113"/>
        <v/>
      </c>
      <c r="AG67" s="206" t="str">
        <f t="shared" si="114"/>
        <v/>
      </c>
      <c r="AH67" s="206" t="str">
        <f t="shared" si="115"/>
        <v/>
      </c>
      <c r="AI67" s="206" t="str">
        <f t="shared" si="116"/>
        <v/>
      </c>
      <c r="AJ67" s="206" t="str">
        <f t="shared" si="117"/>
        <v/>
      </c>
      <c r="AK67" s="206" t="str">
        <f t="shared" si="118"/>
        <v/>
      </c>
      <c r="AL67" s="206" t="str">
        <f t="shared" si="119"/>
        <v/>
      </c>
      <c r="AM67" s="206" t="str">
        <f t="shared" si="120"/>
        <v/>
      </c>
      <c r="AN67" s="206" t="str">
        <f t="shared" si="121"/>
        <v/>
      </c>
      <c r="AO67" s="206" t="str">
        <f t="shared" si="122"/>
        <v/>
      </c>
      <c r="AP67" s="206" t="str">
        <f t="shared" si="123"/>
        <v/>
      </c>
      <c r="AQ67" s="206" t="str">
        <f t="shared" si="124"/>
        <v/>
      </c>
      <c r="AR67" s="206">
        <f t="shared" si="125"/>
        <v>3.9508928571428568</v>
      </c>
      <c r="AS67" s="209" t="str">
        <f t="shared" si="126"/>
        <v/>
      </c>
      <c r="AT67" s="208" t="str">
        <f t="shared" si="127"/>
        <v/>
      </c>
      <c r="AU67" s="208" t="str">
        <f t="shared" si="128"/>
        <v/>
      </c>
      <c r="AV67" s="208" t="str">
        <f t="shared" si="129"/>
        <v/>
      </c>
      <c r="AW67" s="208" t="str">
        <f t="shared" si="130"/>
        <v/>
      </c>
      <c r="AX67" s="208" t="str">
        <f t="shared" si="131"/>
        <v/>
      </c>
      <c r="AY67" s="208" t="str">
        <f t="shared" si="132"/>
        <v/>
      </c>
      <c r="AZ67" s="208" t="str">
        <f t="shared" si="133"/>
        <v/>
      </c>
      <c r="BA67" s="208" t="str">
        <f t="shared" si="134"/>
        <v/>
      </c>
      <c r="BB67" s="208" t="str">
        <f t="shared" si="135"/>
        <v/>
      </c>
      <c r="BC67" s="208" t="str">
        <f t="shared" si="136"/>
        <v/>
      </c>
      <c r="BD67" s="208" t="str">
        <f t="shared" si="137"/>
        <v/>
      </c>
      <c r="BE67" s="208" t="str">
        <f t="shared" si="138"/>
        <v/>
      </c>
      <c r="BF67" s="208">
        <f t="shared" si="139"/>
        <v>35.4</v>
      </c>
      <c r="BG67" s="209" t="str">
        <f t="shared" si="140"/>
        <v/>
      </c>
      <c r="BH67" s="208" t="str">
        <f t="shared" si="141"/>
        <v/>
      </c>
      <c r="BI67" s="208" t="str">
        <f t="shared" si="142"/>
        <v/>
      </c>
      <c r="BJ67" s="208" t="str">
        <f t="shared" si="143"/>
        <v/>
      </c>
      <c r="BK67" s="208" t="str">
        <f t="shared" si="144"/>
        <v/>
      </c>
      <c r="BL67" s="208" t="str">
        <f t="shared" si="145"/>
        <v/>
      </c>
      <c r="BM67" s="208" t="str">
        <f t="shared" si="146"/>
        <v/>
      </c>
      <c r="BN67" s="208" t="str">
        <f t="shared" si="147"/>
        <v/>
      </c>
      <c r="BO67" s="208" t="str">
        <f t="shared" si="148"/>
        <v/>
      </c>
      <c r="BP67" s="208" t="str">
        <f t="shared" si="149"/>
        <v/>
      </c>
      <c r="BQ67" s="208" t="str">
        <f t="shared" si="150"/>
        <v/>
      </c>
      <c r="BR67" s="208" t="str">
        <f t="shared" si="151"/>
        <v/>
      </c>
      <c r="BS67" s="208" t="str">
        <f t="shared" si="152"/>
        <v/>
      </c>
      <c r="BT67" s="208">
        <f t="shared" si="153"/>
        <v>69.960474308300391</v>
      </c>
      <c r="CH67" s="206">
        <v>6.77</v>
      </c>
      <c r="CI67" s="207" t="str">
        <f t="shared" si="154"/>
        <v/>
      </c>
      <c r="CJ67" s="206" t="str">
        <f t="shared" si="155"/>
        <v/>
      </c>
      <c r="CK67" s="206" t="str">
        <f t="shared" si="156"/>
        <v/>
      </c>
      <c r="CL67" s="206" t="str">
        <f t="shared" si="157"/>
        <v/>
      </c>
      <c r="CM67" s="206" t="str">
        <f t="shared" si="158"/>
        <v/>
      </c>
      <c r="CN67" s="206" t="str">
        <f t="shared" si="159"/>
        <v/>
      </c>
      <c r="CO67" s="206" t="str">
        <f t="shared" si="160"/>
        <v/>
      </c>
      <c r="CP67" s="206" t="str">
        <f t="shared" si="161"/>
        <v/>
      </c>
      <c r="CQ67" s="206" t="str">
        <f t="shared" si="162"/>
        <v/>
      </c>
      <c r="CR67" s="206" t="str">
        <f t="shared" si="163"/>
        <v/>
      </c>
      <c r="CS67" s="206" t="str">
        <f t="shared" si="164"/>
        <v/>
      </c>
      <c r="CT67" s="206" t="str">
        <f t="shared" si="165"/>
        <v/>
      </c>
      <c r="CU67" s="206" t="str">
        <f t="shared" si="166"/>
        <v/>
      </c>
      <c r="CV67" s="206">
        <f t="shared" si="167"/>
        <v>6.77</v>
      </c>
    </row>
    <row r="68" spans="1:100" x14ac:dyDescent="0.15">
      <c r="A68" s="210" t="s">
        <v>49</v>
      </c>
      <c r="B68" s="211" t="s">
        <v>49</v>
      </c>
      <c r="C68" s="207">
        <v>4.0999999999999996</v>
      </c>
      <c r="D68" s="206">
        <v>2.87</v>
      </c>
      <c r="E68" s="206">
        <v>5.0999999999999996</v>
      </c>
      <c r="F68" s="206">
        <v>5.0999999999999996</v>
      </c>
      <c r="G68" s="206">
        <v>4.3099999999999996</v>
      </c>
      <c r="H68" s="206">
        <v>5.76</v>
      </c>
      <c r="I68" s="206">
        <v>5.76</v>
      </c>
      <c r="J68" s="206">
        <v>6.24</v>
      </c>
      <c r="K68" s="206">
        <v>8.82</v>
      </c>
      <c r="L68" s="206">
        <v>8.82</v>
      </c>
      <c r="M68" s="206">
        <v>8.26</v>
      </c>
      <c r="N68" s="206">
        <v>6.72</v>
      </c>
      <c r="O68" s="206">
        <v>3.17</v>
      </c>
      <c r="P68" s="206">
        <v>4.88</v>
      </c>
      <c r="S68" s="208">
        <v>25.2</v>
      </c>
      <c r="T68" s="208">
        <v>25.2</v>
      </c>
      <c r="U68" s="208">
        <v>33.700000000000003</v>
      </c>
      <c r="V68" s="208">
        <v>26.9</v>
      </c>
      <c r="W68" s="208">
        <v>26.9</v>
      </c>
      <c r="X68" s="208">
        <v>17.5</v>
      </c>
      <c r="AE68" s="207" t="str">
        <f t="shared" si="112"/>
        <v/>
      </c>
      <c r="AF68" s="206" t="str">
        <f t="shared" si="113"/>
        <v/>
      </c>
      <c r="AG68" s="206">
        <f t="shared" si="114"/>
        <v>4.9411764705882355</v>
      </c>
      <c r="AH68" s="206">
        <f t="shared" si="115"/>
        <v>4.9411764705882355</v>
      </c>
      <c r="AI68" s="206">
        <f t="shared" si="116"/>
        <v>7.8190255220417644</v>
      </c>
      <c r="AJ68" s="206">
        <f t="shared" si="117"/>
        <v>4.6701388888888884</v>
      </c>
      <c r="AK68" s="206">
        <f t="shared" si="118"/>
        <v>4.6701388888888884</v>
      </c>
      <c r="AL68" s="206">
        <f t="shared" si="119"/>
        <v>2.8044871794871793</v>
      </c>
      <c r="AM68" s="206" t="str">
        <f t="shared" si="120"/>
        <v/>
      </c>
      <c r="AN68" s="206" t="str">
        <f t="shared" si="121"/>
        <v/>
      </c>
      <c r="AO68" s="206" t="str">
        <f t="shared" si="122"/>
        <v/>
      </c>
      <c r="AP68" s="206" t="str">
        <f t="shared" si="123"/>
        <v/>
      </c>
      <c r="AQ68" s="206" t="str">
        <f t="shared" si="124"/>
        <v/>
      </c>
      <c r="AR68" s="206" t="str">
        <f t="shared" si="125"/>
        <v/>
      </c>
      <c r="AS68" s="209" t="str">
        <f t="shared" si="126"/>
        <v/>
      </c>
      <c r="AT68" s="208" t="str">
        <f t="shared" si="127"/>
        <v/>
      </c>
      <c r="AU68" s="208">
        <f t="shared" si="128"/>
        <v>25.2</v>
      </c>
      <c r="AV68" s="208">
        <f t="shared" si="129"/>
        <v>25.2</v>
      </c>
      <c r="AW68" s="208">
        <f t="shared" si="130"/>
        <v>33.700000000000003</v>
      </c>
      <c r="AX68" s="208">
        <f t="shared" si="131"/>
        <v>26.9</v>
      </c>
      <c r="AY68" s="208">
        <f t="shared" si="132"/>
        <v>26.9</v>
      </c>
      <c r="AZ68" s="208">
        <f t="shared" si="133"/>
        <v>17.5</v>
      </c>
      <c r="BA68" s="208" t="str">
        <f t="shared" si="134"/>
        <v/>
      </c>
      <c r="BB68" s="208" t="str">
        <f t="shared" si="135"/>
        <v/>
      </c>
      <c r="BC68" s="208" t="str">
        <f t="shared" si="136"/>
        <v/>
      </c>
      <c r="BD68" s="208" t="str">
        <f t="shared" si="137"/>
        <v/>
      </c>
      <c r="BE68" s="208" t="str">
        <f t="shared" si="138"/>
        <v/>
      </c>
      <c r="BF68" s="208" t="str">
        <f t="shared" si="139"/>
        <v/>
      </c>
      <c r="BG68" s="209" t="str">
        <f t="shared" si="140"/>
        <v/>
      </c>
      <c r="BH68" s="208" t="str">
        <f t="shared" si="141"/>
        <v/>
      </c>
      <c r="BI68" s="208">
        <f t="shared" si="142"/>
        <v>48.742746615087036</v>
      </c>
      <c r="BJ68" s="208">
        <f t="shared" si="143"/>
        <v>48.742746615087036</v>
      </c>
      <c r="BK68" s="208">
        <f t="shared" si="144"/>
        <v>69.199178644763862</v>
      </c>
      <c r="BL68" s="208">
        <f t="shared" si="145"/>
        <v>55.693581780538302</v>
      </c>
      <c r="BM68" s="208">
        <f t="shared" si="146"/>
        <v>55.693581780538302</v>
      </c>
      <c r="BN68" s="208">
        <f t="shared" si="147"/>
        <v>50.724637681159422</v>
      </c>
      <c r="BO68" s="208" t="str">
        <f t="shared" si="148"/>
        <v/>
      </c>
      <c r="BP68" s="208" t="str">
        <f t="shared" si="149"/>
        <v/>
      </c>
      <c r="BQ68" s="208" t="str">
        <f t="shared" si="150"/>
        <v/>
      </c>
      <c r="BR68" s="208" t="str">
        <f t="shared" si="151"/>
        <v/>
      </c>
      <c r="BS68" s="208" t="str">
        <f t="shared" si="152"/>
        <v/>
      </c>
      <c r="BT68" s="208" t="str">
        <f t="shared" si="153"/>
        <v/>
      </c>
      <c r="BW68" s="206">
        <v>3.55</v>
      </c>
      <c r="BX68" s="206">
        <v>3.55</v>
      </c>
      <c r="BY68" s="206">
        <v>3.94</v>
      </c>
      <c r="BZ68" s="206">
        <v>3.73</v>
      </c>
      <c r="CA68" s="206">
        <v>3.73</v>
      </c>
      <c r="CB68" s="206">
        <v>3.37</v>
      </c>
      <c r="CI68" s="207" t="str">
        <f t="shared" si="154"/>
        <v/>
      </c>
      <c r="CJ68" s="206" t="str">
        <f t="shared" si="155"/>
        <v/>
      </c>
      <c r="CK68" s="206">
        <f t="shared" si="156"/>
        <v>3.55</v>
      </c>
      <c r="CL68" s="206">
        <f t="shared" si="157"/>
        <v>3.55</v>
      </c>
      <c r="CM68" s="206">
        <f t="shared" si="158"/>
        <v>3.94</v>
      </c>
      <c r="CN68" s="206">
        <f t="shared" si="159"/>
        <v>3.73</v>
      </c>
      <c r="CO68" s="206">
        <f t="shared" si="160"/>
        <v>3.73</v>
      </c>
      <c r="CP68" s="206">
        <f t="shared" si="161"/>
        <v>3.37</v>
      </c>
      <c r="CQ68" s="206" t="str">
        <f t="shared" si="162"/>
        <v/>
      </c>
      <c r="CR68" s="206" t="str">
        <f t="shared" si="163"/>
        <v/>
      </c>
      <c r="CS68" s="206" t="str">
        <f t="shared" si="164"/>
        <v/>
      </c>
      <c r="CT68" s="206" t="str">
        <f t="shared" si="165"/>
        <v/>
      </c>
      <c r="CU68" s="206" t="str">
        <f t="shared" si="166"/>
        <v/>
      </c>
      <c r="CV68" s="206" t="str">
        <f t="shared" si="167"/>
        <v/>
      </c>
    </row>
    <row r="69" spans="1:100" x14ac:dyDescent="0.15">
      <c r="A69" s="210" t="s">
        <v>448</v>
      </c>
      <c r="B69" s="211" t="s">
        <v>1808</v>
      </c>
      <c r="C69" s="207">
        <v>6.65</v>
      </c>
      <c r="D69" s="206">
        <v>6.38</v>
      </c>
      <c r="E69" s="206">
        <v>10.050000000000001</v>
      </c>
      <c r="F69" s="206">
        <v>10.050000000000001</v>
      </c>
      <c r="G69" s="206">
        <v>8.76</v>
      </c>
      <c r="H69" s="206">
        <v>6.47</v>
      </c>
      <c r="I69" s="206">
        <v>6.47</v>
      </c>
      <c r="J69" s="206">
        <v>8.19</v>
      </c>
      <c r="K69" s="206">
        <v>12.09</v>
      </c>
      <c r="L69" s="206">
        <v>12.09</v>
      </c>
      <c r="M69" s="206">
        <v>12.73</v>
      </c>
      <c r="N69" s="206">
        <v>8.3000000000000007</v>
      </c>
      <c r="O69" s="206">
        <v>6.8</v>
      </c>
      <c r="P69" s="206">
        <v>6.22</v>
      </c>
      <c r="Q69" s="209">
        <v>42.4</v>
      </c>
      <c r="R69" s="208">
        <v>41.7</v>
      </c>
      <c r="S69" s="208">
        <v>35.5</v>
      </c>
      <c r="T69" s="208">
        <v>35.5</v>
      </c>
      <c r="U69" s="208">
        <v>37.6</v>
      </c>
      <c r="V69" s="208">
        <v>36.6</v>
      </c>
      <c r="W69" s="208">
        <v>36.6</v>
      </c>
      <c r="X69" s="208">
        <v>25.7</v>
      </c>
      <c r="Y69" s="208">
        <v>38.200000000000003</v>
      </c>
      <c r="Z69" s="208">
        <v>38.200000000000003</v>
      </c>
      <c r="AA69" s="208">
        <v>36.200000000000003</v>
      </c>
      <c r="AB69" s="208">
        <v>20.3</v>
      </c>
      <c r="AC69" s="208">
        <v>43</v>
      </c>
      <c r="AD69" s="208">
        <v>42.1</v>
      </c>
      <c r="AE69" s="207">
        <f t="shared" si="112"/>
        <v>6.3759398496240598</v>
      </c>
      <c r="AF69" s="206">
        <f t="shared" si="113"/>
        <v>6.5360501567398126</v>
      </c>
      <c r="AG69" s="206">
        <f t="shared" si="114"/>
        <v>3.5323383084577111</v>
      </c>
      <c r="AH69" s="206">
        <f t="shared" si="115"/>
        <v>3.5323383084577111</v>
      </c>
      <c r="AI69" s="206">
        <f t="shared" si="116"/>
        <v>4.2922374429223744</v>
      </c>
      <c r="AJ69" s="206">
        <f t="shared" si="117"/>
        <v>5.6568778979907268</v>
      </c>
      <c r="AK69" s="206">
        <f t="shared" si="118"/>
        <v>5.6568778979907268</v>
      </c>
      <c r="AL69" s="206">
        <f t="shared" si="119"/>
        <v>3.1379731379731379</v>
      </c>
      <c r="AM69" s="206">
        <f t="shared" si="120"/>
        <v>3.1596360628618694</v>
      </c>
      <c r="AN69" s="206">
        <f t="shared" si="121"/>
        <v>3.1596360628618694</v>
      </c>
      <c r="AO69" s="206">
        <f t="shared" si="122"/>
        <v>2.8436763550667714</v>
      </c>
      <c r="AP69" s="206">
        <f t="shared" si="123"/>
        <v>2.4457831325301203</v>
      </c>
      <c r="AQ69" s="206">
        <f t="shared" si="124"/>
        <v>6.3235294117647056</v>
      </c>
      <c r="AR69" s="206">
        <f t="shared" si="125"/>
        <v>6.7684887459807079</v>
      </c>
      <c r="AS69" s="209">
        <f t="shared" si="126"/>
        <v>42.4</v>
      </c>
      <c r="AT69" s="208">
        <f t="shared" si="127"/>
        <v>41.7</v>
      </c>
      <c r="AU69" s="208">
        <f t="shared" si="128"/>
        <v>35.5</v>
      </c>
      <c r="AV69" s="208">
        <f t="shared" si="129"/>
        <v>35.5</v>
      </c>
      <c r="AW69" s="208">
        <f t="shared" si="130"/>
        <v>37.6</v>
      </c>
      <c r="AX69" s="208">
        <f t="shared" si="131"/>
        <v>36.6</v>
      </c>
      <c r="AY69" s="208">
        <f t="shared" si="132"/>
        <v>36.6</v>
      </c>
      <c r="AZ69" s="208">
        <f t="shared" si="133"/>
        <v>25.7</v>
      </c>
      <c r="BA69" s="208">
        <f t="shared" si="134"/>
        <v>38.200000000000003</v>
      </c>
      <c r="BB69" s="208">
        <f t="shared" si="135"/>
        <v>38.200000000000003</v>
      </c>
      <c r="BC69" s="208">
        <f t="shared" si="136"/>
        <v>36.200000000000003</v>
      </c>
      <c r="BD69" s="208">
        <f t="shared" si="137"/>
        <v>20.3</v>
      </c>
      <c r="BE69" s="208">
        <f t="shared" si="138"/>
        <v>43</v>
      </c>
      <c r="BF69" s="208">
        <f t="shared" si="139"/>
        <v>42.1</v>
      </c>
      <c r="BG69" s="209">
        <f t="shared" si="140"/>
        <v>77.941176470588232</v>
      </c>
      <c r="BH69" s="208">
        <f t="shared" si="141"/>
        <v>77.509293680297404</v>
      </c>
      <c r="BI69" s="208">
        <f t="shared" si="142"/>
        <v>68.665377176015468</v>
      </c>
      <c r="BJ69" s="208">
        <f t="shared" si="143"/>
        <v>68.665377176015468</v>
      </c>
      <c r="BK69" s="208">
        <f t="shared" si="144"/>
        <v>77.207392197125259</v>
      </c>
      <c r="BL69" s="208">
        <f t="shared" si="145"/>
        <v>75.776397515527961</v>
      </c>
      <c r="BM69" s="208">
        <f t="shared" si="146"/>
        <v>75.776397515527961</v>
      </c>
      <c r="BN69" s="208">
        <f t="shared" si="147"/>
        <v>74.492753623188406</v>
      </c>
      <c r="BO69" s="208">
        <f t="shared" si="148"/>
        <v>78.439425051334709</v>
      </c>
      <c r="BP69" s="208">
        <f t="shared" si="149"/>
        <v>78.439425051334709</v>
      </c>
      <c r="BQ69" s="208">
        <f t="shared" si="150"/>
        <v>81.348314606741582</v>
      </c>
      <c r="BR69" s="208">
        <f t="shared" si="151"/>
        <v>40.039447731755423</v>
      </c>
      <c r="BS69" s="208">
        <f t="shared" si="152"/>
        <v>81.904761904761898</v>
      </c>
      <c r="BT69" s="208">
        <f t="shared" si="153"/>
        <v>83.201581027667984</v>
      </c>
      <c r="BU69" s="207">
        <v>9.73</v>
      </c>
      <c r="BV69" s="206">
        <v>9.66</v>
      </c>
      <c r="BW69" s="206">
        <v>9.66</v>
      </c>
      <c r="BX69" s="206">
        <v>9.66</v>
      </c>
      <c r="BY69" s="206">
        <v>9.82</v>
      </c>
      <c r="BZ69" s="206">
        <v>9.58</v>
      </c>
      <c r="CA69" s="206">
        <v>9.58</v>
      </c>
      <c r="CB69" s="206">
        <v>9.7899999999999991</v>
      </c>
      <c r="CC69" s="206">
        <v>10.36</v>
      </c>
      <c r="CD69" s="206">
        <v>10.36</v>
      </c>
      <c r="CE69" s="206">
        <v>10.19</v>
      </c>
      <c r="CF69" s="206">
        <v>9.07</v>
      </c>
      <c r="CG69" s="206">
        <v>9.9600000000000009</v>
      </c>
      <c r="CH69" s="206">
        <v>10.119999999999999</v>
      </c>
      <c r="CI69" s="207">
        <f t="shared" si="154"/>
        <v>9.73</v>
      </c>
      <c r="CJ69" s="206">
        <f t="shared" si="155"/>
        <v>9.66</v>
      </c>
      <c r="CK69" s="206">
        <f t="shared" si="156"/>
        <v>9.66</v>
      </c>
      <c r="CL69" s="206">
        <f t="shared" si="157"/>
        <v>9.66</v>
      </c>
      <c r="CM69" s="206">
        <f t="shared" si="158"/>
        <v>9.82</v>
      </c>
      <c r="CN69" s="206">
        <f t="shared" si="159"/>
        <v>9.58</v>
      </c>
      <c r="CO69" s="206">
        <f t="shared" si="160"/>
        <v>9.58</v>
      </c>
      <c r="CP69" s="206">
        <f t="shared" si="161"/>
        <v>9.7899999999999991</v>
      </c>
      <c r="CQ69" s="206">
        <f t="shared" si="162"/>
        <v>10.36</v>
      </c>
      <c r="CR69" s="206">
        <f t="shared" si="163"/>
        <v>10.36</v>
      </c>
      <c r="CS69" s="206">
        <f t="shared" si="164"/>
        <v>10.19</v>
      </c>
      <c r="CT69" s="206">
        <f t="shared" si="165"/>
        <v>9.07</v>
      </c>
      <c r="CU69" s="206">
        <f t="shared" si="166"/>
        <v>9.9600000000000009</v>
      </c>
      <c r="CV69" s="206">
        <f t="shared" si="167"/>
        <v>10.119999999999999</v>
      </c>
    </row>
    <row r="70" spans="1:100" x14ac:dyDescent="0.15">
      <c r="A70" s="210" t="s">
        <v>677</v>
      </c>
      <c r="B70" s="211" t="s">
        <v>1606</v>
      </c>
      <c r="C70" s="207">
        <v>6.43</v>
      </c>
      <c r="D70" s="206">
        <v>5.48</v>
      </c>
      <c r="E70" s="206">
        <v>7.02</v>
      </c>
      <c r="F70" s="206">
        <v>7.02</v>
      </c>
      <c r="G70" s="206">
        <v>8.4499999999999993</v>
      </c>
      <c r="H70" s="206">
        <v>6.9</v>
      </c>
      <c r="I70" s="206">
        <v>6.9</v>
      </c>
      <c r="J70" s="206">
        <v>6.63</v>
      </c>
      <c r="K70" s="206">
        <v>9.18</v>
      </c>
      <c r="L70" s="206">
        <v>9.18</v>
      </c>
      <c r="M70" s="206">
        <v>5.92</v>
      </c>
      <c r="N70" s="206">
        <v>6.26</v>
      </c>
      <c r="O70" s="206">
        <v>5.55</v>
      </c>
      <c r="P70" s="206">
        <v>6.46</v>
      </c>
      <c r="Q70" s="209">
        <v>35.5</v>
      </c>
      <c r="R70" s="208">
        <v>36.299999999999997</v>
      </c>
      <c r="S70" s="208">
        <v>21.5</v>
      </c>
      <c r="T70" s="208">
        <v>21.5</v>
      </c>
      <c r="U70" s="208">
        <v>14.2</v>
      </c>
      <c r="V70" s="208">
        <v>31</v>
      </c>
      <c r="W70" s="208">
        <v>31</v>
      </c>
      <c r="X70" s="208">
        <v>24.4</v>
      </c>
      <c r="Y70" s="208">
        <v>14.2</v>
      </c>
      <c r="Z70" s="208">
        <v>14.2</v>
      </c>
      <c r="AA70" s="208">
        <v>8.6</v>
      </c>
      <c r="AB70" s="208">
        <v>36.6</v>
      </c>
      <c r="AC70" s="208">
        <v>30.1</v>
      </c>
      <c r="AD70" s="208">
        <v>19.2</v>
      </c>
      <c r="AE70" s="207">
        <f t="shared" si="112"/>
        <v>5.5209953343701406</v>
      </c>
      <c r="AF70" s="206">
        <f t="shared" si="113"/>
        <v>6.6240875912408752</v>
      </c>
      <c r="AG70" s="206">
        <f t="shared" si="114"/>
        <v>3.0626780626780628</v>
      </c>
      <c r="AH70" s="206">
        <f t="shared" si="115"/>
        <v>3.0626780626780628</v>
      </c>
      <c r="AI70" s="206">
        <f t="shared" si="116"/>
        <v>1.6804733727810652</v>
      </c>
      <c r="AJ70" s="206">
        <f t="shared" si="117"/>
        <v>4.4927536231884053</v>
      </c>
      <c r="AK70" s="206">
        <f t="shared" si="118"/>
        <v>4.4927536231884053</v>
      </c>
      <c r="AL70" s="206">
        <f t="shared" si="119"/>
        <v>3.6802413273001506</v>
      </c>
      <c r="AM70" s="206">
        <f t="shared" si="120"/>
        <v>1.5468409586056644</v>
      </c>
      <c r="AN70" s="206">
        <f t="shared" si="121"/>
        <v>1.5468409586056644</v>
      </c>
      <c r="AO70" s="206">
        <f t="shared" si="122"/>
        <v>1.4527027027027026</v>
      </c>
      <c r="AP70" s="206">
        <f t="shared" si="123"/>
        <v>5.8466453674121412</v>
      </c>
      <c r="AQ70" s="206">
        <f t="shared" si="124"/>
        <v>5.423423423423424</v>
      </c>
      <c r="AR70" s="206">
        <f t="shared" si="125"/>
        <v>2.9721362229102168</v>
      </c>
      <c r="AS70" s="209">
        <f t="shared" si="126"/>
        <v>35.5</v>
      </c>
      <c r="AT70" s="208">
        <f t="shared" si="127"/>
        <v>36.299999999999997</v>
      </c>
      <c r="AU70" s="208">
        <f t="shared" si="128"/>
        <v>21.5</v>
      </c>
      <c r="AV70" s="208">
        <f t="shared" si="129"/>
        <v>21.5</v>
      </c>
      <c r="AW70" s="208">
        <f t="shared" si="130"/>
        <v>14.2</v>
      </c>
      <c r="AX70" s="208">
        <f t="shared" si="131"/>
        <v>31</v>
      </c>
      <c r="AY70" s="208">
        <f t="shared" si="132"/>
        <v>31</v>
      </c>
      <c r="AZ70" s="208">
        <f t="shared" si="133"/>
        <v>24.4</v>
      </c>
      <c r="BA70" s="208">
        <f t="shared" si="134"/>
        <v>14.2</v>
      </c>
      <c r="BB70" s="208">
        <f t="shared" si="135"/>
        <v>14.2</v>
      </c>
      <c r="BC70" s="208">
        <f t="shared" si="136"/>
        <v>8.6</v>
      </c>
      <c r="BD70" s="208">
        <f t="shared" si="137"/>
        <v>36.6</v>
      </c>
      <c r="BE70" s="208">
        <f t="shared" si="138"/>
        <v>30.1</v>
      </c>
      <c r="BF70" s="208">
        <f t="shared" si="139"/>
        <v>19.2</v>
      </c>
      <c r="BG70" s="209">
        <f t="shared" si="140"/>
        <v>65.257352941176478</v>
      </c>
      <c r="BH70" s="208">
        <f t="shared" si="141"/>
        <v>67.472118959107803</v>
      </c>
      <c r="BI70" s="208">
        <f t="shared" si="142"/>
        <v>41.586073500967117</v>
      </c>
      <c r="BJ70" s="208">
        <f t="shared" si="143"/>
        <v>41.586073500967117</v>
      </c>
      <c r="BK70" s="208">
        <f t="shared" si="144"/>
        <v>29.158110882956876</v>
      </c>
      <c r="BL70" s="208">
        <f t="shared" si="145"/>
        <v>64.182194616977227</v>
      </c>
      <c r="BM70" s="208">
        <f t="shared" si="146"/>
        <v>64.182194616977227</v>
      </c>
      <c r="BN70" s="208">
        <f t="shared" si="147"/>
        <v>70.724637681159422</v>
      </c>
      <c r="BO70" s="208">
        <f t="shared" si="148"/>
        <v>29.158110882956876</v>
      </c>
      <c r="BP70" s="208">
        <f t="shared" si="149"/>
        <v>29.158110882956876</v>
      </c>
      <c r="BQ70" s="208">
        <f t="shared" si="150"/>
        <v>19.325842696629213</v>
      </c>
      <c r="BR70" s="208">
        <f t="shared" si="151"/>
        <v>72.189349112426029</v>
      </c>
      <c r="BS70" s="208">
        <f t="shared" si="152"/>
        <v>57.333333333333336</v>
      </c>
      <c r="BT70" s="208">
        <f t="shared" si="153"/>
        <v>37.944664031620555</v>
      </c>
      <c r="BU70" s="207">
        <v>7.27</v>
      </c>
      <c r="BV70" s="206">
        <v>7.28</v>
      </c>
      <c r="BW70" s="206">
        <v>8.0299999999999994</v>
      </c>
      <c r="BX70" s="206">
        <v>8.0299999999999994</v>
      </c>
      <c r="BY70" s="206">
        <v>8.02</v>
      </c>
      <c r="BZ70" s="206">
        <v>7.32</v>
      </c>
      <c r="CA70" s="206">
        <v>7.32</v>
      </c>
      <c r="CB70" s="206">
        <v>7.57</v>
      </c>
      <c r="CC70" s="206">
        <v>8.0299999999999994</v>
      </c>
      <c r="CD70" s="206">
        <v>8.0299999999999994</v>
      </c>
      <c r="CE70" s="206">
        <v>7.98</v>
      </c>
      <c r="CF70" s="206">
        <v>7.24</v>
      </c>
      <c r="CG70" s="206">
        <v>6.48</v>
      </c>
      <c r="CH70" s="206">
        <v>5.99</v>
      </c>
      <c r="CI70" s="207">
        <f t="shared" si="154"/>
        <v>7.27</v>
      </c>
      <c r="CJ70" s="206">
        <f t="shared" si="155"/>
        <v>7.28</v>
      </c>
      <c r="CK70" s="206">
        <f t="shared" si="156"/>
        <v>8.0299999999999994</v>
      </c>
      <c r="CL70" s="206">
        <f t="shared" si="157"/>
        <v>8.0299999999999994</v>
      </c>
      <c r="CM70" s="206">
        <f t="shared" si="158"/>
        <v>8.02</v>
      </c>
      <c r="CN70" s="206">
        <f t="shared" si="159"/>
        <v>7.32</v>
      </c>
      <c r="CO70" s="206">
        <f t="shared" si="160"/>
        <v>7.32</v>
      </c>
      <c r="CP70" s="206">
        <f t="shared" si="161"/>
        <v>7.57</v>
      </c>
      <c r="CQ70" s="206">
        <f t="shared" si="162"/>
        <v>8.0299999999999994</v>
      </c>
      <c r="CR70" s="206">
        <f t="shared" si="163"/>
        <v>8.0299999999999994</v>
      </c>
      <c r="CS70" s="206">
        <f t="shared" si="164"/>
        <v>7.98</v>
      </c>
      <c r="CT70" s="206">
        <f t="shared" si="165"/>
        <v>7.24</v>
      </c>
      <c r="CU70" s="206">
        <f t="shared" si="166"/>
        <v>6.48</v>
      </c>
      <c r="CV70" s="206">
        <f t="shared" si="167"/>
        <v>5.99</v>
      </c>
    </row>
    <row r="71" spans="1:100" x14ac:dyDescent="0.15">
      <c r="A71" s="210" t="s">
        <v>679</v>
      </c>
      <c r="B71" s="211" t="s">
        <v>1605</v>
      </c>
      <c r="C71" s="207">
        <v>6.97</v>
      </c>
      <c r="D71" s="206">
        <v>7.17</v>
      </c>
      <c r="E71" s="206">
        <v>8.57</v>
      </c>
      <c r="F71" s="206">
        <v>8.57</v>
      </c>
      <c r="G71" s="206">
        <v>5.92</v>
      </c>
      <c r="H71" s="206">
        <v>5.48</v>
      </c>
      <c r="I71" s="206">
        <v>5.48</v>
      </c>
      <c r="J71" s="206">
        <v>6.17</v>
      </c>
      <c r="K71" s="206">
        <v>9.36</v>
      </c>
      <c r="L71" s="206">
        <v>9.36</v>
      </c>
      <c r="M71" s="206">
        <v>8.61</v>
      </c>
      <c r="N71" s="206">
        <v>6.73</v>
      </c>
      <c r="O71" s="206">
        <v>9.49</v>
      </c>
      <c r="P71" s="206">
        <v>8.89</v>
      </c>
      <c r="Q71" s="209">
        <v>25.7</v>
      </c>
      <c r="R71" s="208">
        <v>21.6</v>
      </c>
      <c r="S71" s="208">
        <v>8.8000000000000007</v>
      </c>
      <c r="T71" s="208">
        <v>8.8000000000000007</v>
      </c>
      <c r="U71" s="208">
        <v>15.6</v>
      </c>
      <c r="V71" s="208">
        <v>16.399999999999999</v>
      </c>
      <c r="W71" s="208">
        <v>16.399999999999999</v>
      </c>
      <c r="X71" s="208">
        <v>10.9</v>
      </c>
      <c r="Y71" s="208">
        <v>7.6</v>
      </c>
      <c r="Z71" s="208">
        <v>7.6</v>
      </c>
      <c r="AA71" s="208">
        <v>9.1</v>
      </c>
      <c r="AD71" s="208">
        <v>6</v>
      </c>
      <c r="AE71" s="207">
        <f t="shared" si="112"/>
        <v>3.6872309899569586</v>
      </c>
      <c r="AF71" s="206">
        <f t="shared" si="113"/>
        <v>3.0125523012552304</v>
      </c>
      <c r="AG71" s="206">
        <f t="shared" si="114"/>
        <v>1.0268378063010501</v>
      </c>
      <c r="AH71" s="206">
        <f t="shared" si="115"/>
        <v>1.0268378063010501</v>
      </c>
      <c r="AI71" s="206">
        <f t="shared" si="116"/>
        <v>2.6351351351351351</v>
      </c>
      <c r="AJ71" s="206">
        <f t="shared" si="117"/>
        <v>2.992700729927007</v>
      </c>
      <c r="AK71" s="206">
        <f t="shared" si="118"/>
        <v>2.992700729927007</v>
      </c>
      <c r="AL71" s="206">
        <f t="shared" si="119"/>
        <v>1.766612641815235</v>
      </c>
      <c r="AM71" s="206">
        <f t="shared" si="120"/>
        <v>0.81196581196581197</v>
      </c>
      <c r="AN71" s="206">
        <f t="shared" si="121"/>
        <v>0.81196581196581197</v>
      </c>
      <c r="AO71" s="206">
        <f t="shared" si="122"/>
        <v>1.056910569105691</v>
      </c>
      <c r="AP71" s="206" t="str">
        <f t="shared" si="123"/>
        <v/>
      </c>
      <c r="AQ71" s="206" t="str">
        <f t="shared" si="124"/>
        <v/>
      </c>
      <c r="AR71" s="206">
        <f t="shared" si="125"/>
        <v>0.67491563554555678</v>
      </c>
      <c r="AS71" s="209">
        <f t="shared" si="126"/>
        <v>25.7</v>
      </c>
      <c r="AT71" s="208">
        <f t="shared" si="127"/>
        <v>21.6</v>
      </c>
      <c r="AU71" s="208" t="str">
        <f t="shared" si="128"/>
        <v/>
      </c>
      <c r="AV71" s="208" t="str">
        <f t="shared" si="129"/>
        <v/>
      </c>
      <c r="AW71" s="208">
        <f t="shared" si="130"/>
        <v>15.6</v>
      </c>
      <c r="AX71" s="208">
        <f t="shared" si="131"/>
        <v>16.399999999999999</v>
      </c>
      <c r="AY71" s="208">
        <f t="shared" si="132"/>
        <v>16.399999999999999</v>
      </c>
      <c r="AZ71" s="208">
        <f t="shared" si="133"/>
        <v>10.9</v>
      </c>
      <c r="BA71" s="208" t="str">
        <f t="shared" si="134"/>
        <v/>
      </c>
      <c r="BB71" s="208" t="str">
        <f t="shared" si="135"/>
        <v/>
      </c>
      <c r="BC71" s="208" t="str">
        <f t="shared" si="136"/>
        <v/>
      </c>
      <c r="BD71" s="208" t="str">
        <f t="shared" si="137"/>
        <v/>
      </c>
      <c r="BE71" s="208" t="str">
        <f t="shared" si="138"/>
        <v/>
      </c>
      <c r="BF71" s="208" t="str">
        <f t="shared" si="139"/>
        <v/>
      </c>
      <c r="BG71" s="209">
        <f t="shared" si="140"/>
        <v>47.242647058823529</v>
      </c>
      <c r="BH71" s="208">
        <f t="shared" si="141"/>
        <v>40.148698884758367</v>
      </c>
      <c r="BI71" s="208" t="str">
        <f t="shared" si="142"/>
        <v/>
      </c>
      <c r="BJ71" s="208" t="str">
        <f t="shared" si="143"/>
        <v/>
      </c>
      <c r="BK71" s="208">
        <f t="shared" si="144"/>
        <v>32.032854209445581</v>
      </c>
      <c r="BL71" s="208">
        <f t="shared" si="145"/>
        <v>33.954451345755693</v>
      </c>
      <c r="BM71" s="208">
        <f t="shared" si="146"/>
        <v>33.954451345755693</v>
      </c>
      <c r="BN71" s="208">
        <f t="shared" si="147"/>
        <v>31.594202898550726</v>
      </c>
      <c r="BO71" s="208" t="str">
        <f t="shared" si="148"/>
        <v/>
      </c>
      <c r="BP71" s="208" t="str">
        <f t="shared" si="149"/>
        <v/>
      </c>
      <c r="BQ71" s="208" t="str">
        <f t="shared" si="150"/>
        <v/>
      </c>
      <c r="BR71" s="208" t="str">
        <f t="shared" si="151"/>
        <v/>
      </c>
      <c r="BS71" s="208" t="str">
        <f t="shared" si="152"/>
        <v/>
      </c>
      <c r="BT71" s="208" t="str">
        <f t="shared" si="153"/>
        <v/>
      </c>
      <c r="BU71" s="207">
        <v>6.04</v>
      </c>
      <c r="BV71" s="206">
        <v>5.96</v>
      </c>
      <c r="BW71" s="206">
        <v>5.59</v>
      </c>
      <c r="BX71" s="206">
        <v>5.59</v>
      </c>
      <c r="BY71" s="206">
        <v>5.65</v>
      </c>
      <c r="BZ71" s="206">
        <v>5.67</v>
      </c>
      <c r="CA71" s="206">
        <v>5.67</v>
      </c>
      <c r="CB71" s="206">
        <v>5.56</v>
      </c>
      <c r="CC71" s="206">
        <v>5.67</v>
      </c>
      <c r="CD71" s="206">
        <v>5.67</v>
      </c>
      <c r="CE71" s="206">
        <v>5.66</v>
      </c>
      <c r="CH71" s="206">
        <v>5.85</v>
      </c>
      <c r="CI71" s="207">
        <f t="shared" si="154"/>
        <v>6.04</v>
      </c>
      <c r="CJ71" s="206">
        <f t="shared" si="155"/>
        <v>5.96</v>
      </c>
      <c r="CK71" s="206" t="str">
        <f t="shared" si="156"/>
        <v/>
      </c>
      <c r="CL71" s="206" t="str">
        <f t="shared" si="157"/>
        <v/>
      </c>
      <c r="CM71" s="206">
        <f t="shared" si="158"/>
        <v>5.65</v>
      </c>
      <c r="CN71" s="206">
        <f t="shared" si="159"/>
        <v>5.67</v>
      </c>
      <c r="CO71" s="206">
        <f t="shared" si="160"/>
        <v>5.67</v>
      </c>
      <c r="CP71" s="206">
        <f t="shared" si="161"/>
        <v>5.56</v>
      </c>
      <c r="CQ71" s="206" t="str">
        <f t="shared" si="162"/>
        <v/>
      </c>
      <c r="CR71" s="206" t="str">
        <f t="shared" si="163"/>
        <v/>
      </c>
      <c r="CS71" s="206" t="str">
        <f t="shared" si="164"/>
        <v/>
      </c>
      <c r="CT71" s="206" t="str">
        <f t="shared" si="165"/>
        <v/>
      </c>
      <c r="CU71" s="206" t="str">
        <f t="shared" si="166"/>
        <v/>
      </c>
      <c r="CV71" s="206" t="str">
        <f t="shared" si="167"/>
        <v/>
      </c>
    </row>
    <row r="72" spans="1:100" x14ac:dyDescent="0.15">
      <c r="A72" s="210" t="s">
        <v>681</v>
      </c>
      <c r="B72" s="211" t="s">
        <v>1807</v>
      </c>
      <c r="C72" s="207">
        <v>3.77</v>
      </c>
      <c r="D72" s="206">
        <v>5.45</v>
      </c>
      <c r="E72" s="206">
        <v>2.64</v>
      </c>
      <c r="F72" s="206">
        <v>2.64</v>
      </c>
      <c r="G72" s="206">
        <v>4.1399999999999997</v>
      </c>
      <c r="H72" s="206">
        <v>2.56</v>
      </c>
      <c r="I72" s="206">
        <v>2.56</v>
      </c>
      <c r="J72" s="206">
        <v>2.75</v>
      </c>
      <c r="K72" s="206">
        <v>4.1500000000000004</v>
      </c>
      <c r="L72" s="206">
        <v>4.1500000000000004</v>
      </c>
      <c r="M72" s="206">
        <v>2.71</v>
      </c>
      <c r="N72" s="206">
        <v>3.27</v>
      </c>
      <c r="O72" s="206">
        <v>2.89</v>
      </c>
      <c r="P72" s="206">
        <v>1.77</v>
      </c>
      <c r="S72" s="208">
        <v>40.6</v>
      </c>
      <c r="T72" s="208">
        <v>40.6</v>
      </c>
      <c r="U72" s="208">
        <v>36.700000000000003</v>
      </c>
      <c r="V72" s="208">
        <v>28.9</v>
      </c>
      <c r="W72" s="208">
        <v>28.9</v>
      </c>
      <c r="X72" s="208">
        <v>7.5</v>
      </c>
      <c r="AA72" s="208">
        <v>13.5</v>
      </c>
      <c r="AC72" s="208">
        <v>6.8</v>
      </c>
      <c r="AE72" s="207" t="str">
        <f t="shared" si="112"/>
        <v/>
      </c>
      <c r="AF72" s="206" t="str">
        <f t="shared" si="113"/>
        <v/>
      </c>
      <c r="AG72" s="206">
        <f t="shared" si="114"/>
        <v>15.378787878787879</v>
      </c>
      <c r="AH72" s="206">
        <f t="shared" si="115"/>
        <v>15.378787878787879</v>
      </c>
      <c r="AI72" s="206">
        <f t="shared" si="116"/>
        <v>8.8647342995169094</v>
      </c>
      <c r="AJ72" s="206">
        <f t="shared" si="117"/>
        <v>11.2890625</v>
      </c>
      <c r="AK72" s="206">
        <f t="shared" si="118"/>
        <v>11.2890625</v>
      </c>
      <c r="AL72" s="206">
        <f t="shared" si="119"/>
        <v>2.7272727272727271</v>
      </c>
      <c r="AM72" s="206" t="str">
        <f t="shared" si="120"/>
        <v/>
      </c>
      <c r="AN72" s="206" t="str">
        <f t="shared" si="121"/>
        <v/>
      </c>
      <c r="AO72" s="206">
        <f t="shared" si="122"/>
        <v>4.9815498154981555</v>
      </c>
      <c r="AP72" s="206" t="str">
        <f t="shared" si="123"/>
        <v/>
      </c>
      <c r="AQ72" s="206">
        <f t="shared" si="124"/>
        <v>2.3529411764705879</v>
      </c>
      <c r="AR72" s="206" t="str">
        <f t="shared" si="125"/>
        <v/>
      </c>
      <c r="AS72" s="209" t="str">
        <f t="shared" si="126"/>
        <v/>
      </c>
      <c r="AT72" s="208" t="str">
        <f t="shared" si="127"/>
        <v/>
      </c>
      <c r="AU72" s="208">
        <f t="shared" si="128"/>
        <v>40.6</v>
      </c>
      <c r="AV72" s="208">
        <f t="shared" si="129"/>
        <v>40.6</v>
      </c>
      <c r="AW72" s="208">
        <f t="shared" si="130"/>
        <v>36.700000000000003</v>
      </c>
      <c r="AX72" s="208">
        <f t="shared" si="131"/>
        <v>28.9</v>
      </c>
      <c r="AY72" s="208">
        <f t="shared" si="132"/>
        <v>28.9</v>
      </c>
      <c r="AZ72" s="208">
        <f t="shared" si="133"/>
        <v>7.5</v>
      </c>
      <c r="BA72" s="208" t="str">
        <f t="shared" si="134"/>
        <v/>
      </c>
      <c r="BB72" s="208" t="str">
        <f t="shared" si="135"/>
        <v/>
      </c>
      <c r="BC72" s="208">
        <f t="shared" si="136"/>
        <v>13.5</v>
      </c>
      <c r="BD72" s="208" t="str">
        <f t="shared" si="137"/>
        <v/>
      </c>
      <c r="BE72" s="208">
        <f t="shared" si="138"/>
        <v>6.8</v>
      </c>
      <c r="BF72" s="208" t="str">
        <f t="shared" si="139"/>
        <v/>
      </c>
      <c r="BG72" s="209" t="str">
        <f t="shared" si="140"/>
        <v/>
      </c>
      <c r="BH72" s="208" t="str">
        <f t="shared" si="141"/>
        <v/>
      </c>
      <c r="BI72" s="208">
        <f t="shared" si="142"/>
        <v>78.529980657640223</v>
      </c>
      <c r="BJ72" s="208">
        <f t="shared" si="143"/>
        <v>78.529980657640223</v>
      </c>
      <c r="BK72" s="208">
        <f t="shared" si="144"/>
        <v>75.359342915811098</v>
      </c>
      <c r="BL72" s="208">
        <f t="shared" si="145"/>
        <v>59.834368530020704</v>
      </c>
      <c r="BM72" s="208">
        <f t="shared" si="146"/>
        <v>59.834368530020704</v>
      </c>
      <c r="BN72" s="208">
        <f t="shared" si="147"/>
        <v>21.739130434782609</v>
      </c>
      <c r="BO72" s="208" t="str">
        <f t="shared" si="148"/>
        <v/>
      </c>
      <c r="BP72" s="208" t="str">
        <f t="shared" si="149"/>
        <v/>
      </c>
      <c r="BQ72" s="208">
        <f t="shared" si="150"/>
        <v>30.337078651685392</v>
      </c>
      <c r="BR72" s="208" t="str">
        <f t="shared" si="151"/>
        <v/>
      </c>
      <c r="BS72" s="208">
        <f t="shared" si="152"/>
        <v>12.952380952380953</v>
      </c>
      <c r="BT72" s="208" t="str">
        <f t="shared" si="153"/>
        <v/>
      </c>
      <c r="BW72" s="206">
        <v>6.88</v>
      </c>
      <c r="BX72" s="206">
        <v>6.88</v>
      </c>
      <c r="BY72" s="206">
        <v>6.76</v>
      </c>
      <c r="BZ72" s="206">
        <v>6.33</v>
      </c>
      <c r="CA72" s="206">
        <v>6.33</v>
      </c>
      <c r="CB72" s="206">
        <v>6.17</v>
      </c>
      <c r="CE72" s="206">
        <v>6.12</v>
      </c>
      <c r="CG72" s="206">
        <v>5.75</v>
      </c>
      <c r="CI72" s="207" t="str">
        <f t="shared" si="154"/>
        <v/>
      </c>
      <c r="CJ72" s="206" t="str">
        <f t="shared" si="155"/>
        <v/>
      </c>
      <c r="CK72" s="206">
        <f t="shared" si="156"/>
        <v>6.88</v>
      </c>
      <c r="CL72" s="206">
        <f t="shared" si="157"/>
        <v>6.88</v>
      </c>
      <c r="CM72" s="206">
        <f t="shared" si="158"/>
        <v>6.76</v>
      </c>
      <c r="CN72" s="206">
        <f t="shared" si="159"/>
        <v>6.33</v>
      </c>
      <c r="CO72" s="206">
        <f t="shared" si="160"/>
        <v>6.33</v>
      </c>
      <c r="CP72" s="206">
        <f t="shared" si="161"/>
        <v>6.17</v>
      </c>
      <c r="CQ72" s="206" t="str">
        <f t="shared" si="162"/>
        <v/>
      </c>
      <c r="CR72" s="206" t="str">
        <f t="shared" si="163"/>
        <v/>
      </c>
      <c r="CS72" s="206">
        <f t="shared" si="164"/>
        <v>6.12</v>
      </c>
      <c r="CT72" s="206" t="str">
        <f t="shared" si="165"/>
        <v/>
      </c>
      <c r="CU72" s="206">
        <f t="shared" si="166"/>
        <v>5.75</v>
      </c>
      <c r="CV72" s="206" t="str">
        <f t="shared" si="167"/>
        <v/>
      </c>
    </row>
    <row r="73" spans="1:100" x14ac:dyDescent="0.15">
      <c r="A73" s="210" t="s">
        <v>682</v>
      </c>
      <c r="B73" s="211" t="s">
        <v>1806</v>
      </c>
      <c r="C73" s="207">
        <v>3.25</v>
      </c>
      <c r="D73" s="206">
        <v>3.66</v>
      </c>
      <c r="E73" s="206">
        <v>4.09</v>
      </c>
      <c r="F73" s="206">
        <v>4.09</v>
      </c>
      <c r="G73" s="206">
        <v>4.63</v>
      </c>
      <c r="H73" s="206">
        <v>3.28</v>
      </c>
      <c r="I73" s="206">
        <v>3.28</v>
      </c>
      <c r="J73" s="206">
        <v>3.14</v>
      </c>
      <c r="K73" s="206">
        <v>7.26</v>
      </c>
      <c r="L73" s="206">
        <v>7.26</v>
      </c>
      <c r="M73" s="206">
        <v>7.98</v>
      </c>
      <c r="N73" s="206">
        <v>2.72</v>
      </c>
      <c r="O73" s="206">
        <v>3.01</v>
      </c>
      <c r="P73" s="206">
        <v>2.89</v>
      </c>
      <c r="Q73" s="209">
        <v>4</v>
      </c>
      <c r="R73" s="208">
        <v>2.6</v>
      </c>
      <c r="S73" s="208">
        <v>21.1</v>
      </c>
      <c r="T73" s="208">
        <v>21.1</v>
      </c>
      <c r="U73" s="208">
        <v>16.100000000000001</v>
      </c>
      <c r="V73" s="208">
        <v>7.6</v>
      </c>
      <c r="W73" s="208">
        <v>7.6</v>
      </c>
      <c r="X73" s="208">
        <v>2.9</v>
      </c>
      <c r="Y73" s="208">
        <v>2.8</v>
      </c>
      <c r="Z73" s="208">
        <v>2.8</v>
      </c>
      <c r="AA73" s="208">
        <v>4.2</v>
      </c>
      <c r="AB73" s="208">
        <v>7.9</v>
      </c>
      <c r="AC73" s="208">
        <v>4</v>
      </c>
      <c r="AE73" s="207">
        <f t="shared" si="112"/>
        <v>1.2307692307692308</v>
      </c>
      <c r="AF73" s="206">
        <f t="shared" si="113"/>
        <v>0.7103825136612022</v>
      </c>
      <c r="AG73" s="206">
        <f t="shared" si="114"/>
        <v>5.1589242053789732</v>
      </c>
      <c r="AH73" s="206">
        <f t="shared" si="115"/>
        <v>5.1589242053789732</v>
      </c>
      <c r="AI73" s="206">
        <f t="shared" si="116"/>
        <v>3.4773218142548599</v>
      </c>
      <c r="AJ73" s="206">
        <f t="shared" si="117"/>
        <v>2.3170731707317072</v>
      </c>
      <c r="AK73" s="206">
        <f t="shared" si="118"/>
        <v>2.3170731707317072</v>
      </c>
      <c r="AL73" s="206">
        <f t="shared" si="119"/>
        <v>0.92356687898089163</v>
      </c>
      <c r="AM73" s="206">
        <f t="shared" si="120"/>
        <v>0.38567493112947659</v>
      </c>
      <c r="AN73" s="206">
        <f t="shared" si="121"/>
        <v>0.38567493112947659</v>
      </c>
      <c r="AO73" s="206">
        <f t="shared" si="122"/>
        <v>0.52631578947368418</v>
      </c>
      <c r="AP73" s="206">
        <f t="shared" si="123"/>
        <v>2.9044117647058822</v>
      </c>
      <c r="AQ73" s="206">
        <f t="shared" si="124"/>
        <v>1.3289036544850499</v>
      </c>
      <c r="AR73" s="206" t="str">
        <f t="shared" si="125"/>
        <v/>
      </c>
      <c r="AS73" s="209" t="str">
        <f t="shared" si="126"/>
        <v/>
      </c>
      <c r="AT73" s="208" t="str">
        <f t="shared" si="127"/>
        <v/>
      </c>
      <c r="AU73" s="208">
        <f t="shared" si="128"/>
        <v>21.1</v>
      </c>
      <c r="AV73" s="208">
        <f t="shared" si="129"/>
        <v>21.1</v>
      </c>
      <c r="AW73" s="208">
        <f t="shared" si="130"/>
        <v>16.100000000000001</v>
      </c>
      <c r="AX73" s="208">
        <f t="shared" si="131"/>
        <v>7.6</v>
      </c>
      <c r="AY73" s="208">
        <f t="shared" si="132"/>
        <v>7.6</v>
      </c>
      <c r="AZ73" s="208" t="str">
        <f t="shared" si="133"/>
        <v/>
      </c>
      <c r="BA73" s="208" t="str">
        <f t="shared" si="134"/>
        <v/>
      </c>
      <c r="BB73" s="208" t="str">
        <f t="shared" si="135"/>
        <v/>
      </c>
      <c r="BC73" s="208" t="str">
        <f t="shared" si="136"/>
        <v/>
      </c>
      <c r="BD73" s="208">
        <f t="shared" si="137"/>
        <v>7.9</v>
      </c>
      <c r="BE73" s="208" t="str">
        <f t="shared" si="138"/>
        <v/>
      </c>
      <c r="BF73" s="208" t="str">
        <f t="shared" si="139"/>
        <v/>
      </c>
      <c r="BG73" s="209" t="str">
        <f t="shared" si="140"/>
        <v/>
      </c>
      <c r="BH73" s="208" t="str">
        <f t="shared" si="141"/>
        <v/>
      </c>
      <c r="BI73" s="208">
        <f t="shared" si="142"/>
        <v>40.812379110251449</v>
      </c>
      <c r="BJ73" s="208">
        <f t="shared" si="143"/>
        <v>40.812379110251449</v>
      </c>
      <c r="BK73" s="208">
        <f t="shared" si="144"/>
        <v>33.059548254620125</v>
      </c>
      <c r="BL73" s="208">
        <f t="shared" si="145"/>
        <v>15.734989648033126</v>
      </c>
      <c r="BM73" s="208">
        <f t="shared" si="146"/>
        <v>15.734989648033126</v>
      </c>
      <c r="BN73" s="208" t="str">
        <f t="shared" si="147"/>
        <v/>
      </c>
      <c r="BO73" s="208" t="str">
        <f t="shared" si="148"/>
        <v/>
      </c>
      <c r="BP73" s="208" t="str">
        <f t="shared" si="149"/>
        <v/>
      </c>
      <c r="BQ73" s="208" t="str">
        <f t="shared" si="150"/>
        <v/>
      </c>
      <c r="BR73" s="208">
        <f t="shared" si="151"/>
        <v>15.581854043392504</v>
      </c>
      <c r="BS73" s="208" t="str">
        <f t="shared" si="152"/>
        <v/>
      </c>
      <c r="BT73" s="208" t="str">
        <f t="shared" si="153"/>
        <v/>
      </c>
      <c r="BU73" s="207">
        <v>6.48</v>
      </c>
      <c r="BV73" s="206">
        <v>6.74</v>
      </c>
      <c r="BW73" s="206">
        <v>7.44</v>
      </c>
      <c r="BX73" s="206">
        <v>7.44</v>
      </c>
      <c r="BY73" s="206">
        <v>7.41</v>
      </c>
      <c r="BZ73" s="206">
        <v>6.71</v>
      </c>
      <c r="CA73" s="206">
        <v>6.71</v>
      </c>
      <c r="CB73" s="206">
        <v>6.71</v>
      </c>
      <c r="CC73" s="206">
        <v>6.84</v>
      </c>
      <c r="CD73" s="206">
        <v>6.84</v>
      </c>
      <c r="CE73" s="206">
        <v>6.89</v>
      </c>
      <c r="CF73" s="206">
        <v>6.9</v>
      </c>
      <c r="CG73" s="206">
        <v>6.72</v>
      </c>
      <c r="CI73" s="207" t="str">
        <f t="shared" si="154"/>
        <v/>
      </c>
      <c r="CJ73" s="206" t="str">
        <f t="shared" si="155"/>
        <v/>
      </c>
      <c r="CK73" s="206">
        <f t="shared" si="156"/>
        <v>7.44</v>
      </c>
      <c r="CL73" s="206">
        <f t="shared" si="157"/>
        <v>7.44</v>
      </c>
      <c r="CM73" s="206">
        <f t="shared" si="158"/>
        <v>7.41</v>
      </c>
      <c r="CN73" s="206">
        <f t="shared" si="159"/>
        <v>6.71</v>
      </c>
      <c r="CO73" s="206">
        <f t="shared" si="160"/>
        <v>6.71</v>
      </c>
      <c r="CP73" s="206" t="str">
        <f t="shared" si="161"/>
        <v/>
      </c>
      <c r="CQ73" s="206" t="str">
        <f t="shared" si="162"/>
        <v/>
      </c>
      <c r="CR73" s="206" t="str">
        <f t="shared" si="163"/>
        <v/>
      </c>
      <c r="CS73" s="206" t="str">
        <f t="shared" si="164"/>
        <v/>
      </c>
      <c r="CT73" s="206">
        <f t="shared" si="165"/>
        <v>6.9</v>
      </c>
      <c r="CU73" s="206" t="str">
        <f t="shared" si="166"/>
        <v/>
      </c>
      <c r="CV73" s="206" t="str">
        <f t="shared" si="167"/>
        <v/>
      </c>
    </row>
    <row r="74" spans="1:100" x14ac:dyDescent="0.15">
      <c r="A74" s="210" t="s">
        <v>689</v>
      </c>
      <c r="B74" s="211" t="s">
        <v>691</v>
      </c>
      <c r="C74" s="207">
        <v>6.13</v>
      </c>
      <c r="D74" s="206">
        <v>7.17</v>
      </c>
      <c r="E74" s="206">
        <v>6.68</v>
      </c>
      <c r="F74" s="206">
        <v>6.68</v>
      </c>
      <c r="G74" s="206">
        <v>6.81</v>
      </c>
      <c r="H74" s="206">
        <v>5.85</v>
      </c>
      <c r="I74" s="206">
        <v>5.85</v>
      </c>
      <c r="J74" s="206">
        <v>4.95</v>
      </c>
      <c r="K74" s="206">
        <v>8.58</v>
      </c>
      <c r="L74" s="206">
        <v>8.58</v>
      </c>
      <c r="M74" s="206">
        <v>6.09</v>
      </c>
      <c r="N74" s="206">
        <v>5.99</v>
      </c>
      <c r="O74" s="206">
        <v>4.99</v>
      </c>
      <c r="P74" s="206">
        <v>4.8600000000000003</v>
      </c>
      <c r="Q74" s="209">
        <v>38.9</v>
      </c>
      <c r="R74" s="208">
        <v>36.799999999999997</v>
      </c>
      <c r="S74" s="208">
        <v>35.799999999999997</v>
      </c>
      <c r="T74" s="208">
        <v>35.799999999999997</v>
      </c>
      <c r="U74" s="208">
        <v>33.700000000000003</v>
      </c>
      <c r="V74" s="208">
        <v>32.200000000000003</v>
      </c>
      <c r="W74" s="208">
        <v>32.200000000000003</v>
      </c>
      <c r="X74" s="208">
        <v>19.600000000000001</v>
      </c>
      <c r="Y74" s="208">
        <v>31.3</v>
      </c>
      <c r="Z74" s="208">
        <v>31.3</v>
      </c>
      <c r="AA74" s="208">
        <v>30.8</v>
      </c>
      <c r="AB74" s="208">
        <v>24.1</v>
      </c>
      <c r="AC74" s="208">
        <v>35.299999999999997</v>
      </c>
      <c r="AD74" s="208">
        <v>30</v>
      </c>
      <c r="AE74" s="207">
        <f t="shared" si="112"/>
        <v>6.3458401305057093</v>
      </c>
      <c r="AF74" s="206">
        <f t="shared" si="113"/>
        <v>5.1324965132496514</v>
      </c>
      <c r="AG74" s="206">
        <f t="shared" si="114"/>
        <v>5.3592814371257482</v>
      </c>
      <c r="AH74" s="206">
        <f t="shared" si="115"/>
        <v>5.3592814371257482</v>
      </c>
      <c r="AI74" s="206">
        <f t="shared" si="116"/>
        <v>4.9486049926578568</v>
      </c>
      <c r="AJ74" s="206">
        <f t="shared" si="117"/>
        <v>5.5042735042735051</v>
      </c>
      <c r="AK74" s="206">
        <f t="shared" si="118"/>
        <v>5.5042735042735051</v>
      </c>
      <c r="AL74" s="206">
        <f t="shared" si="119"/>
        <v>3.9595959595959598</v>
      </c>
      <c r="AM74" s="206">
        <f t="shared" si="120"/>
        <v>3.6480186480186481</v>
      </c>
      <c r="AN74" s="206">
        <f t="shared" si="121"/>
        <v>3.6480186480186481</v>
      </c>
      <c r="AO74" s="206">
        <f t="shared" si="122"/>
        <v>5.0574712643678161</v>
      </c>
      <c r="AP74" s="206">
        <f t="shared" si="123"/>
        <v>4.023372287145242</v>
      </c>
      <c r="AQ74" s="206">
        <f t="shared" si="124"/>
        <v>7.0741482965931857</v>
      </c>
      <c r="AR74" s="206">
        <f t="shared" si="125"/>
        <v>6.1728395061728394</v>
      </c>
      <c r="AS74" s="209">
        <f t="shared" si="126"/>
        <v>38.9</v>
      </c>
      <c r="AT74" s="208">
        <f t="shared" si="127"/>
        <v>36.799999999999997</v>
      </c>
      <c r="AU74" s="208">
        <f t="shared" si="128"/>
        <v>35.799999999999997</v>
      </c>
      <c r="AV74" s="208">
        <f t="shared" si="129"/>
        <v>35.799999999999997</v>
      </c>
      <c r="AW74" s="208">
        <f t="shared" si="130"/>
        <v>33.700000000000003</v>
      </c>
      <c r="AX74" s="208">
        <f t="shared" si="131"/>
        <v>32.200000000000003</v>
      </c>
      <c r="AY74" s="208">
        <f t="shared" si="132"/>
        <v>32.200000000000003</v>
      </c>
      <c r="AZ74" s="208">
        <f t="shared" si="133"/>
        <v>19.600000000000001</v>
      </c>
      <c r="BA74" s="208">
        <f t="shared" si="134"/>
        <v>31.3</v>
      </c>
      <c r="BB74" s="208">
        <f t="shared" si="135"/>
        <v>31.3</v>
      </c>
      <c r="BC74" s="208">
        <f t="shared" si="136"/>
        <v>30.8</v>
      </c>
      <c r="BD74" s="208">
        <f t="shared" si="137"/>
        <v>24.1</v>
      </c>
      <c r="BE74" s="208">
        <f t="shared" si="138"/>
        <v>35.299999999999997</v>
      </c>
      <c r="BF74" s="208">
        <f t="shared" si="139"/>
        <v>30</v>
      </c>
      <c r="BG74" s="209">
        <f t="shared" si="140"/>
        <v>71.507352941176478</v>
      </c>
      <c r="BH74" s="208">
        <f t="shared" si="141"/>
        <v>68.40148698884758</v>
      </c>
      <c r="BI74" s="208">
        <f t="shared" si="142"/>
        <v>69.245647969052214</v>
      </c>
      <c r="BJ74" s="208">
        <f t="shared" si="143"/>
        <v>69.245647969052214</v>
      </c>
      <c r="BK74" s="208">
        <f t="shared" si="144"/>
        <v>69.199178644763862</v>
      </c>
      <c r="BL74" s="208">
        <f t="shared" si="145"/>
        <v>66.666666666666686</v>
      </c>
      <c r="BM74" s="208">
        <f t="shared" si="146"/>
        <v>66.666666666666686</v>
      </c>
      <c r="BN74" s="208">
        <f t="shared" si="147"/>
        <v>56.811594202898554</v>
      </c>
      <c r="BO74" s="208">
        <f t="shared" si="148"/>
        <v>64.271047227926076</v>
      </c>
      <c r="BP74" s="208">
        <f t="shared" si="149"/>
        <v>64.271047227926076</v>
      </c>
      <c r="BQ74" s="208">
        <f t="shared" si="150"/>
        <v>69.213483146067418</v>
      </c>
      <c r="BR74" s="208">
        <f t="shared" si="151"/>
        <v>47.534516765285993</v>
      </c>
      <c r="BS74" s="208">
        <f t="shared" si="152"/>
        <v>67.238095238095227</v>
      </c>
      <c r="BT74" s="208">
        <f t="shared" si="153"/>
        <v>59.28853754940711</v>
      </c>
      <c r="BU74" s="207">
        <v>7.61</v>
      </c>
      <c r="BV74" s="206">
        <v>7.55</v>
      </c>
      <c r="BW74" s="206">
        <v>7.88</v>
      </c>
      <c r="BX74" s="206">
        <v>7.88</v>
      </c>
      <c r="BY74" s="206">
        <v>8.33</v>
      </c>
      <c r="BZ74" s="206">
        <v>7.44</v>
      </c>
      <c r="CA74" s="206">
        <v>7.44</v>
      </c>
      <c r="CB74" s="206">
        <v>7.15</v>
      </c>
      <c r="CC74" s="206">
        <v>9.39</v>
      </c>
      <c r="CD74" s="206">
        <v>9.39</v>
      </c>
      <c r="CE74" s="206">
        <v>9.31</v>
      </c>
      <c r="CF74" s="206">
        <v>6.82</v>
      </c>
      <c r="CG74" s="206">
        <v>7.46</v>
      </c>
      <c r="CH74" s="206">
        <v>7.15</v>
      </c>
      <c r="CI74" s="207">
        <f t="shared" si="154"/>
        <v>7.61</v>
      </c>
      <c r="CJ74" s="206">
        <f t="shared" si="155"/>
        <v>7.55</v>
      </c>
      <c r="CK74" s="206">
        <f t="shared" si="156"/>
        <v>7.88</v>
      </c>
      <c r="CL74" s="206">
        <f t="shared" si="157"/>
        <v>7.88</v>
      </c>
      <c r="CM74" s="206">
        <f t="shared" si="158"/>
        <v>8.33</v>
      </c>
      <c r="CN74" s="206">
        <f t="shared" si="159"/>
        <v>7.44</v>
      </c>
      <c r="CO74" s="206">
        <f t="shared" si="160"/>
        <v>7.44</v>
      </c>
      <c r="CP74" s="206">
        <f t="shared" si="161"/>
        <v>7.15</v>
      </c>
      <c r="CQ74" s="206">
        <f t="shared" si="162"/>
        <v>9.39</v>
      </c>
      <c r="CR74" s="206">
        <f t="shared" si="163"/>
        <v>9.39</v>
      </c>
      <c r="CS74" s="206">
        <f t="shared" si="164"/>
        <v>9.31</v>
      </c>
      <c r="CT74" s="206">
        <f t="shared" si="165"/>
        <v>6.82</v>
      </c>
      <c r="CU74" s="206">
        <f t="shared" si="166"/>
        <v>7.46</v>
      </c>
      <c r="CV74" s="206">
        <f t="shared" si="167"/>
        <v>7.15</v>
      </c>
    </row>
    <row r="75" spans="1:100" x14ac:dyDescent="0.15">
      <c r="A75" s="210" t="s">
        <v>61</v>
      </c>
      <c r="B75" s="211" t="s">
        <v>1604</v>
      </c>
      <c r="C75" s="207">
        <v>2.0499999999999998</v>
      </c>
      <c r="D75" s="206">
        <v>1.71</v>
      </c>
      <c r="E75" s="206">
        <v>3.28</v>
      </c>
      <c r="F75" s="206">
        <v>3.28</v>
      </c>
      <c r="G75" s="206">
        <v>4.42</v>
      </c>
      <c r="H75" s="206">
        <v>3.15</v>
      </c>
      <c r="I75" s="206">
        <v>3.15</v>
      </c>
      <c r="J75" s="206">
        <v>3.3</v>
      </c>
      <c r="K75" s="206">
        <v>3.03</v>
      </c>
      <c r="L75" s="206">
        <v>3.03</v>
      </c>
      <c r="M75" s="206">
        <v>3.72</v>
      </c>
      <c r="N75" s="206">
        <v>3.58</v>
      </c>
      <c r="O75" s="206">
        <v>1.2</v>
      </c>
      <c r="P75" s="206">
        <v>3.63</v>
      </c>
      <c r="S75" s="208">
        <v>20.8</v>
      </c>
      <c r="T75" s="208">
        <v>20.8</v>
      </c>
      <c r="U75" s="208">
        <v>11.8</v>
      </c>
      <c r="V75" s="208">
        <v>7.3</v>
      </c>
      <c r="W75" s="208">
        <v>7.3</v>
      </c>
      <c r="Y75" s="208">
        <v>23.5</v>
      </c>
      <c r="Z75" s="208">
        <v>23.5</v>
      </c>
      <c r="AA75" s="208">
        <v>18</v>
      </c>
      <c r="AB75" s="208">
        <v>21.3</v>
      </c>
      <c r="AC75" s="208">
        <v>25</v>
      </c>
      <c r="AD75" s="208">
        <v>11.9</v>
      </c>
      <c r="AE75" s="207" t="str">
        <f t="shared" si="112"/>
        <v/>
      </c>
      <c r="AF75" s="206" t="str">
        <f t="shared" si="113"/>
        <v/>
      </c>
      <c r="AG75" s="206">
        <f t="shared" si="114"/>
        <v>6.3414634146341466</v>
      </c>
      <c r="AH75" s="206">
        <f t="shared" si="115"/>
        <v>6.3414634146341466</v>
      </c>
      <c r="AI75" s="206">
        <f t="shared" si="116"/>
        <v>2.6696832579185523</v>
      </c>
      <c r="AJ75" s="206">
        <f t="shared" si="117"/>
        <v>2.3174603174603177</v>
      </c>
      <c r="AK75" s="206">
        <f t="shared" si="118"/>
        <v>2.3174603174603177</v>
      </c>
      <c r="AL75" s="206" t="str">
        <f t="shared" si="119"/>
        <v/>
      </c>
      <c r="AM75" s="206">
        <f t="shared" si="120"/>
        <v>7.7557755775577562</v>
      </c>
      <c r="AN75" s="206">
        <f t="shared" si="121"/>
        <v>7.7557755775577562</v>
      </c>
      <c r="AO75" s="206">
        <f t="shared" si="122"/>
        <v>4.838709677419355</v>
      </c>
      <c r="AP75" s="206">
        <f t="shared" si="123"/>
        <v>5.9497206703910619</v>
      </c>
      <c r="AQ75" s="206">
        <f t="shared" si="124"/>
        <v>20.833333333333336</v>
      </c>
      <c r="AR75" s="206">
        <f t="shared" si="125"/>
        <v>3.278236914600551</v>
      </c>
      <c r="AS75" s="209" t="str">
        <f t="shared" si="126"/>
        <v/>
      </c>
      <c r="AT75" s="208" t="str">
        <f t="shared" si="127"/>
        <v/>
      </c>
      <c r="AU75" s="208">
        <f t="shared" si="128"/>
        <v>20.8</v>
      </c>
      <c r="AV75" s="208">
        <f t="shared" si="129"/>
        <v>20.8</v>
      </c>
      <c r="AW75" s="208">
        <f t="shared" si="130"/>
        <v>11.8</v>
      </c>
      <c r="AX75" s="208">
        <f t="shared" si="131"/>
        <v>7.3</v>
      </c>
      <c r="AY75" s="208">
        <f t="shared" si="132"/>
        <v>7.3</v>
      </c>
      <c r="AZ75" s="208" t="str">
        <f t="shared" si="133"/>
        <v/>
      </c>
      <c r="BA75" s="208">
        <f t="shared" si="134"/>
        <v>23.5</v>
      </c>
      <c r="BB75" s="208">
        <f t="shared" si="135"/>
        <v>23.5</v>
      </c>
      <c r="BC75" s="208">
        <f t="shared" si="136"/>
        <v>18</v>
      </c>
      <c r="BD75" s="208">
        <f t="shared" si="137"/>
        <v>21.3</v>
      </c>
      <c r="BE75" s="208">
        <f t="shared" si="138"/>
        <v>25</v>
      </c>
      <c r="BF75" s="208">
        <f t="shared" si="139"/>
        <v>11.9</v>
      </c>
      <c r="BG75" s="209" t="str">
        <f t="shared" si="140"/>
        <v/>
      </c>
      <c r="BH75" s="208" t="str">
        <f t="shared" si="141"/>
        <v/>
      </c>
      <c r="BI75" s="208">
        <f t="shared" si="142"/>
        <v>40.232108317214696</v>
      </c>
      <c r="BJ75" s="208">
        <f t="shared" si="143"/>
        <v>40.232108317214696</v>
      </c>
      <c r="BK75" s="208">
        <f t="shared" si="144"/>
        <v>24.229979466119094</v>
      </c>
      <c r="BL75" s="208">
        <f t="shared" si="145"/>
        <v>15.113871635610767</v>
      </c>
      <c r="BM75" s="208">
        <f t="shared" si="146"/>
        <v>15.113871635610767</v>
      </c>
      <c r="BN75" s="208" t="str">
        <f t="shared" si="147"/>
        <v/>
      </c>
      <c r="BO75" s="208">
        <f t="shared" si="148"/>
        <v>48.254620123203281</v>
      </c>
      <c r="BP75" s="208">
        <f t="shared" si="149"/>
        <v>48.254620123203281</v>
      </c>
      <c r="BQ75" s="208">
        <f t="shared" si="150"/>
        <v>40.449438202247194</v>
      </c>
      <c r="BR75" s="208">
        <f t="shared" si="151"/>
        <v>42.011834319526628</v>
      </c>
      <c r="BS75" s="208">
        <f t="shared" si="152"/>
        <v>47.61904761904762</v>
      </c>
      <c r="BT75" s="208">
        <f t="shared" si="153"/>
        <v>23.51778656126482</v>
      </c>
      <c r="BW75" s="206">
        <v>7.89</v>
      </c>
      <c r="BX75" s="206">
        <v>7.89</v>
      </c>
      <c r="BY75" s="206">
        <v>8.1999999999999993</v>
      </c>
      <c r="BZ75" s="206">
        <v>8.06</v>
      </c>
      <c r="CA75" s="206">
        <v>8.06</v>
      </c>
      <c r="CC75" s="206">
        <v>7.66</v>
      </c>
      <c r="CD75" s="206">
        <v>7.66</v>
      </c>
      <c r="CE75" s="206">
        <v>8.11</v>
      </c>
      <c r="CF75" s="206">
        <v>8.0500000000000007</v>
      </c>
      <c r="CG75" s="206">
        <v>7.71</v>
      </c>
      <c r="CH75" s="206">
        <v>8.26</v>
      </c>
      <c r="CI75" s="207" t="str">
        <f t="shared" si="154"/>
        <v/>
      </c>
      <c r="CJ75" s="206" t="str">
        <f t="shared" si="155"/>
        <v/>
      </c>
      <c r="CK75" s="206">
        <f t="shared" si="156"/>
        <v>7.89</v>
      </c>
      <c r="CL75" s="206">
        <f t="shared" si="157"/>
        <v>7.89</v>
      </c>
      <c r="CM75" s="206">
        <f t="shared" si="158"/>
        <v>8.1999999999999993</v>
      </c>
      <c r="CN75" s="206">
        <f t="shared" si="159"/>
        <v>8.06</v>
      </c>
      <c r="CO75" s="206">
        <f t="shared" si="160"/>
        <v>8.06</v>
      </c>
      <c r="CP75" s="206" t="str">
        <f t="shared" si="161"/>
        <v/>
      </c>
      <c r="CQ75" s="206">
        <f t="shared" si="162"/>
        <v>7.66</v>
      </c>
      <c r="CR75" s="206">
        <f t="shared" si="163"/>
        <v>7.66</v>
      </c>
      <c r="CS75" s="206">
        <f t="shared" si="164"/>
        <v>8.11</v>
      </c>
      <c r="CT75" s="206">
        <f t="shared" si="165"/>
        <v>8.0500000000000007</v>
      </c>
      <c r="CU75" s="206">
        <f t="shared" si="166"/>
        <v>7.71</v>
      </c>
      <c r="CV75" s="206">
        <f t="shared" si="167"/>
        <v>8.26</v>
      </c>
    </row>
    <row r="76" spans="1:100" x14ac:dyDescent="0.15">
      <c r="A76" s="210" t="s">
        <v>62</v>
      </c>
      <c r="B76" s="211" t="s">
        <v>1603</v>
      </c>
      <c r="C76" s="207">
        <v>2.37</v>
      </c>
      <c r="D76" s="206">
        <v>1.98</v>
      </c>
      <c r="E76" s="206">
        <v>4.12</v>
      </c>
      <c r="F76" s="206">
        <v>4.12</v>
      </c>
      <c r="G76" s="206">
        <v>3.39</v>
      </c>
      <c r="H76" s="206">
        <v>3.31</v>
      </c>
      <c r="I76" s="206">
        <v>3.31</v>
      </c>
      <c r="J76" s="206">
        <v>4.25</v>
      </c>
      <c r="K76" s="206">
        <v>4.2300000000000004</v>
      </c>
      <c r="L76" s="206">
        <v>4.2300000000000004</v>
      </c>
      <c r="M76" s="206">
        <v>4.37</v>
      </c>
      <c r="N76" s="206">
        <v>4.3499999999999996</v>
      </c>
      <c r="O76" s="206">
        <v>2.73</v>
      </c>
      <c r="P76" s="206">
        <v>4.34</v>
      </c>
      <c r="Q76" s="209">
        <v>28</v>
      </c>
      <c r="R76" s="208">
        <v>25.6</v>
      </c>
      <c r="S76" s="208">
        <v>8</v>
      </c>
      <c r="T76" s="208">
        <v>8</v>
      </c>
      <c r="U76" s="208">
        <v>4.8</v>
      </c>
      <c r="V76" s="208">
        <v>5.9</v>
      </c>
      <c r="W76" s="208">
        <v>5.9</v>
      </c>
      <c r="X76" s="208">
        <v>4.5999999999999996</v>
      </c>
      <c r="Y76" s="208">
        <v>13.7</v>
      </c>
      <c r="Z76" s="208">
        <v>13.7</v>
      </c>
      <c r="AA76" s="208">
        <v>7.1</v>
      </c>
      <c r="AB76" s="208">
        <v>13</v>
      </c>
      <c r="AC76" s="208">
        <v>12.1</v>
      </c>
      <c r="AD76" s="208">
        <v>8.4</v>
      </c>
      <c r="AE76" s="207">
        <f t="shared" si="112"/>
        <v>11.814345991561181</v>
      </c>
      <c r="AF76" s="206">
        <f t="shared" si="113"/>
        <v>12.929292929292931</v>
      </c>
      <c r="AG76" s="206">
        <f t="shared" si="114"/>
        <v>1.941747572815534</v>
      </c>
      <c r="AH76" s="206">
        <f t="shared" si="115"/>
        <v>1.941747572815534</v>
      </c>
      <c r="AI76" s="206">
        <f t="shared" si="116"/>
        <v>1.415929203539823</v>
      </c>
      <c r="AJ76" s="206">
        <f t="shared" si="117"/>
        <v>1.7824773413897281</v>
      </c>
      <c r="AK76" s="206">
        <f t="shared" si="118"/>
        <v>1.7824773413897281</v>
      </c>
      <c r="AL76" s="206">
        <f t="shared" si="119"/>
        <v>1.0823529411764705</v>
      </c>
      <c r="AM76" s="206">
        <f t="shared" si="120"/>
        <v>3.2387706855791958</v>
      </c>
      <c r="AN76" s="206">
        <f t="shared" si="121"/>
        <v>3.2387706855791958</v>
      </c>
      <c r="AO76" s="206">
        <f t="shared" si="122"/>
        <v>1.6247139588100685</v>
      </c>
      <c r="AP76" s="206">
        <f t="shared" si="123"/>
        <v>2.9885057471264371</v>
      </c>
      <c r="AQ76" s="206">
        <f t="shared" si="124"/>
        <v>4.4322344322344325</v>
      </c>
      <c r="AR76" s="206">
        <f t="shared" si="125"/>
        <v>1.935483870967742</v>
      </c>
      <c r="AS76" s="209">
        <f t="shared" si="126"/>
        <v>28</v>
      </c>
      <c r="AT76" s="208">
        <f t="shared" si="127"/>
        <v>25.6</v>
      </c>
      <c r="AU76" s="208">
        <f t="shared" si="128"/>
        <v>8</v>
      </c>
      <c r="AV76" s="208">
        <f t="shared" si="129"/>
        <v>8</v>
      </c>
      <c r="AW76" s="208">
        <f t="shared" si="130"/>
        <v>4.8</v>
      </c>
      <c r="AX76" s="208">
        <f t="shared" si="131"/>
        <v>5.9</v>
      </c>
      <c r="AY76" s="208">
        <f t="shared" si="132"/>
        <v>5.9</v>
      </c>
      <c r="AZ76" s="208" t="str">
        <f t="shared" si="133"/>
        <v/>
      </c>
      <c r="BA76" s="208">
        <f t="shared" si="134"/>
        <v>13.7</v>
      </c>
      <c r="BB76" s="208">
        <f t="shared" si="135"/>
        <v>13.7</v>
      </c>
      <c r="BC76" s="208">
        <f t="shared" si="136"/>
        <v>7.1</v>
      </c>
      <c r="BD76" s="208">
        <f t="shared" si="137"/>
        <v>13</v>
      </c>
      <c r="BE76" s="208">
        <f t="shared" si="138"/>
        <v>12.1</v>
      </c>
      <c r="BF76" s="208">
        <f t="shared" si="139"/>
        <v>8.4</v>
      </c>
      <c r="BG76" s="209">
        <f t="shared" si="140"/>
        <v>51.470588235294116</v>
      </c>
      <c r="BH76" s="208">
        <f t="shared" si="141"/>
        <v>47.583643122676584</v>
      </c>
      <c r="BI76" s="208">
        <f t="shared" si="142"/>
        <v>15.473887814313345</v>
      </c>
      <c r="BJ76" s="208">
        <f t="shared" si="143"/>
        <v>15.473887814313345</v>
      </c>
      <c r="BK76" s="208">
        <f t="shared" si="144"/>
        <v>9.8562628336755633</v>
      </c>
      <c r="BL76" s="208">
        <f t="shared" si="145"/>
        <v>12.215320910973086</v>
      </c>
      <c r="BM76" s="208">
        <f t="shared" si="146"/>
        <v>12.215320910973086</v>
      </c>
      <c r="BN76" s="208" t="str">
        <f t="shared" si="147"/>
        <v/>
      </c>
      <c r="BO76" s="208">
        <f t="shared" si="148"/>
        <v>28.131416837782339</v>
      </c>
      <c r="BP76" s="208">
        <f t="shared" si="149"/>
        <v>28.131416837782339</v>
      </c>
      <c r="BQ76" s="208">
        <f t="shared" si="150"/>
        <v>15.955056179775282</v>
      </c>
      <c r="BR76" s="208">
        <f t="shared" si="151"/>
        <v>25.641025641025639</v>
      </c>
      <c r="BS76" s="208">
        <f t="shared" si="152"/>
        <v>23.047619047619047</v>
      </c>
      <c r="BT76" s="208">
        <f t="shared" si="153"/>
        <v>16.600790513833992</v>
      </c>
      <c r="BU76" s="207">
        <v>7.69</v>
      </c>
      <c r="BV76" s="206">
        <v>7.66</v>
      </c>
      <c r="BW76" s="206">
        <v>8.33</v>
      </c>
      <c r="BX76" s="206">
        <v>8.33</v>
      </c>
      <c r="BY76" s="206">
        <v>8.5500000000000007</v>
      </c>
      <c r="BZ76" s="206">
        <v>8.49</v>
      </c>
      <c r="CA76" s="206">
        <v>8.49</v>
      </c>
      <c r="CB76" s="206">
        <v>8.3699999999999992</v>
      </c>
      <c r="CC76" s="206">
        <v>8.43</v>
      </c>
      <c r="CD76" s="206">
        <v>8.43</v>
      </c>
      <c r="CE76" s="206">
        <v>8.32</v>
      </c>
      <c r="CF76" s="206">
        <v>8.3699999999999992</v>
      </c>
      <c r="CG76" s="206">
        <v>8.5</v>
      </c>
      <c r="CH76" s="206">
        <v>8.44</v>
      </c>
      <c r="CI76" s="207">
        <f t="shared" si="154"/>
        <v>7.69</v>
      </c>
      <c r="CJ76" s="206">
        <f t="shared" si="155"/>
        <v>7.66</v>
      </c>
      <c r="CK76" s="206">
        <f t="shared" si="156"/>
        <v>8.33</v>
      </c>
      <c r="CL76" s="206">
        <f t="shared" si="157"/>
        <v>8.33</v>
      </c>
      <c r="CM76" s="206">
        <f t="shared" si="158"/>
        <v>8.5500000000000007</v>
      </c>
      <c r="CN76" s="206">
        <f t="shared" si="159"/>
        <v>8.49</v>
      </c>
      <c r="CO76" s="206">
        <f t="shared" si="160"/>
        <v>8.49</v>
      </c>
      <c r="CP76" s="206" t="str">
        <f t="shared" si="161"/>
        <v/>
      </c>
      <c r="CQ76" s="206">
        <f t="shared" si="162"/>
        <v>8.43</v>
      </c>
      <c r="CR76" s="206">
        <f t="shared" si="163"/>
        <v>8.43</v>
      </c>
      <c r="CS76" s="206">
        <f t="shared" si="164"/>
        <v>8.32</v>
      </c>
      <c r="CT76" s="206">
        <f t="shared" si="165"/>
        <v>8.3699999999999992</v>
      </c>
      <c r="CU76" s="206">
        <f t="shared" si="166"/>
        <v>8.5</v>
      </c>
      <c r="CV76" s="206">
        <f t="shared" si="167"/>
        <v>8.44</v>
      </c>
    </row>
    <row r="77" spans="1:100" x14ac:dyDescent="0.15">
      <c r="A77" s="210" t="s">
        <v>708</v>
      </c>
      <c r="B77" s="211" t="s">
        <v>1805</v>
      </c>
      <c r="C77" s="207">
        <v>10.119999999999999</v>
      </c>
      <c r="D77" s="206">
        <v>7.83</v>
      </c>
      <c r="E77" s="206">
        <v>11</v>
      </c>
      <c r="F77" s="206">
        <v>11</v>
      </c>
      <c r="G77" s="206">
        <v>9.2899999999999991</v>
      </c>
      <c r="H77" s="206">
        <v>8.99</v>
      </c>
      <c r="I77" s="206">
        <v>8.99</v>
      </c>
      <c r="J77" s="206">
        <v>6.42</v>
      </c>
      <c r="K77" s="206">
        <v>10.210000000000001</v>
      </c>
      <c r="L77" s="206">
        <v>10.210000000000001</v>
      </c>
      <c r="M77" s="206">
        <v>8.92</v>
      </c>
      <c r="N77" s="206">
        <v>8.89</v>
      </c>
      <c r="O77" s="206">
        <v>8.18</v>
      </c>
      <c r="P77" s="206">
        <v>9.32</v>
      </c>
      <c r="Q77" s="209">
        <v>40.700000000000003</v>
      </c>
      <c r="R77" s="208">
        <v>33.4</v>
      </c>
      <c r="S77" s="208">
        <v>31.5</v>
      </c>
      <c r="T77" s="208">
        <v>31.5</v>
      </c>
      <c r="U77" s="208">
        <v>24.9</v>
      </c>
      <c r="V77" s="208">
        <v>27</v>
      </c>
      <c r="W77" s="208">
        <v>27</v>
      </c>
      <c r="X77" s="208">
        <v>18.7</v>
      </c>
      <c r="Y77" s="208">
        <v>23.4</v>
      </c>
      <c r="Z77" s="208">
        <v>23.4</v>
      </c>
      <c r="AA77" s="208">
        <v>19.3</v>
      </c>
      <c r="AB77" s="208">
        <v>31.4</v>
      </c>
      <c r="AC77" s="208">
        <v>25.4</v>
      </c>
      <c r="AD77" s="208">
        <v>29.1</v>
      </c>
      <c r="AE77" s="207">
        <f t="shared" si="112"/>
        <v>4.0217391304347831</v>
      </c>
      <c r="AF77" s="206">
        <f t="shared" si="113"/>
        <v>4.2656449553001279</v>
      </c>
      <c r="AG77" s="206">
        <f t="shared" si="114"/>
        <v>2.8636363636363638</v>
      </c>
      <c r="AH77" s="206">
        <f t="shared" si="115"/>
        <v>2.8636363636363638</v>
      </c>
      <c r="AI77" s="206">
        <f t="shared" si="116"/>
        <v>2.6803013993541445</v>
      </c>
      <c r="AJ77" s="206">
        <f t="shared" si="117"/>
        <v>3.0033370411568407</v>
      </c>
      <c r="AK77" s="206">
        <f t="shared" si="118"/>
        <v>3.0033370411568407</v>
      </c>
      <c r="AL77" s="206">
        <f t="shared" si="119"/>
        <v>2.9127725856697819</v>
      </c>
      <c r="AM77" s="206">
        <f t="shared" si="120"/>
        <v>2.2918707149853081</v>
      </c>
      <c r="AN77" s="206">
        <f t="shared" si="121"/>
        <v>2.2918707149853081</v>
      </c>
      <c r="AO77" s="206">
        <f t="shared" si="122"/>
        <v>2.1636771300448432</v>
      </c>
      <c r="AP77" s="206">
        <f t="shared" si="123"/>
        <v>3.5320584926884138</v>
      </c>
      <c r="AQ77" s="206">
        <f t="shared" si="124"/>
        <v>3.1051344743276283</v>
      </c>
      <c r="AR77" s="206">
        <f t="shared" si="125"/>
        <v>3.1223175965665235</v>
      </c>
      <c r="AS77" s="209">
        <f t="shared" si="126"/>
        <v>40.700000000000003</v>
      </c>
      <c r="AT77" s="208">
        <f t="shared" si="127"/>
        <v>33.4</v>
      </c>
      <c r="AU77" s="208">
        <f t="shared" si="128"/>
        <v>31.5</v>
      </c>
      <c r="AV77" s="208">
        <f t="shared" si="129"/>
        <v>31.5</v>
      </c>
      <c r="AW77" s="208">
        <f t="shared" si="130"/>
        <v>24.9</v>
      </c>
      <c r="AX77" s="208">
        <f t="shared" si="131"/>
        <v>27</v>
      </c>
      <c r="AY77" s="208">
        <f t="shared" si="132"/>
        <v>27</v>
      </c>
      <c r="AZ77" s="208">
        <f t="shared" si="133"/>
        <v>18.7</v>
      </c>
      <c r="BA77" s="208">
        <f t="shared" si="134"/>
        <v>23.4</v>
      </c>
      <c r="BB77" s="208">
        <f t="shared" si="135"/>
        <v>23.4</v>
      </c>
      <c r="BC77" s="208">
        <f t="shared" si="136"/>
        <v>19.3</v>
      </c>
      <c r="BD77" s="208">
        <f t="shared" si="137"/>
        <v>31.4</v>
      </c>
      <c r="BE77" s="208">
        <f t="shared" si="138"/>
        <v>25.4</v>
      </c>
      <c r="BF77" s="208">
        <f t="shared" si="139"/>
        <v>29.1</v>
      </c>
      <c r="BG77" s="209">
        <f t="shared" si="140"/>
        <v>74.816176470588246</v>
      </c>
      <c r="BH77" s="208">
        <f t="shared" si="141"/>
        <v>62.081784386617102</v>
      </c>
      <c r="BI77" s="208">
        <f t="shared" si="142"/>
        <v>60.928433268858797</v>
      </c>
      <c r="BJ77" s="208">
        <f t="shared" si="143"/>
        <v>60.928433268858797</v>
      </c>
      <c r="BK77" s="208">
        <f t="shared" si="144"/>
        <v>51.129363449691986</v>
      </c>
      <c r="BL77" s="208">
        <f t="shared" si="145"/>
        <v>55.900621118012424</v>
      </c>
      <c r="BM77" s="208">
        <f t="shared" si="146"/>
        <v>55.900621118012424</v>
      </c>
      <c r="BN77" s="208">
        <f t="shared" si="147"/>
        <v>54.20289855072464</v>
      </c>
      <c r="BO77" s="208">
        <f t="shared" si="148"/>
        <v>48.049281314168375</v>
      </c>
      <c r="BP77" s="208">
        <f t="shared" si="149"/>
        <v>48.049281314168375</v>
      </c>
      <c r="BQ77" s="208">
        <f t="shared" si="150"/>
        <v>43.370786516853933</v>
      </c>
      <c r="BR77" s="208">
        <f t="shared" si="151"/>
        <v>61.932938856015774</v>
      </c>
      <c r="BS77" s="208">
        <f t="shared" si="152"/>
        <v>48.38095238095238</v>
      </c>
      <c r="BT77" s="208">
        <f t="shared" si="153"/>
        <v>57.509881422924899</v>
      </c>
      <c r="BU77" s="207">
        <v>5.81</v>
      </c>
      <c r="BV77" s="206">
        <v>6.03</v>
      </c>
      <c r="BW77" s="206">
        <v>6.72</v>
      </c>
      <c r="BX77" s="206">
        <v>6.72</v>
      </c>
      <c r="BY77" s="206">
        <v>6.99</v>
      </c>
      <c r="BZ77" s="206">
        <v>6.94</v>
      </c>
      <c r="CA77" s="206">
        <v>6.94</v>
      </c>
      <c r="CB77" s="206">
        <v>7.19</v>
      </c>
      <c r="CC77" s="206">
        <v>6.63</v>
      </c>
      <c r="CD77" s="206">
        <v>6.63</v>
      </c>
      <c r="CE77" s="206">
        <v>6.81</v>
      </c>
      <c r="CF77" s="206">
        <v>6.38</v>
      </c>
      <c r="CG77" s="206">
        <v>6.32</v>
      </c>
      <c r="CH77" s="206">
        <v>6.54</v>
      </c>
      <c r="CI77" s="207">
        <f t="shared" si="154"/>
        <v>5.81</v>
      </c>
      <c r="CJ77" s="206">
        <f t="shared" si="155"/>
        <v>6.03</v>
      </c>
      <c r="CK77" s="206">
        <f t="shared" si="156"/>
        <v>6.72</v>
      </c>
      <c r="CL77" s="206">
        <f t="shared" si="157"/>
        <v>6.72</v>
      </c>
      <c r="CM77" s="206">
        <f t="shared" si="158"/>
        <v>6.99</v>
      </c>
      <c r="CN77" s="206">
        <f t="shared" si="159"/>
        <v>6.94</v>
      </c>
      <c r="CO77" s="206">
        <f t="shared" si="160"/>
        <v>6.94</v>
      </c>
      <c r="CP77" s="206">
        <f t="shared" si="161"/>
        <v>7.19</v>
      </c>
      <c r="CQ77" s="206">
        <f t="shared" si="162"/>
        <v>6.63</v>
      </c>
      <c r="CR77" s="206">
        <f t="shared" si="163"/>
        <v>6.63</v>
      </c>
      <c r="CS77" s="206">
        <f t="shared" si="164"/>
        <v>6.81</v>
      </c>
      <c r="CT77" s="206">
        <f t="shared" si="165"/>
        <v>6.38</v>
      </c>
      <c r="CU77" s="206">
        <f t="shared" si="166"/>
        <v>6.32</v>
      </c>
      <c r="CV77" s="206">
        <f t="shared" si="167"/>
        <v>6.54</v>
      </c>
    </row>
    <row r="78" spans="1:100" x14ac:dyDescent="0.15">
      <c r="A78" s="210" t="s">
        <v>709</v>
      </c>
      <c r="B78" s="211" t="s">
        <v>1804</v>
      </c>
      <c r="C78" s="207">
        <v>4.2</v>
      </c>
      <c r="D78" s="206">
        <v>3.65</v>
      </c>
      <c r="E78" s="206">
        <v>4.05</v>
      </c>
      <c r="F78" s="206">
        <v>4.05</v>
      </c>
      <c r="G78" s="206">
        <v>4.2300000000000004</v>
      </c>
      <c r="H78" s="206">
        <v>4.71</v>
      </c>
      <c r="I78" s="206">
        <v>4.71</v>
      </c>
      <c r="J78" s="206">
        <v>4.5</v>
      </c>
      <c r="K78" s="206">
        <v>4.76</v>
      </c>
      <c r="L78" s="206">
        <v>4.76</v>
      </c>
      <c r="M78" s="206">
        <v>5.65</v>
      </c>
      <c r="N78" s="206">
        <v>8.56</v>
      </c>
      <c r="O78" s="206">
        <v>5.01</v>
      </c>
      <c r="P78" s="206">
        <v>6.17</v>
      </c>
      <c r="Q78" s="209">
        <v>14.2</v>
      </c>
      <c r="R78" s="208">
        <v>13.7</v>
      </c>
      <c r="S78" s="208">
        <v>12.4</v>
      </c>
      <c r="T78" s="208">
        <v>12.4</v>
      </c>
      <c r="U78" s="208">
        <v>9.4</v>
      </c>
      <c r="V78" s="208">
        <v>15</v>
      </c>
      <c r="W78" s="208">
        <v>15</v>
      </c>
      <c r="X78" s="208">
        <v>16</v>
      </c>
      <c r="Y78" s="208">
        <v>18</v>
      </c>
      <c r="Z78" s="208">
        <v>18</v>
      </c>
      <c r="AA78" s="208">
        <v>14.1</v>
      </c>
      <c r="AB78" s="208">
        <v>17.399999999999999</v>
      </c>
      <c r="AC78" s="208">
        <v>6.1</v>
      </c>
      <c r="AD78" s="208">
        <v>12.1</v>
      </c>
      <c r="AE78" s="207">
        <f t="shared" si="112"/>
        <v>3.3809523809523805</v>
      </c>
      <c r="AF78" s="206">
        <f t="shared" si="113"/>
        <v>3.7534246575342465</v>
      </c>
      <c r="AG78" s="206">
        <f t="shared" si="114"/>
        <v>3.0617283950617287</v>
      </c>
      <c r="AH78" s="206">
        <f t="shared" si="115"/>
        <v>3.0617283950617287</v>
      </c>
      <c r="AI78" s="206">
        <f t="shared" si="116"/>
        <v>2.2222222222222219</v>
      </c>
      <c r="AJ78" s="206">
        <f t="shared" si="117"/>
        <v>3.1847133757961785</v>
      </c>
      <c r="AK78" s="206">
        <f t="shared" si="118"/>
        <v>3.1847133757961785</v>
      </c>
      <c r="AL78" s="206">
        <f t="shared" si="119"/>
        <v>3.5555555555555554</v>
      </c>
      <c r="AM78" s="206">
        <f t="shared" si="120"/>
        <v>3.7815126050420171</v>
      </c>
      <c r="AN78" s="206">
        <f t="shared" si="121"/>
        <v>3.7815126050420171</v>
      </c>
      <c r="AO78" s="206">
        <f t="shared" si="122"/>
        <v>2.4955752212389379</v>
      </c>
      <c r="AP78" s="206">
        <f t="shared" si="123"/>
        <v>2.0327102803738315</v>
      </c>
      <c r="AQ78" s="206">
        <f t="shared" si="124"/>
        <v>1.217564870259481</v>
      </c>
      <c r="AR78" s="206">
        <f t="shared" si="125"/>
        <v>1.9611021069692058</v>
      </c>
      <c r="AS78" s="209">
        <f t="shared" si="126"/>
        <v>14.2</v>
      </c>
      <c r="AT78" s="208">
        <f t="shared" si="127"/>
        <v>13.7</v>
      </c>
      <c r="AU78" s="208">
        <f t="shared" si="128"/>
        <v>12.4</v>
      </c>
      <c r="AV78" s="208">
        <f t="shared" si="129"/>
        <v>12.4</v>
      </c>
      <c r="AW78" s="208">
        <f t="shared" si="130"/>
        <v>9.4</v>
      </c>
      <c r="AX78" s="208">
        <f t="shared" si="131"/>
        <v>15</v>
      </c>
      <c r="AY78" s="208">
        <f t="shared" si="132"/>
        <v>15</v>
      </c>
      <c r="AZ78" s="208">
        <f t="shared" si="133"/>
        <v>16</v>
      </c>
      <c r="BA78" s="208">
        <f t="shared" si="134"/>
        <v>18</v>
      </c>
      <c r="BB78" s="208">
        <f t="shared" si="135"/>
        <v>18</v>
      </c>
      <c r="BC78" s="208">
        <f t="shared" si="136"/>
        <v>14.1</v>
      </c>
      <c r="BD78" s="208">
        <f t="shared" si="137"/>
        <v>17.399999999999999</v>
      </c>
      <c r="BE78" s="208" t="str">
        <f t="shared" si="138"/>
        <v/>
      </c>
      <c r="BF78" s="208">
        <f t="shared" si="139"/>
        <v>12.1</v>
      </c>
      <c r="BG78" s="209">
        <f t="shared" si="140"/>
        <v>26.102941176470591</v>
      </c>
      <c r="BH78" s="208">
        <f t="shared" si="141"/>
        <v>25.464684014869889</v>
      </c>
      <c r="BI78" s="208">
        <f t="shared" si="142"/>
        <v>23.984526112185684</v>
      </c>
      <c r="BJ78" s="208">
        <f t="shared" si="143"/>
        <v>23.984526112185684</v>
      </c>
      <c r="BK78" s="208">
        <f t="shared" si="144"/>
        <v>19.301848049281315</v>
      </c>
      <c r="BL78" s="208">
        <f t="shared" si="145"/>
        <v>31.055900621118013</v>
      </c>
      <c r="BM78" s="208">
        <f t="shared" si="146"/>
        <v>31.055900621118013</v>
      </c>
      <c r="BN78" s="208">
        <f t="shared" si="147"/>
        <v>46.376811594202898</v>
      </c>
      <c r="BO78" s="208">
        <f t="shared" si="148"/>
        <v>36.960985626283367</v>
      </c>
      <c r="BP78" s="208">
        <f t="shared" si="149"/>
        <v>36.960985626283367</v>
      </c>
      <c r="BQ78" s="208">
        <f t="shared" si="150"/>
        <v>31.685393258426966</v>
      </c>
      <c r="BR78" s="208">
        <f t="shared" si="151"/>
        <v>34.319526627218927</v>
      </c>
      <c r="BS78" s="208" t="str">
        <f t="shared" si="152"/>
        <v/>
      </c>
      <c r="BT78" s="208">
        <f t="shared" si="153"/>
        <v>23.913043478260867</v>
      </c>
      <c r="BU78" s="207">
        <v>7.31</v>
      </c>
      <c r="BV78" s="206">
        <v>7.25</v>
      </c>
      <c r="BW78" s="206">
        <v>7.16</v>
      </c>
      <c r="BX78" s="206">
        <v>7.16</v>
      </c>
      <c r="BY78" s="206">
        <v>7.19</v>
      </c>
      <c r="BZ78" s="206">
        <v>7.12</v>
      </c>
      <c r="CA78" s="206">
        <v>7.12</v>
      </c>
      <c r="CB78" s="206">
        <v>6.93</v>
      </c>
      <c r="CC78" s="206">
        <v>6.53</v>
      </c>
      <c r="CD78" s="206">
        <v>6.53</v>
      </c>
      <c r="CE78" s="206">
        <v>6.85</v>
      </c>
      <c r="CF78" s="206">
        <v>6.82</v>
      </c>
      <c r="CG78" s="206">
        <v>7.04</v>
      </c>
      <c r="CH78" s="206">
        <v>7.21</v>
      </c>
      <c r="CI78" s="207">
        <f t="shared" si="154"/>
        <v>7.31</v>
      </c>
      <c r="CJ78" s="206">
        <f t="shared" si="155"/>
        <v>7.25</v>
      </c>
      <c r="CK78" s="206">
        <f t="shared" si="156"/>
        <v>7.16</v>
      </c>
      <c r="CL78" s="206">
        <f t="shared" si="157"/>
        <v>7.16</v>
      </c>
      <c r="CM78" s="206">
        <f t="shared" si="158"/>
        <v>7.19</v>
      </c>
      <c r="CN78" s="206">
        <f t="shared" si="159"/>
        <v>7.12</v>
      </c>
      <c r="CO78" s="206">
        <f t="shared" si="160"/>
        <v>7.12</v>
      </c>
      <c r="CP78" s="206">
        <f t="shared" si="161"/>
        <v>6.93</v>
      </c>
      <c r="CQ78" s="206">
        <f t="shared" si="162"/>
        <v>6.53</v>
      </c>
      <c r="CR78" s="206">
        <f t="shared" si="163"/>
        <v>6.53</v>
      </c>
      <c r="CS78" s="206">
        <f t="shared" si="164"/>
        <v>6.85</v>
      </c>
      <c r="CT78" s="206">
        <f t="shared" si="165"/>
        <v>6.82</v>
      </c>
      <c r="CU78" s="206" t="str">
        <f t="shared" si="166"/>
        <v/>
      </c>
      <c r="CV78" s="206">
        <f t="shared" si="167"/>
        <v>7.21</v>
      </c>
    </row>
    <row r="79" spans="1:100" x14ac:dyDescent="0.15">
      <c r="A79" s="210" t="s">
        <v>710</v>
      </c>
      <c r="B79" s="211" t="s">
        <v>1803</v>
      </c>
      <c r="C79" s="207">
        <v>6.12</v>
      </c>
      <c r="D79" s="206">
        <v>6.38</v>
      </c>
      <c r="E79" s="206">
        <v>7.13</v>
      </c>
      <c r="F79" s="206">
        <v>7.13</v>
      </c>
      <c r="G79" s="206">
        <v>5.58</v>
      </c>
      <c r="H79" s="206">
        <v>7.53</v>
      </c>
      <c r="I79" s="206">
        <v>7.53</v>
      </c>
      <c r="J79" s="206">
        <v>5.25</v>
      </c>
      <c r="K79" s="206">
        <v>6.02</v>
      </c>
      <c r="L79" s="206">
        <v>6.02</v>
      </c>
      <c r="M79" s="206">
        <v>5.91</v>
      </c>
      <c r="N79" s="206">
        <v>6.4</v>
      </c>
      <c r="O79" s="206">
        <v>5.44</v>
      </c>
      <c r="P79" s="206">
        <v>5.61</v>
      </c>
      <c r="S79" s="208">
        <v>24</v>
      </c>
      <c r="T79" s="208">
        <v>24</v>
      </c>
      <c r="U79" s="208">
        <v>12.5</v>
      </c>
      <c r="V79" s="208">
        <v>27.9</v>
      </c>
      <c r="W79" s="208">
        <v>27.9</v>
      </c>
      <c r="X79" s="208">
        <v>24.8</v>
      </c>
      <c r="AE79" s="207" t="str">
        <f t="shared" si="112"/>
        <v/>
      </c>
      <c r="AF79" s="206" t="str">
        <f t="shared" si="113"/>
        <v/>
      </c>
      <c r="AG79" s="206">
        <f t="shared" si="114"/>
        <v>3.3660589060308554</v>
      </c>
      <c r="AH79" s="206">
        <f t="shared" si="115"/>
        <v>3.3660589060308554</v>
      </c>
      <c r="AI79" s="206">
        <f t="shared" si="116"/>
        <v>2.2401433691756272</v>
      </c>
      <c r="AJ79" s="206">
        <f t="shared" si="117"/>
        <v>3.7051792828685257</v>
      </c>
      <c r="AK79" s="206">
        <f t="shared" si="118"/>
        <v>3.7051792828685257</v>
      </c>
      <c r="AL79" s="206">
        <f t="shared" si="119"/>
        <v>4.7238095238095239</v>
      </c>
      <c r="AM79" s="206" t="str">
        <f t="shared" si="120"/>
        <v/>
      </c>
      <c r="AN79" s="206" t="str">
        <f t="shared" si="121"/>
        <v/>
      </c>
      <c r="AO79" s="206" t="str">
        <f t="shared" si="122"/>
        <v/>
      </c>
      <c r="AP79" s="206" t="str">
        <f t="shared" si="123"/>
        <v/>
      </c>
      <c r="AQ79" s="206" t="str">
        <f t="shared" si="124"/>
        <v/>
      </c>
      <c r="AR79" s="206" t="str">
        <f t="shared" si="125"/>
        <v/>
      </c>
      <c r="AS79" s="209" t="str">
        <f t="shared" si="126"/>
        <v/>
      </c>
      <c r="AT79" s="208" t="str">
        <f t="shared" si="127"/>
        <v/>
      </c>
      <c r="AU79" s="208">
        <f t="shared" si="128"/>
        <v>24</v>
      </c>
      <c r="AV79" s="208">
        <f t="shared" si="129"/>
        <v>24</v>
      </c>
      <c r="AW79" s="208">
        <f t="shared" si="130"/>
        <v>12.5</v>
      </c>
      <c r="AX79" s="208">
        <f t="shared" si="131"/>
        <v>27.9</v>
      </c>
      <c r="AY79" s="208">
        <f t="shared" si="132"/>
        <v>27.9</v>
      </c>
      <c r="AZ79" s="208">
        <f t="shared" si="133"/>
        <v>24.8</v>
      </c>
      <c r="BA79" s="208" t="str">
        <f t="shared" si="134"/>
        <v/>
      </c>
      <c r="BB79" s="208" t="str">
        <f t="shared" si="135"/>
        <v/>
      </c>
      <c r="BC79" s="208" t="str">
        <f t="shared" si="136"/>
        <v/>
      </c>
      <c r="BD79" s="208" t="str">
        <f t="shared" si="137"/>
        <v/>
      </c>
      <c r="BE79" s="208" t="str">
        <f t="shared" si="138"/>
        <v/>
      </c>
      <c r="BF79" s="208" t="str">
        <f t="shared" si="139"/>
        <v/>
      </c>
      <c r="BG79" s="209" t="str">
        <f t="shared" si="140"/>
        <v/>
      </c>
      <c r="BH79" s="208" t="str">
        <f t="shared" si="141"/>
        <v/>
      </c>
      <c r="BI79" s="208">
        <f t="shared" si="142"/>
        <v>46.421663442940037</v>
      </c>
      <c r="BJ79" s="208">
        <f t="shared" si="143"/>
        <v>46.421663442940037</v>
      </c>
      <c r="BK79" s="208">
        <f t="shared" si="144"/>
        <v>25.66735112936345</v>
      </c>
      <c r="BL79" s="208">
        <f t="shared" si="145"/>
        <v>57.763975155279503</v>
      </c>
      <c r="BM79" s="208">
        <f t="shared" si="146"/>
        <v>57.763975155279503</v>
      </c>
      <c r="BN79" s="208">
        <f t="shared" si="147"/>
        <v>71.884057971014499</v>
      </c>
      <c r="BO79" s="208" t="str">
        <f t="shared" si="148"/>
        <v/>
      </c>
      <c r="BP79" s="208" t="str">
        <f t="shared" si="149"/>
        <v/>
      </c>
      <c r="BQ79" s="208" t="str">
        <f t="shared" si="150"/>
        <v/>
      </c>
      <c r="BR79" s="208" t="str">
        <f t="shared" si="151"/>
        <v/>
      </c>
      <c r="BS79" s="208" t="str">
        <f t="shared" si="152"/>
        <v/>
      </c>
      <c r="BT79" s="208" t="str">
        <f t="shared" si="153"/>
        <v/>
      </c>
      <c r="BW79" s="206">
        <v>6.67</v>
      </c>
      <c r="BX79" s="206">
        <v>6.67</v>
      </c>
      <c r="BY79" s="206">
        <v>6.86</v>
      </c>
      <c r="BZ79" s="206">
        <v>6.66</v>
      </c>
      <c r="CA79" s="206">
        <v>6.66</v>
      </c>
      <c r="CB79" s="206">
        <v>6.61</v>
      </c>
      <c r="CI79" s="207" t="str">
        <f t="shared" si="154"/>
        <v/>
      </c>
      <c r="CJ79" s="206" t="str">
        <f t="shared" si="155"/>
        <v/>
      </c>
      <c r="CK79" s="206">
        <f t="shared" si="156"/>
        <v>6.67</v>
      </c>
      <c r="CL79" s="206">
        <f t="shared" si="157"/>
        <v>6.67</v>
      </c>
      <c r="CM79" s="206">
        <f t="shared" si="158"/>
        <v>6.86</v>
      </c>
      <c r="CN79" s="206">
        <f t="shared" si="159"/>
        <v>6.66</v>
      </c>
      <c r="CO79" s="206">
        <f t="shared" si="160"/>
        <v>6.66</v>
      </c>
      <c r="CP79" s="206">
        <f t="shared" si="161"/>
        <v>6.61</v>
      </c>
      <c r="CQ79" s="206" t="str">
        <f t="shared" si="162"/>
        <v/>
      </c>
      <c r="CR79" s="206" t="str">
        <f t="shared" si="163"/>
        <v/>
      </c>
      <c r="CS79" s="206" t="str">
        <f t="shared" si="164"/>
        <v/>
      </c>
      <c r="CT79" s="206" t="str">
        <f t="shared" si="165"/>
        <v/>
      </c>
      <c r="CU79" s="206" t="str">
        <f t="shared" si="166"/>
        <v/>
      </c>
      <c r="CV79" s="206" t="str">
        <f t="shared" si="167"/>
        <v/>
      </c>
    </row>
    <row r="80" spans="1:100" x14ac:dyDescent="0.15">
      <c r="A80" s="210" t="s">
        <v>711</v>
      </c>
      <c r="B80" s="211" t="s">
        <v>1802</v>
      </c>
      <c r="C80" s="207">
        <v>4.6100000000000003</v>
      </c>
      <c r="D80" s="206">
        <v>5.76</v>
      </c>
      <c r="E80" s="206">
        <v>5.74</v>
      </c>
      <c r="F80" s="206">
        <v>5.74</v>
      </c>
      <c r="G80" s="206">
        <v>5.67</v>
      </c>
      <c r="H80" s="206">
        <v>5.93</v>
      </c>
      <c r="I80" s="206">
        <v>5.93</v>
      </c>
      <c r="J80" s="206">
        <v>4.3499999999999996</v>
      </c>
      <c r="K80" s="206">
        <v>5.6</v>
      </c>
      <c r="L80" s="206">
        <v>5.6</v>
      </c>
      <c r="M80" s="206">
        <v>5.76</v>
      </c>
      <c r="N80" s="206">
        <v>4.76</v>
      </c>
      <c r="O80" s="206">
        <v>4.87</v>
      </c>
      <c r="P80" s="206">
        <v>4.47</v>
      </c>
      <c r="Q80" s="209">
        <v>24</v>
      </c>
      <c r="R80" s="208">
        <v>24.7</v>
      </c>
      <c r="S80" s="208">
        <v>35.9</v>
      </c>
      <c r="T80" s="208">
        <v>35.9</v>
      </c>
      <c r="U80" s="208">
        <v>31.8</v>
      </c>
      <c r="V80" s="208">
        <v>35.299999999999997</v>
      </c>
      <c r="W80" s="208">
        <v>35.299999999999997</v>
      </c>
      <c r="X80" s="208">
        <v>28</v>
      </c>
      <c r="Y80" s="208">
        <v>23.5</v>
      </c>
      <c r="Z80" s="208">
        <v>23.5</v>
      </c>
      <c r="AA80" s="208">
        <v>28.1</v>
      </c>
      <c r="AB80" s="208">
        <v>25</v>
      </c>
      <c r="AC80" s="208">
        <v>30.1</v>
      </c>
      <c r="AD80" s="208">
        <v>22.4</v>
      </c>
      <c r="AE80" s="207">
        <f t="shared" si="112"/>
        <v>5.2060737527114966</v>
      </c>
      <c r="AF80" s="206">
        <f t="shared" si="113"/>
        <v>4.2881944444444446</v>
      </c>
      <c r="AG80" s="206">
        <f t="shared" si="114"/>
        <v>6.2543554006968636</v>
      </c>
      <c r="AH80" s="206">
        <f t="shared" si="115"/>
        <v>6.2543554006968636</v>
      </c>
      <c r="AI80" s="206">
        <f t="shared" si="116"/>
        <v>5.6084656084656084</v>
      </c>
      <c r="AJ80" s="206">
        <f t="shared" si="117"/>
        <v>5.9527824620573355</v>
      </c>
      <c r="AK80" s="206">
        <f t="shared" si="118"/>
        <v>5.9527824620573355</v>
      </c>
      <c r="AL80" s="206">
        <f t="shared" si="119"/>
        <v>6.4367816091954024</v>
      </c>
      <c r="AM80" s="206">
        <f t="shared" si="120"/>
        <v>4.1964285714285721</v>
      </c>
      <c r="AN80" s="206">
        <f t="shared" si="121"/>
        <v>4.1964285714285721</v>
      </c>
      <c r="AO80" s="206">
        <f t="shared" si="122"/>
        <v>4.8784722222222223</v>
      </c>
      <c r="AP80" s="206">
        <f t="shared" si="123"/>
        <v>5.2521008403361344</v>
      </c>
      <c r="AQ80" s="206">
        <f t="shared" si="124"/>
        <v>6.1806981519507191</v>
      </c>
      <c r="AR80" s="206">
        <f t="shared" si="125"/>
        <v>5.0111856823266221</v>
      </c>
      <c r="AS80" s="209">
        <f t="shared" si="126"/>
        <v>24</v>
      </c>
      <c r="AT80" s="208">
        <f t="shared" si="127"/>
        <v>24.7</v>
      </c>
      <c r="AU80" s="208">
        <f t="shared" si="128"/>
        <v>35.9</v>
      </c>
      <c r="AV80" s="208">
        <f t="shared" si="129"/>
        <v>35.9</v>
      </c>
      <c r="AW80" s="208">
        <f t="shared" si="130"/>
        <v>31.8</v>
      </c>
      <c r="AX80" s="208">
        <f t="shared" si="131"/>
        <v>35.299999999999997</v>
      </c>
      <c r="AY80" s="208">
        <f t="shared" si="132"/>
        <v>35.299999999999997</v>
      </c>
      <c r="AZ80" s="208">
        <f t="shared" si="133"/>
        <v>28</v>
      </c>
      <c r="BA80" s="208">
        <f t="shared" si="134"/>
        <v>23.5</v>
      </c>
      <c r="BB80" s="208">
        <f t="shared" si="135"/>
        <v>23.5</v>
      </c>
      <c r="BC80" s="208">
        <f t="shared" si="136"/>
        <v>28.1</v>
      </c>
      <c r="BD80" s="208">
        <f t="shared" si="137"/>
        <v>25</v>
      </c>
      <c r="BE80" s="208">
        <f t="shared" si="138"/>
        <v>30.1</v>
      </c>
      <c r="BF80" s="208">
        <f t="shared" si="139"/>
        <v>22.4</v>
      </c>
      <c r="BG80" s="209">
        <f t="shared" si="140"/>
        <v>44.117647058823529</v>
      </c>
      <c r="BH80" s="208">
        <f t="shared" si="141"/>
        <v>45.910780669144984</v>
      </c>
      <c r="BI80" s="208">
        <f t="shared" si="142"/>
        <v>69.439071566731144</v>
      </c>
      <c r="BJ80" s="208">
        <f t="shared" si="143"/>
        <v>69.439071566731144</v>
      </c>
      <c r="BK80" s="208">
        <f t="shared" si="144"/>
        <v>65.297741273100613</v>
      </c>
      <c r="BL80" s="208">
        <f t="shared" si="145"/>
        <v>73.084886128364388</v>
      </c>
      <c r="BM80" s="208">
        <f t="shared" si="146"/>
        <v>73.084886128364388</v>
      </c>
      <c r="BN80" s="208">
        <f t="shared" si="147"/>
        <v>81.159420289855078</v>
      </c>
      <c r="BO80" s="208">
        <f t="shared" si="148"/>
        <v>48.254620123203281</v>
      </c>
      <c r="BP80" s="208">
        <f t="shared" si="149"/>
        <v>48.254620123203281</v>
      </c>
      <c r="BQ80" s="208">
        <f t="shared" si="150"/>
        <v>63.146067415730336</v>
      </c>
      <c r="BR80" s="208">
        <f t="shared" si="151"/>
        <v>49.309664694280073</v>
      </c>
      <c r="BS80" s="208">
        <f t="shared" si="152"/>
        <v>57.333333333333336</v>
      </c>
      <c r="BT80" s="208">
        <f t="shared" si="153"/>
        <v>44.268774703557312</v>
      </c>
      <c r="BU80" s="207">
        <v>5.86</v>
      </c>
      <c r="BV80" s="206">
        <v>5.51</v>
      </c>
      <c r="BW80" s="206">
        <v>6.54</v>
      </c>
      <c r="BX80" s="206">
        <v>6.54</v>
      </c>
      <c r="BY80" s="206">
        <v>6.79</v>
      </c>
      <c r="BZ80" s="206">
        <v>6.65</v>
      </c>
      <c r="CA80" s="206">
        <v>6.65</v>
      </c>
      <c r="CB80" s="206">
        <v>6.28</v>
      </c>
      <c r="CC80" s="206">
        <v>5.9</v>
      </c>
      <c r="CD80" s="206">
        <v>5.9</v>
      </c>
      <c r="CE80" s="206">
        <v>6.25</v>
      </c>
      <c r="CF80" s="206">
        <v>5.87</v>
      </c>
      <c r="CG80" s="206">
        <v>6.94</v>
      </c>
      <c r="CH80" s="206">
        <v>7.07</v>
      </c>
      <c r="CI80" s="207">
        <f t="shared" si="154"/>
        <v>5.86</v>
      </c>
      <c r="CJ80" s="206">
        <f t="shared" si="155"/>
        <v>5.51</v>
      </c>
      <c r="CK80" s="206">
        <f t="shared" si="156"/>
        <v>6.54</v>
      </c>
      <c r="CL80" s="206">
        <f t="shared" si="157"/>
        <v>6.54</v>
      </c>
      <c r="CM80" s="206">
        <f t="shared" si="158"/>
        <v>6.79</v>
      </c>
      <c r="CN80" s="206">
        <f t="shared" si="159"/>
        <v>6.65</v>
      </c>
      <c r="CO80" s="206">
        <f t="shared" si="160"/>
        <v>6.65</v>
      </c>
      <c r="CP80" s="206">
        <f t="shared" si="161"/>
        <v>6.28</v>
      </c>
      <c r="CQ80" s="206">
        <f t="shared" si="162"/>
        <v>5.9</v>
      </c>
      <c r="CR80" s="206">
        <f t="shared" si="163"/>
        <v>5.9</v>
      </c>
      <c r="CS80" s="206">
        <f t="shared" si="164"/>
        <v>6.25</v>
      </c>
      <c r="CT80" s="206">
        <f t="shared" si="165"/>
        <v>5.87</v>
      </c>
      <c r="CU80" s="206">
        <f t="shared" si="166"/>
        <v>6.94</v>
      </c>
      <c r="CV80" s="206">
        <f t="shared" si="167"/>
        <v>7.07</v>
      </c>
    </row>
    <row r="81" spans="1:100" x14ac:dyDescent="0.15">
      <c r="A81" s="210" t="s">
        <v>699</v>
      </c>
      <c r="B81" s="211" t="s">
        <v>1602</v>
      </c>
      <c r="C81" s="207">
        <v>0.93</v>
      </c>
      <c r="D81" s="206">
        <v>1.1399999999999999</v>
      </c>
      <c r="E81" s="206">
        <v>2.0299999999999998</v>
      </c>
      <c r="F81" s="206">
        <v>2.0299999999999998</v>
      </c>
      <c r="G81" s="206">
        <v>2.17</v>
      </c>
      <c r="H81" s="206">
        <v>3.07</v>
      </c>
      <c r="I81" s="206">
        <v>3.07</v>
      </c>
      <c r="J81" s="206">
        <v>3.58</v>
      </c>
      <c r="K81" s="206">
        <v>3.32</v>
      </c>
      <c r="L81" s="206">
        <v>3.32</v>
      </c>
      <c r="M81" s="206">
        <v>2.99</v>
      </c>
      <c r="N81" s="206">
        <v>1.24</v>
      </c>
      <c r="O81" s="206">
        <v>0.8</v>
      </c>
      <c r="P81" s="206">
        <v>2.4300000000000002</v>
      </c>
      <c r="Q81" s="209">
        <v>7.1</v>
      </c>
      <c r="R81" s="208">
        <v>7.1</v>
      </c>
      <c r="S81" s="208">
        <v>22</v>
      </c>
      <c r="T81" s="208">
        <v>22</v>
      </c>
      <c r="U81" s="208">
        <v>27.1</v>
      </c>
      <c r="V81" s="208">
        <v>9</v>
      </c>
      <c r="W81" s="208">
        <v>9</v>
      </c>
      <c r="X81" s="208">
        <v>6</v>
      </c>
      <c r="Y81" s="208">
        <v>7</v>
      </c>
      <c r="Z81" s="208">
        <v>7</v>
      </c>
      <c r="AA81" s="208">
        <v>20.2</v>
      </c>
      <c r="AB81" s="208">
        <v>5.7</v>
      </c>
      <c r="AC81" s="208">
        <v>8</v>
      </c>
      <c r="AD81" s="208">
        <v>5.9</v>
      </c>
      <c r="AE81" s="207">
        <f t="shared" si="112"/>
        <v>7.6344086021505371</v>
      </c>
      <c r="AF81" s="206">
        <f t="shared" si="113"/>
        <v>6.2280701754385968</v>
      </c>
      <c r="AG81" s="206">
        <f t="shared" si="114"/>
        <v>10.837438423645322</v>
      </c>
      <c r="AH81" s="206">
        <f t="shared" si="115"/>
        <v>10.837438423645322</v>
      </c>
      <c r="AI81" s="206">
        <f t="shared" si="116"/>
        <v>12.488479262672811</v>
      </c>
      <c r="AJ81" s="206">
        <f t="shared" si="117"/>
        <v>2.9315960912052117</v>
      </c>
      <c r="AK81" s="206">
        <f t="shared" si="118"/>
        <v>2.9315960912052117</v>
      </c>
      <c r="AL81" s="206">
        <f t="shared" si="119"/>
        <v>1.6759776536312849</v>
      </c>
      <c r="AM81" s="206">
        <f t="shared" si="120"/>
        <v>2.1084337349397591</v>
      </c>
      <c r="AN81" s="206">
        <f t="shared" si="121"/>
        <v>2.1084337349397591</v>
      </c>
      <c r="AO81" s="206">
        <f t="shared" si="122"/>
        <v>6.7558528428093636</v>
      </c>
      <c r="AP81" s="206">
        <f t="shared" si="123"/>
        <v>4.596774193548387</v>
      </c>
      <c r="AQ81" s="206">
        <f t="shared" si="124"/>
        <v>10</v>
      </c>
      <c r="AR81" s="206">
        <f t="shared" si="125"/>
        <v>2.42798353909465</v>
      </c>
      <c r="AS81" s="209">
        <f t="shared" si="126"/>
        <v>7.1</v>
      </c>
      <c r="AT81" s="208">
        <f t="shared" si="127"/>
        <v>7.1</v>
      </c>
      <c r="AU81" s="208">
        <f t="shared" si="128"/>
        <v>22</v>
      </c>
      <c r="AV81" s="208">
        <f t="shared" si="129"/>
        <v>22</v>
      </c>
      <c r="AW81" s="208">
        <f t="shared" si="130"/>
        <v>27.1</v>
      </c>
      <c r="AX81" s="208">
        <f t="shared" si="131"/>
        <v>9</v>
      </c>
      <c r="AY81" s="208">
        <f t="shared" si="132"/>
        <v>9</v>
      </c>
      <c r="AZ81" s="208">
        <f t="shared" si="133"/>
        <v>6</v>
      </c>
      <c r="BA81" s="208">
        <f t="shared" si="134"/>
        <v>7</v>
      </c>
      <c r="BB81" s="208">
        <f t="shared" si="135"/>
        <v>7</v>
      </c>
      <c r="BC81" s="208">
        <f t="shared" si="136"/>
        <v>20.2</v>
      </c>
      <c r="BD81" s="208">
        <f t="shared" si="137"/>
        <v>5.7</v>
      </c>
      <c r="BE81" s="208">
        <f t="shared" si="138"/>
        <v>8</v>
      </c>
      <c r="BF81" s="208">
        <f t="shared" si="139"/>
        <v>5.9</v>
      </c>
      <c r="BG81" s="209">
        <f t="shared" si="140"/>
        <v>13.051470588235295</v>
      </c>
      <c r="BH81" s="208">
        <f t="shared" si="141"/>
        <v>13.197026022304833</v>
      </c>
      <c r="BI81" s="208">
        <f t="shared" si="142"/>
        <v>42.553191489361701</v>
      </c>
      <c r="BJ81" s="208">
        <f t="shared" si="143"/>
        <v>42.553191489361701</v>
      </c>
      <c r="BK81" s="208">
        <f t="shared" si="144"/>
        <v>55.646817248459953</v>
      </c>
      <c r="BL81" s="208">
        <f t="shared" si="145"/>
        <v>18.633540372670808</v>
      </c>
      <c r="BM81" s="208">
        <f t="shared" si="146"/>
        <v>18.633540372670808</v>
      </c>
      <c r="BN81" s="208">
        <f t="shared" si="147"/>
        <v>17.391304347826086</v>
      </c>
      <c r="BO81" s="208">
        <f t="shared" si="148"/>
        <v>14.37371663244353</v>
      </c>
      <c r="BP81" s="208">
        <f t="shared" si="149"/>
        <v>14.37371663244353</v>
      </c>
      <c r="BQ81" s="208">
        <f t="shared" si="150"/>
        <v>45.393258426966291</v>
      </c>
      <c r="BR81" s="208">
        <f t="shared" si="151"/>
        <v>11.242603550295858</v>
      </c>
      <c r="BS81" s="208">
        <f t="shared" si="152"/>
        <v>15.238095238095237</v>
      </c>
      <c r="BT81" s="208">
        <f t="shared" si="153"/>
        <v>11.660079051383399</v>
      </c>
      <c r="BU81" s="207">
        <v>8.5500000000000007</v>
      </c>
      <c r="BV81" s="206">
        <v>8.4700000000000006</v>
      </c>
      <c r="BW81" s="206">
        <v>8.67</v>
      </c>
      <c r="BX81" s="206">
        <v>8.67</v>
      </c>
      <c r="BY81" s="206">
        <v>9.01</v>
      </c>
      <c r="BZ81" s="206">
        <v>8.58</v>
      </c>
      <c r="CA81" s="206">
        <v>8.58</v>
      </c>
      <c r="CB81" s="206">
        <v>8.4499999999999993</v>
      </c>
      <c r="CC81" s="206">
        <v>8.4499999999999993</v>
      </c>
      <c r="CD81" s="206">
        <v>8.4499999999999993</v>
      </c>
      <c r="CE81" s="206">
        <v>8.41</v>
      </c>
      <c r="CF81" s="206">
        <v>8.48</v>
      </c>
      <c r="CG81" s="206">
        <v>8.59</v>
      </c>
      <c r="CH81" s="206">
        <v>8.57</v>
      </c>
      <c r="CI81" s="207">
        <f t="shared" si="154"/>
        <v>8.5500000000000007</v>
      </c>
      <c r="CJ81" s="206">
        <f t="shared" si="155"/>
        <v>8.4700000000000006</v>
      </c>
      <c r="CK81" s="206">
        <f t="shared" si="156"/>
        <v>8.67</v>
      </c>
      <c r="CL81" s="206">
        <f t="shared" si="157"/>
        <v>8.67</v>
      </c>
      <c r="CM81" s="206">
        <f t="shared" si="158"/>
        <v>9.01</v>
      </c>
      <c r="CN81" s="206">
        <f t="shared" si="159"/>
        <v>8.58</v>
      </c>
      <c r="CO81" s="206">
        <f t="shared" si="160"/>
        <v>8.58</v>
      </c>
      <c r="CP81" s="206">
        <f t="shared" si="161"/>
        <v>8.4499999999999993</v>
      </c>
      <c r="CQ81" s="206">
        <f t="shared" si="162"/>
        <v>8.4499999999999993</v>
      </c>
      <c r="CR81" s="206">
        <f t="shared" si="163"/>
        <v>8.4499999999999993</v>
      </c>
      <c r="CS81" s="206">
        <f t="shared" si="164"/>
        <v>8.41</v>
      </c>
      <c r="CT81" s="206">
        <f t="shared" si="165"/>
        <v>8.48</v>
      </c>
      <c r="CU81" s="206">
        <f t="shared" si="166"/>
        <v>8.59</v>
      </c>
      <c r="CV81" s="206">
        <f t="shared" si="167"/>
        <v>8.57</v>
      </c>
    </row>
    <row r="82" spans="1:100" x14ac:dyDescent="0.15">
      <c r="A82" s="210" t="s">
        <v>701</v>
      </c>
      <c r="B82" s="211" t="s">
        <v>1601</v>
      </c>
      <c r="C82" s="207">
        <v>0.91</v>
      </c>
      <c r="D82" s="206">
        <v>2.2599999999999998</v>
      </c>
      <c r="E82" s="206">
        <v>2.2999999999999998</v>
      </c>
      <c r="F82" s="206">
        <v>2.2999999999999998</v>
      </c>
      <c r="G82" s="206">
        <v>3.77</v>
      </c>
      <c r="H82" s="206">
        <v>2.82</v>
      </c>
      <c r="I82" s="206">
        <v>2.82</v>
      </c>
      <c r="J82" s="206">
        <v>4.8</v>
      </c>
      <c r="K82" s="206">
        <v>2.02</v>
      </c>
      <c r="L82" s="206">
        <v>2.02</v>
      </c>
      <c r="M82" s="206">
        <v>4.13</v>
      </c>
      <c r="N82" s="206">
        <v>2.93</v>
      </c>
      <c r="O82" s="206">
        <v>2.02</v>
      </c>
      <c r="P82" s="206">
        <v>3.1</v>
      </c>
      <c r="S82" s="208">
        <v>18.8</v>
      </c>
      <c r="T82" s="208">
        <v>18.8</v>
      </c>
      <c r="U82" s="208">
        <v>28.3</v>
      </c>
      <c r="V82" s="208">
        <v>20.399999999999999</v>
      </c>
      <c r="W82" s="208">
        <v>20.399999999999999</v>
      </c>
      <c r="Y82" s="208">
        <v>4.7</v>
      </c>
      <c r="Z82" s="208">
        <v>4.7</v>
      </c>
      <c r="AA82" s="208">
        <v>11.3</v>
      </c>
      <c r="AC82" s="208">
        <v>7.8</v>
      </c>
      <c r="AE82" s="207" t="str">
        <f t="shared" si="112"/>
        <v/>
      </c>
      <c r="AF82" s="206" t="str">
        <f t="shared" si="113"/>
        <v/>
      </c>
      <c r="AG82" s="206">
        <f t="shared" si="114"/>
        <v>8.1739130434782616</v>
      </c>
      <c r="AH82" s="206">
        <f t="shared" si="115"/>
        <v>8.1739130434782616</v>
      </c>
      <c r="AI82" s="206">
        <f t="shared" si="116"/>
        <v>7.5066312997347477</v>
      </c>
      <c r="AJ82" s="206">
        <f t="shared" si="117"/>
        <v>7.2340425531914896</v>
      </c>
      <c r="AK82" s="206">
        <f t="shared" si="118"/>
        <v>7.2340425531914896</v>
      </c>
      <c r="AL82" s="206" t="str">
        <f t="shared" si="119"/>
        <v/>
      </c>
      <c r="AM82" s="206">
        <f t="shared" si="120"/>
        <v>2.3267326732673266</v>
      </c>
      <c r="AN82" s="206">
        <f t="shared" si="121"/>
        <v>2.3267326732673266</v>
      </c>
      <c r="AO82" s="206">
        <f t="shared" si="122"/>
        <v>2.7360774818401938</v>
      </c>
      <c r="AP82" s="206" t="str">
        <f t="shared" si="123"/>
        <v/>
      </c>
      <c r="AQ82" s="206">
        <f t="shared" si="124"/>
        <v>3.8613861386138613</v>
      </c>
      <c r="AR82" s="206" t="str">
        <f t="shared" si="125"/>
        <v/>
      </c>
      <c r="AS82" s="209" t="str">
        <f t="shared" si="126"/>
        <v/>
      </c>
      <c r="AT82" s="208" t="str">
        <f t="shared" si="127"/>
        <v/>
      </c>
      <c r="AU82" s="208">
        <f t="shared" si="128"/>
        <v>18.8</v>
      </c>
      <c r="AV82" s="208">
        <f t="shared" si="129"/>
        <v>18.8</v>
      </c>
      <c r="AW82" s="208">
        <f t="shared" si="130"/>
        <v>28.3</v>
      </c>
      <c r="AX82" s="208">
        <f t="shared" si="131"/>
        <v>20.399999999999999</v>
      </c>
      <c r="AY82" s="208">
        <f t="shared" si="132"/>
        <v>20.399999999999999</v>
      </c>
      <c r="AZ82" s="208" t="str">
        <f t="shared" si="133"/>
        <v/>
      </c>
      <c r="BA82" s="208">
        <f t="shared" si="134"/>
        <v>4.7</v>
      </c>
      <c r="BB82" s="208">
        <f t="shared" si="135"/>
        <v>4.7</v>
      </c>
      <c r="BC82" s="208">
        <f t="shared" si="136"/>
        <v>11.3</v>
      </c>
      <c r="BD82" s="208" t="str">
        <f t="shared" si="137"/>
        <v/>
      </c>
      <c r="BE82" s="208">
        <f t="shared" si="138"/>
        <v>7.8</v>
      </c>
      <c r="BF82" s="208" t="str">
        <f t="shared" si="139"/>
        <v/>
      </c>
      <c r="BG82" s="209" t="str">
        <f t="shared" si="140"/>
        <v/>
      </c>
      <c r="BH82" s="208" t="str">
        <f t="shared" si="141"/>
        <v/>
      </c>
      <c r="BI82" s="208">
        <f t="shared" si="142"/>
        <v>36.36363636363636</v>
      </c>
      <c r="BJ82" s="208">
        <f t="shared" si="143"/>
        <v>36.36363636363636</v>
      </c>
      <c r="BK82" s="208">
        <f t="shared" si="144"/>
        <v>58.110882956878847</v>
      </c>
      <c r="BL82" s="208">
        <f t="shared" si="145"/>
        <v>42.236024844720497</v>
      </c>
      <c r="BM82" s="208">
        <f t="shared" si="146"/>
        <v>42.236024844720497</v>
      </c>
      <c r="BN82" s="208" t="str">
        <f t="shared" si="147"/>
        <v/>
      </c>
      <c r="BO82" s="208">
        <f t="shared" si="148"/>
        <v>9.6509240246406574</v>
      </c>
      <c r="BP82" s="208">
        <f t="shared" si="149"/>
        <v>9.6509240246406574</v>
      </c>
      <c r="BQ82" s="208">
        <f t="shared" si="150"/>
        <v>25.393258426966291</v>
      </c>
      <c r="BR82" s="208" t="str">
        <f t="shared" si="151"/>
        <v/>
      </c>
      <c r="BS82" s="208">
        <f t="shared" si="152"/>
        <v>14.857142857142858</v>
      </c>
      <c r="BT82" s="208" t="str">
        <f t="shared" si="153"/>
        <v/>
      </c>
      <c r="BW82" s="206">
        <v>7.44</v>
      </c>
      <c r="BX82" s="206">
        <v>7.44</v>
      </c>
      <c r="BY82" s="206">
        <v>7.75</v>
      </c>
      <c r="BZ82" s="206">
        <v>4.95</v>
      </c>
      <c r="CA82" s="206">
        <v>4.95</v>
      </c>
      <c r="CC82" s="206">
        <v>6.98</v>
      </c>
      <c r="CD82" s="206">
        <v>6.98</v>
      </c>
      <c r="CE82" s="206">
        <v>6.2</v>
      </c>
      <c r="CG82" s="206">
        <v>6.69</v>
      </c>
      <c r="CI82" s="207" t="str">
        <f t="shared" si="154"/>
        <v/>
      </c>
      <c r="CJ82" s="206" t="str">
        <f t="shared" si="155"/>
        <v/>
      </c>
      <c r="CK82" s="206">
        <f t="shared" si="156"/>
        <v>7.44</v>
      </c>
      <c r="CL82" s="206">
        <f t="shared" si="157"/>
        <v>7.44</v>
      </c>
      <c r="CM82" s="206">
        <f t="shared" si="158"/>
        <v>7.75</v>
      </c>
      <c r="CN82" s="206">
        <f t="shared" si="159"/>
        <v>4.95</v>
      </c>
      <c r="CO82" s="206">
        <f t="shared" si="160"/>
        <v>4.95</v>
      </c>
      <c r="CP82" s="206" t="str">
        <f t="shared" si="161"/>
        <v/>
      </c>
      <c r="CQ82" s="206">
        <f t="shared" si="162"/>
        <v>6.98</v>
      </c>
      <c r="CR82" s="206">
        <f t="shared" si="163"/>
        <v>6.98</v>
      </c>
      <c r="CS82" s="206">
        <f t="shared" si="164"/>
        <v>6.2</v>
      </c>
      <c r="CT82" s="206" t="str">
        <f t="shared" si="165"/>
        <v/>
      </c>
      <c r="CU82" s="206">
        <f t="shared" si="166"/>
        <v>6.69</v>
      </c>
      <c r="CV82" s="206" t="str">
        <f t="shared" si="167"/>
        <v/>
      </c>
    </row>
    <row r="83" spans="1:100" x14ac:dyDescent="0.15">
      <c r="A83" s="210" t="s">
        <v>67</v>
      </c>
      <c r="B83" s="211" t="s">
        <v>1600</v>
      </c>
      <c r="C83" s="207">
        <v>2.4700000000000002</v>
      </c>
      <c r="D83" s="206">
        <v>4.54</v>
      </c>
      <c r="E83" s="206">
        <v>3.57</v>
      </c>
      <c r="F83" s="206">
        <v>3.57</v>
      </c>
      <c r="G83" s="206">
        <v>3.17</v>
      </c>
      <c r="H83" s="206">
        <v>3.62</v>
      </c>
      <c r="I83" s="206">
        <v>3.62</v>
      </c>
      <c r="J83" s="206">
        <v>3.6</v>
      </c>
      <c r="K83" s="206">
        <v>6.94</v>
      </c>
      <c r="L83" s="206">
        <v>6.94</v>
      </c>
      <c r="M83" s="206">
        <v>5.31</v>
      </c>
      <c r="N83" s="206">
        <v>4.1900000000000004</v>
      </c>
      <c r="O83" s="206">
        <v>3.11</v>
      </c>
      <c r="P83" s="206">
        <v>5.77</v>
      </c>
      <c r="Q83" s="209">
        <v>3.6</v>
      </c>
      <c r="R83" s="208">
        <v>3.7</v>
      </c>
      <c r="S83" s="208">
        <v>2.6</v>
      </c>
      <c r="T83" s="208">
        <v>2.6</v>
      </c>
      <c r="U83" s="208">
        <v>5.4</v>
      </c>
      <c r="V83" s="208">
        <v>3.2</v>
      </c>
      <c r="W83" s="208">
        <v>3.2</v>
      </c>
      <c r="X83" s="208">
        <v>5.8</v>
      </c>
      <c r="Y83" s="208">
        <v>5.4</v>
      </c>
      <c r="Z83" s="208">
        <v>5.4</v>
      </c>
      <c r="AA83" s="208">
        <v>9.1999999999999993</v>
      </c>
      <c r="AB83" s="208">
        <v>3.4</v>
      </c>
      <c r="AC83" s="208">
        <v>2.8</v>
      </c>
      <c r="AD83" s="208">
        <v>3.3</v>
      </c>
      <c r="AE83" s="207">
        <f t="shared" si="112"/>
        <v>1.4574898785425101</v>
      </c>
      <c r="AF83" s="206">
        <f t="shared" si="113"/>
        <v>0.81497797356828194</v>
      </c>
      <c r="AG83" s="206">
        <f t="shared" si="114"/>
        <v>0.72829131652661072</v>
      </c>
      <c r="AH83" s="206">
        <f t="shared" si="115"/>
        <v>0.72829131652661072</v>
      </c>
      <c r="AI83" s="206">
        <f t="shared" si="116"/>
        <v>1.7034700315457414</v>
      </c>
      <c r="AJ83" s="206">
        <f t="shared" si="117"/>
        <v>0.88397790055248626</v>
      </c>
      <c r="AK83" s="206">
        <f t="shared" si="118"/>
        <v>0.88397790055248626</v>
      </c>
      <c r="AL83" s="206">
        <f t="shared" si="119"/>
        <v>1.6111111111111109</v>
      </c>
      <c r="AM83" s="206">
        <f t="shared" si="120"/>
        <v>0.77809798270893371</v>
      </c>
      <c r="AN83" s="206">
        <f t="shared" si="121"/>
        <v>0.77809798270893371</v>
      </c>
      <c r="AO83" s="206">
        <f t="shared" si="122"/>
        <v>1.7325800376647835</v>
      </c>
      <c r="AP83" s="206">
        <f t="shared" si="123"/>
        <v>0.81145584725536979</v>
      </c>
      <c r="AQ83" s="206">
        <f t="shared" si="124"/>
        <v>0.90032154340836013</v>
      </c>
      <c r="AR83" s="206">
        <f t="shared" si="125"/>
        <v>0.57192374350086661</v>
      </c>
      <c r="AS83" s="209">
        <f t="shared" si="126"/>
        <v>3.6</v>
      </c>
      <c r="AT83" s="208" t="str">
        <f t="shared" si="127"/>
        <v/>
      </c>
      <c r="AU83" s="208" t="str">
        <f t="shared" si="128"/>
        <v/>
      </c>
      <c r="AV83" s="208" t="str">
        <f t="shared" si="129"/>
        <v/>
      </c>
      <c r="AW83" s="208">
        <f t="shared" si="130"/>
        <v>5.4</v>
      </c>
      <c r="AX83" s="208" t="str">
        <f t="shared" si="131"/>
        <v/>
      </c>
      <c r="AY83" s="208" t="str">
        <f t="shared" si="132"/>
        <v/>
      </c>
      <c r="AZ83" s="208">
        <f t="shared" si="133"/>
        <v>5.8</v>
      </c>
      <c r="BA83" s="208" t="str">
        <f t="shared" si="134"/>
        <v/>
      </c>
      <c r="BB83" s="208" t="str">
        <f t="shared" si="135"/>
        <v/>
      </c>
      <c r="BC83" s="208">
        <f t="shared" si="136"/>
        <v>9.1999999999999993</v>
      </c>
      <c r="BD83" s="208" t="str">
        <f t="shared" si="137"/>
        <v/>
      </c>
      <c r="BE83" s="208" t="str">
        <f t="shared" si="138"/>
        <v/>
      </c>
      <c r="BF83" s="208" t="str">
        <f t="shared" si="139"/>
        <v/>
      </c>
      <c r="BG83" s="209">
        <f t="shared" si="140"/>
        <v>6.6176470588235299</v>
      </c>
      <c r="BH83" s="208" t="str">
        <f t="shared" si="141"/>
        <v/>
      </c>
      <c r="BI83" s="208" t="str">
        <f t="shared" si="142"/>
        <v/>
      </c>
      <c r="BJ83" s="208" t="str">
        <f t="shared" si="143"/>
        <v/>
      </c>
      <c r="BK83" s="208">
        <f t="shared" si="144"/>
        <v>11.08829568788501</v>
      </c>
      <c r="BL83" s="208" t="str">
        <f t="shared" si="145"/>
        <v/>
      </c>
      <c r="BM83" s="208" t="str">
        <f t="shared" si="146"/>
        <v/>
      </c>
      <c r="BN83" s="208">
        <f t="shared" si="147"/>
        <v>16.811594202898551</v>
      </c>
      <c r="BO83" s="208" t="str">
        <f t="shared" si="148"/>
        <v/>
      </c>
      <c r="BP83" s="208" t="str">
        <f t="shared" si="149"/>
        <v/>
      </c>
      <c r="BQ83" s="208">
        <f t="shared" si="150"/>
        <v>20.674157303370784</v>
      </c>
      <c r="BR83" s="208" t="str">
        <f t="shared" si="151"/>
        <v/>
      </c>
      <c r="BS83" s="208" t="str">
        <f t="shared" si="152"/>
        <v/>
      </c>
      <c r="BT83" s="208" t="str">
        <f t="shared" si="153"/>
        <v/>
      </c>
      <c r="BU83" s="207">
        <v>8.2899999999999991</v>
      </c>
      <c r="BV83" s="206">
        <v>8.74</v>
      </c>
      <c r="BW83" s="206">
        <v>8.52</v>
      </c>
      <c r="BX83" s="206">
        <v>8.52</v>
      </c>
      <c r="BY83" s="206">
        <v>8.8000000000000007</v>
      </c>
      <c r="BZ83" s="206">
        <v>8.83</v>
      </c>
      <c r="CA83" s="206">
        <v>8.83</v>
      </c>
      <c r="CB83" s="206">
        <v>8.89</v>
      </c>
      <c r="CC83" s="206">
        <v>8.76</v>
      </c>
      <c r="CD83" s="206">
        <v>8.76</v>
      </c>
      <c r="CE83" s="206">
        <v>8.86</v>
      </c>
      <c r="CF83" s="206">
        <v>9.2799999999999994</v>
      </c>
      <c r="CG83" s="206">
        <v>9.48</v>
      </c>
      <c r="CH83" s="206">
        <v>9.0500000000000007</v>
      </c>
      <c r="CI83" s="207">
        <f t="shared" si="154"/>
        <v>8.2899999999999991</v>
      </c>
      <c r="CJ83" s="206" t="str">
        <f t="shared" si="155"/>
        <v/>
      </c>
      <c r="CK83" s="206" t="str">
        <f t="shared" si="156"/>
        <v/>
      </c>
      <c r="CL83" s="206" t="str">
        <f t="shared" si="157"/>
        <v/>
      </c>
      <c r="CM83" s="206">
        <f t="shared" si="158"/>
        <v>8.8000000000000007</v>
      </c>
      <c r="CN83" s="206" t="str">
        <f t="shared" si="159"/>
        <v/>
      </c>
      <c r="CO83" s="206" t="str">
        <f t="shared" si="160"/>
        <v/>
      </c>
      <c r="CP83" s="206">
        <f t="shared" si="161"/>
        <v>8.89</v>
      </c>
      <c r="CQ83" s="206" t="str">
        <f t="shared" si="162"/>
        <v/>
      </c>
      <c r="CR83" s="206" t="str">
        <f t="shared" si="163"/>
        <v/>
      </c>
      <c r="CS83" s="206">
        <f t="shared" si="164"/>
        <v>8.86</v>
      </c>
      <c r="CT83" s="206" t="str">
        <f t="shared" si="165"/>
        <v/>
      </c>
      <c r="CU83" s="206" t="str">
        <f t="shared" si="166"/>
        <v/>
      </c>
      <c r="CV83" s="206" t="str">
        <f t="shared" si="167"/>
        <v/>
      </c>
    </row>
    <row r="84" spans="1:100" x14ac:dyDescent="0.15">
      <c r="A84" s="210" t="s">
        <v>99</v>
      </c>
      <c r="B84" s="211" t="s">
        <v>1599</v>
      </c>
      <c r="C84" s="207">
        <v>4.72</v>
      </c>
      <c r="D84" s="206">
        <v>4.7300000000000004</v>
      </c>
      <c r="E84" s="206">
        <v>3.29</v>
      </c>
      <c r="F84" s="206">
        <v>3.29</v>
      </c>
      <c r="G84" s="206">
        <v>2.68</v>
      </c>
      <c r="H84" s="206">
        <v>3.14</v>
      </c>
      <c r="I84" s="206">
        <v>3.14</v>
      </c>
      <c r="J84" s="206">
        <v>3.01</v>
      </c>
      <c r="K84" s="206">
        <v>5.62</v>
      </c>
      <c r="L84" s="206">
        <v>5.62</v>
      </c>
      <c r="M84" s="206">
        <v>5.32</v>
      </c>
      <c r="N84" s="206">
        <v>1.69</v>
      </c>
      <c r="O84" s="206">
        <v>2.08</v>
      </c>
      <c r="P84" s="206">
        <v>2.12</v>
      </c>
      <c r="Q84" s="209">
        <v>18.399999999999999</v>
      </c>
      <c r="R84" s="208">
        <v>17.7</v>
      </c>
      <c r="S84" s="208">
        <v>11.6</v>
      </c>
      <c r="T84" s="208">
        <v>11.6</v>
      </c>
      <c r="U84" s="208">
        <v>16.8</v>
      </c>
      <c r="V84" s="208">
        <v>9.6999999999999993</v>
      </c>
      <c r="W84" s="208">
        <v>9.6999999999999993</v>
      </c>
      <c r="X84" s="208">
        <v>13.5</v>
      </c>
      <c r="Y84" s="208">
        <v>12.8</v>
      </c>
      <c r="Z84" s="208">
        <v>12.8</v>
      </c>
      <c r="AA84" s="208">
        <v>18.5</v>
      </c>
      <c r="AE84" s="207">
        <f t="shared" si="112"/>
        <v>3.8983050847457625</v>
      </c>
      <c r="AF84" s="206">
        <f t="shared" si="113"/>
        <v>3.7420718816067646</v>
      </c>
      <c r="AG84" s="206">
        <f t="shared" si="114"/>
        <v>3.525835866261398</v>
      </c>
      <c r="AH84" s="206">
        <f t="shared" si="115"/>
        <v>3.525835866261398</v>
      </c>
      <c r="AI84" s="206">
        <f t="shared" si="116"/>
        <v>6.2686567164179108</v>
      </c>
      <c r="AJ84" s="206">
        <f t="shared" si="117"/>
        <v>3.0891719745222925</v>
      </c>
      <c r="AK84" s="206">
        <f t="shared" si="118"/>
        <v>3.0891719745222925</v>
      </c>
      <c r="AL84" s="206">
        <f t="shared" si="119"/>
        <v>4.4850498338870439</v>
      </c>
      <c r="AM84" s="206">
        <f t="shared" si="120"/>
        <v>2.2775800711743774</v>
      </c>
      <c r="AN84" s="206">
        <f t="shared" si="121"/>
        <v>2.2775800711743774</v>
      </c>
      <c r="AO84" s="206">
        <f t="shared" si="122"/>
        <v>3.477443609022556</v>
      </c>
      <c r="AP84" s="206" t="str">
        <f t="shared" si="123"/>
        <v/>
      </c>
      <c r="AQ84" s="206" t="str">
        <f t="shared" si="124"/>
        <v/>
      </c>
      <c r="AR84" s="206" t="str">
        <f t="shared" si="125"/>
        <v/>
      </c>
      <c r="AS84" s="209">
        <f t="shared" si="126"/>
        <v>18.399999999999999</v>
      </c>
      <c r="AT84" s="208">
        <f t="shared" si="127"/>
        <v>17.7</v>
      </c>
      <c r="AU84" s="208">
        <f t="shared" si="128"/>
        <v>11.6</v>
      </c>
      <c r="AV84" s="208">
        <f t="shared" si="129"/>
        <v>11.6</v>
      </c>
      <c r="AW84" s="208">
        <f t="shared" si="130"/>
        <v>16.8</v>
      </c>
      <c r="AX84" s="208">
        <f t="shared" si="131"/>
        <v>9.6999999999999993</v>
      </c>
      <c r="AY84" s="208">
        <f t="shared" si="132"/>
        <v>9.6999999999999993</v>
      </c>
      <c r="AZ84" s="208">
        <f t="shared" si="133"/>
        <v>13.5</v>
      </c>
      <c r="BA84" s="208">
        <f t="shared" si="134"/>
        <v>12.8</v>
      </c>
      <c r="BB84" s="208">
        <f t="shared" si="135"/>
        <v>12.8</v>
      </c>
      <c r="BC84" s="208">
        <f t="shared" si="136"/>
        <v>18.5</v>
      </c>
      <c r="BD84" s="208" t="str">
        <f t="shared" si="137"/>
        <v/>
      </c>
      <c r="BE84" s="208" t="str">
        <f t="shared" si="138"/>
        <v/>
      </c>
      <c r="BF84" s="208" t="str">
        <f t="shared" si="139"/>
        <v/>
      </c>
      <c r="BG84" s="209">
        <f t="shared" si="140"/>
        <v>33.823529411764703</v>
      </c>
      <c r="BH84" s="208">
        <f t="shared" si="141"/>
        <v>32.899628252788105</v>
      </c>
      <c r="BI84" s="208">
        <f t="shared" si="142"/>
        <v>22.43713733075435</v>
      </c>
      <c r="BJ84" s="208">
        <f t="shared" si="143"/>
        <v>22.43713733075435</v>
      </c>
      <c r="BK84" s="208">
        <f t="shared" si="144"/>
        <v>34.496919917864474</v>
      </c>
      <c r="BL84" s="208">
        <f t="shared" si="145"/>
        <v>20.082815734989648</v>
      </c>
      <c r="BM84" s="208">
        <f t="shared" si="146"/>
        <v>20.082815734989648</v>
      </c>
      <c r="BN84" s="208">
        <f t="shared" si="147"/>
        <v>39.130434782608695</v>
      </c>
      <c r="BO84" s="208">
        <f t="shared" si="148"/>
        <v>26.283367556468171</v>
      </c>
      <c r="BP84" s="208">
        <f t="shared" si="149"/>
        <v>26.283367556468171</v>
      </c>
      <c r="BQ84" s="208">
        <f t="shared" si="150"/>
        <v>41.573033707865171</v>
      </c>
      <c r="BR84" s="208" t="str">
        <f t="shared" si="151"/>
        <v/>
      </c>
      <c r="BS84" s="208" t="str">
        <f t="shared" si="152"/>
        <v/>
      </c>
      <c r="BT84" s="208" t="str">
        <f t="shared" si="153"/>
        <v/>
      </c>
      <c r="BU84" s="207">
        <v>7.17</v>
      </c>
      <c r="BV84" s="206">
        <v>7.46</v>
      </c>
      <c r="BW84" s="206">
        <v>7.22</v>
      </c>
      <c r="BX84" s="206">
        <v>7.22</v>
      </c>
      <c r="BY84" s="206">
        <v>7.44</v>
      </c>
      <c r="BZ84" s="206">
        <v>6.59</v>
      </c>
      <c r="CA84" s="206">
        <v>6.59</v>
      </c>
      <c r="CB84" s="206">
        <v>7.49</v>
      </c>
      <c r="CC84" s="206">
        <v>7.58</v>
      </c>
      <c r="CD84" s="206">
        <v>7.58</v>
      </c>
      <c r="CE84" s="206">
        <v>7.72</v>
      </c>
      <c r="CI84" s="207">
        <f t="shared" si="154"/>
        <v>7.17</v>
      </c>
      <c r="CJ84" s="206">
        <f t="shared" si="155"/>
        <v>7.46</v>
      </c>
      <c r="CK84" s="206">
        <f t="shared" si="156"/>
        <v>7.22</v>
      </c>
      <c r="CL84" s="206">
        <f t="shared" si="157"/>
        <v>7.22</v>
      </c>
      <c r="CM84" s="206">
        <f t="shared" si="158"/>
        <v>7.44</v>
      </c>
      <c r="CN84" s="206">
        <f t="shared" si="159"/>
        <v>6.59</v>
      </c>
      <c r="CO84" s="206">
        <f t="shared" si="160"/>
        <v>6.59</v>
      </c>
      <c r="CP84" s="206">
        <f t="shared" si="161"/>
        <v>7.49</v>
      </c>
      <c r="CQ84" s="206">
        <f t="shared" si="162"/>
        <v>7.58</v>
      </c>
      <c r="CR84" s="206">
        <f t="shared" si="163"/>
        <v>7.58</v>
      </c>
      <c r="CS84" s="206">
        <f t="shared" si="164"/>
        <v>7.72</v>
      </c>
      <c r="CT84" s="206" t="str">
        <f t="shared" si="165"/>
        <v/>
      </c>
      <c r="CU84" s="206" t="str">
        <f t="shared" si="166"/>
        <v/>
      </c>
      <c r="CV84" s="206" t="str">
        <f t="shared" si="167"/>
        <v/>
      </c>
    </row>
    <row r="85" spans="1:100" x14ac:dyDescent="0.15">
      <c r="A85" s="210" t="s">
        <v>725</v>
      </c>
      <c r="B85" s="211" t="s">
        <v>1801</v>
      </c>
      <c r="C85" s="207">
        <v>4.3499999999999996</v>
      </c>
      <c r="D85" s="206">
        <v>3.91</v>
      </c>
      <c r="E85" s="206">
        <v>5.16</v>
      </c>
      <c r="F85" s="206">
        <v>5.16</v>
      </c>
      <c r="G85" s="206">
        <v>6.31</v>
      </c>
      <c r="H85" s="206">
        <v>5.37</v>
      </c>
      <c r="I85" s="206">
        <v>5.37</v>
      </c>
      <c r="J85" s="206">
        <v>5.64</v>
      </c>
      <c r="K85" s="206">
        <v>7.01</v>
      </c>
      <c r="L85" s="206">
        <v>7.01</v>
      </c>
      <c r="M85" s="206">
        <v>6.49</v>
      </c>
      <c r="N85" s="206">
        <v>3.67</v>
      </c>
      <c r="O85" s="206">
        <v>3.47</v>
      </c>
      <c r="P85" s="206">
        <v>3.49</v>
      </c>
      <c r="Q85" s="209">
        <v>5.2</v>
      </c>
      <c r="R85" s="208">
        <v>6.6</v>
      </c>
      <c r="S85" s="208">
        <v>22.5</v>
      </c>
      <c r="T85" s="208">
        <v>22.5</v>
      </c>
      <c r="U85" s="208">
        <v>17.7</v>
      </c>
      <c r="V85" s="208">
        <v>18</v>
      </c>
      <c r="W85" s="208">
        <v>18</v>
      </c>
      <c r="X85" s="208">
        <v>18.399999999999999</v>
      </c>
      <c r="Y85" s="208">
        <v>22</v>
      </c>
      <c r="Z85" s="208">
        <v>22</v>
      </c>
      <c r="AA85" s="208">
        <v>21.6</v>
      </c>
      <c r="AB85" s="208">
        <v>12.4</v>
      </c>
      <c r="AC85" s="208">
        <v>4</v>
      </c>
      <c r="AD85" s="208">
        <v>4.5</v>
      </c>
      <c r="AE85" s="207">
        <f t="shared" si="112"/>
        <v>1.1954022988505748</v>
      </c>
      <c r="AF85" s="206">
        <f t="shared" si="113"/>
        <v>1.6879795396419435</v>
      </c>
      <c r="AG85" s="206">
        <f t="shared" si="114"/>
        <v>4.3604651162790695</v>
      </c>
      <c r="AH85" s="206">
        <f t="shared" si="115"/>
        <v>4.3604651162790695</v>
      </c>
      <c r="AI85" s="206">
        <f t="shared" si="116"/>
        <v>2.8050713153724249</v>
      </c>
      <c r="AJ85" s="206">
        <f t="shared" si="117"/>
        <v>3.3519553072625698</v>
      </c>
      <c r="AK85" s="206">
        <f t="shared" si="118"/>
        <v>3.3519553072625698</v>
      </c>
      <c r="AL85" s="206">
        <f t="shared" si="119"/>
        <v>3.2624113475177303</v>
      </c>
      <c r="AM85" s="206">
        <f t="shared" si="120"/>
        <v>3.1383737517831669</v>
      </c>
      <c r="AN85" s="206">
        <f t="shared" si="121"/>
        <v>3.1383737517831669</v>
      </c>
      <c r="AO85" s="206">
        <f t="shared" si="122"/>
        <v>3.3281972265023114</v>
      </c>
      <c r="AP85" s="206">
        <f t="shared" si="123"/>
        <v>3.3787465940054497</v>
      </c>
      <c r="AQ85" s="206">
        <f t="shared" si="124"/>
        <v>1.1527377521613833</v>
      </c>
      <c r="AR85" s="206">
        <f t="shared" si="125"/>
        <v>1.2893982808022921</v>
      </c>
      <c r="AS85" s="209" t="str">
        <f t="shared" si="126"/>
        <v/>
      </c>
      <c r="AT85" s="208">
        <f t="shared" si="127"/>
        <v>6.6</v>
      </c>
      <c r="AU85" s="208">
        <f t="shared" si="128"/>
        <v>22.5</v>
      </c>
      <c r="AV85" s="208">
        <f t="shared" si="129"/>
        <v>22.5</v>
      </c>
      <c r="AW85" s="208">
        <f t="shared" si="130"/>
        <v>17.7</v>
      </c>
      <c r="AX85" s="208">
        <f t="shared" si="131"/>
        <v>18</v>
      </c>
      <c r="AY85" s="208">
        <f t="shared" si="132"/>
        <v>18</v>
      </c>
      <c r="AZ85" s="208">
        <f t="shared" si="133"/>
        <v>18.399999999999999</v>
      </c>
      <c r="BA85" s="208">
        <f t="shared" si="134"/>
        <v>22</v>
      </c>
      <c r="BB85" s="208">
        <f t="shared" si="135"/>
        <v>22</v>
      </c>
      <c r="BC85" s="208">
        <f t="shared" si="136"/>
        <v>21.6</v>
      </c>
      <c r="BD85" s="208">
        <f t="shared" si="137"/>
        <v>12.4</v>
      </c>
      <c r="BE85" s="208" t="str">
        <f t="shared" si="138"/>
        <v/>
      </c>
      <c r="BF85" s="208" t="str">
        <f t="shared" si="139"/>
        <v/>
      </c>
      <c r="BG85" s="209" t="str">
        <f t="shared" si="140"/>
        <v/>
      </c>
      <c r="BH85" s="208">
        <f t="shared" si="141"/>
        <v>12.267657992565056</v>
      </c>
      <c r="BI85" s="208">
        <f t="shared" si="142"/>
        <v>43.520309477756285</v>
      </c>
      <c r="BJ85" s="208">
        <f t="shared" si="143"/>
        <v>43.520309477756285</v>
      </c>
      <c r="BK85" s="208">
        <f t="shared" si="144"/>
        <v>36.344969199178642</v>
      </c>
      <c r="BL85" s="208">
        <f t="shared" si="145"/>
        <v>37.267080745341616</v>
      </c>
      <c r="BM85" s="208">
        <f t="shared" si="146"/>
        <v>37.267080745341616</v>
      </c>
      <c r="BN85" s="208">
        <f t="shared" si="147"/>
        <v>53.333333333333329</v>
      </c>
      <c r="BO85" s="208">
        <f t="shared" si="148"/>
        <v>45.17453798767967</v>
      </c>
      <c r="BP85" s="208">
        <f t="shared" si="149"/>
        <v>45.17453798767967</v>
      </c>
      <c r="BQ85" s="208">
        <f t="shared" si="150"/>
        <v>48.539325842696627</v>
      </c>
      <c r="BR85" s="208">
        <f t="shared" si="151"/>
        <v>24.457593688362916</v>
      </c>
      <c r="BS85" s="208" t="str">
        <f t="shared" si="152"/>
        <v/>
      </c>
      <c r="BT85" s="208" t="str">
        <f t="shared" si="153"/>
        <v/>
      </c>
      <c r="BU85" s="207">
        <v>6.13</v>
      </c>
      <c r="BV85" s="206">
        <v>5.98</v>
      </c>
      <c r="BW85" s="206">
        <v>5.55</v>
      </c>
      <c r="BX85" s="206">
        <v>5.55</v>
      </c>
      <c r="BY85" s="206">
        <v>5.93</v>
      </c>
      <c r="BZ85" s="206">
        <v>5.1100000000000003</v>
      </c>
      <c r="CA85" s="206">
        <v>5.1100000000000003</v>
      </c>
      <c r="CB85" s="206">
        <v>5.7</v>
      </c>
      <c r="CC85" s="206">
        <v>5.72</v>
      </c>
      <c r="CD85" s="206">
        <v>5.72</v>
      </c>
      <c r="CE85" s="206">
        <v>6.34</v>
      </c>
      <c r="CF85" s="206">
        <v>5.47</v>
      </c>
      <c r="CG85" s="206">
        <v>6.42</v>
      </c>
      <c r="CH85" s="206">
        <v>6.27</v>
      </c>
      <c r="CI85" s="207" t="str">
        <f t="shared" si="154"/>
        <v/>
      </c>
      <c r="CJ85" s="206">
        <f t="shared" si="155"/>
        <v>5.98</v>
      </c>
      <c r="CK85" s="206">
        <f t="shared" si="156"/>
        <v>5.55</v>
      </c>
      <c r="CL85" s="206">
        <f t="shared" si="157"/>
        <v>5.55</v>
      </c>
      <c r="CM85" s="206">
        <f t="shared" si="158"/>
        <v>5.93</v>
      </c>
      <c r="CN85" s="206">
        <f t="shared" si="159"/>
        <v>5.1100000000000003</v>
      </c>
      <c r="CO85" s="206">
        <f t="shared" si="160"/>
        <v>5.1100000000000003</v>
      </c>
      <c r="CP85" s="206">
        <f t="shared" si="161"/>
        <v>5.7</v>
      </c>
      <c r="CQ85" s="206">
        <f t="shared" si="162"/>
        <v>5.72</v>
      </c>
      <c r="CR85" s="206">
        <f t="shared" si="163"/>
        <v>5.72</v>
      </c>
      <c r="CS85" s="206">
        <f t="shared" si="164"/>
        <v>6.34</v>
      </c>
      <c r="CT85" s="206">
        <f t="shared" si="165"/>
        <v>5.47</v>
      </c>
      <c r="CU85" s="206" t="str">
        <f t="shared" si="166"/>
        <v/>
      </c>
      <c r="CV85" s="206" t="str">
        <f t="shared" si="167"/>
        <v/>
      </c>
    </row>
    <row r="86" spans="1:100" x14ac:dyDescent="0.15">
      <c r="A86" s="210" t="s">
        <v>718</v>
      </c>
      <c r="B86" s="211" t="s">
        <v>1800</v>
      </c>
      <c r="C86" s="207">
        <v>6.17</v>
      </c>
      <c r="D86" s="206">
        <v>3.97</v>
      </c>
      <c r="E86" s="206">
        <v>11.37</v>
      </c>
      <c r="F86" s="206">
        <v>11.37</v>
      </c>
      <c r="G86" s="206">
        <v>5.22</v>
      </c>
      <c r="H86" s="206">
        <v>4.91</v>
      </c>
      <c r="I86" s="206">
        <v>4.91</v>
      </c>
      <c r="J86" s="206">
        <v>4.25</v>
      </c>
      <c r="K86" s="206">
        <v>7.8</v>
      </c>
      <c r="L86" s="206">
        <v>7.8</v>
      </c>
      <c r="M86" s="206">
        <v>7.46</v>
      </c>
      <c r="N86" s="206">
        <v>6.82</v>
      </c>
      <c r="O86" s="206">
        <v>5.95</v>
      </c>
      <c r="P86" s="206">
        <v>5.5</v>
      </c>
      <c r="Q86" s="209">
        <v>45.3</v>
      </c>
      <c r="R86" s="208">
        <v>44.2</v>
      </c>
      <c r="S86" s="208">
        <v>45</v>
      </c>
      <c r="T86" s="208">
        <v>45</v>
      </c>
      <c r="U86" s="208">
        <v>48.7</v>
      </c>
      <c r="V86" s="208">
        <v>42.6</v>
      </c>
      <c r="W86" s="208">
        <v>42.6</v>
      </c>
      <c r="X86" s="208">
        <v>18.5</v>
      </c>
      <c r="Y86" s="208">
        <v>48.7</v>
      </c>
      <c r="Z86" s="208">
        <v>48.7</v>
      </c>
      <c r="AA86" s="208">
        <v>30.1</v>
      </c>
      <c r="AB86" s="208">
        <v>12.9</v>
      </c>
      <c r="AC86" s="208">
        <v>30.3</v>
      </c>
      <c r="AD86" s="208">
        <v>32.1</v>
      </c>
      <c r="AE86" s="207">
        <f t="shared" si="112"/>
        <v>7.3419773095623979</v>
      </c>
      <c r="AF86" s="206">
        <f t="shared" si="113"/>
        <v>11.133501259445843</v>
      </c>
      <c r="AG86" s="206">
        <f t="shared" si="114"/>
        <v>3.9577836411609502</v>
      </c>
      <c r="AH86" s="206">
        <f t="shared" si="115"/>
        <v>3.9577836411609502</v>
      </c>
      <c r="AI86" s="206">
        <f t="shared" si="116"/>
        <v>9.3295019157088124</v>
      </c>
      <c r="AJ86" s="206">
        <f t="shared" si="117"/>
        <v>8.6761710794297358</v>
      </c>
      <c r="AK86" s="206">
        <f t="shared" si="118"/>
        <v>8.6761710794297358</v>
      </c>
      <c r="AL86" s="206">
        <f t="shared" si="119"/>
        <v>4.3529411764705879</v>
      </c>
      <c r="AM86" s="206">
        <f t="shared" si="120"/>
        <v>6.2435897435897445</v>
      </c>
      <c r="AN86" s="206">
        <f t="shared" si="121"/>
        <v>6.2435897435897445</v>
      </c>
      <c r="AO86" s="206">
        <f t="shared" si="122"/>
        <v>4.0348525469168903</v>
      </c>
      <c r="AP86" s="206">
        <f t="shared" si="123"/>
        <v>1.8914956011730204</v>
      </c>
      <c r="AQ86" s="206">
        <f t="shared" si="124"/>
        <v>5.0924369747899156</v>
      </c>
      <c r="AR86" s="206">
        <f t="shared" si="125"/>
        <v>5.8363636363636369</v>
      </c>
      <c r="AS86" s="209">
        <f t="shared" si="126"/>
        <v>45.3</v>
      </c>
      <c r="AT86" s="208">
        <f t="shared" si="127"/>
        <v>44.2</v>
      </c>
      <c r="AU86" s="208">
        <f t="shared" si="128"/>
        <v>45</v>
      </c>
      <c r="AV86" s="208">
        <f t="shared" si="129"/>
        <v>45</v>
      </c>
      <c r="AW86" s="208">
        <f t="shared" si="130"/>
        <v>48.7</v>
      </c>
      <c r="AX86" s="208">
        <f t="shared" si="131"/>
        <v>42.6</v>
      </c>
      <c r="AY86" s="208">
        <f t="shared" si="132"/>
        <v>42.6</v>
      </c>
      <c r="AZ86" s="208">
        <f t="shared" si="133"/>
        <v>18.5</v>
      </c>
      <c r="BA86" s="208">
        <f t="shared" si="134"/>
        <v>48.7</v>
      </c>
      <c r="BB86" s="208">
        <f t="shared" si="135"/>
        <v>48.7</v>
      </c>
      <c r="BC86" s="208">
        <f t="shared" si="136"/>
        <v>30.1</v>
      </c>
      <c r="BD86" s="208">
        <f t="shared" si="137"/>
        <v>12.9</v>
      </c>
      <c r="BE86" s="208">
        <f t="shared" si="138"/>
        <v>30.3</v>
      </c>
      <c r="BF86" s="208">
        <f t="shared" si="139"/>
        <v>32.1</v>
      </c>
      <c r="BG86" s="209">
        <f t="shared" si="140"/>
        <v>83.27205882352942</v>
      </c>
      <c r="BH86" s="208">
        <f t="shared" si="141"/>
        <v>82.156133828996289</v>
      </c>
      <c r="BI86" s="208">
        <f t="shared" si="142"/>
        <v>87.040618955512571</v>
      </c>
      <c r="BJ86" s="208">
        <f t="shared" si="143"/>
        <v>87.040618955512571</v>
      </c>
      <c r="BK86" s="208">
        <f t="shared" si="144"/>
        <v>100</v>
      </c>
      <c r="BL86" s="208">
        <f t="shared" si="145"/>
        <v>88.198757763975166</v>
      </c>
      <c r="BM86" s="208">
        <f t="shared" si="146"/>
        <v>88.198757763975166</v>
      </c>
      <c r="BN86" s="208">
        <f t="shared" si="147"/>
        <v>53.623188405797102</v>
      </c>
      <c r="BO86" s="208">
        <f t="shared" si="148"/>
        <v>100</v>
      </c>
      <c r="BP86" s="208">
        <f t="shared" si="149"/>
        <v>100</v>
      </c>
      <c r="BQ86" s="208">
        <f t="shared" si="150"/>
        <v>67.640449438202253</v>
      </c>
      <c r="BR86" s="208">
        <f t="shared" si="151"/>
        <v>25.443786982248518</v>
      </c>
      <c r="BS86" s="208">
        <f t="shared" si="152"/>
        <v>57.714285714285715</v>
      </c>
      <c r="BT86" s="208">
        <f t="shared" si="153"/>
        <v>63.43873517786561</v>
      </c>
      <c r="BU86" s="207">
        <v>7.68</v>
      </c>
      <c r="BV86" s="206">
        <v>7.7</v>
      </c>
      <c r="BW86" s="206">
        <v>8.14</v>
      </c>
      <c r="BX86" s="206">
        <v>8.14</v>
      </c>
      <c r="BY86" s="206">
        <v>8.6</v>
      </c>
      <c r="BZ86" s="206">
        <v>7.85</v>
      </c>
      <c r="CA86" s="206">
        <v>7.85</v>
      </c>
      <c r="CB86" s="206">
        <v>7.13</v>
      </c>
      <c r="CC86" s="206">
        <v>8.51</v>
      </c>
      <c r="CD86" s="206">
        <v>8.51</v>
      </c>
      <c r="CE86" s="206">
        <v>7.27</v>
      </c>
      <c r="CF86" s="206">
        <v>6.57</v>
      </c>
      <c r="CG86" s="206">
        <v>7.26</v>
      </c>
      <c r="CH86" s="206">
        <v>7.39</v>
      </c>
      <c r="CI86" s="207">
        <f t="shared" si="154"/>
        <v>7.68</v>
      </c>
      <c r="CJ86" s="206">
        <f t="shared" si="155"/>
        <v>7.7</v>
      </c>
      <c r="CK86" s="206">
        <f t="shared" si="156"/>
        <v>8.14</v>
      </c>
      <c r="CL86" s="206">
        <f t="shared" si="157"/>
        <v>8.14</v>
      </c>
      <c r="CM86" s="206">
        <f t="shared" si="158"/>
        <v>8.6</v>
      </c>
      <c r="CN86" s="206">
        <f t="shared" si="159"/>
        <v>7.85</v>
      </c>
      <c r="CO86" s="206">
        <f t="shared" si="160"/>
        <v>7.85</v>
      </c>
      <c r="CP86" s="206">
        <f t="shared" si="161"/>
        <v>7.13</v>
      </c>
      <c r="CQ86" s="206">
        <f t="shared" si="162"/>
        <v>8.51</v>
      </c>
      <c r="CR86" s="206">
        <f t="shared" si="163"/>
        <v>8.51</v>
      </c>
      <c r="CS86" s="206">
        <f t="shared" si="164"/>
        <v>7.27</v>
      </c>
      <c r="CT86" s="206">
        <f t="shared" si="165"/>
        <v>6.57</v>
      </c>
      <c r="CU86" s="206">
        <f t="shared" si="166"/>
        <v>7.26</v>
      </c>
      <c r="CV86" s="206">
        <f t="shared" si="167"/>
        <v>7.39</v>
      </c>
    </row>
    <row r="87" spans="1:100" x14ac:dyDescent="0.15">
      <c r="A87" s="210" t="s">
        <v>720</v>
      </c>
      <c r="B87" s="211" t="s">
        <v>1799</v>
      </c>
      <c r="C87" s="207">
        <v>3.66</v>
      </c>
      <c r="D87" s="206">
        <v>1.58</v>
      </c>
      <c r="E87" s="206">
        <v>4.0999999999999996</v>
      </c>
      <c r="F87" s="206">
        <v>4.0999999999999996</v>
      </c>
      <c r="G87" s="206">
        <v>1.57</v>
      </c>
      <c r="H87" s="206">
        <v>2.4</v>
      </c>
      <c r="I87" s="206">
        <v>2.4</v>
      </c>
      <c r="J87" s="206">
        <v>3.05</v>
      </c>
      <c r="K87" s="206">
        <v>3.31</v>
      </c>
      <c r="L87" s="206">
        <v>3.31</v>
      </c>
      <c r="M87" s="206">
        <v>1.78</v>
      </c>
      <c r="N87" s="206">
        <v>2.06</v>
      </c>
      <c r="O87" s="206">
        <v>1.67</v>
      </c>
      <c r="P87" s="206">
        <v>2.35</v>
      </c>
      <c r="Q87" s="209">
        <v>40.9</v>
      </c>
      <c r="R87" s="208">
        <v>39.4</v>
      </c>
      <c r="S87" s="208">
        <v>39.6</v>
      </c>
      <c r="T87" s="208">
        <v>39.6</v>
      </c>
      <c r="U87" s="208">
        <v>41.3</v>
      </c>
      <c r="V87" s="208">
        <v>29.8</v>
      </c>
      <c r="W87" s="208">
        <v>29.8</v>
      </c>
      <c r="X87" s="208">
        <v>20.5</v>
      </c>
      <c r="Y87" s="208">
        <v>36</v>
      </c>
      <c r="Z87" s="208">
        <v>36</v>
      </c>
      <c r="AA87" s="208">
        <v>29.8</v>
      </c>
      <c r="AB87" s="208">
        <v>37.299999999999997</v>
      </c>
      <c r="AC87" s="208">
        <v>37.9</v>
      </c>
      <c r="AD87" s="208">
        <v>34.4</v>
      </c>
      <c r="AE87" s="207">
        <f t="shared" si="112"/>
        <v>11.17486338797814</v>
      </c>
      <c r="AF87" s="206">
        <f t="shared" si="113"/>
        <v>24.936708860759492</v>
      </c>
      <c r="AG87" s="206">
        <f t="shared" si="114"/>
        <v>9.6585365853658551</v>
      </c>
      <c r="AH87" s="206">
        <f t="shared" si="115"/>
        <v>9.6585365853658551</v>
      </c>
      <c r="AI87" s="206">
        <f t="shared" si="116"/>
        <v>26.30573248407643</v>
      </c>
      <c r="AJ87" s="206">
        <f t="shared" si="117"/>
        <v>12.416666666666668</v>
      </c>
      <c r="AK87" s="206">
        <f t="shared" si="118"/>
        <v>12.416666666666668</v>
      </c>
      <c r="AL87" s="206">
        <f t="shared" si="119"/>
        <v>6.7213114754098369</v>
      </c>
      <c r="AM87" s="206">
        <f t="shared" si="120"/>
        <v>10.876132930513595</v>
      </c>
      <c r="AN87" s="206">
        <f t="shared" si="121"/>
        <v>10.876132930513595</v>
      </c>
      <c r="AO87" s="206">
        <f t="shared" si="122"/>
        <v>16.741573033707866</v>
      </c>
      <c r="AP87" s="206">
        <f t="shared" si="123"/>
        <v>18.106796116504853</v>
      </c>
      <c r="AQ87" s="206">
        <f t="shared" si="124"/>
        <v>22.694610778443113</v>
      </c>
      <c r="AR87" s="206">
        <f t="shared" si="125"/>
        <v>14.638297872340424</v>
      </c>
      <c r="AS87" s="209">
        <f t="shared" si="126"/>
        <v>40.9</v>
      </c>
      <c r="AT87" s="208">
        <f t="shared" si="127"/>
        <v>39.4</v>
      </c>
      <c r="AU87" s="208">
        <f t="shared" si="128"/>
        <v>39.6</v>
      </c>
      <c r="AV87" s="208">
        <f t="shared" si="129"/>
        <v>39.6</v>
      </c>
      <c r="AW87" s="208">
        <f t="shared" si="130"/>
        <v>41.3</v>
      </c>
      <c r="AX87" s="208">
        <f t="shared" si="131"/>
        <v>29.8</v>
      </c>
      <c r="AY87" s="208">
        <f t="shared" si="132"/>
        <v>29.8</v>
      </c>
      <c r="AZ87" s="208">
        <f t="shared" si="133"/>
        <v>20.5</v>
      </c>
      <c r="BA87" s="208">
        <f t="shared" si="134"/>
        <v>36</v>
      </c>
      <c r="BB87" s="208">
        <f t="shared" si="135"/>
        <v>36</v>
      </c>
      <c r="BC87" s="208">
        <f t="shared" si="136"/>
        <v>29.8</v>
      </c>
      <c r="BD87" s="208">
        <f t="shared" si="137"/>
        <v>37.299999999999997</v>
      </c>
      <c r="BE87" s="208">
        <f t="shared" si="138"/>
        <v>37.9</v>
      </c>
      <c r="BF87" s="208">
        <f t="shared" si="139"/>
        <v>34.4</v>
      </c>
      <c r="BG87" s="209">
        <f t="shared" si="140"/>
        <v>75.183823529411768</v>
      </c>
      <c r="BH87" s="208">
        <f t="shared" si="141"/>
        <v>73.234200743494426</v>
      </c>
      <c r="BI87" s="208">
        <f t="shared" si="142"/>
        <v>76.595744680851055</v>
      </c>
      <c r="BJ87" s="208">
        <f t="shared" si="143"/>
        <v>76.595744680851055</v>
      </c>
      <c r="BK87" s="208">
        <f t="shared" si="144"/>
        <v>84.80492813141683</v>
      </c>
      <c r="BL87" s="208">
        <f t="shared" si="145"/>
        <v>61.697722567287791</v>
      </c>
      <c r="BM87" s="208">
        <f t="shared" si="146"/>
        <v>61.697722567287791</v>
      </c>
      <c r="BN87" s="208">
        <f t="shared" si="147"/>
        <v>59.420289855072461</v>
      </c>
      <c r="BO87" s="208">
        <f t="shared" si="148"/>
        <v>73.921971252566735</v>
      </c>
      <c r="BP87" s="208">
        <f t="shared" si="149"/>
        <v>73.921971252566735</v>
      </c>
      <c r="BQ87" s="208">
        <f t="shared" si="150"/>
        <v>66.966292134831463</v>
      </c>
      <c r="BR87" s="208">
        <f t="shared" si="151"/>
        <v>73.570019723865869</v>
      </c>
      <c r="BS87" s="208">
        <f t="shared" si="152"/>
        <v>72.19047619047619</v>
      </c>
      <c r="BT87" s="208">
        <f t="shared" si="153"/>
        <v>67.984189723320156</v>
      </c>
      <c r="BU87" s="207">
        <v>7.95</v>
      </c>
      <c r="BV87" s="206">
        <v>8</v>
      </c>
      <c r="BW87" s="206">
        <v>8.1300000000000008</v>
      </c>
      <c r="BX87" s="206">
        <v>8.1300000000000008</v>
      </c>
      <c r="BY87" s="206">
        <v>8.67</v>
      </c>
      <c r="BZ87" s="206">
        <v>7.52</v>
      </c>
      <c r="CA87" s="206">
        <v>7.52</v>
      </c>
      <c r="CB87" s="206">
        <v>7.61</v>
      </c>
      <c r="CC87" s="206">
        <v>8.83</v>
      </c>
      <c r="CD87" s="206">
        <v>8.83</v>
      </c>
      <c r="CE87" s="206">
        <v>8.17</v>
      </c>
      <c r="CF87" s="206">
        <v>7.95</v>
      </c>
      <c r="CG87" s="206">
        <v>7.9</v>
      </c>
      <c r="CH87" s="206">
        <v>7.78</v>
      </c>
      <c r="CI87" s="207">
        <f t="shared" si="154"/>
        <v>7.95</v>
      </c>
      <c r="CJ87" s="206">
        <f t="shared" si="155"/>
        <v>8</v>
      </c>
      <c r="CK87" s="206">
        <f t="shared" si="156"/>
        <v>8.1300000000000008</v>
      </c>
      <c r="CL87" s="206">
        <f t="shared" si="157"/>
        <v>8.1300000000000008</v>
      </c>
      <c r="CM87" s="206">
        <f t="shared" si="158"/>
        <v>8.67</v>
      </c>
      <c r="CN87" s="206">
        <f t="shared" si="159"/>
        <v>7.52</v>
      </c>
      <c r="CO87" s="206">
        <f t="shared" si="160"/>
        <v>7.52</v>
      </c>
      <c r="CP87" s="206">
        <f t="shared" si="161"/>
        <v>7.61</v>
      </c>
      <c r="CQ87" s="206">
        <f t="shared" si="162"/>
        <v>8.83</v>
      </c>
      <c r="CR87" s="206">
        <f t="shared" si="163"/>
        <v>8.83</v>
      </c>
      <c r="CS87" s="206">
        <f t="shared" si="164"/>
        <v>8.17</v>
      </c>
      <c r="CT87" s="206">
        <f t="shared" si="165"/>
        <v>7.95</v>
      </c>
      <c r="CU87" s="206">
        <f t="shared" si="166"/>
        <v>7.9</v>
      </c>
      <c r="CV87" s="206">
        <f t="shared" si="167"/>
        <v>7.78</v>
      </c>
    </row>
    <row r="88" spans="1:100" x14ac:dyDescent="0.15">
      <c r="A88" s="210" t="s">
        <v>571</v>
      </c>
      <c r="B88" s="211" t="s">
        <v>572</v>
      </c>
      <c r="C88" s="207">
        <v>9.76</v>
      </c>
      <c r="D88" s="206">
        <v>9.3000000000000007</v>
      </c>
      <c r="E88" s="206">
        <v>6.31</v>
      </c>
      <c r="F88" s="206">
        <v>6.31</v>
      </c>
      <c r="G88" s="206">
        <v>6.17</v>
      </c>
      <c r="H88" s="206">
        <v>9.49</v>
      </c>
      <c r="I88" s="206">
        <v>9.49</v>
      </c>
      <c r="J88" s="206">
        <v>8.09</v>
      </c>
      <c r="K88" s="206">
        <v>8.83</v>
      </c>
      <c r="L88" s="206">
        <v>8.83</v>
      </c>
      <c r="M88" s="206">
        <v>6.16</v>
      </c>
      <c r="N88" s="206">
        <v>9.31</v>
      </c>
      <c r="O88" s="206">
        <v>9.23</v>
      </c>
      <c r="P88" s="206">
        <v>8.32</v>
      </c>
      <c r="Q88" s="209">
        <v>28.3</v>
      </c>
      <c r="R88" s="208">
        <v>30.3</v>
      </c>
      <c r="S88" s="208">
        <v>14.1</v>
      </c>
      <c r="T88" s="208">
        <v>14.1</v>
      </c>
      <c r="U88" s="208">
        <v>9.9</v>
      </c>
      <c r="V88" s="208">
        <v>19</v>
      </c>
      <c r="W88" s="208">
        <v>19</v>
      </c>
      <c r="X88" s="208">
        <v>15.5</v>
      </c>
      <c r="Y88" s="208">
        <v>16.7</v>
      </c>
      <c r="Z88" s="208">
        <v>16.7</v>
      </c>
      <c r="AA88" s="208">
        <v>12.5</v>
      </c>
      <c r="AB88" s="208">
        <v>33.6</v>
      </c>
      <c r="AC88" s="208">
        <v>22.4</v>
      </c>
      <c r="AD88" s="208">
        <v>29.8</v>
      </c>
      <c r="AE88" s="207">
        <f t="shared" si="112"/>
        <v>2.8995901639344264</v>
      </c>
      <c r="AF88" s="206">
        <f t="shared" si="113"/>
        <v>3.258064516129032</v>
      </c>
      <c r="AG88" s="206">
        <f t="shared" si="114"/>
        <v>2.2345483359746434</v>
      </c>
      <c r="AH88" s="206">
        <f t="shared" si="115"/>
        <v>2.2345483359746434</v>
      </c>
      <c r="AI88" s="206">
        <f t="shared" si="116"/>
        <v>1.6045380875202595</v>
      </c>
      <c r="AJ88" s="206">
        <f t="shared" si="117"/>
        <v>2.0021074815595363</v>
      </c>
      <c r="AK88" s="206">
        <f t="shared" si="118"/>
        <v>2.0021074815595363</v>
      </c>
      <c r="AL88" s="206">
        <f t="shared" si="119"/>
        <v>1.9159456118665019</v>
      </c>
      <c r="AM88" s="206">
        <f t="shared" si="120"/>
        <v>1.8912797281993203</v>
      </c>
      <c r="AN88" s="206">
        <f t="shared" si="121"/>
        <v>1.8912797281993203</v>
      </c>
      <c r="AO88" s="206">
        <f t="shared" si="122"/>
        <v>2.029220779220779</v>
      </c>
      <c r="AP88" s="206">
        <f t="shared" si="123"/>
        <v>3.6090225563909772</v>
      </c>
      <c r="AQ88" s="206">
        <f t="shared" si="124"/>
        <v>2.4268689057421451</v>
      </c>
      <c r="AR88" s="206">
        <f t="shared" si="125"/>
        <v>3.5817307692307692</v>
      </c>
      <c r="AS88" s="209">
        <f t="shared" si="126"/>
        <v>28.3</v>
      </c>
      <c r="AT88" s="208">
        <f t="shared" si="127"/>
        <v>30.3</v>
      </c>
      <c r="AU88" s="208">
        <f t="shared" si="128"/>
        <v>14.1</v>
      </c>
      <c r="AV88" s="208">
        <f t="shared" si="129"/>
        <v>14.1</v>
      </c>
      <c r="AW88" s="208">
        <f t="shared" si="130"/>
        <v>9.9</v>
      </c>
      <c r="AX88" s="208">
        <f t="shared" si="131"/>
        <v>19</v>
      </c>
      <c r="AY88" s="208">
        <f t="shared" si="132"/>
        <v>19</v>
      </c>
      <c r="AZ88" s="208">
        <f t="shared" si="133"/>
        <v>15.5</v>
      </c>
      <c r="BA88" s="208">
        <f t="shared" si="134"/>
        <v>16.7</v>
      </c>
      <c r="BB88" s="208">
        <f t="shared" si="135"/>
        <v>16.7</v>
      </c>
      <c r="BC88" s="208">
        <f t="shared" si="136"/>
        <v>12.5</v>
      </c>
      <c r="BD88" s="208">
        <f t="shared" si="137"/>
        <v>33.6</v>
      </c>
      <c r="BE88" s="208">
        <f t="shared" si="138"/>
        <v>22.4</v>
      </c>
      <c r="BF88" s="208">
        <f t="shared" si="139"/>
        <v>29.8</v>
      </c>
      <c r="BG88" s="209">
        <f t="shared" si="140"/>
        <v>52.022058823529413</v>
      </c>
      <c r="BH88" s="208">
        <f t="shared" si="141"/>
        <v>56.319702602230485</v>
      </c>
      <c r="BI88" s="208">
        <f t="shared" si="142"/>
        <v>27.27272727272727</v>
      </c>
      <c r="BJ88" s="208">
        <f t="shared" si="143"/>
        <v>27.27272727272727</v>
      </c>
      <c r="BK88" s="208">
        <f t="shared" si="144"/>
        <v>20.328542094455852</v>
      </c>
      <c r="BL88" s="208">
        <f t="shared" si="145"/>
        <v>39.337474120082817</v>
      </c>
      <c r="BM88" s="208">
        <f t="shared" si="146"/>
        <v>39.337474120082817</v>
      </c>
      <c r="BN88" s="208">
        <f t="shared" si="147"/>
        <v>44.927536231884055</v>
      </c>
      <c r="BO88" s="208">
        <f t="shared" si="148"/>
        <v>34.291581108829568</v>
      </c>
      <c r="BP88" s="208">
        <f t="shared" si="149"/>
        <v>34.291581108829568</v>
      </c>
      <c r="BQ88" s="208">
        <f t="shared" si="150"/>
        <v>28.089887640449437</v>
      </c>
      <c r="BR88" s="208">
        <f t="shared" si="151"/>
        <v>66.272189349112423</v>
      </c>
      <c r="BS88" s="208">
        <f t="shared" si="152"/>
        <v>42.666666666666664</v>
      </c>
      <c r="BT88" s="208">
        <f t="shared" si="153"/>
        <v>58.893280632411063</v>
      </c>
      <c r="BU88" s="207">
        <v>6.97</v>
      </c>
      <c r="BV88" s="206">
        <v>6.95</v>
      </c>
      <c r="BW88" s="206">
        <v>6.83</v>
      </c>
      <c r="BX88" s="206">
        <v>6.83</v>
      </c>
      <c r="BY88" s="206">
        <v>7.07</v>
      </c>
      <c r="BZ88" s="206">
        <v>6.99</v>
      </c>
      <c r="CA88" s="206">
        <v>6.99</v>
      </c>
      <c r="CB88" s="206">
        <v>6.91</v>
      </c>
      <c r="CC88" s="206">
        <v>7.08</v>
      </c>
      <c r="CD88" s="206">
        <v>7.08</v>
      </c>
      <c r="CE88" s="206">
        <v>6.92</v>
      </c>
      <c r="CF88" s="206">
        <v>6.71</v>
      </c>
      <c r="CG88" s="206">
        <v>7.03</v>
      </c>
      <c r="CH88" s="206">
        <v>6.78</v>
      </c>
      <c r="CI88" s="207">
        <f t="shared" si="154"/>
        <v>6.97</v>
      </c>
      <c r="CJ88" s="206">
        <f t="shared" si="155"/>
        <v>6.95</v>
      </c>
      <c r="CK88" s="206">
        <f t="shared" si="156"/>
        <v>6.83</v>
      </c>
      <c r="CL88" s="206">
        <f t="shared" si="157"/>
        <v>6.83</v>
      </c>
      <c r="CM88" s="206">
        <f t="shared" si="158"/>
        <v>7.07</v>
      </c>
      <c r="CN88" s="206">
        <f t="shared" si="159"/>
        <v>6.99</v>
      </c>
      <c r="CO88" s="206">
        <f t="shared" si="160"/>
        <v>6.99</v>
      </c>
      <c r="CP88" s="206">
        <f t="shared" si="161"/>
        <v>6.91</v>
      </c>
      <c r="CQ88" s="206">
        <f t="shared" si="162"/>
        <v>7.08</v>
      </c>
      <c r="CR88" s="206">
        <f t="shared" si="163"/>
        <v>7.08</v>
      </c>
      <c r="CS88" s="206">
        <f t="shared" si="164"/>
        <v>6.92</v>
      </c>
      <c r="CT88" s="206">
        <f t="shared" si="165"/>
        <v>6.71</v>
      </c>
      <c r="CU88" s="206">
        <f t="shared" si="166"/>
        <v>7.03</v>
      </c>
      <c r="CV88" s="206">
        <f t="shared" si="167"/>
        <v>6.78</v>
      </c>
    </row>
    <row r="89" spans="1:100" x14ac:dyDescent="0.15">
      <c r="A89" s="210" t="s">
        <v>573</v>
      </c>
      <c r="B89" s="211" t="s">
        <v>574</v>
      </c>
      <c r="C89" s="207">
        <v>5.07</v>
      </c>
      <c r="D89" s="206">
        <v>3.73</v>
      </c>
      <c r="E89" s="206">
        <v>5.29</v>
      </c>
      <c r="F89" s="206">
        <v>5.29</v>
      </c>
      <c r="G89" s="206">
        <v>6.79</v>
      </c>
      <c r="H89" s="206">
        <v>4.1100000000000003</v>
      </c>
      <c r="I89" s="206">
        <v>4.1100000000000003</v>
      </c>
      <c r="J89" s="206">
        <v>3.54</v>
      </c>
      <c r="K89" s="206">
        <v>6.91</v>
      </c>
      <c r="L89" s="206">
        <v>6.91</v>
      </c>
      <c r="M89" s="206">
        <v>7.3</v>
      </c>
      <c r="N89" s="206">
        <v>4.68</v>
      </c>
      <c r="O89" s="206">
        <v>4.6100000000000003</v>
      </c>
      <c r="P89" s="206">
        <v>4.51</v>
      </c>
      <c r="Q89" s="209">
        <v>29.3</v>
      </c>
      <c r="R89" s="208">
        <v>28.2</v>
      </c>
      <c r="S89" s="208">
        <v>21.8</v>
      </c>
      <c r="T89" s="208">
        <v>21.8</v>
      </c>
      <c r="U89" s="208">
        <v>19.5</v>
      </c>
      <c r="V89" s="208">
        <v>27.2</v>
      </c>
      <c r="W89" s="208">
        <v>27.2</v>
      </c>
      <c r="X89" s="208">
        <v>16.8</v>
      </c>
      <c r="Y89" s="208">
        <v>26.4</v>
      </c>
      <c r="Z89" s="208">
        <v>26.4</v>
      </c>
      <c r="AA89" s="208">
        <v>20.100000000000001</v>
      </c>
      <c r="AB89" s="208">
        <v>22.2</v>
      </c>
      <c r="AC89" s="208">
        <v>24.1</v>
      </c>
      <c r="AD89" s="208">
        <v>16.8</v>
      </c>
      <c r="AE89" s="207">
        <f t="shared" si="112"/>
        <v>5.779092702169625</v>
      </c>
      <c r="AF89" s="206">
        <f t="shared" si="113"/>
        <v>7.5603217158176941</v>
      </c>
      <c r="AG89" s="206">
        <f t="shared" si="114"/>
        <v>4.1209829867674861</v>
      </c>
      <c r="AH89" s="206">
        <f t="shared" si="115"/>
        <v>4.1209829867674861</v>
      </c>
      <c r="AI89" s="206">
        <f t="shared" si="116"/>
        <v>2.8718703976435935</v>
      </c>
      <c r="AJ89" s="206">
        <f t="shared" si="117"/>
        <v>6.6180048661800477</v>
      </c>
      <c r="AK89" s="206">
        <f t="shared" si="118"/>
        <v>6.6180048661800477</v>
      </c>
      <c r="AL89" s="206">
        <f t="shared" si="119"/>
        <v>4.7457627118644066</v>
      </c>
      <c r="AM89" s="206">
        <f t="shared" si="120"/>
        <v>3.8205499276410997</v>
      </c>
      <c r="AN89" s="206">
        <f t="shared" si="121"/>
        <v>3.8205499276410997</v>
      </c>
      <c r="AO89" s="206">
        <f t="shared" si="122"/>
        <v>2.7534246575342469</v>
      </c>
      <c r="AP89" s="206">
        <f t="shared" si="123"/>
        <v>4.7435897435897436</v>
      </c>
      <c r="AQ89" s="206">
        <f t="shared" si="124"/>
        <v>5.2277657266811275</v>
      </c>
      <c r="AR89" s="206">
        <f t="shared" si="125"/>
        <v>3.725055432372506</v>
      </c>
      <c r="AS89" s="209">
        <f t="shared" si="126"/>
        <v>29.3</v>
      </c>
      <c r="AT89" s="208">
        <f t="shared" si="127"/>
        <v>28.2</v>
      </c>
      <c r="AU89" s="208">
        <f t="shared" si="128"/>
        <v>21.8</v>
      </c>
      <c r="AV89" s="208">
        <f t="shared" si="129"/>
        <v>21.8</v>
      </c>
      <c r="AW89" s="208">
        <f t="shared" si="130"/>
        <v>19.5</v>
      </c>
      <c r="AX89" s="208">
        <f t="shared" si="131"/>
        <v>27.2</v>
      </c>
      <c r="AY89" s="208">
        <f t="shared" si="132"/>
        <v>27.2</v>
      </c>
      <c r="AZ89" s="208">
        <f t="shared" si="133"/>
        <v>16.8</v>
      </c>
      <c r="BA89" s="208">
        <f t="shared" si="134"/>
        <v>26.4</v>
      </c>
      <c r="BB89" s="208">
        <f t="shared" si="135"/>
        <v>26.4</v>
      </c>
      <c r="BC89" s="208">
        <f t="shared" si="136"/>
        <v>20.100000000000001</v>
      </c>
      <c r="BD89" s="208">
        <f t="shared" si="137"/>
        <v>22.2</v>
      </c>
      <c r="BE89" s="208">
        <f t="shared" si="138"/>
        <v>24.1</v>
      </c>
      <c r="BF89" s="208">
        <f t="shared" si="139"/>
        <v>16.8</v>
      </c>
      <c r="BG89" s="209">
        <f t="shared" si="140"/>
        <v>53.860294117647058</v>
      </c>
      <c r="BH89" s="208">
        <f t="shared" si="141"/>
        <v>52.416356877323423</v>
      </c>
      <c r="BI89" s="208">
        <f t="shared" si="142"/>
        <v>42.166344294003864</v>
      </c>
      <c r="BJ89" s="208">
        <f t="shared" si="143"/>
        <v>42.166344294003864</v>
      </c>
      <c r="BK89" s="208">
        <f t="shared" si="144"/>
        <v>40.041067761806978</v>
      </c>
      <c r="BL89" s="208">
        <f t="shared" si="145"/>
        <v>56.314699792960667</v>
      </c>
      <c r="BM89" s="208">
        <f t="shared" si="146"/>
        <v>56.314699792960667</v>
      </c>
      <c r="BN89" s="208">
        <f t="shared" si="147"/>
        <v>48.695652173913047</v>
      </c>
      <c r="BO89" s="208">
        <f t="shared" si="148"/>
        <v>54.209445585215605</v>
      </c>
      <c r="BP89" s="208">
        <f t="shared" si="149"/>
        <v>54.209445585215605</v>
      </c>
      <c r="BQ89" s="208">
        <f t="shared" si="150"/>
        <v>45.168539325842701</v>
      </c>
      <c r="BR89" s="208">
        <f t="shared" si="151"/>
        <v>43.786982248520708</v>
      </c>
      <c r="BS89" s="208">
        <f t="shared" si="152"/>
        <v>45.904761904761905</v>
      </c>
      <c r="BT89" s="208">
        <f t="shared" si="153"/>
        <v>33.201581027667984</v>
      </c>
      <c r="BU89" s="207">
        <v>6.95</v>
      </c>
      <c r="BV89" s="206">
        <v>6.98</v>
      </c>
      <c r="BW89" s="206">
        <v>7.31</v>
      </c>
      <c r="BX89" s="206">
        <v>7.31</v>
      </c>
      <c r="BY89" s="206">
        <v>7.3</v>
      </c>
      <c r="BZ89" s="206">
        <v>7.09</v>
      </c>
      <c r="CA89" s="206">
        <v>7.09</v>
      </c>
      <c r="CB89" s="206">
        <v>6.96</v>
      </c>
      <c r="CC89" s="206">
        <v>7.13</v>
      </c>
      <c r="CD89" s="206">
        <v>7.13</v>
      </c>
      <c r="CE89" s="206">
        <v>7.28</v>
      </c>
      <c r="CF89" s="206">
        <v>6.72</v>
      </c>
      <c r="CG89" s="206">
        <v>6.92</v>
      </c>
      <c r="CH89" s="206">
        <v>6.78</v>
      </c>
      <c r="CI89" s="207">
        <f t="shared" si="154"/>
        <v>6.95</v>
      </c>
      <c r="CJ89" s="206">
        <f t="shared" si="155"/>
        <v>6.98</v>
      </c>
      <c r="CK89" s="206">
        <f t="shared" si="156"/>
        <v>7.31</v>
      </c>
      <c r="CL89" s="206">
        <f t="shared" si="157"/>
        <v>7.31</v>
      </c>
      <c r="CM89" s="206">
        <f t="shared" si="158"/>
        <v>7.3</v>
      </c>
      <c r="CN89" s="206">
        <f t="shared" si="159"/>
        <v>7.09</v>
      </c>
      <c r="CO89" s="206">
        <f t="shared" si="160"/>
        <v>7.09</v>
      </c>
      <c r="CP89" s="206">
        <f t="shared" si="161"/>
        <v>6.96</v>
      </c>
      <c r="CQ89" s="206">
        <f t="shared" si="162"/>
        <v>7.13</v>
      </c>
      <c r="CR89" s="206">
        <f t="shared" si="163"/>
        <v>7.13</v>
      </c>
      <c r="CS89" s="206">
        <f t="shared" si="164"/>
        <v>7.28</v>
      </c>
      <c r="CT89" s="206">
        <f t="shared" si="165"/>
        <v>6.72</v>
      </c>
      <c r="CU89" s="206">
        <f t="shared" si="166"/>
        <v>6.92</v>
      </c>
      <c r="CV89" s="206">
        <f t="shared" si="167"/>
        <v>6.78</v>
      </c>
    </row>
    <row r="90" spans="1:100" x14ac:dyDescent="0.15">
      <c r="A90" s="210" t="s">
        <v>726</v>
      </c>
      <c r="B90" s="211" t="s">
        <v>1798</v>
      </c>
      <c r="C90" s="207">
        <v>3.96</v>
      </c>
      <c r="D90" s="206">
        <v>3.17</v>
      </c>
      <c r="E90" s="206">
        <v>6.32</v>
      </c>
      <c r="F90" s="206">
        <v>6.32</v>
      </c>
      <c r="G90" s="206">
        <v>6.45</v>
      </c>
      <c r="H90" s="206">
        <v>7.49</v>
      </c>
      <c r="I90" s="206">
        <v>7.49</v>
      </c>
      <c r="J90" s="206">
        <v>2.42</v>
      </c>
      <c r="K90" s="206">
        <v>6.91</v>
      </c>
      <c r="L90" s="206">
        <v>6.91</v>
      </c>
      <c r="M90" s="206">
        <v>6.35</v>
      </c>
      <c r="N90" s="206">
        <v>4.6399999999999997</v>
      </c>
      <c r="O90" s="206">
        <v>5.73</v>
      </c>
      <c r="P90" s="206">
        <v>4.46</v>
      </c>
      <c r="Y90" s="208">
        <v>7</v>
      </c>
      <c r="Z90" s="208">
        <v>7</v>
      </c>
      <c r="AA90" s="208">
        <v>9.6999999999999993</v>
      </c>
      <c r="AE90" s="207" t="str">
        <f t="shared" si="112"/>
        <v/>
      </c>
      <c r="AF90" s="206" t="str">
        <f t="shared" si="113"/>
        <v/>
      </c>
      <c r="AG90" s="206" t="str">
        <f t="shared" si="114"/>
        <v/>
      </c>
      <c r="AH90" s="206" t="str">
        <f t="shared" si="115"/>
        <v/>
      </c>
      <c r="AI90" s="206" t="str">
        <f t="shared" si="116"/>
        <v/>
      </c>
      <c r="AJ90" s="206" t="str">
        <f t="shared" si="117"/>
        <v/>
      </c>
      <c r="AK90" s="206" t="str">
        <f t="shared" si="118"/>
        <v/>
      </c>
      <c r="AL90" s="206" t="str">
        <f t="shared" si="119"/>
        <v/>
      </c>
      <c r="AM90" s="206">
        <f t="shared" si="120"/>
        <v>1.0130246020260492</v>
      </c>
      <c r="AN90" s="206">
        <f t="shared" si="121"/>
        <v>1.0130246020260492</v>
      </c>
      <c r="AO90" s="206">
        <f t="shared" si="122"/>
        <v>1.5275590551181102</v>
      </c>
      <c r="AP90" s="206" t="str">
        <f t="shared" si="123"/>
        <v/>
      </c>
      <c r="AQ90" s="206" t="str">
        <f t="shared" si="124"/>
        <v/>
      </c>
      <c r="AR90" s="206" t="str">
        <f t="shared" si="125"/>
        <v/>
      </c>
      <c r="AS90" s="209" t="str">
        <f t="shared" si="126"/>
        <v/>
      </c>
      <c r="AT90" s="208" t="str">
        <f t="shared" si="127"/>
        <v/>
      </c>
      <c r="AU90" s="208" t="str">
        <f t="shared" si="128"/>
        <v/>
      </c>
      <c r="AV90" s="208" t="str">
        <f t="shared" si="129"/>
        <v/>
      </c>
      <c r="AW90" s="208" t="str">
        <f t="shared" si="130"/>
        <v/>
      </c>
      <c r="AX90" s="208" t="str">
        <f t="shared" si="131"/>
        <v/>
      </c>
      <c r="AY90" s="208" t="str">
        <f t="shared" si="132"/>
        <v/>
      </c>
      <c r="AZ90" s="208" t="str">
        <f t="shared" si="133"/>
        <v/>
      </c>
      <c r="BA90" s="208" t="str">
        <f t="shared" si="134"/>
        <v/>
      </c>
      <c r="BB90" s="208" t="str">
        <f t="shared" si="135"/>
        <v/>
      </c>
      <c r="BC90" s="208">
        <f t="shared" si="136"/>
        <v>9.6999999999999993</v>
      </c>
      <c r="BD90" s="208" t="str">
        <f t="shared" si="137"/>
        <v/>
      </c>
      <c r="BE90" s="208" t="str">
        <f t="shared" si="138"/>
        <v/>
      </c>
      <c r="BF90" s="208" t="str">
        <f t="shared" si="139"/>
        <v/>
      </c>
      <c r="BG90" s="209" t="str">
        <f t="shared" si="140"/>
        <v/>
      </c>
      <c r="BH90" s="208" t="str">
        <f t="shared" si="141"/>
        <v/>
      </c>
      <c r="BI90" s="208" t="str">
        <f t="shared" si="142"/>
        <v/>
      </c>
      <c r="BJ90" s="208" t="str">
        <f t="shared" si="143"/>
        <v/>
      </c>
      <c r="BK90" s="208" t="str">
        <f t="shared" si="144"/>
        <v/>
      </c>
      <c r="BL90" s="208" t="str">
        <f t="shared" si="145"/>
        <v/>
      </c>
      <c r="BM90" s="208" t="str">
        <f t="shared" si="146"/>
        <v/>
      </c>
      <c r="BN90" s="208" t="str">
        <f t="shared" si="147"/>
        <v/>
      </c>
      <c r="BO90" s="208" t="str">
        <f t="shared" si="148"/>
        <v/>
      </c>
      <c r="BP90" s="208" t="str">
        <f t="shared" si="149"/>
        <v/>
      </c>
      <c r="BQ90" s="208">
        <f t="shared" si="150"/>
        <v>21.797752808988761</v>
      </c>
      <c r="BR90" s="208" t="str">
        <f t="shared" si="151"/>
        <v/>
      </c>
      <c r="BS90" s="208" t="str">
        <f t="shared" si="152"/>
        <v/>
      </c>
      <c r="BT90" s="208" t="str">
        <f t="shared" si="153"/>
        <v/>
      </c>
      <c r="CC90" s="206">
        <v>7.93</v>
      </c>
      <c r="CD90" s="206">
        <v>7.93</v>
      </c>
      <c r="CE90" s="206">
        <v>8.2799999999999994</v>
      </c>
      <c r="CI90" s="207" t="str">
        <f t="shared" si="154"/>
        <v/>
      </c>
      <c r="CJ90" s="206" t="str">
        <f t="shared" si="155"/>
        <v/>
      </c>
      <c r="CK90" s="206" t="str">
        <f t="shared" si="156"/>
        <v/>
      </c>
      <c r="CL90" s="206" t="str">
        <f t="shared" si="157"/>
        <v/>
      </c>
      <c r="CM90" s="206" t="str">
        <f t="shared" si="158"/>
        <v/>
      </c>
      <c r="CN90" s="206" t="str">
        <f t="shared" si="159"/>
        <v/>
      </c>
      <c r="CO90" s="206" t="str">
        <f t="shared" si="160"/>
        <v/>
      </c>
      <c r="CP90" s="206" t="str">
        <f t="shared" si="161"/>
        <v/>
      </c>
      <c r="CQ90" s="206" t="str">
        <f t="shared" si="162"/>
        <v/>
      </c>
      <c r="CR90" s="206" t="str">
        <f t="shared" si="163"/>
        <v/>
      </c>
      <c r="CS90" s="206">
        <f t="shared" si="164"/>
        <v>8.2799999999999994</v>
      </c>
      <c r="CT90" s="206" t="str">
        <f t="shared" si="165"/>
        <v/>
      </c>
      <c r="CU90" s="206" t="str">
        <f t="shared" si="166"/>
        <v/>
      </c>
      <c r="CV90" s="206" t="str">
        <f t="shared" si="167"/>
        <v/>
      </c>
    </row>
    <row r="91" spans="1:100" x14ac:dyDescent="0.15">
      <c r="A91" s="210" t="s">
        <v>749</v>
      </c>
      <c r="B91" s="211" t="s">
        <v>1797</v>
      </c>
      <c r="C91" s="207">
        <v>4.09</v>
      </c>
      <c r="D91" s="206">
        <v>2.2999999999999998</v>
      </c>
      <c r="E91" s="206">
        <v>4.6900000000000004</v>
      </c>
      <c r="F91" s="206">
        <v>4.6900000000000004</v>
      </c>
      <c r="G91" s="206">
        <v>2.56</v>
      </c>
      <c r="H91" s="206">
        <v>2.62</v>
      </c>
      <c r="I91" s="206">
        <v>2.62</v>
      </c>
      <c r="J91" s="206">
        <v>3.78</v>
      </c>
      <c r="K91" s="206">
        <v>2.72</v>
      </c>
      <c r="L91" s="206">
        <v>2.72</v>
      </c>
      <c r="M91" s="206">
        <v>1.8</v>
      </c>
      <c r="N91" s="206">
        <v>2.41</v>
      </c>
      <c r="O91" s="206">
        <v>1.3</v>
      </c>
      <c r="P91" s="206">
        <v>2.29</v>
      </c>
      <c r="Q91" s="209">
        <v>33.4</v>
      </c>
      <c r="R91" s="208">
        <v>30.6</v>
      </c>
      <c r="S91" s="208">
        <v>36.700000000000003</v>
      </c>
      <c r="T91" s="208">
        <v>36.700000000000003</v>
      </c>
      <c r="U91" s="208">
        <v>37.700000000000003</v>
      </c>
      <c r="V91" s="208">
        <v>23</v>
      </c>
      <c r="W91" s="208">
        <v>23</v>
      </c>
      <c r="X91" s="208">
        <v>19.8</v>
      </c>
      <c r="Y91" s="208">
        <v>45.3</v>
      </c>
      <c r="Z91" s="208">
        <v>45.3</v>
      </c>
      <c r="AA91" s="208">
        <v>40.200000000000003</v>
      </c>
      <c r="AB91" s="208">
        <v>22.7</v>
      </c>
      <c r="AC91" s="208">
        <v>33.299999999999997</v>
      </c>
      <c r="AD91" s="208">
        <v>24.7</v>
      </c>
      <c r="AE91" s="207">
        <f t="shared" si="112"/>
        <v>8.1662591687041566</v>
      </c>
      <c r="AF91" s="206">
        <f t="shared" si="113"/>
        <v>13.304347826086959</v>
      </c>
      <c r="AG91" s="206">
        <f t="shared" si="114"/>
        <v>7.8251599147121533</v>
      </c>
      <c r="AH91" s="206">
        <f t="shared" si="115"/>
        <v>7.8251599147121533</v>
      </c>
      <c r="AI91" s="206">
        <f t="shared" si="116"/>
        <v>14.7265625</v>
      </c>
      <c r="AJ91" s="206">
        <f t="shared" si="117"/>
        <v>8.778625954198473</v>
      </c>
      <c r="AK91" s="206">
        <f t="shared" si="118"/>
        <v>8.778625954198473</v>
      </c>
      <c r="AL91" s="206">
        <f t="shared" si="119"/>
        <v>5.2380952380952381</v>
      </c>
      <c r="AM91" s="206">
        <f t="shared" si="120"/>
        <v>16.65441176470588</v>
      </c>
      <c r="AN91" s="206">
        <f t="shared" si="121"/>
        <v>16.65441176470588</v>
      </c>
      <c r="AO91" s="206">
        <f t="shared" si="122"/>
        <v>22.333333333333336</v>
      </c>
      <c r="AP91" s="206">
        <f t="shared" si="123"/>
        <v>9.4190871369294591</v>
      </c>
      <c r="AQ91" s="206">
        <f t="shared" si="124"/>
        <v>25.615384615384613</v>
      </c>
      <c r="AR91" s="206">
        <f t="shared" si="125"/>
        <v>10.786026200873362</v>
      </c>
      <c r="AS91" s="209">
        <f t="shared" si="126"/>
        <v>33.4</v>
      </c>
      <c r="AT91" s="208">
        <f t="shared" si="127"/>
        <v>30.6</v>
      </c>
      <c r="AU91" s="208">
        <f t="shared" si="128"/>
        <v>36.700000000000003</v>
      </c>
      <c r="AV91" s="208">
        <f t="shared" si="129"/>
        <v>36.700000000000003</v>
      </c>
      <c r="AW91" s="208">
        <f t="shared" si="130"/>
        <v>37.700000000000003</v>
      </c>
      <c r="AX91" s="208">
        <f t="shared" si="131"/>
        <v>23</v>
      </c>
      <c r="AY91" s="208">
        <f t="shared" si="132"/>
        <v>23</v>
      </c>
      <c r="AZ91" s="208">
        <f t="shared" si="133"/>
        <v>19.8</v>
      </c>
      <c r="BA91" s="208">
        <f t="shared" si="134"/>
        <v>45.3</v>
      </c>
      <c r="BB91" s="208">
        <f t="shared" si="135"/>
        <v>45.3</v>
      </c>
      <c r="BC91" s="208">
        <f t="shared" si="136"/>
        <v>40.200000000000003</v>
      </c>
      <c r="BD91" s="208">
        <f t="shared" si="137"/>
        <v>22.7</v>
      </c>
      <c r="BE91" s="208">
        <f t="shared" si="138"/>
        <v>33.299999999999997</v>
      </c>
      <c r="BF91" s="208">
        <f t="shared" si="139"/>
        <v>24.7</v>
      </c>
      <c r="BG91" s="209">
        <f t="shared" si="140"/>
        <v>61.397058823529413</v>
      </c>
      <c r="BH91" s="208">
        <f t="shared" si="141"/>
        <v>56.877323420074354</v>
      </c>
      <c r="BI91" s="208">
        <f t="shared" si="142"/>
        <v>70.986460348162481</v>
      </c>
      <c r="BJ91" s="208">
        <f t="shared" si="143"/>
        <v>70.986460348162481</v>
      </c>
      <c r="BK91" s="208">
        <f t="shared" si="144"/>
        <v>77.412731006160172</v>
      </c>
      <c r="BL91" s="208">
        <f t="shared" si="145"/>
        <v>47.61904761904762</v>
      </c>
      <c r="BM91" s="208">
        <f t="shared" si="146"/>
        <v>47.61904761904762</v>
      </c>
      <c r="BN91" s="208">
        <f t="shared" si="147"/>
        <v>57.391304347826086</v>
      </c>
      <c r="BO91" s="208">
        <f t="shared" si="148"/>
        <v>93.01848049281314</v>
      </c>
      <c r="BP91" s="208">
        <f t="shared" si="149"/>
        <v>93.01848049281314</v>
      </c>
      <c r="BQ91" s="208">
        <f t="shared" si="150"/>
        <v>90.337078651685403</v>
      </c>
      <c r="BR91" s="208">
        <f t="shared" si="151"/>
        <v>44.773175542406307</v>
      </c>
      <c r="BS91" s="208">
        <f t="shared" si="152"/>
        <v>63.428571428571416</v>
      </c>
      <c r="BT91" s="208">
        <f t="shared" si="153"/>
        <v>48.814229249011859</v>
      </c>
      <c r="BU91" s="207">
        <v>8.98</v>
      </c>
      <c r="BV91" s="206">
        <v>8.9499999999999993</v>
      </c>
      <c r="BW91" s="206">
        <v>9.31</v>
      </c>
      <c r="BX91" s="206">
        <v>9.31</v>
      </c>
      <c r="BY91" s="206">
        <v>9.7100000000000009</v>
      </c>
      <c r="BZ91" s="206">
        <v>9.09</v>
      </c>
      <c r="CA91" s="206">
        <v>9.09</v>
      </c>
      <c r="CB91" s="206">
        <v>9.09</v>
      </c>
      <c r="CC91" s="206">
        <v>10.029999999999999</v>
      </c>
      <c r="CD91" s="206">
        <v>10.029999999999999</v>
      </c>
      <c r="CE91" s="206">
        <v>9.52</v>
      </c>
      <c r="CF91" s="206">
        <v>8.68</v>
      </c>
      <c r="CG91" s="206">
        <v>9.2899999999999991</v>
      </c>
      <c r="CH91" s="206">
        <v>9.14</v>
      </c>
      <c r="CI91" s="207">
        <f t="shared" si="154"/>
        <v>8.98</v>
      </c>
      <c r="CJ91" s="206">
        <f t="shared" si="155"/>
        <v>8.9499999999999993</v>
      </c>
      <c r="CK91" s="206">
        <f t="shared" si="156"/>
        <v>9.31</v>
      </c>
      <c r="CL91" s="206">
        <f t="shared" si="157"/>
        <v>9.31</v>
      </c>
      <c r="CM91" s="206">
        <f t="shared" si="158"/>
        <v>9.7100000000000009</v>
      </c>
      <c r="CN91" s="206">
        <f t="shared" si="159"/>
        <v>9.09</v>
      </c>
      <c r="CO91" s="206">
        <f t="shared" si="160"/>
        <v>9.09</v>
      </c>
      <c r="CP91" s="206">
        <f t="shared" si="161"/>
        <v>9.09</v>
      </c>
      <c r="CQ91" s="206">
        <f t="shared" si="162"/>
        <v>10.029999999999999</v>
      </c>
      <c r="CR91" s="206">
        <f t="shared" si="163"/>
        <v>10.029999999999999</v>
      </c>
      <c r="CS91" s="206">
        <f t="shared" si="164"/>
        <v>9.52</v>
      </c>
      <c r="CT91" s="206">
        <f t="shared" si="165"/>
        <v>8.68</v>
      </c>
      <c r="CU91" s="206">
        <f t="shared" si="166"/>
        <v>9.2899999999999991</v>
      </c>
      <c r="CV91" s="206">
        <f t="shared" si="167"/>
        <v>9.14</v>
      </c>
    </row>
    <row r="92" spans="1:100" x14ac:dyDescent="0.15">
      <c r="A92" s="210" t="s">
        <v>728</v>
      </c>
      <c r="B92" s="211" t="s">
        <v>1598</v>
      </c>
      <c r="C92" s="207">
        <v>4.6100000000000003</v>
      </c>
      <c r="D92" s="206">
        <v>2.21</v>
      </c>
      <c r="E92" s="206">
        <v>3.62</v>
      </c>
      <c r="F92" s="206">
        <v>3.62</v>
      </c>
      <c r="G92" s="206">
        <v>2.2999999999999998</v>
      </c>
      <c r="H92" s="206">
        <v>4.47</v>
      </c>
      <c r="I92" s="206">
        <v>4.47</v>
      </c>
      <c r="J92" s="206">
        <v>4.8600000000000003</v>
      </c>
      <c r="K92" s="206">
        <v>4.41</v>
      </c>
      <c r="L92" s="206">
        <v>4.41</v>
      </c>
      <c r="M92" s="206">
        <v>3.76</v>
      </c>
      <c r="N92" s="206">
        <v>7.5</v>
      </c>
      <c r="O92" s="206">
        <v>7.92</v>
      </c>
      <c r="P92" s="206">
        <v>7.43</v>
      </c>
      <c r="S92" s="208">
        <v>29.1</v>
      </c>
      <c r="T92" s="208">
        <v>29.1</v>
      </c>
      <c r="U92" s="208">
        <v>27.2</v>
      </c>
      <c r="V92" s="208">
        <v>26.1</v>
      </c>
      <c r="W92" s="208">
        <v>26.1</v>
      </c>
      <c r="X92" s="208">
        <v>19.600000000000001</v>
      </c>
      <c r="AE92" s="207" t="str">
        <f t="shared" si="112"/>
        <v/>
      </c>
      <c r="AF92" s="206" t="str">
        <f t="shared" si="113"/>
        <v/>
      </c>
      <c r="AG92" s="206">
        <f t="shared" si="114"/>
        <v>8.0386740331491708</v>
      </c>
      <c r="AH92" s="206">
        <f t="shared" si="115"/>
        <v>8.0386740331491708</v>
      </c>
      <c r="AI92" s="206">
        <f t="shared" si="116"/>
        <v>11.82608695652174</v>
      </c>
      <c r="AJ92" s="206">
        <f t="shared" si="117"/>
        <v>5.8389261744966445</v>
      </c>
      <c r="AK92" s="206">
        <f t="shared" si="118"/>
        <v>5.8389261744966445</v>
      </c>
      <c r="AL92" s="206">
        <f t="shared" si="119"/>
        <v>4.0329218106995883</v>
      </c>
      <c r="AM92" s="206" t="str">
        <f t="shared" si="120"/>
        <v/>
      </c>
      <c r="AN92" s="206" t="str">
        <f t="shared" si="121"/>
        <v/>
      </c>
      <c r="AO92" s="206" t="str">
        <f t="shared" si="122"/>
        <v/>
      </c>
      <c r="AP92" s="206" t="str">
        <f t="shared" si="123"/>
        <v/>
      </c>
      <c r="AQ92" s="206" t="str">
        <f t="shared" si="124"/>
        <v/>
      </c>
      <c r="AR92" s="206" t="str">
        <f t="shared" si="125"/>
        <v/>
      </c>
      <c r="AS92" s="209" t="str">
        <f t="shared" si="126"/>
        <v/>
      </c>
      <c r="AT92" s="208" t="str">
        <f t="shared" si="127"/>
        <v/>
      </c>
      <c r="AU92" s="208">
        <f t="shared" si="128"/>
        <v>29.1</v>
      </c>
      <c r="AV92" s="208">
        <f t="shared" si="129"/>
        <v>29.1</v>
      </c>
      <c r="AW92" s="208">
        <f t="shared" si="130"/>
        <v>27.2</v>
      </c>
      <c r="AX92" s="208">
        <f t="shared" si="131"/>
        <v>26.1</v>
      </c>
      <c r="AY92" s="208">
        <f t="shared" si="132"/>
        <v>26.1</v>
      </c>
      <c r="AZ92" s="208">
        <f t="shared" si="133"/>
        <v>19.600000000000001</v>
      </c>
      <c r="BA92" s="208" t="str">
        <f t="shared" si="134"/>
        <v/>
      </c>
      <c r="BB92" s="208" t="str">
        <f t="shared" si="135"/>
        <v/>
      </c>
      <c r="BC92" s="208" t="str">
        <f t="shared" si="136"/>
        <v/>
      </c>
      <c r="BD92" s="208" t="str">
        <f t="shared" si="137"/>
        <v/>
      </c>
      <c r="BE92" s="208" t="str">
        <f t="shared" si="138"/>
        <v/>
      </c>
      <c r="BF92" s="208" t="str">
        <f t="shared" si="139"/>
        <v/>
      </c>
      <c r="BG92" s="209" t="str">
        <f t="shared" si="140"/>
        <v/>
      </c>
      <c r="BH92" s="208" t="str">
        <f t="shared" si="141"/>
        <v/>
      </c>
      <c r="BI92" s="208">
        <f t="shared" si="142"/>
        <v>56.286266924564792</v>
      </c>
      <c r="BJ92" s="208">
        <f t="shared" si="143"/>
        <v>56.286266924564792</v>
      </c>
      <c r="BK92" s="208">
        <f t="shared" si="144"/>
        <v>55.852156057494867</v>
      </c>
      <c r="BL92" s="208">
        <f t="shared" si="145"/>
        <v>54.037267080745345</v>
      </c>
      <c r="BM92" s="208">
        <f t="shared" si="146"/>
        <v>54.037267080745345</v>
      </c>
      <c r="BN92" s="208">
        <f t="shared" si="147"/>
        <v>56.811594202898554</v>
      </c>
      <c r="BO92" s="208" t="str">
        <f t="shared" si="148"/>
        <v/>
      </c>
      <c r="BP92" s="208" t="str">
        <f t="shared" si="149"/>
        <v/>
      </c>
      <c r="BQ92" s="208" t="str">
        <f t="shared" si="150"/>
        <v/>
      </c>
      <c r="BR92" s="208" t="str">
        <f t="shared" si="151"/>
        <v/>
      </c>
      <c r="BS92" s="208" t="str">
        <f t="shared" si="152"/>
        <v/>
      </c>
      <c r="BT92" s="208" t="str">
        <f t="shared" si="153"/>
        <v/>
      </c>
      <c r="BW92" s="206">
        <v>10.33</v>
      </c>
      <c r="BX92" s="206">
        <v>10.33</v>
      </c>
      <c r="BY92" s="206">
        <v>10.48</v>
      </c>
      <c r="BZ92" s="206">
        <v>10.08</v>
      </c>
      <c r="CA92" s="206">
        <v>10.08</v>
      </c>
      <c r="CB92" s="206">
        <v>10.58</v>
      </c>
      <c r="CI92" s="207" t="str">
        <f t="shared" si="154"/>
        <v/>
      </c>
      <c r="CJ92" s="206" t="str">
        <f t="shared" si="155"/>
        <v/>
      </c>
      <c r="CK92" s="206">
        <f t="shared" si="156"/>
        <v>10.33</v>
      </c>
      <c r="CL92" s="206">
        <f t="shared" si="157"/>
        <v>10.33</v>
      </c>
      <c r="CM92" s="206">
        <f t="shared" si="158"/>
        <v>10.48</v>
      </c>
      <c r="CN92" s="206">
        <f t="shared" si="159"/>
        <v>10.08</v>
      </c>
      <c r="CO92" s="206">
        <f t="shared" si="160"/>
        <v>10.08</v>
      </c>
      <c r="CP92" s="206">
        <f t="shared" si="161"/>
        <v>10.58</v>
      </c>
      <c r="CQ92" s="206" t="str">
        <f t="shared" si="162"/>
        <v/>
      </c>
      <c r="CR92" s="206" t="str">
        <f t="shared" si="163"/>
        <v/>
      </c>
      <c r="CS92" s="206" t="str">
        <f t="shared" si="164"/>
        <v/>
      </c>
      <c r="CT92" s="206" t="str">
        <f t="shared" si="165"/>
        <v/>
      </c>
      <c r="CU92" s="206" t="str">
        <f t="shared" si="166"/>
        <v/>
      </c>
      <c r="CV92" s="206" t="str">
        <f t="shared" si="167"/>
        <v/>
      </c>
    </row>
    <row r="93" spans="1:100" x14ac:dyDescent="0.15">
      <c r="A93" s="210" t="s">
        <v>731</v>
      </c>
      <c r="B93" s="211" t="s">
        <v>1597</v>
      </c>
      <c r="C93" s="207">
        <v>0.54</v>
      </c>
      <c r="D93" s="206">
        <v>1.24</v>
      </c>
      <c r="E93" s="206">
        <v>1.64</v>
      </c>
      <c r="F93" s="206">
        <v>1.64</v>
      </c>
      <c r="G93" s="206">
        <v>0.47</v>
      </c>
      <c r="H93" s="206">
        <v>2.06</v>
      </c>
      <c r="I93" s="206">
        <v>2.06</v>
      </c>
      <c r="J93" s="206">
        <v>2.06</v>
      </c>
      <c r="K93" s="206">
        <v>3.04</v>
      </c>
      <c r="L93" s="206">
        <v>3.04</v>
      </c>
      <c r="M93" s="206">
        <v>2.35</v>
      </c>
      <c r="N93" s="206">
        <v>1.6</v>
      </c>
      <c r="O93" s="206">
        <v>0.78</v>
      </c>
      <c r="P93" s="206">
        <v>1.27</v>
      </c>
      <c r="S93" s="208">
        <v>31.7</v>
      </c>
      <c r="T93" s="208">
        <v>31.7</v>
      </c>
      <c r="U93" s="208">
        <v>27.1</v>
      </c>
      <c r="V93" s="208">
        <v>13</v>
      </c>
      <c r="W93" s="208">
        <v>13</v>
      </c>
      <c r="X93" s="208">
        <v>18.100000000000001</v>
      </c>
      <c r="AE93" s="207" t="str">
        <f t="shared" si="112"/>
        <v/>
      </c>
      <c r="AF93" s="206" t="str">
        <f t="shared" si="113"/>
        <v/>
      </c>
      <c r="AG93" s="206">
        <f t="shared" si="114"/>
        <v>19.329268292682926</v>
      </c>
      <c r="AH93" s="206">
        <f t="shared" si="115"/>
        <v>19.329268292682926</v>
      </c>
      <c r="AI93" s="206">
        <f t="shared" si="116"/>
        <v>57.659574468085111</v>
      </c>
      <c r="AJ93" s="206">
        <f t="shared" si="117"/>
        <v>6.3106796116504853</v>
      </c>
      <c r="AK93" s="206">
        <f t="shared" si="118"/>
        <v>6.3106796116504853</v>
      </c>
      <c r="AL93" s="206">
        <f t="shared" si="119"/>
        <v>8.7864077669902922</v>
      </c>
      <c r="AM93" s="206" t="str">
        <f t="shared" si="120"/>
        <v/>
      </c>
      <c r="AN93" s="206" t="str">
        <f t="shared" si="121"/>
        <v/>
      </c>
      <c r="AO93" s="206" t="str">
        <f t="shared" si="122"/>
        <v/>
      </c>
      <c r="AP93" s="206" t="str">
        <f t="shared" si="123"/>
        <v/>
      </c>
      <c r="AQ93" s="206" t="str">
        <f t="shared" si="124"/>
        <v/>
      </c>
      <c r="AR93" s="206" t="str">
        <f t="shared" si="125"/>
        <v/>
      </c>
      <c r="AS93" s="209" t="str">
        <f t="shared" si="126"/>
        <v/>
      </c>
      <c r="AT93" s="208" t="str">
        <f t="shared" si="127"/>
        <v/>
      </c>
      <c r="AU93" s="208">
        <f t="shared" si="128"/>
        <v>31.7</v>
      </c>
      <c r="AV93" s="208">
        <f t="shared" si="129"/>
        <v>31.7</v>
      </c>
      <c r="AW93" s="208">
        <f t="shared" si="130"/>
        <v>27.1</v>
      </c>
      <c r="AX93" s="208">
        <f t="shared" si="131"/>
        <v>13</v>
      </c>
      <c r="AY93" s="208">
        <f t="shared" si="132"/>
        <v>13</v>
      </c>
      <c r="AZ93" s="208">
        <f t="shared" si="133"/>
        <v>18.100000000000001</v>
      </c>
      <c r="BA93" s="208" t="str">
        <f t="shared" si="134"/>
        <v/>
      </c>
      <c r="BB93" s="208" t="str">
        <f t="shared" si="135"/>
        <v/>
      </c>
      <c r="BC93" s="208" t="str">
        <f t="shared" si="136"/>
        <v/>
      </c>
      <c r="BD93" s="208" t="str">
        <f t="shared" si="137"/>
        <v/>
      </c>
      <c r="BE93" s="208" t="str">
        <f t="shared" si="138"/>
        <v/>
      </c>
      <c r="BF93" s="208" t="str">
        <f t="shared" si="139"/>
        <v/>
      </c>
      <c r="BG93" s="209" t="str">
        <f t="shared" si="140"/>
        <v/>
      </c>
      <c r="BH93" s="208" t="str">
        <f t="shared" si="141"/>
        <v/>
      </c>
      <c r="BI93" s="208">
        <f t="shared" si="142"/>
        <v>61.315280464216634</v>
      </c>
      <c r="BJ93" s="208">
        <f t="shared" si="143"/>
        <v>61.315280464216634</v>
      </c>
      <c r="BK93" s="208">
        <f t="shared" si="144"/>
        <v>55.646817248459953</v>
      </c>
      <c r="BL93" s="208">
        <f t="shared" si="145"/>
        <v>26.915113871635612</v>
      </c>
      <c r="BM93" s="208">
        <f t="shared" si="146"/>
        <v>26.915113871635612</v>
      </c>
      <c r="BN93" s="208">
        <f t="shared" si="147"/>
        <v>52.463768115942038</v>
      </c>
      <c r="BO93" s="208" t="str">
        <f t="shared" si="148"/>
        <v/>
      </c>
      <c r="BP93" s="208" t="str">
        <f t="shared" si="149"/>
        <v/>
      </c>
      <c r="BQ93" s="208" t="str">
        <f t="shared" si="150"/>
        <v/>
      </c>
      <c r="BR93" s="208" t="str">
        <f t="shared" si="151"/>
        <v/>
      </c>
      <c r="BS93" s="208" t="str">
        <f t="shared" si="152"/>
        <v/>
      </c>
      <c r="BT93" s="208" t="str">
        <f t="shared" si="153"/>
        <v/>
      </c>
      <c r="BW93" s="206">
        <v>10.1</v>
      </c>
      <c r="BX93" s="206">
        <v>10.1</v>
      </c>
      <c r="BY93" s="206">
        <v>10.16</v>
      </c>
      <c r="BZ93" s="206">
        <v>9.6</v>
      </c>
      <c r="CA93" s="206">
        <v>9.6</v>
      </c>
      <c r="CB93" s="206">
        <v>10.06</v>
      </c>
      <c r="CI93" s="207" t="str">
        <f t="shared" si="154"/>
        <v/>
      </c>
      <c r="CJ93" s="206" t="str">
        <f t="shared" si="155"/>
        <v/>
      </c>
      <c r="CK93" s="206">
        <f t="shared" si="156"/>
        <v>10.1</v>
      </c>
      <c r="CL93" s="206">
        <f t="shared" si="157"/>
        <v>10.1</v>
      </c>
      <c r="CM93" s="206">
        <f t="shared" si="158"/>
        <v>10.16</v>
      </c>
      <c r="CN93" s="206">
        <f t="shared" si="159"/>
        <v>9.6</v>
      </c>
      <c r="CO93" s="206">
        <f t="shared" si="160"/>
        <v>9.6</v>
      </c>
      <c r="CP93" s="206">
        <f t="shared" si="161"/>
        <v>10.06</v>
      </c>
      <c r="CQ93" s="206" t="str">
        <f t="shared" si="162"/>
        <v/>
      </c>
      <c r="CR93" s="206" t="str">
        <f t="shared" si="163"/>
        <v/>
      </c>
      <c r="CS93" s="206" t="str">
        <f t="shared" si="164"/>
        <v/>
      </c>
      <c r="CT93" s="206" t="str">
        <f t="shared" si="165"/>
        <v/>
      </c>
      <c r="CU93" s="206" t="str">
        <f t="shared" si="166"/>
        <v/>
      </c>
      <c r="CV93" s="206" t="str">
        <f t="shared" si="167"/>
        <v/>
      </c>
    </row>
    <row r="94" spans="1:100" x14ac:dyDescent="0.15">
      <c r="A94" s="210" t="s">
        <v>889</v>
      </c>
      <c r="B94" s="211" t="s">
        <v>1796</v>
      </c>
      <c r="C94" s="207">
        <v>4.4400000000000004</v>
      </c>
      <c r="D94" s="206">
        <v>5.2</v>
      </c>
      <c r="E94" s="206">
        <v>2.42</v>
      </c>
      <c r="F94" s="206">
        <v>2.42</v>
      </c>
      <c r="G94" s="206">
        <v>5.07</v>
      </c>
      <c r="H94" s="206">
        <v>3.56</v>
      </c>
      <c r="I94" s="206">
        <v>3.56</v>
      </c>
      <c r="J94" s="206">
        <v>3.1</v>
      </c>
      <c r="K94" s="206">
        <v>6.77</v>
      </c>
      <c r="L94" s="206">
        <v>6.77</v>
      </c>
      <c r="M94" s="206">
        <v>6.29</v>
      </c>
      <c r="N94" s="206">
        <v>2.6</v>
      </c>
      <c r="O94" s="206">
        <v>4.4000000000000004</v>
      </c>
      <c r="P94" s="206">
        <v>3.43</v>
      </c>
      <c r="Q94" s="209">
        <v>46.3</v>
      </c>
      <c r="R94" s="208">
        <v>44.8</v>
      </c>
      <c r="S94" s="208">
        <v>45.1</v>
      </c>
      <c r="T94" s="208">
        <v>45.1</v>
      </c>
      <c r="U94" s="208">
        <v>43.2</v>
      </c>
      <c r="V94" s="208">
        <v>44.3</v>
      </c>
      <c r="W94" s="208">
        <v>44.3</v>
      </c>
      <c r="X94" s="208">
        <v>33.6</v>
      </c>
      <c r="Y94" s="208">
        <v>39.9</v>
      </c>
      <c r="Z94" s="208">
        <v>39.9</v>
      </c>
      <c r="AA94" s="208">
        <v>40.6</v>
      </c>
      <c r="AB94" s="208">
        <v>41.1</v>
      </c>
      <c r="AC94" s="208">
        <v>47.3</v>
      </c>
      <c r="AD94" s="208">
        <v>45.3</v>
      </c>
      <c r="AE94" s="207">
        <f t="shared" si="112"/>
        <v>10.427927927927927</v>
      </c>
      <c r="AF94" s="206">
        <f t="shared" si="113"/>
        <v>8.615384615384615</v>
      </c>
      <c r="AG94" s="206">
        <f t="shared" si="114"/>
        <v>18.636363636363637</v>
      </c>
      <c r="AH94" s="206">
        <f t="shared" si="115"/>
        <v>18.636363636363637</v>
      </c>
      <c r="AI94" s="206">
        <f t="shared" si="116"/>
        <v>8.5207100591715985</v>
      </c>
      <c r="AJ94" s="206">
        <f t="shared" si="117"/>
        <v>12.443820224719101</v>
      </c>
      <c r="AK94" s="206">
        <f t="shared" si="118"/>
        <v>12.443820224719101</v>
      </c>
      <c r="AL94" s="206">
        <f t="shared" si="119"/>
        <v>10.838709677419356</v>
      </c>
      <c r="AM94" s="206">
        <f t="shared" si="120"/>
        <v>5.8936484490398824</v>
      </c>
      <c r="AN94" s="206">
        <f t="shared" si="121"/>
        <v>5.8936484490398824</v>
      </c>
      <c r="AO94" s="206">
        <f t="shared" si="122"/>
        <v>6.4546899841017487</v>
      </c>
      <c r="AP94" s="206">
        <f t="shared" si="123"/>
        <v>15.807692307692308</v>
      </c>
      <c r="AQ94" s="206">
        <f t="shared" si="124"/>
        <v>10.749999999999998</v>
      </c>
      <c r="AR94" s="206">
        <f t="shared" si="125"/>
        <v>13.206997084548103</v>
      </c>
      <c r="AS94" s="209">
        <f t="shared" si="126"/>
        <v>46.3</v>
      </c>
      <c r="AT94" s="208">
        <f t="shared" si="127"/>
        <v>44.8</v>
      </c>
      <c r="AU94" s="208">
        <f t="shared" si="128"/>
        <v>45.1</v>
      </c>
      <c r="AV94" s="208">
        <f t="shared" si="129"/>
        <v>45.1</v>
      </c>
      <c r="AW94" s="208">
        <f t="shared" si="130"/>
        <v>43.2</v>
      </c>
      <c r="AX94" s="208">
        <f t="shared" si="131"/>
        <v>44.3</v>
      </c>
      <c r="AY94" s="208">
        <f t="shared" si="132"/>
        <v>44.3</v>
      </c>
      <c r="AZ94" s="208">
        <f t="shared" si="133"/>
        <v>33.6</v>
      </c>
      <c r="BA94" s="208">
        <f t="shared" si="134"/>
        <v>39.9</v>
      </c>
      <c r="BB94" s="208">
        <f t="shared" si="135"/>
        <v>39.9</v>
      </c>
      <c r="BC94" s="208">
        <f t="shared" si="136"/>
        <v>40.6</v>
      </c>
      <c r="BD94" s="208">
        <f t="shared" si="137"/>
        <v>41.1</v>
      </c>
      <c r="BE94" s="208">
        <f t="shared" si="138"/>
        <v>47.3</v>
      </c>
      <c r="BF94" s="208">
        <f t="shared" si="139"/>
        <v>45.3</v>
      </c>
      <c r="BG94" s="209">
        <f t="shared" si="140"/>
        <v>85.110294117647058</v>
      </c>
      <c r="BH94" s="208">
        <f t="shared" si="141"/>
        <v>83.271375464684013</v>
      </c>
      <c r="BI94" s="208">
        <f t="shared" si="142"/>
        <v>87.234042553191486</v>
      </c>
      <c r="BJ94" s="208">
        <f t="shared" si="143"/>
        <v>87.234042553191486</v>
      </c>
      <c r="BK94" s="208">
        <f t="shared" si="144"/>
        <v>88.706365503080079</v>
      </c>
      <c r="BL94" s="208">
        <f t="shared" si="145"/>
        <v>91.718426501035196</v>
      </c>
      <c r="BM94" s="208">
        <f t="shared" si="146"/>
        <v>91.718426501035196</v>
      </c>
      <c r="BN94" s="208">
        <f t="shared" si="147"/>
        <v>97.391304347826093</v>
      </c>
      <c r="BO94" s="208">
        <f t="shared" si="148"/>
        <v>81.930184804928132</v>
      </c>
      <c r="BP94" s="208">
        <f t="shared" si="149"/>
        <v>81.930184804928132</v>
      </c>
      <c r="BQ94" s="208">
        <f t="shared" si="150"/>
        <v>91.235955056179776</v>
      </c>
      <c r="BR94" s="208">
        <f t="shared" si="151"/>
        <v>81.065088757396438</v>
      </c>
      <c r="BS94" s="208">
        <f t="shared" si="152"/>
        <v>90.095238095238102</v>
      </c>
      <c r="BT94" s="208">
        <f t="shared" si="153"/>
        <v>89.525691699604735</v>
      </c>
      <c r="BU94" s="207">
        <v>9.32</v>
      </c>
      <c r="BV94" s="206">
        <v>9.3000000000000007</v>
      </c>
      <c r="BW94" s="206">
        <v>9.52</v>
      </c>
      <c r="BX94" s="206">
        <v>9.52</v>
      </c>
      <c r="BY94" s="206">
        <v>9.41</v>
      </c>
      <c r="BZ94" s="206">
        <v>9.23</v>
      </c>
      <c r="CA94" s="206">
        <v>9.23</v>
      </c>
      <c r="CB94" s="206">
        <v>9.27</v>
      </c>
      <c r="CC94" s="206">
        <v>9.89</v>
      </c>
      <c r="CD94" s="206">
        <v>9.89</v>
      </c>
      <c r="CE94" s="206">
        <v>9.94</v>
      </c>
      <c r="CF94" s="206">
        <v>8.83</v>
      </c>
      <c r="CG94" s="206">
        <v>9.25</v>
      </c>
      <c r="CH94" s="206">
        <v>9.58</v>
      </c>
      <c r="CI94" s="207">
        <f t="shared" si="154"/>
        <v>9.32</v>
      </c>
      <c r="CJ94" s="206">
        <f t="shared" si="155"/>
        <v>9.3000000000000007</v>
      </c>
      <c r="CK94" s="206">
        <f t="shared" si="156"/>
        <v>9.52</v>
      </c>
      <c r="CL94" s="206">
        <f t="shared" si="157"/>
        <v>9.52</v>
      </c>
      <c r="CM94" s="206">
        <f t="shared" si="158"/>
        <v>9.41</v>
      </c>
      <c r="CN94" s="206">
        <f t="shared" si="159"/>
        <v>9.23</v>
      </c>
      <c r="CO94" s="206">
        <f t="shared" si="160"/>
        <v>9.23</v>
      </c>
      <c r="CP94" s="206">
        <f t="shared" si="161"/>
        <v>9.27</v>
      </c>
      <c r="CQ94" s="206">
        <f t="shared" si="162"/>
        <v>9.89</v>
      </c>
      <c r="CR94" s="206">
        <f t="shared" si="163"/>
        <v>9.89</v>
      </c>
      <c r="CS94" s="206">
        <f t="shared" si="164"/>
        <v>9.94</v>
      </c>
      <c r="CT94" s="206">
        <f t="shared" si="165"/>
        <v>8.83</v>
      </c>
      <c r="CU94" s="206">
        <f t="shared" si="166"/>
        <v>9.25</v>
      </c>
      <c r="CV94" s="206">
        <f t="shared" si="167"/>
        <v>9.58</v>
      </c>
    </row>
    <row r="95" spans="1:100" x14ac:dyDescent="0.15">
      <c r="A95" s="210" t="s">
        <v>892</v>
      </c>
      <c r="B95" s="211" t="s">
        <v>1795</v>
      </c>
      <c r="C95" s="207">
        <v>6.66</v>
      </c>
      <c r="D95" s="206">
        <v>4.83</v>
      </c>
      <c r="E95" s="206">
        <v>5.38</v>
      </c>
      <c r="F95" s="206">
        <v>5.38</v>
      </c>
      <c r="G95" s="206">
        <v>4.9000000000000004</v>
      </c>
      <c r="H95" s="206">
        <v>4.55</v>
      </c>
      <c r="I95" s="206">
        <v>4.55</v>
      </c>
      <c r="J95" s="206">
        <v>2.74</v>
      </c>
      <c r="K95" s="206">
        <v>6.92</v>
      </c>
      <c r="L95" s="206">
        <v>6.92</v>
      </c>
      <c r="M95" s="206">
        <v>9.2100000000000009</v>
      </c>
      <c r="N95" s="206">
        <v>3.8</v>
      </c>
      <c r="O95" s="206">
        <v>5.33</v>
      </c>
      <c r="P95" s="206">
        <v>5.46</v>
      </c>
      <c r="Q95" s="209">
        <v>27.9</v>
      </c>
      <c r="R95" s="208">
        <v>26</v>
      </c>
      <c r="S95" s="208">
        <v>33.4</v>
      </c>
      <c r="T95" s="208">
        <v>33.4</v>
      </c>
      <c r="U95" s="208">
        <v>26.7</v>
      </c>
      <c r="V95" s="208">
        <v>26.9</v>
      </c>
      <c r="W95" s="208">
        <v>26.9</v>
      </c>
      <c r="X95" s="208">
        <v>20</v>
      </c>
      <c r="Y95" s="208">
        <v>32.299999999999997</v>
      </c>
      <c r="Z95" s="208">
        <v>32.299999999999997</v>
      </c>
      <c r="AA95" s="208">
        <v>30.7</v>
      </c>
      <c r="AB95" s="208">
        <v>23.2</v>
      </c>
      <c r="AC95" s="208">
        <v>30.6</v>
      </c>
      <c r="AD95" s="208">
        <v>25.9</v>
      </c>
      <c r="AE95" s="207">
        <f t="shared" si="112"/>
        <v>4.1891891891891886</v>
      </c>
      <c r="AF95" s="206">
        <f t="shared" si="113"/>
        <v>5.383022774327122</v>
      </c>
      <c r="AG95" s="206">
        <f t="shared" si="114"/>
        <v>6.2081784386617098</v>
      </c>
      <c r="AH95" s="206">
        <f t="shared" si="115"/>
        <v>6.2081784386617098</v>
      </c>
      <c r="AI95" s="206">
        <f t="shared" si="116"/>
        <v>5.4489795918367339</v>
      </c>
      <c r="AJ95" s="206">
        <f t="shared" si="117"/>
        <v>5.9120879120879124</v>
      </c>
      <c r="AK95" s="206">
        <f t="shared" si="118"/>
        <v>5.9120879120879124</v>
      </c>
      <c r="AL95" s="206">
        <f t="shared" si="119"/>
        <v>7.2992700729926998</v>
      </c>
      <c r="AM95" s="206">
        <f t="shared" si="120"/>
        <v>4.6676300578034677</v>
      </c>
      <c r="AN95" s="206">
        <f t="shared" si="121"/>
        <v>4.6676300578034677</v>
      </c>
      <c r="AO95" s="206">
        <f t="shared" si="122"/>
        <v>3.333333333333333</v>
      </c>
      <c r="AP95" s="206">
        <f t="shared" si="123"/>
        <v>6.1052631578947372</v>
      </c>
      <c r="AQ95" s="206">
        <f t="shared" si="124"/>
        <v>5.7410881801125706</v>
      </c>
      <c r="AR95" s="206">
        <f t="shared" si="125"/>
        <v>4.7435897435897436</v>
      </c>
      <c r="AS95" s="209">
        <f t="shared" si="126"/>
        <v>27.9</v>
      </c>
      <c r="AT95" s="208">
        <f t="shared" si="127"/>
        <v>26</v>
      </c>
      <c r="AU95" s="208">
        <f t="shared" si="128"/>
        <v>33.4</v>
      </c>
      <c r="AV95" s="208">
        <f t="shared" si="129"/>
        <v>33.4</v>
      </c>
      <c r="AW95" s="208">
        <f t="shared" si="130"/>
        <v>26.7</v>
      </c>
      <c r="AX95" s="208">
        <f t="shared" si="131"/>
        <v>26.9</v>
      </c>
      <c r="AY95" s="208">
        <f t="shared" si="132"/>
        <v>26.9</v>
      </c>
      <c r="AZ95" s="208">
        <f t="shared" si="133"/>
        <v>20</v>
      </c>
      <c r="BA95" s="208">
        <f t="shared" si="134"/>
        <v>32.299999999999997</v>
      </c>
      <c r="BB95" s="208">
        <f t="shared" si="135"/>
        <v>32.299999999999997</v>
      </c>
      <c r="BC95" s="208">
        <f t="shared" si="136"/>
        <v>30.7</v>
      </c>
      <c r="BD95" s="208">
        <f t="shared" si="137"/>
        <v>23.2</v>
      </c>
      <c r="BE95" s="208">
        <f t="shared" si="138"/>
        <v>30.6</v>
      </c>
      <c r="BF95" s="208">
        <f t="shared" si="139"/>
        <v>25.9</v>
      </c>
      <c r="BG95" s="209">
        <f t="shared" si="140"/>
        <v>51.286764705882355</v>
      </c>
      <c r="BH95" s="208">
        <f t="shared" si="141"/>
        <v>48.327137546468407</v>
      </c>
      <c r="BI95" s="208">
        <f t="shared" si="142"/>
        <v>64.603481624758217</v>
      </c>
      <c r="BJ95" s="208">
        <f t="shared" si="143"/>
        <v>64.603481624758217</v>
      </c>
      <c r="BK95" s="208">
        <f t="shared" si="144"/>
        <v>54.825462012320322</v>
      </c>
      <c r="BL95" s="208">
        <f t="shared" si="145"/>
        <v>55.693581780538302</v>
      </c>
      <c r="BM95" s="208">
        <f t="shared" si="146"/>
        <v>55.693581780538302</v>
      </c>
      <c r="BN95" s="208">
        <f t="shared" si="147"/>
        <v>57.971014492753625</v>
      </c>
      <c r="BO95" s="208">
        <f t="shared" si="148"/>
        <v>66.324435318275135</v>
      </c>
      <c r="BP95" s="208">
        <f t="shared" si="149"/>
        <v>66.324435318275135</v>
      </c>
      <c r="BQ95" s="208">
        <f t="shared" si="150"/>
        <v>68.988764044943821</v>
      </c>
      <c r="BR95" s="208">
        <f t="shared" si="151"/>
        <v>45.759368836291912</v>
      </c>
      <c r="BS95" s="208">
        <f t="shared" si="152"/>
        <v>58.285714285714285</v>
      </c>
      <c r="BT95" s="208">
        <f t="shared" si="153"/>
        <v>51.185770750988141</v>
      </c>
      <c r="BU95" s="207">
        <v>8.64</v>
      </c>
      <c r="BV95" s="206">
        <v>8.69</v>
      </c>
      <c r="BW95" s="206">
        <v>9.3699999999999992</v>
      </c>
      <c r="BX95" s="206">
        <v>9.3699999999999992</v>
      </c>
      <c r="BY95" s="206">
        <v>9.5399999999999991</v>
      </c>
      <c r="BZ95" s="206">
        <v>8.84</v>
      </c>
      <c r="CA95" s="206">
        <v>8.84</v>
      </c>
      <c r="CB95" s="206">
        <v>8.94</v>
      </c>
      <c r="CC95" s="206">
        <v>10</v>
      </c>
      <c r="CD95" s="206">
        <v>10</v>
      </c>
      <c r="CE95" s="206">
        <v>10.01</v>
      </c>
      <c r="CF95" s="206">
        <v>8.58</v>
      </c>
      <c r="CG95" s="206">
        <v>8.9</v>
      </c>
      <c r="CH95" s="206">
        <v>8.86</v>
      </c>
      <c r="CI95" s="207">
        <f t="shared" si="154"/>
        <v>8.64</v>
      </c>
      <c r="CJ95" s="206">
        <f t="shared" si="155"/>
        <v>8.69</v>
      </c>
      <c r="CK95" s="206">
        <f t="shared" si="156"/>
        <v>9.3699999999999992</v>
      </c>
      <c r="CL95" s="206">
        <f t="shared" si="157"/>
        <v>9.3699999999999992</v>
      </c>
      <c r="CM95" s="206">
        <f t="shared" si="158"/>
        <v>9.5399999999999991</v>
      </c>
      <c r="CN95" s="206">
        <f t="shared" si="159"/>
        <v>8.84</v>
      </c>
      <c r="CO95" s="206">
        <f t="shared" si="160"/>
        <v>8.84</v>
      </c>
      <c r="CP95" s="206">
        <f t="shared" si="161"/>
        <v>8.94</v>
      </c>
      <c r="CQ95" s="206">
        <f t="shared" si="162"/>
        <v>10</v>
      </c>
      <c r="CR95" s="206">
        <f t="shared" si="163"/>
        <v>10</v>
      </c>
      <c r="CS95" s="206">
        <f t="shared" si="164"/>
        <v>10.01</v>
      </c>
      <c r="CT95" s="206">
        <f t="shared" si="165"/>
        <v>8.58</v>
      </c>
      <c r="CU95" s="206">
        <f t="shared" si="166"/>
        <v>8.9</v>
      </c>
      <c r="CV95" s="206">
        <f t="shared" si="167"/>
        <v>8.86</v>
      </c>
    </row>
    <row r="96" spans="1:100" x14ac:dyDescent="0.15">
      <c r="A96" s="210" t="s">
        <v>894</v>
      </c>
      <c r="B96" s="211" t="s">
        <v>1794</v>
      </c>
      <c r="C96" s="207">
        <v>6.42</v>
      </c>
      <c r="D96" s="206">
        <v>4.9400000000000004</v>
      </c>
      <c r="E96" s="206">
        <v>5.86</v>
      </c>
      <c r="F96" s="206">
        <v>5.86</v>
      </c>
      <c r="G96" s="206">
        <v>5.99</v>
      </c>
      <c r="H96" s="206">
        <v>4.87</v>
      </c>
      <c r="I96" s="206">
        <v>4.87</v>
      </c>
      <c r="J96" s="206">
        <v>3.26</v>
      </c>
      <c r="K96" s="206">
        <v>9.5299999999999994</v>
      </c>
      <c r="L96" s="206">
        <v>9.5299999999999994</v>
      </c>
      <c r="M96" s="206">
        <v>11.13</v>
      </c>
      <c r="N96" s="206">
        <v>4.2300000000000004</v>
      </c>
      <c r="O96" s="206">
        <v>6.95</v>
      </c>
      <c r="P96" s="206">
        <v>4.4000000000000004</v>
      </c>
      <c r="Q96" s="209">
        <v>38</v>
      </c>
      <c r="R96" s="208">
        <v>34.799999999999997</v>
      </c>
      <c r="S96" s="208">
        <v>36.1</v>
      </c>
      <c r="T96" s="208">
        <v>36.1</v>
      </c>
      <c r="U96" s="208">
        <v>33.299999999999997</v>
      </c>
      <c r="V96" s="208">
        <v>24.6</v>
      </c>
      <c r="W96" s="208">
        <v>24.6</v>
      </c>
      <c r="X96" s="208">
        <v>17</v>
      </c>
      <c r="Y96" s="208">
        <v>35.700000000000003</v>
      </c>
      <c r="Z96" s="208">
        <v>35.700000000000003</v>
      </c>
      <c r="AA96" s="208">
        <v>35.700000000000003</v>
      </c>
      <c r="AB96" s="208">
        <v>22.9</v>
      </c>
      <c r="AC96" s="208">
        <v>31</v>
      </c>
      <c r="AD96" s="208">
        <v>36.6</v>
      </c>
      <c r="AE96" s="207">
        <f t="shared" si="112"/>
        <v>5.9190031152647977</v>
      </c>
      <c r="AF96" s="206">
        <f t="shared" si="113"/>
        <v>7.0445344129554641</v>
      </c>
      <c r="AG96" s="206">
        <f t="shared" si="114"/>
        <v>6.1604095563139927</v>
      </c>
      <c r="AH96" s="206">
        <f t="shared" si="115"/>
        <v>6.1604095563139927</v>
      </c>
      <c r="AI96" s="206">
        <f t="shared" si="116"/>
        <v>5.5592654424040058</v>
      </c>
      <c r="AJ96" s="206">
        <f t="shared" si="117"/>
        <v>5.0513347022587274</v>
      </c>
      <c r="AK96" s="206">
        <f t="shared" si="118"/>
        <v>5.0513347022587274</v>
      </c>
      <c r="AL96" s="206">
        <f t="shared" si="119"/>
        <v>5.2147239263803682</v>
      </c>
      <c r="AM96" s="206">
        <f t="shared" si="120"/>
        <v>3.7460650577124874</v>
      </c>
      <c r="AN96" s="206">
        <f t="shared" si="121"/>
        <v>3.7460650577124874</v>
      </c>
      <c r="AO96" s="206">
        <f t="shared" si="122"/>
        <v>3.2075471698113209</v>
      </c>
      <c r="AP96" s="206">
        <f t="shared" si="123"/>
        <v>5.413711583924349</v>
      </c>
      <c r="AQ96" s="206">
        <f t="shared" si="124"/>
        <v>4.4604316546762588</v>
      </c>
      <c r="AR96" s="206">
        <f t="shared" si="125"/>
        <v>8.3181818181818183</v>
      </c>
      <c r="AS96" s="209">
        <f t="shared" si="126"/>
        <v>38</v>
      </c>
      <c r="AT96" s="208">
        <f t="shared" si="127"/>
        <v>34.799999999999997</v>
      </c>
      <c r="AU96" s="208">
        <f t="shared" si="128"/>
        <v>36.1</v>
      </c>
      <c r="AV96" s="208">
        <f t="shared" si="129"/>
        <v>36.1</v>
      </c>
      <c r="AW96" s="208">
        <f t="shared" si="130"/>
        <v>33.299999999999997</v>
      </c>
      <c r="AX96" s="208">
        <f t="shared" si="131"/>
        <v>24.6</v>
      </c>
      <c r="AY96" s="208">
        <f t="shared" si="132"/>
        <v>24.6</v>
      </c>
      <c r="AZ96" s="208">
        <f t="shared" si="133"/>
        <v>17</v>
      </c>
      <c r="BA96" s="208">
        <f t="shared" si="134"/>
        <v>35.700000000000003</v>
      </c>
      <c r="BB96" s="208">
        <f t="shared" si="135"/>
        <v>35.700000000000003</v>
      </c>
      <c r="BC96" s="208">
        <f t="shared" si="136"/>
        <v>35.700000000000003</v>
      </c>
      <c r="BD96" s="208">
        <f t="shared" si="137"/>
        <v>22.9</v>
      </c>
      <c r="BE96" s="208">
        <f t="shared" si="138"/>
        <v>31</v>
      </c>
      <c r="BF96" s="208">
        <f t="shared" si="139"/>
        <v>36.6</v>
      </c>
      <c r="BG96" s="209">
        <f t="shared" si="140"/>
        <v>69.852941176470594</v>
      </c>
      <c r="BH96" s="208">
        <f t="shared" si="141"/>
        <v>64.684014869888472</v>
      </c>
      <c r="BI96" s="208">
        <f t="shared" si="142"/>
        <v>69.825918762088975</v>
      </c>
      <c r="BJ96" s="208">
        <f t="shared" si="143"/>
        <v>69.825918762088975</v>
      </c>
      <c r="BK96" s="208">
        <f t="shared" si="144"/>
        <v>68.377823408624224</v>
      </c>
      <c r="BL96" s="208">
        <f t="shared" si="145"/>
        <v>50.931677018633543</v>
      </c>
      <c r="BM96" s="208">
        <f t="shared" si="146"/>
        <v>50.931677018633543</v>
      </c>
      <c r="BN96" s="208">
        <f t="shared" si="147"/>
        <v>49.275362318840578</v>
      </c>
      <c r="BO96" s="208">
        <f t="shared" si="148"/>
        <v>73.305954825462024</v>
      </c>
      <c r="BP96" s="208">
        <f t="shared" si="149"/>
        <v>73.305954825462024</v>
      </c>
      <c r="BQ96" s="208">
        <f t="shared" si="150"/>
        <v>80.224719101123611</v>
      </c>
      <c r="BR96" s="208">
        <f t="shared" si="151"/>
        <v>45.167652859960548</v>
      </c>
      <c r="BS96" s="208">
        <f t="shared" si="152"/>
        <v>59.047619047619051</v>
      </c>
      <c r="BT96" s="208">
        <f t="shared" si="153"/>
        <v>72.332015810276673</v>
      </c>
      <c r="BU96" s="207">
        <v>7.94</v>
      </c>
      <c r="BV96" s="206">
        <v>7.88</v>
      </c>
      <c r="BW96" s="206">
        <v>8.08</v>
      </c>
      <c r="BX96" s="206">
        <v>8.08</v>
      </c>
      <c r="BY96" s="206">
        <v>8.02</v>
      </c>
      <c r="BZ96" s="206">
        <v>7.51</v>
      </c>
      <c r="CA96" s="206">
        <v>7.51</v>
      </c>
      <c r="CB96" s="206">
        <v>7.69</v>
      </c>
      <c r="CC96" s="206">
        <v>8.6</v>
      </c>
      <c r="CD96" s="206">
        <v>8.6</v>
      </c>
      <c r="CE96" s="206">
        <v>8.6300000000000008</v>
      </c>
      <c r="CF96" s="206">
        <v>7.53</v>
      </c>
      <c r="CG96" s="206">
        <v>7.84</v>
      </c>
      <c r="CH96" s="206">
        <v>8.1199999999999992</v>
      </c>
      <c r="CI96" s="207">
        <f t="shared" si="154"/>
        <v>7.94</v>
      </c>
      <c r="CJ96" s="206">
        <f t="shared" si="155"/>
        <v>7.88</v>
      </c>
      <c r="CK96" s="206">
        <f t="shared" si="156"/>
        <v>8.08</v>
      </c>
      <c r="CL96" s="206">
        <f t="shared" si="157"/>
        <v>8.08</v>
      </c>
      <c r="CM96" s="206">
        <f t="shared" si="158"/>
        <v>8.02</v>
      </c>
      <c r="CN96" s="206">
        <f t="shared" si="159"/>
        <v>7.51</v>
      </c>
      <c r="CO96" s="206">
        <f t="shared" si="160"/>
        <v>7.51</v>
      </c>
      <c r="CP96" s="206">
        <f t="shared" si="161"/>
        <v>7.69</v>
      </c>
      <c r="CQ96" s="206">
        <f t="shared" si="162"/>
        <v>8.6</v>
      </c>
      <c r="CR96" s="206">
        <f t="shared" si="163"/>
        <v>8.6</v>
      </c>
      <c r="CS96" s="206">
        <f t="shared" si="164"/>
        <v>8.6300000000000008</v>
      </c>
      <c r="CT96" s="206">
        <f t="shared" si="165"/>
        <v>7.53</v>
      </c>
      <c r="CU96" s="206">
        <f t="shared" si="166"/>
        <v>7.84</v>
      </c>
      <c r="CV96" s="206">
        <f t="shared" si="167"/>
        <v>8.1199999999999992</v>
      </c>
    </row>
    <row r="97" spans="1:100" x14ac:dyDescent="0.15">
      <c r="A97" s="210" t="s">
        <v>449</v>
      </c>
      <c r="B97" s="211" t="s">
        <v>1793</v>
      </c>
      <c r="C97" s="207">
        <v>3.61</v>
      </c>
      <c r="D97" s="206">
        <v>3.66</v>
      </c>
      <c r="E97" s="206">
        <v>3.17</v>
      </c>
      <c r="F97" s="206">
        <v>3.17</v>
      </c>
      <c r="G97" s="206">
        <v>2.99</v>
      </c>
      <c r="H97" s="206">
        <v>4.84</v>
      </c>
      <c r="I97" s="206">
        <v>4.84</v>
      </c>
      <c r="J97" s="206">
        <v>4.57</v>
      </c>
      <c r="K97" s="206">
        <v>6.1</v>
      </c>
      <c r="L97" s="206">
        <v>6.1</v>
      </c>
      <c r="M97" s="206">
        <v>6.07</v>
      </c>
      <c r="N97" s="206">
        <v>4.84</v>
      </c>
      <c r="O97" s="206">
        <v>3.91</v>
      </c>
      <c r="P97" s="206">
        <v>4.78</v>
      </c>
      <c r="Q97" s="209">
        <v>34.299999999999997</v>
      </c>
      <c r="R97" s="208">
        <v>34</v>
      </c>
      <c r="S97" s="208">
        <v>34.9</v>
      </c>
      <c r="T97" s="208">
        <v>34.9</v>
      </c>
      <c r="U97" s="208">
        <v>35</v>
      </c>
      <c r="V97" s="208">
        <v>29.3</v>
      </c>
      <c r="W97" s="208">
        <v>29.3</v>
      </c>
      <c r="X97" s="208">
        <v>22.3</v>
      </c>
      <c r="Y97" s="208">
        <v>38.299999999999997</v>
      </c>
      <c r="Z97" s="208">
        <v>38.299999999999997</v>
      </c>
      <c r="AA97" s="208">
        <v>32.700000000000003</v>
      </c>
      <c r="AB97" s="208">
        <v>9.6</v>
      </c>
      <c r="AC97" s="208">
        <v>30.8</v>
      </c>
      <c r="AD97" s="208">
        <v>33.299999999999997</v>
      </c>
      <c r="AE97" s="207">
        <f t="shared" si="112"/>
        <v>9.5013850415512469</v>
      </c>
      <c r="AF97" s="206">
        <f t="shared" si="113"/>
        <v>9.2896174863387966</v>
      </c>
      <c r="AG97" s="206">
        <f t="shared" si="114"/>
        <v>11.009463722397475</v>
      </c>
      <c r="AH97" s="206">
        <f t="shared" si="115"/>
        <v>11.009463722397475</v>
      </c>
      <c r="AI97" s="206">
        <f t="shared" si="116"/>
        <v>11.705685618729095</v>
      </c>
      <c r="AJ97" s="206">
        <f t="shared" si="117"/>
        <v>6.053719008264463</v>
      </c>
      <c r="AK97" s="206">
        <f t="shared" si="118"/>
        <v>6.053719008264463</v>
      </c>
      <c r="AL97" s="206">
        <f t="shared" si="119"/>
        <v>4.8796498905908097</v>
      </c>
      <c r="AM97" s="206">
        <f t="shared" si="120"/>
        <v>6.278688524590164</v>
      </c>
      <c r="AN97" s="206">
        <f t="shared" si="121"/>
        <v>6.278688524590164</v>
      </c>
      <c r="AO97" s="206">
        <f t="shared" si="122"/>
        <v>5.3871499176276769</v>
      </c>
      <c r="AP97" s="206">
        <f t="shared" si="123"/>
        <v>1.9834710743801653</v>
      </c>
      <c r="AQ97" s="206">
        <f t="shared" si="124"/>
        <v>7.8772378516624038</v>
      </c>
      <c r="AR97" s="206">
        <f t="shared" si="125"/>
        <v>6.9665271966527191</v>
      </c>
      <c r="AS97" s="209">
        <f t="shared" si="126"/>
        <v>34.299999999999997</v>
      </c>
      <c r="AT97" s="208">
        <f t="shared" si="127"/>
        <v>34</v>
      </c>
      <c r="AU97" s="208">
        <f t="shared" si="128"/>
        <v>34.9</v>
      </c>
      <c r="AV97" s="208">
        <f t="shared" si="129"/>
        <v>34.9</v>
      </c>
      <c r="AW97" s="208">
        <f t="shared" si="130"/>
        <v>35</v>
      </c>
      <c r="AX97" s="208">
        <f t="shared" si="131"/>
        <v>29.3</v>
      </c>
      <c r="AY97" s="208">
        <f t="shared" si="132"/>
        <v>29.3</v>
      </c>
      <c r="AZ97" s="208">
        <f t="shared" si="133"/>
        <v>22.3</v>
      </c>
      <c r="BA97" s="208">
        <f t="shared" si="134"/>
        <v>38.299999999999997</v>
      </c>
      <c r="BB97" s="208">
        <f t="shared" si="135"/>
        <v>38.299999999999997</v>
      </c>
      <c r="BC97" s="208">
        <f t="shared" si="136"/>
        <v>32.700000000000003</v>
      </c>
      <c r="BD97" s="208">
        <f t="shared" si="137"/>
        <v>9.6</v>
      </c>
      <c r="BE97" s="208">
        <f t="shared" si="138"/>
        <v>30.8</v>
      </c>
      <c r="BF97" s="208">
        <f t="shared" si="139"/>
        <v>33.299999999999997</v>
      </c>
      <c r="BG97" s="209">
        <f t="shared" si="140"/>
        <v>63.05147058823529</v>
      </c>
      <c r="BH97" s="208">
        <f t="shared" si="141"/>
        <v>63.197026022304833</v>
      </c>
      <c r="BI97" s="208">
        <f t="shared" si="142"/>
        <v>67.504835589941976</v>
      </c>
      <c r="BJ97" s="208">
        <f t="shared" si="143"/>
        <v>67.504835589941976</v>
      </c>
      <c r="BK97" s="208">
        <f t="shared" si="144"/>
        <v>71.868583162217661</v>
      </c>
      <c r="BL97" s="208">
        <f t="shared" si="145"/>
        <v>60.66252587991719</v>
      </c>
      <c r="BM97" s="208">
        <f t="shared" si="146"/>
        <v>60.66252587991719</v>
      </c>
      <c r="BN97" s="208">
        <f t="shared" si="147"/>
        <v>64.637681159420296</v>
      </c>
      <c r="BO97" s="208">
        <f t="shared" si="148"/>
        <v>78.644763860369594</v>
      </c>
      <c r="BP97" s="208">
        <f t="shared" si="149"/>
        <v>78.644763860369594</v>
      </c>
      <c r="BQ97" s="208">
        <f t="shared" si="150"/>
        <v>73.483146067415746</v>
      </c>
      <c r="BR97" s="208">
        <f t="shared" si="151"/>
        <v>18.934911242603548</v>
      </c>
      <c r="BS97" s="208">
        <f t="shared" si="152"/>
        <v>58.666666666666664</v>
      </c>
      <c r="BT97" s="208">
        <f t="shared" si="153"/>
        <v>65.810276679841891</v>
      </c>
      <c r="BU97" s="207">
        <v>9.9600000000000009</v>
      </c>
      <c r="BV97" s="206">
        <v>10.029999999999999</v>
      </c>
      <c r="BW97" s="206">
        <v>10.17</v>
      </c>
      <c r="BX97" s="206">
        <v>10.17</v>
      </c>
      <c r="BY97" s="206">
        <v>10.43</v>
      </c>
      <c r="BZ97" s="206">
        <v>10.08</v>
      </c>
      <c r="CA97" s="206">
        <v>10.08</v>
      </c>
      <c r="CB97" s="206">
        <v>10.4</v>
      </c>
      <c r="CC97" s="206">
        <v>10.84</v>
      </c>
      <c r="CD97" s="206">
        <v>10.84</v>
      </c>
      <c r="CE97" s="206">
        <v>10.72</v>
      </c>
      <c r="CF97" s="206">
        <v>8.85</v>
      </c>
      <c r="CG97" s="206">
        <v>10.039999999999999</v>
      </c>
      <c r="CH97" s="206">
        <v>10.47</v>
      </c>
      <c r="CI97" s="207">
        <f t="shared" si="154"/>
        <v>9.9600000000000009</v>
      </c>
      <c r="CJ97" s="206">
        <f t="shared" si="155"/>
        <v>10.029999999999999</v>
      </c>
      <c r="CK97" s="206">
        <f t="shared" si="156"/>
        <v>10.17</v>
      </c>
      <c r="CL97" s="206">
        <f t="shared" si="157"/>
        <v>10.17</v>
      </c>
      <c r="CM97" s="206">
        <f t="shared" si="158"/>
        <v>10.43</v>
      </c>
      <c r="CN97" s="206">
        <f t="shared" si="159"/>
        <v>10.08</v>
      </c>
      <c r="CO97" s="206">
        <f t="shared" si="160"/>
        <v>10.08</v>
      </c>
      <c r="CP97" s="206">
        <f t="shared" si="161"/>
        <v>10.4</v>
      </c>
      <c r="CQ97" s="206">
        <f t="shared" si="162"/>
        <v>10.84</v>
      </c>
      <c r="CR97" s="206">
        <f t="shared" si="163"/>
        <v>10.84</v>
      </c>
      <c r="CS97" s="206">
        <f t="shared" si="164"/>
        <v>10.72</v>
      </c>
      <c r="CT97" s="206">
        <f t="shared" si="165"/>
        <v>8.85</v>
      </c>
      <c r="CU97" s="206">
        <f t="shared" si="166"/>
        <v>10.039999999999999</v>
      </c>
      <c r="CV97" s="206">
        <f t="shared" si="167"/>
        <v>10.47</v>
      </c>
    </row>
    <row r="98" spans="1:100" x14ac:dyDescent="0.15">
      <c r="A98" s="210" t="s">
        <v>752</v>
      </c>
      <c r="B98" s="211" t="s">
        <v>1792</v>
      </c>
      <c r="C98" s="207">
        <v>4.9800000000000004</v>
      </c>
      <c r="D98" s="206">
        <v>3.6</v>
      </c>
      <c r="E98" s="206">
        <v>4.74</v>
      </c>
      <c r="F98" s="206">
        <v>4.74</v>
      </c>
      <c r="G98" s="206">
        <v>4.6900000000000004</v>
      </c>
      <c r="H98" s="206">
        <v>4.67</v>
      </c>
      <c r="I98" s="206">
        <v>4.67</v>
      </c>
      <c r="J98" s="206">
        <v>6.69</v>
      </c>
      <c r="K98" s="206">
        <v>7.13</v>
      </c>
      <c r="L98" s="206">
        <v>7.13</v>
      </c>
      <c r="M98" s="206">
        <v>7.48</v>
      </c>
      <c r="N98" s="206">
        <v>4.1399999999999997</v>
      </c>
      <c r="O98" s="206">
        <v>4.62</v>
      </c>
      <c r="P98" s="206">
        <v>6.04</v>
      </c>
      <c r="Q98" s="209">
        <v>22.8</v>
      </c>
      <c r="R98" s="208">
        <v>24.9</v>
      </c>
      <c r="S98" s="208">
        <v>21.7</v>
      </c>
      <c r="T98" s="208">
        <v>21.7</v>
      </c>
      <c r="U98" s="208">
        <v>28.9</v>
      </c>
      <c r="V98" s="208">
        <v>7.3</v>
      </c>
      <c r="W98" s="208">
        <v>7.3</v>
      </c>
      <c r="X98" s="208">
        <v>8.3000000000000007</v>
      </c>
      <c r="Y98" s="208">
        <v>37.799999999999997</v>
      </c>
      <c r="Z98" s="208">
        <v>37.799999999999997</v>
      </c>
      <c r="AA98" s="208">
        <v>36</v>
      </c>
      <c r="AB98" s="208">
        <v>6.9</v>
      </c>
      <c r="AC98" s="208">
        <v>13</v>
      </c>
      <c r="AD98" s="208">
        <v>12.9</v>
      </c>
      <c r="AE98" s="207">
        <f t="shared" ref="AE98:AE129" si="168">IF(Q98="","",IFERROR(Q98/C98,""))</f>
        <v>4.5783132530120483</v>
      </c>
      <c r="AF98" s="206">
        <f t="shared" ref="AF98:AF129" si="169">IF(R98="","",IFERROR(R98/D98,""))</f>
        <v>6.9166666666666661</v>
      </c>
      <c r="AG98" s="206">
        <f t="shared" ref="AG98:AG129" si="170">IF(S98="","",IFERROR(S98/E98,""))</f>
        <v>4.5780590717299576</v>
      </c>
      <c r="AH98" s="206">
        <f t="shared" ref="AH98:AH129" si="171">IF(T98="","",IFERROR(T98/F98,""))</f>
        <v>4.5780590717299576</v>
      </c>
      <c r="AI98" s="206">
        <f t="shared" ref="AI98:AI129" si="172">IF(U98="","",IFERROR(U98/G98,""))</f>
        <v>6.1620469083155642</v>
      </c>
      <c r="AJ98" s="206">
        <f t="shared" ref="AJ98:AJ129" si="173">IF(V98="","",IFERROR(V98/H98,""))</f>
        <v>1.563169164882227</v>
      </c>
      <c r="AK98" s="206">
        <f t="shared" ref="AK98:AK129" si="174">IF(W98="","",IFERROR(W98/I98,""))</f>
        <v>1.563169164882227</v>
      </c>
      <c r="AL98" s="206">
        <f t="shared" ref="AL98:AL129" si="175">IF(X98="","",IFERROR(X98/J98,""))</f>
        <v>1.2406576980568012</v>
      </c>
      <c r="AM98" s="206">
        <f t="shared" ref="AM98:AM129" si="176">IF(Y98="","",IFERROR(Y98/K98,""))</f>
        <v>5.3015427769985974</v>
      </c>
      <c r="AN98" s="206">
        <f t="shared" ref="AN98:AN129" si="177">IF(Z98="","",IFERROR(Z98/L98,""))</f>
        <v>5.3015427769985974</v>
      </c>
      <c r="AO98" s="206">
        <f t="shared" ref="AO98:AO129" si="178">IF(AA98="","",IFERROR(AA98/M98,""))</f>
        <v>4.8128342245989302</v>
      </c>
      <c r="AP98" s="206">
        <f t="shared" ref="AP98:AP129" si="179">IF(AB98="","",IFERROR(AB98/N98,""))</f>
        <v>1.666666666666667</v>
      </c>
      <c r="AQ98" s="206">
        <f t="shared" ref="AQ98:AQ129" si="180">IF(AC98="","",IFERROR(AC98/O98,""))</f>
        <v>2.8138528138528138</v>
      </c>
      <c r="AR98" s="206">
        <f t="shared" ref="AR98:AR129" si="181">IF(AD98="","",IFERROR(AD98/P98,""))</f>
        <v>2.1357615894039736</v>
      </c>
      <c r="AS98" s="209">
        <f t="shared" ref="AS98:AS129" si="182">IF(Q98="","",IF(AE98&lt;1.35,"",Q98))</f>
        <v>22.8</v>
      </c>
      <c r="AT98" s="208">
        <f t="shared" ref="AT98:AT129" si="183">IF(R98="","",IF(AF98&lt;1.35,"",R98))</f>
        <v>24.9</v>
      </c>
      <c r="AU98" s="208">
        <f t="shared" ref="AU98:AU129" si="184">IF(S98="","",IF(AG98&lt;1.35,"",S98))</f>
        <v>21.7</v>
      </c>
      <c r="AV98" s="208">
        <f t="shared" ref="AV98:AV129" si="185">IF(T98="","",IF(AH98&lt;1.35,"",T98))</f>
        <v>21.7</v>
      </c>
      <c r="AW98" s="208">
        <f t="shared" ref="AW98:AW129" si="186">IF(U98="","",IF(AI98&lt;1.35,"",U98))</f>
        <v>28.9</v>
      </c>
      <c r="AX98" s="208">
        <f t="shared" ref="AX98:AX129" si="187">IF(V98="","",IF(AJ98&lt;1.35,"",V98))</f>
        <v>7.3</v>
      </c>
      <c r="AY98" s="208">
        <f t="shared" ref="AY98:AY129" si="188">IF(W98="","",IF(AK98&lt;1.35,"",W98))</f>
        <v>7.3</v>
      </c>
      <c r="AZ98" s="208" t="str">
        <f t="shared" ref="AZ98:AZ129" si="189">IF(X98="","",IF(AL98&lt;1.35,"",X98))</f>
        <v/>
      </c>
      <c r="BA98" s="208">
        <f t="shared" ref="BA98:BA129" si="190">IF(Y98="","",IF(AM98&lt;1.35,"",Y98))</f>
        <v>37.799999999999997</v>
      </c>
      <c r="BB98" s="208">
        <f t="shared" ref="BB98:BB129" si="191">IF(Z98="","",IF(AN98&lt;1.35,"",Z98))</f>
        <v>37.799999999999997</v>
      </c>
      <c r="BC98" s="208">
        <f t="shared" ref="BC98:BC129" si="192">IF(AA98="","",IF(AO98&lt;1.35,"",AA98))</f>
        <v>36</v>
      </c>
      <c r="BD98" s="208">
        <f t="shared" ref="BD98:BD129" si="193">IF(AB98="","",IF(AP98&lt;1.35,"",AB98))</f>
        <v>6.9</v>
      </c>
      <c r="BE98" s="208">
        <f t="shared" ref="BE98:BE129" si="194">IF(AC98="","",IF(AQ98&lt;1.35,"",AC98))</f>
        <v>13</v>
      </c>
      <c r="BF98" s="208">
        <f t="shared" ref="BF98:BF129" si="195">IF(AD98="","",IF(AR98&lt;1.35,"",AD98))</f>
        <v>12.9</v>
      </c>
      <c r="BG98" s="209">
        <f t="shared" ref="BG98:BG129" si="196">IF(AS98="","",100*(AS98)/MAX(AS:AS))</f>
        <v>41.911764705882355</v>
      </c>
      <c r="BH98" s="208">
        <f t="shared" ref="BH98:BH129" si="197">IF(AT98="","",100*(AT98)/MAX(AT:AT))</f>
        <v>46.282527881040892</v>
      </c>
      <c r="BI98" s="208">
        <f t="shared" ref="BI98:BI129" si="198">IF(AU98="","",100*(AU98)/MAX(AU:AU))</f>
        <v>41.972920696324948</v>
      </c>
      <c r="BJ98" s="208">
        <f t="shared" ref="BJ98:BJ129" si="199">IF(AV98="","",100*(AV98)/MAX(AV:AV))</f>
        <v>41.972920696324948</v>
      </c>
      <c r="BK98" s="208">
        <f t="shared" ref="BK98:BK129" si="200">IF(AW98="","",100*(AW98)/MAX(AW:AW))</f>
        <v>59.34291581108829</v>
      </c>
      <c r="BL98" s="208">
        <f t="shared" ref="BL98:BL129" si="201">IF(AX98="","",100*(AX98)/MAX(AX:AX))</f>
        <v>15.113871635610767</v>
      </c>
      <c r="BM98" s="208">
        <f t="shared" ref="BM98:BM129" si="202">IF(AY98="","",100*(AY98)/MAX(AY:AY))</f>
        <v>15.113871635610767</v>
      </c>
      <c r="BN98" s="208" t="str">
        <f t="shared" ref="BN98:BN129" si="203">IF(AZ98="","",100*(AZ98)/MAX(AZ:AZ))</f>
        <v/>
      </c>
      <c r="BO98" s="208">
        <f t="shared" ref="BO98:BO129" si="204">IF(BA98="","",100*(BA98)/MAX(BA:BA))</f>
        <v>77.618069815195057</v>
      </c>
      <c r="BP98" s="208">
        <f t="shared" ref="BP98:BP129" si="205">IF(BB98="","",100*(BB98)/MAX(BB:BB))</f>
        <v>77.618069815195057</v>
      </c>
      <c r="BQ98" s="208">
        <f t="shared" ref="BQ98:BQ129" si="206">IF(BC98="","",100*(BC98)/MAX(BC:BC))</f>
        <v>80.898876404494388</v>
      </c>
      <c r="BR98" s="208">
        <f t="shared" ref="BR98:BR129" si="207">IF(BD98="","",100*(BD98)/MAX(BD:BD))</f>
        <v>13.609467455621301</v>
      </c>
      <c r="BS98" s="208">
        <f t="shared" ref="BS98:BS129" si="208">IF(BE98="","",100*(BE98)/MAX(BE:BE))</f>
        <v>24.761904761904763</v>
      </c>
      <c r="BT98" s="208">
        <f t="shared" ref="BT98:BT129" si="209">IF(BF98="","",100*(BF98)/MAX(BF:BF))</f>
        <v>25.494071146245059</v>
      </c>
      <c r="BU98" s="207">
        <v>7.8</v>
      </c>
      <c r="BV98" s="206">
        <v>7.83</v>
      </c>
      <c r="BW98" s="206">
        <v>7.82</v>
      </c>
      <c r="BX98" s="206">
        <v>7.82</v>
      </c>
      <c r="BY98" s="206">
        <v>8.1</v>
      </c>
      <c r="BZ98" s="206">
        <v>7.47</v>
      </c>
      <c r="CA98" s="206">
        <v>7.47</v>
      </c>
      <c r="CB98" s="206">
        <v>7.75</v>
      </c>
      <c r="CC98" s="206">
        <v>9.0399999999999991</v>
      </c>
      <c r="CD98" s="206">
        <v>9.0399999999999991</v>
      </c>
      <c r="CE98" s="206">
        <v>8.9</v>
      </c>
      <c r="CF98" s="206">
        <v>7.33</v>
      </c>
      <c r="CG98" s="206">
        <v>7.61</v>
      </c>
      <c r="CH98" s="206">
        <v>7.65</v>
      </c>
      <c r="CI98" s="207">
        <f t="shared" ref="CI98:CI129" si="210">IF(BU98="","",IF(AE98&lt;1.35,"",BU98))</f>
        <v>7.8</v>
      </c>
      <c r="CJ98" s="206">
        <f t="shared" ref="CJ98:CJ129" si="211">IF(BV98="","",IF(AF98&lt;1.35,"",BV98))</f>
        <v>7.83</v>
      </c>
      <c r="CK98" s="206">
        <f t="shared" ref="CK98:CK129" si="212">IF(BW98="","",IF(AG98&lt;1.35,"",BW98))</f>
        <v>7.82</v>
      </c>
      <c r="CL98" s="206">
        <f t="shared" ref="CL98:CL129" si="213">IF(BX98="","",IF(AH98&lt;1.35,"",BX98))</f>
        <v>7.82</v>
      </c>
      <c r="CM98" s="206">
        <f t="shared" ref="CM98:CM129" si="214">IF(BY98="","",IF(AI98&lt;1.35,"",BY98))</f>
        <v>8.1</v>
      </c>
      <c r="CN98" s="206">
        <f t="shared" ref="CN98:CN129" si="215">IF(BZ98="","",IF(AJ98&lt;1.35,"",BZ98))</f>
        <v>7.47</v>
      </c>
      <c r="CO98" s="206">
        <f t="shared" ref="CO98:CO129" si="216">IF(CA98="","",IF(AK98&lt;1.35,"",CA98))</f>
        <v>7.47</v>
      </c>
      <c r="CP98" s="206" t="str">
        <f t="shared" ref="CP98:CP129" si="217">IF(CB98="","",IF(AL98&lt;1.35,"",CB98))</f>
        <v/>
      </c>
      <c r="CQ98" s="206">
        <f t="shared" ref="CQ98:CQ129" si="218">IF(CC98="","",IF(AM98&lt;1.35,"",CC98))</f>
        <v>9.0399999999999991</v>
      </c>
      <c r="CR98" s="206">
        <f t="shared" ref="CR98:CR129" si="219">IF(CD98="","",IF(AN98&lt;1.35,"",CD98))</f>
        <v>9.0399999999999991</v>
      </c>
      <c r="CS98" s="206">
        <f t="shared" ref="CS98:CS129" si="220">IF(CE98="","",IF(AO98&lt;1.35,"",CE98))</f>
        <v>8.9</v>
      </c>
      <c r="CT98" s="206">
        <f t="shared" ref="CT98:CT129" si="221">IF(CF98="","",IF(AP98&lt;1.35,"",CF98))</f>
        <v>7.33</v>
      </c>
      <c r="CU98" s="206">
        <f t="shared" ref="CU98:CU129" si="222">IF(CG98="","",IF(AQ98&lt;1.35,"",CG98))</f>
        <v>7.61</v>
      </c>
      <c r="CV98" s="206">
        <f t="shared" ref="CV98:CV129" si="223">IF(CH98="","",IF(AR98&lt;1.35,"",CH98))</f>
        <v>7.65</v>
      </c>
    </row>
    <row r="99" spans="1:100" x14ac:dyDescent="0.15">
      <c r="A99" s="210" t="s">
        <v>754</v>
      </c>
      <c r="B99" s="211" t="s">
        <v>1791</v>
      </c>
      <c r="C99" s="207">
        <v>3.18</v>
      </c>
      <c r="D99" s="206">
        <v>1.73</v>
      </c>
      <c r="E99" s="206">
        <v>3.51</v>
      </c>
      <c r="F99" s="206">
        <v>3.51</v>
      </c>
      <c r="G99" s="206">
        <v>3.48</v>
      </c>
      <c r="H99" s="206">
        <v>2.36</v>
      </c>
      <c r="I99" s="206">
        <v>2.36</v>
      </c>
      <c r="J99" s="206">
        <v>2.2999999999999998</v>
      </c>
      <c r="K99" s="206">
        <v>4.83</v>
      </c>
      <c r="L99" s="206">
        <v>4.83</v>
      </c>
      <c r="M99" s="206">
        <v>2.59</v>
      </c>
      <c r="N99" s="206">
        <v>3.82</v>
      </c>
      <c r="O99" s="206">
        <v>1.75</v>
      </c>
      <c r="P99" s="206">
        <v>3.06</v>
      </c>
      <c r="Q99" s="209">
        <v>21.2</v>
      </c>
      <c r="R99" s="208">
        <v>19.7</v>
      </c>
      <c r="S99" s="208">
        <v>37.299999999999997</v>
      </c>
      <c r="T99" s="208">
        <v>37.299999999999997</v>
      </c>
      <c r="U99" s="208">
        <v>32.9</v>
      </c>
      <c r="V99" s="208">
        <v>32.700000000000003</v>
      </c>
      <c r="W99" s="208">
        <v>32.700000000000003</v>
      </c>
      <c r="X99" s="208">
        <v>24.5</v>
      </c>
      <c r="Y99" s="208">
        <v>31</v>
      </c>
      <c r="Z99" s="208">
        <v>31</v>
      </c>
      <c r="AA99" s="208">
        <v>29</v>
      </c>
      <c r="AB99" s="208">
        <v>37.5</v>
      </c>
      <c r="AC99" s="208">
        <v>37.799999999999997</v>
      </c>
      <c r="AD99" s="208">
        <v>24</v>
      </c>
      <c r="AE99" s="207">
        <f t="shared" si="168"/>
        <v>6.6666666666666661</v>
      </c>
      <c r="AF99" s="206">
        <f t="shared" si="169"/>
        <v>11.38728323699422</v>
      </c>
      <c r="AG99" s="206">
        <f t="shared" si="170"/>
        <v>10.626780626780626</v>
      </c>
      <c r="AH99" s="206">
        <f t="shared" si="171"/>
        <v>10.626780626780626</v>
      </c>
      <c r="AI99" s="206">
        <f t="shared" si="172"/>
        <v>9.4540229885057467</v>
      </c>
      <c r="AJ99" s="206">
        <f t="shared" si="173"/>
        <v>13.855932203389832</v>
      </c>
      <c r="AK99" s="206">
        <f t="shared" si="174"/>
        <v>13.855932203389832</v>
      </c>
      <c r="AL99" s="206">
        <f t="shared" si="175"/>
        <v>10.652173913043478</v>
      </c>
      <c r="AM99" s="206">
        <f t="shared" si="176"/>
        <v>6.4182194616977224</v>
      </c>
      <c r="AN99" s="206">
        <f t="shared" si="177"/>
        <v>6.4182194616977224</v>
      </c>
      <c r="AO99" s="206">
        <f t="shared" si="178"/>
        <v>11.196911196911197</v>
      </c>
      <c r="AP99" s="206">
        <f t="shared" si="179"/>
        <v>9.8167539267015709</v>
      </c>
      <c r="AQ99" s="206">
        <f t="shared" si="180"/>
        <v>21.599999999999998</v>
      </c>
      <c r="AR99" s="206">
        <f t="shared" si="181"/>
        <v>7.8431372549019605</v>
      </c>
      <c r="AS99" s="209">
        <f t="shared" si="182"/>
        <v>21.2</v>
      </c>
      <c r="AT99" s="208">
        <f t="shared" si="183"/>
        <v>19.7</v>
      </c>
      <c r="AU99" s="208">
        <f t="shared" si="184"/>
        <v>37.299999999999997</v>
      </c>
      <c r="AV99" s="208">
        <f t="shared" si="185"/>
        <v>37.299999999999997</v>
      </c>
      <c r="AW99" s="208">
        <f t="shared" si="186"/>
        <v>32.9</v>
      </c>
      <c r="AX99" s="208">
        <f t="shared" si="187"/>
        <v>32.700000000000003</v>
      </c>
      <c r="AY99" s="208">
        <f t="shared" si="188"/>
        <v>32.700000000000003</v>
      </c>
      <c r="AZ99" s="208">
        <f t="shared" si="189"/>
        <v>24.5</v>
      </c>
      <c r="BA99" s="208">
        <f t="shared" si="190"/>
        <v>31</v>
      </c>
      <c r="BB99" s="208">
        <f t="shared" si="191"/>
        <v>31</v>
      </c>
      <c r="BC99" s="208">
        <f t="shared" si="192"/>
        <v>29</v>
      </c>
      <c r="BD99" s="208">
        <f t="shared" si="193"/>
        <v>37.5</v>
      </c>
      <c r="BE99" s="208">
        <f t="shared" si="194"/>
        <v>37.799999999999997</v>
      </c>
      <c r="BF99" s="208">
        <f t="shared" si="195"/>
        <v>24</v>
      </c>
      <c r="BG99" s="209">
        <f t="shared" si="196"/>
        <v>38.970588235294116</v>
      </c>
      <c r="BH99" s="208">
        <f t="shared" si="197"/>
        <v>36.617100371747213</v>
      </c>
      <c r="BI99" s="208">
        <f t="shared" si="198"/>
        <v>72.147001934235959</v>
      </c>
      <c r="BJ99" s="208">
        <f t="shared" si="199"/>
        <v>72.147001934235959</v>
      </c>
      <c r="BK99" s="208">
        <f t="shared" si="200"/>
        <v>67.5564681724846</v>
      </c>
      <c r="BL99" s="208">
        <f t="shared" si="201"/>
        <v>67.701863354037286</v>
      </c>
      <c r="BM99" s="208">
        <f t="shared" si="202"/>
        <v>67.701863354037286</v>
      </c>
      <c r="BN99" s="208">
        <f t="shared" si="203"/>
        <v>71.014492753623188</v>
      </c>
      <c r="BO99" s="208">
        <f t="shared" si="204"/>
        <v>63.655030800821351</v>
      </c>
      <c r="BP99" s="208">
        <f t="shared" si="205"/>
        <v>63.655030800821351</v>
      </c>
      <c r="BQ99" s="208">
        <f t="shared" si="206"/>
        <v>65.168539325842701</v>
      </c>
      <c r="BR99" s="208">
        <f t="shared" si="207"/>
        <v>73.964497041420117</v>
      </c>
      <c r="BS99" s="208">
        <f t="shared" si="208"/>
        <v>71.999999999999986</v>
      </c>
      <c r="BT99" s="208">
        <f t="shared" si="209"/>
        <v>47.430830039525688</v>
      </c>
      <c r="BU99" s="207">
        <v>7.86</v>
      </c>
      <c r="BV99" s="206">
        <v>7.86</v>
      </c>
      <c r="BW99" s="206">
        <v>8.91</v>
      </c>
      <c r="BX99" s="206">
        <v>8.91</v>
      </c>
      <c r="BY99" s="206">
        <v>9.39</v>
      </c>
      <c r="BZ99" s="206">
        <v>8.41</v>
      </c>
      <c r="CA99" s="206">
        <v>8.41</v>
      </c>
      <c r="CB99" s="206">
        <v>8.57</v>
      </c>
      <c r="CC99" s="206">
        <v>9.3699999999999992</v>
      </c>
      <c r="CD99" s="206">
        <v>9.3699999999999992</v>
      </c>
      <c r="CE99" s="206">
        <v>9.32</v>
      </c>
      <c r="CF99" s="206">
        <v>9.08</v>
      </c>
      <c r="CG99" s="206">
        <v>8.68</v>
      </c>
      <c r="CH99" s="206">
        <v>7.92</v>
      </c>
      <c r="CI99" s="207">
        <f t="shared" si="210"/>
        <v>7.86</v>
      </c>
      <c r="CJ99" s="206">
        <f t="shared" si="211"/>
        <v>7.86</v>
      </c>
      <c r="CK99" s="206">
        <f t="shared" si="212"/>
        <v>8.91</v>
      </c>
      <c r="CL99" s="206">
        <f t="shared" si="213"/>
        <v>8.91</v>
      </c>
      <c r="CM99" s="206">
        <f t="shared" si="214"/>
        <v>9.39</v>
      </c>
      <c r="CN99" s="206">
        <f t="shared" si="215"/>
        <v>8.41</v>
      </c>
      <c r="CO99" s="206">
        <f t="shared" si="216"/>
        <v>8.41</v>
      </c>
      <c r="CP99" s="206">
        <f t="shared" si="217"/>
        <v>8.57</v>
      </c>
      <c r="CQ99" s="206">
        <f t="shared" si="218"/>
        <v>9.3699999999999992</v>
      </c>
      <c r="CR99" s="206">
        <f t="shared" si="219"/>
        <v>9.3699999999999992</v>
      </c>
      <c r="CS99" s="206">
        <f t="shared" si="220"/>
        <v>9.32</v>
      </c>
      <c r="CT99" s="206">
        <f t="shared" si="221"/>
        <v>9.08</v>
      </c>
      <c r="CU99" s="206">
        <f t="shared" si="222"/>
        <v>8.68</v>
      </c>
      <c r="CV99" s="206">
        <f t="shared" si="223"/>
        <v>7.92</v>
      </c>
    </row>
    <row r="100" spans="1:100" x14ac:dyDescent="0.15">
      <c r="A100" s="210" t="s">
        <v>762</v>
      </c>
      <c r="B100" s="211" t="s">
        <v>762</v>
      </c>
      <c r="C100" s="207">
        <v>4.5999999999999996</v>
      </c>
      <c r="D100" s="206">
        <v>2.19</v>
      </c>
      <c r="E100" s="206">
        <v>3.8</v>
      </c>
      <c r="F100" s="206">
        <v>3.8</v>
      </c>
      <c r="G100" s="206">
        <v>5.54</v>
      </c>
      <c r="H100" s="206">
        <v>4.7</v>
      </c>
      <c r="I100" s="206">
        <v>4.7</v>
      </c>
      <c r="J100" s="206">
        <v>4.54</v>
      </c>
      <c r="K100" s="206">
        <v>8.6199999999999992</v>
      </c>
      <c r="L100" s="206">
        <v>8.6199999999999992</v>
      </c>
      <c r="M100" s="206">
        <v>8.17</v>
      </c>
      <c r="N100" s="206">
        <v>4.9000000000000004</v>
      </c>
      <c r="O100" s="206">
        <v>4.0599999999999996</v>
      </c>
      <c r="P100" s="206">
        <v>5.7</v>
      </c>
      <c r="S100" s="208">
        <v>24.9</v>
      </c>
      <c r="T100" s="208">
        <v>24.9</v>
      </c>
      <c r="U100" s="208">
        <v>23.7</v>
      </c>
      <c r="V100" s="208">
        <v>11</v>
      </c>
      <c r="W100" s="208">
        <v>11</v>
      </c>
      <c r="AE100" s="207" t="str">
        <f t="shared" si="168"/>
        <v/>
      </c>
      <c r="AF100" s="206" t="str">
        <f t="shared" si="169"/>
        <v/>
      </c>
      <c r="AG100" s="206">
        <f t="shared" si="170"/>
        <v>6.5526315789473681</v>
      </c>
      <c r="AH100" s="206">
        <f t="shared" si="171"/>
        <v>6.5526315789473681</v>
      </c>
      <c r="AI100" s="206">
        <f t="shared" si="172"/>
        <v>4.27797833935018</v>
      </c>
      <c r="AJ100" s="206">
        <f t="shared" si="173"/>
        <v>2.3404255319148937</v>
      </c>
      <c r="AK100" s="206">
        <f t="shared" si="174"/>
        <v>2.3404255319148937</v>
      </c>
      <c r="AL100" s="206" t="str">
        <f t="shared" si="175"/>
        <v/>
      </c>
      <c r="AM100" s="206" t="str">
        <f t="shared" si="176"/>
        <v/>
      </c>
      <c r="AN100" s="206" t="str">
        <f t="shared" si="177"/>
        <v/>
      </c>
      <c r="AO100" s="206" t="str">
        <f t="shared" si="178"/>
        <v/>
      </c>
      <c r="AP100" s="206" t="str">
        <f t="shared" si="179"/>
        <v/>
      </c>
      <c r="AQ100" s="206" t="str">
        <f t="shared" si="180"/>
        <v/>
      </c>
      <c r="AR100" s="206" t="str">
        <f t="shared" si="181"/>
        <v/>
      </c>
      <c r="AS100" s="209" t="str">
        <f t="shared" si="182"/>
        <v/>
      </c>
      <c r="AT100" s="208" t="str">
        <f t="shared" si="183"/>
        <v/>
      </c>
      <c r="AU100" s="208">
        <f t="shared" si="184"/>
        <v>24.9</v>
      </c>
      <c r="AV100" s="208">
        <f t="shared" si="185"/>
        <v>24.9</v>
      </c>
      <c r="AW100" s="208">
        <f t="shared" si="186"/>
        <v>23.7</v>
      </c>
      <c r="AX100" s="208">
        <f t="shared" si="187"/>
        <v>11</v>
      </c>
      <c r="AY100" s="208">
        <f t="shared" si="188"/>
        <v>11</v>
      </c>
      <c r="AZ100" s="208" t="str">
        <f t="shared" si="189"/>
        <v/>
      </c>
      <c r="BA100" s="208" t="str">
        <f t="shared" si="190"/>
        <v/>
      </c>
      <c r="BB100" s="208" t="str">
        <f t="shared" si="191"/>
        <v/>
      </c>
      <c r="BC100" s="208" t="str">
        <f t="shared" si="192"/>
        <v/>
      </c>
      <c r="BD100" s="208" t="str">
        <f t="shared" si="193"/>
        <v/>
      </c>
      <c r="BE100" s="208" t="str">
        <f t="shared" si="194"/>
        <v/>
      </c>
      <c r="BF100" s="208" t="str">
        <f t="shared" si="195"/>
        <v/>
      </c>
      <c r="BG100" s="209" t="str">
        <f t="shared" si="196"/>
        <v/>
      </c>
      <c r="BH100" s="208" t="str">
        <f t="shared" si="197"/>
        <v/>
      </c>
      <c r="BI100" s="208">
        <f t="shared" si="198"/>
        <v>48.16247582205029</v>
      </c>
      <c r="BJ100" s="208">
        <f t="shared" si="199"/>
        <v>48.16247582205029</v>
      </c>
      <c r="BK100" s="208">
        <f t="shared" si="200"/>
        <v>48.6652977412731</v>
      </c>
      <c r="BL100" s="208">
        <f t="shared" si="201"/>
        <v>22.77432712215321</v>
      </c>
      <c r="BM100" s="208">
        <f t="shared" si="202"/>
        <v>22.77432712215321</v>
      </c>
      <c r="BN100" s="208" t="str">
        <f t="shared" si="203"/>
        <v/>
      </c>
      <c r="BO100" s="208" t="str">
        <f t="shared" si="204"/>
        <v/>
      </c>
      <c r="BP100" s="208" t="str">
        <f t="shared" si="205"/>
        <v/>
      </c>
      <c r="BQ100" s="208" t="str">
        <f t="shared" si="206"/>
        <v/>
      </c>
      <c r="BR100" s="208" t="str">
        <f t="shared" si="207"/>
        <v/>
      </c>
      <c r="BS100" s="208" t="str">
        <f t="shared" si="208"/>
        <v/>
      </c>
      <c r="BT100" s="208" t="str">
        <f t="shared" si="209"/>
        <v/>
      </c>
      <c r="BW100" s="206">
        <v>6.95</v>
      </c>
      <c r="BX100" s="206">
        <v>6.95</v>
      </c>
      <c r="BY100" s="206">
        <v>7.07</v>
      </c>
      <c r="BZ100" s="206">
        <v>6.02</v>
      </c>
      <c r="CA100" s="206">
        <v>6.02</v>
      </c>
      <c r="CI100" s="207" t="str">
        <f t="shared" si="210"/>
        <v/>
      </c>
      <c r="CJ100" s="206" t="str">
        <f t="shared" si="211"/>
        <v/>
      </c>
      <c r="CK100" s="206">
        <f t="shared" si="212"/>
        <v>6.95</v>
      </c>
      <c r="CL100" s="206">
        <f t="shared" si="213"/>
        <v>6.95</v>
      </c>
      <c r="CM100" s="206">
        <f t="shared" si="214"/>
        <v>7.07</v>
      </c>
      <c r="CN100" s="206">
        <f t="shared" si="215"/>
        <v>6.02</v>
      </c>
      <c r="CO100" s="206">
        <f t="shared" si="216"/>
        <v>6.02</v>
      </c>
      <c r="CP100" s="206" t="str">
        <f t="shared" si="217"/>
        <v/>
      </c>
      <c r="CQ100" s="206" t="str">
        <f t="shared" si="218"/>
        <v/>
      </c>
      <c r="CR100" s="206" t="str">
        <f t="shared" si="219"/>
        <v/>
      </c>
      <c r="CS100" s="206" t="str">
        <f t="shared" si="220"/>
        <v/>
      </c>
      <c r="CT100" s="206" t="str">
        <f t="shared" si="221"/>
        <v/>
      </c>
      <c r="CU100" s="206" t="str">
        <f t="shared" si="222"/>
        <v/>
      </c>
      <c r="CV100" s="206" t="str">
        <f t="shared" si="223"/>
        <v/>
      </c>
    </row>
    <row r="101" spans="1:100" x14ac:dyDescent="0.15">
      <c r="A101" s="210" t="s">
        <v>755</v>
      </c>
      <c r="B101" s="211" t="s">
        <v>755</v>
      </c>
      <c r="C101" s="207">
        <v>4.42</v>
      </c>
      <c r="D101" s="206">
        <v>4.42</v>
      </c>
      <c r="E101" s="206">
        <v>2.62</v>
      </c>
      <c r="F101" s="206">
        <v>2.62</v>
      </c>
      <c r="G101" s="206">
        <v>3.53</v>
      </c>
      <c r="H101" s="206">
        <v>4.63</v>
      </c>
      <c r="I101" s="206">
        <v>4.63</v>
      </c>
      <c r="J101" s="206">
        <v>5.75</v>
      </c>
      <c r="K101" s="206">
        <v>5.34</v>
      </c>
      <c r="L101" s="206">
        <v>5.34</v>
      </c>
      <c r="M101" s="206">
        <v>3.75</v>
      </c>
      <c r="N101" s="206">
        <v>4.6399999999999997</v>
      </c>
      <c r="O101" s="206">
        <v>15.77</v>
      </c>
      <c r="P101" s="206">
        <v>18.61</v>
      </c>
      <c r="S101" s="208">
        <v>39.700000000000003</v>
      </c>
      <c r="T101" s="208">
        <v>39.700000000000003</v>
      </c>
      <c r="U101" s="208">
        <v>38.700000000000003</v>
      </c>
      <c r="V101" s="208">
        <v>33.700000000000003</v>
      </c>
      <c r="W101" s="208">
        <v>33.700000000000003</v>
      </c>
      <c r="X101" s="208">
        <v>23.5</v>
      </c>
      <c r="AE101" s="207" t="str">
        <f t="shared" si="168"/>
        <v/>
      </c>
      <c r="AF101" s="206" t="str">
        <f t="shared" si="169"/>
        <v/>
      </c>
      <c r="AG101" s="206">
        <f t="shared" si="170"/>
        <v>15.152671755725191</v>
      </c>
      <c r="AH101" s="206">
        <f t="shared" si="171"/>
        <v>15.152671755725191</v>
      </c>
      <c r="AI101" s="206">
        <f t="shared" si="172"/>
        <v>10.963172804532579</v>
      </c>
      <c r="AJ101" s="206">
        <f t="shared" si="173"/>
        <v>7.2786177105831538</v>
      </c>
      <c r="AK101" s="206">
        <f t="shared" si="174"/>
        <v>7.2786177105831538</v>
      </c>
      <c r="AL101" s="206">
        <f t="shared" si="175"/>
        <v>4.0869565217391308</v>
      </c>
      <c r="AM101" s="206" t="str">
        <f t="shared" si="176"/>
        <v/>
      </c>
      <c r="AN101" s="206" t="str">
        <f t="shared" si="177"/>
        <v/>
      </c>
      <c r="AO101" s="206" t="str">
        <f t="shared" si="178"/>
        <v/>
      </c>
      <c r="AP101" s="206" t="str">
        <f t="shared" si="179"/>
        <v/>
      </c>
      <c r="AQ101" s="206" t="str">
        <f t="shared" si="180"/>
        <v/>
      </c>
      <c r="AR101" s="206" t="str">
        <f t="shared" si="181"/>
        <v/>
      </c>
      <c r="AS101" s="209" t="str">
        <f t="shared" si="182"/>
        <v/>
      </c>
      <c r="AT101" s="208" t="str">
        <f t="shared" si="183"/>
        <v/>
      </c>
      <c r="AU101" s="208">
        <f t="shared" si="184"/>
        <v>39.700000000000003</v>
      </c>
      <c r="AV101" s="208">
        <f t="shared" si="185"/>
        <v>39.700000000000003</v>
      </c>
      <c r="AW101" s="208">
        <f t="shared" si="186"/>
        <v>38.700000000000003</v>
      </c>
      <c r="AX101" s="208">
        <f t="shared" si="187"/>
        <v>33.700000000000003</v>
      </c>
      <c r="AY101" s="208">
        <f t="shared" si="188"/>
        <v>33.700000000000003</v>
      </c>
      <c r="AZ101" s="208">
        <f t="shared" si="189"/>
        <v>23.5</v>
      </c>
      <c r="BA101" s="208" t="str">
        <f t="shared" si="190"/>
        <v/>
      </c>
      <c r="BB101" s="208" t="str">
        <f t="shared" si="191"/>
        <v/>
      </c>
      <c r="BC101" s="208" t="str">
        <f t="shared" si="192"/>
        <v/>
      </c>
      <c r="BD101" s="208" t="str">
        <f t="shared" si="193"/>
        <v/>
      </c>
      <c r="BE101" s="208" t="str">
        <f t="shared" si="194"/>
        <v/>
      </c>
      <c r="BF101" s="208" t="str">
        <f t="shared" si="195"/>
        <v/>
      </c>
      <c r="BG101" s="209" t="str">
        <f t="shared" si="196"/>
        <v/>
      </c>
      <c r="BH101" s="208" t="str">
        <f t="shared" si="197"/>
        <v/>
      </c>
      <c r="BI101" s="208">
        <f t="shared" si="198"/>
        <v>76.789168278529985</v>
      </c>
      <c r="BJ101" s="208">
        <f t="shared" si="199"/>
        <v>76.789168278529985</v>
      </c>
      <c r="BK101" s="208">
        <f t="shared" si="200"/>
        <v>79.466119096509246</v>
      </c>
      <c r="BL101" s="208">
        <f t="shared" si="201"/>
        <v>69.772256728778487</v>
      </c>
      <c r="BM101" s="208">
        <f t="shared" si="202"/>
        <v>69.772256728778487</v>
      </c>
      <c r="BN101" s="208">
        <f t="shared" si="203"/>
        <v>68.115942028985501</v>
      </c>
      <c r="BO101" s="208" t="str">
        <f t="shared" si="204"/>
        <v/>
      </c>
      <c r="BP101" s="208" t="str">
        <f t="shared" si="205"/>
        <v/>
      </c>
      <c r="BQ101" s="208" t="str">
        <f t="shared" si="206"/>
        <v/>
      </c>
      <c r="BR101" s="208" t="str">
        <f t="shared" si="207"/>
        <v/>
      </c>
      <c r="BS101" s="208" t="str">
        <f t="shared" si="208"/>
        <v/>
      </c>
      <c r="BT101" s="208" t="str">
        <f t="shared" si="209"/>
        <v/>
      </c>
      <c r="BW101" s="206">
        <v>6.8</v>
      </c>
      <c r="BX101" s="206">
        <v>6.8</v>
      </c>
      <c r="BY101" s="206">
        <v>7.47</v>
      </c>
      <c r="BZ101" s="206">
        <v>6.64</v>
      </c>
      <c r="CA101" s="206">
        <v>6.64</v>
      </c>
      <c r="CB101" s="206">
        <v>6.92</v>
      </c>
      <c r="CI101" s="207" t="str">
        <f t="shared" si="210"/>
        <v/>
      </c>
      <c r="CJ101" s="206" t="str">
        <f t="shared" si="211"/>
        <v/>
      </c>
      <c r="CK101" s="206">
        <f t="shared" si="212"/>
        <v>6.8</v>
      </c>
      <c r="CL101" s="206">
        <f t="shared" si="213"/>
        <v>6.8</v>
      </c>
      <c r="CM101" s="206">
        <f t="shared" si="214"/>
        <v>7.47</v>
      </c>
      <c r="CN101" s="206">
        <f t="shared" si="215"/>
        <v>6.64</v>
      </c>
      <c r="CO101" s="206">
        <f t="shared" si="216"/>
        <v>6.64</v>
      </c>
      <c r="CP101" s="206">
        <f t="shared" si="217"/>
        <v>6.92</v>
      </c>
      <c r="CQ101" s="206" t="str">
        <f t="shared" si="218"/>
        <v/>
      </c>
      <c r="CR101" s="206" t="str">
        <f t="shared" si="219"/>
        <v/>
      </c>
      <c r="CS101" s="206" t="str">
        <f t="shared" si="220"/>
        <v/>
      </c>
      <c r="CT101" s="206" t="str">
        <f t="shared" si="221"/>
        <v/>
      </c>
      <c r="CU101" s="206" t="str">
        <f t="shared" si="222"/>
        <v/>
      </c>
      <c r="CV101" s="206" t="str">
        <f t="shared" si="223"/>
        <v/>
      </c>
    </row>
    <row r="102" spans="1:100" x14ac:dyDescent="0.15">
      <c r="A102" s="210" t="s">
        <v>758</v>
      </c>
      <c r="B102" s="211" t="s">
        <v>758</v>
      </c>
      <c r="C102" s="207">
        <v>3.25</v>
      </c>
      <c r="D102" s="206">
        <v>3.45</v>
      </c>
      <c r="E102" s="206">
        <v>3.77</v>
      </c>
      <c r="F102" s="206">
        <v>3.77</v>
      </c>
      <c r="G102" s="206">
        <v>2.2400000000000002</v>
      </c>
      <c r="H102" s="206">
        <v>2.71</v>
      </c>
      <c r="I102" s="206">
        <v>2.71</v>
      </c>
      <c r="J102" s="206">
        <v>3.28</v>
      </c>
      <c r="K102" s="206">
        <v>6.95</v>
      </c>
      <c r="L102" s="206">
        <v>6.95</v>
      </c>
      <c r="M102" s="206">
        <v>6.95</v>
      </c>
      <c r="N102" s="206">
        <v>3.7</v>
      </c>
      <c r="O102" s="206">
        <v>12.26</v>
      </c>
      <c r="P102" s="206">
        <v>13.48</v>
      </c>
      <c r="S102" s="208">
        <v>37</v>
      </c>
      <c r="T102" s="208">
        <v>37</v>
      </c>
      <c r="U102" s="208">
        <v>34.700000000000003</v>
      </c>
      <c r="V102" s="208">
        <v>31.8</v>
      </c>
      <c r="W102" s="208">
        <v>31.8</v>
      </c>
      <c r="X102" s="208">
        <v>23.9</v>
      </c>
      <c r="AE102" s="207" t="str">
        <f t="shared" si="168"/>
        <v/>
      </c>
      <c r="AF102" s="206" t="str">
        <f t="shared" si="169"/>
        <v/>
      </c>
      <c r="AG102" s="206">
        <f t="shared" si="170"/>
        <v>9.8143236074270561</v>
      </c>
      <c r="AH102" s="206">
        <f t="shared" si="171"/>
        <v>9.8143236074270561</v>
      </c>
      <c r="AI102" s="206">
        <f t="shared" si="172"/>
        <v>15.491071428571429</v>
      </c>
      <c r="AJ102" s="206">
        <f t="shared" si="173"/>
        <v>11.734317343173432</v>
      </c>
      <c r="AK102" s="206">
        <f t="shared" si="174"/>
        <v>11.734317343173432</v>
      </c>
      <c r="AL102" s="206">
        <f t="shared" si="175"/>
        <v>7.2865853658536581</v>
      </c>
      <c r="AM102" s="206" t="str">
        <f t="shared" si="176"/>
        <v/>
      </c>
      <c r="AN102" s="206" t="str">
        <f t="shared" si="177"/>
        <v/>
      </c>
      <c r="AO102" s="206" t="str">
        <f t="shared" si="178"/>
        <v/>
      </c>
      <c r="AP102" s="206" t="str">
        <f t="shared" si="179"/>
        <v/>
      </c>
      <c r="AQ102" s="206" t="str">
        <f t="shared" si="180"/>
        <v/>
      </c>
      <c r="AR102" s="206" t="str">
        <f t="shared" si="181"/>
        <v/>
      </c>
      <c r="AS102" s="209" t="str">
        <f t="shared" si="182"/>
        <v/>
      </c>
      <c r="AT102" s="208" t="str">
        <f t="shared" si="183"/>
        <v/>
      </c>
      <c r="AU102" s="208">
        <f t="shared" si="184"/>
        <v>37</v>
      </c>
      <c r="AV102" s="208">
        <f t="shared" si="185"/>
        <v>37</v>
      </c>
      <c r="AW102" s="208">
        <f t="shared" si="186"/>
        <v>34.700000000000003</v>
      </c>
      <c r="AX102" s="208">
        <f t="shared" si="187"/>
        <v>31.8</v>
      </c>
      <c r="AY102" s="208">
        <f t="shared" si="188"/>
        <v>31.8</v>
      </c>
      <c r="AZ102" s="208">
        <f t="shared" si="189"/>
        <v>23.9</v>
      </c>
      <c r="BA102" s="208" t="str">
        <f t="shared" si="190"/>
        <v/>
      </c>
      <c r="BB102" s="208" t="str">
        <f t="shared" si="191"/>
        <v/>
      </c>
      <c r="BC102" s="208" t="str">
        <f t="shared" si="192"/>
        <v/>
      </c>
      <c r="BD102" s="208" t="str">
        <f t="shared" si="193"/>
        <v/>
      </c>
      <c r="BE102" s="208" t="str">
        <f t="shared" si="194"/>
        <v/>
      </c>
      <c r="BF102" s="208" t="str">
        <f t="shared" si="195"/>
        <v/>
      </c>
      <c r="BG102" s="209" t="str">
        <f t="shared" si="196"/>
        <v/>
      </c>
      <c r="BH102" s="208" t="str">
        <f t="shared" si="197"/>
        <v/>
      </c>
      <c r="BI102" s="208">
        <f t="shared" si="198"/>
        <v>71.566731141199227</v>
      </c>
      <c r="BJ102" s="208">
        <f t="shared" si="199"/>
        <v>71.566731141199227</v>
      </c>
      <c r="BK102" s="208">
        <f t="shared" si="200"/>
        <v>71.252566735112936</v>
      </c>
      <c r="BL102" s="208">
        <f t="shared" si="201"/>
        <v>65.838509316770185</v>
      </c>
      <c r="BM102" s="208">
        <f t="shared" si="202"/>
        <v>65.838509316770185</v>
      </c>
      <c r="BN102" s="208">
        <f t="shared" si="203"/>
        <v>69.275362318840578</v>
      </c>
      <c r="BO102" s="208" t="str">
        <f t="shared" si="204"/>
        <v/>
      </c>
      <c r="BP102" s="208" t="str">
        <f t="shared" si="205"/>
        <v/>
      </c>
      <c r="BQ102" s="208" t="str">
        <f t="shared" si="206"/>
        <v/>
      </c>
      <c r="BR102" s="208" t="str">
        <f t="shared" si="207"/>
        <v/>
      </c>
      <c r="BS102" s="208" t="str">
        <f t="shared" si="208"/>
        <v/>
      </c>
      <c r="BT102" s="208" t="str">
        <f t="shared" si="209"/>
        <v/>
      </c>
      <c r="BW102" s="206">
        <v>7.85</v>
      </c>
      <c r="BX102" s="206">
        <v>7.85</v>
      </c>
      <c r="BY102" s="206">
        <v>8.0299999999999994</v>
      </c>
      <c r="BZ102" s="206">
        <v>7.8</v>
      </c>
      <c r="CA102" s="206">
        <v>7.8</v>
      </c>
      <c r="CB102" s="206">
        <v>7.94</v>
      </c>
      <c r="CI102" s="207" t="str">
        <f t="shared" si="210"/>
        <v/>
      </c>
      <c r="CJ102" s="206" t="str">
        <f t="shared" si="211"/>
        <v/>
      </c>
      <c r="CK102" s="206">
        <f t="shared" si="212"/>
        <v>7.85</v>
      </c>
      <c r="CL102" s="206">
        <f t="shared" si="213"/>
        <v>7.85</v>
      </c>
      <c r="CM102" s="206">
        <f t="shared" si="214"/>
        <v>8.0299999999999994</v>
      </c>
      <c r="CN102" s="206">
        <f t="shared" si="215"/>
        <v>7.8</v>
      </c>
      <c r="CO102" s="206">
        <f t="shared" si="216"/>
        <v>7.8</v>
      </c>
      <c r="CP102" s="206">
        <f t="shared" si="217"/>
        <v>7.94</v>
      </c>
      <c r="CQ102" s="206" t="str">
        <f t="shared" si="218"/>
        <v/>
      </c>
      <c r="CR102" s="206" t="str">
        <f t="shared" si="219"/>
        <v/>
      </c>
      <c r="CS102" s="206" t="str">
        <f t="shared" si="220"/>
        <v/>
      </c>
      <c r="CT102" s="206" t="str">
        <f t="shared" si="221"/>
        <v/>
      </c>
      <c r="CU102" s="206" t="str">
        <f t="shared" si="222"/>
        <v/>
      </c>
      <c r="CV102" s="206" t="str">
        <f t="shared" si="223"/>
        <v/>
      </c>
    </row>
    <row r="103" spans="1:100" x14ac:dyDescent="0.15">
      <c r="A103" s="210" t="s">
        <v>772</v>
      </c>
      <c r="B103" s="211" t="s">
        <v>1790</v>
      </c>
      <c r="C103" s="207">
        <v>3.85</v>
      </c>
      <c r="D103" s="206">
        <v>3.21</v>
      </c>
      <c r="E103" s="206">
        <v>4.21</v>
      </c>
      <c r="F103" s="206">
        <v>4.21</v>
      </c>
      <c r="G103" s="206">
        <v>5.23</v>
      </c>
      <c r="H103" s="206">
        <v>4.96</v>
      </c>
      <c r="I103" s="206">
        <v>4.96</v>
      </c>
      <c r="J103" s="206">
        <v>4.97</v>
      </c>
      <c r="K103" s="206">
        <v>6.12</v>
      </c>
      <c r="L103" s="206">
        <v>6.12</v>
      </c>
      <c r="M103" s="206">
        <v>4.66</v>
      </c>
      <c r="N103" s="206">
        <v>1.62</v>
      </c>
      <c r="O103" s="206">
        <v>3.8</v>
      </c>
      <c r="P103" s="206">
        <v>6.73</v>
      </c>
      <c r="Q103" s="209">
        <v>12.1</v>
      </c>
      <c r="R103" s="208">
        <v>10.199999999999999</v>
      </c>
      <c r="S103" s="208">
        <v>25.9</v>
      </c>
      <c r="T103" s="208">
        <v>25.9</v>
      </c>
      <c r="U103" s="208">
        <v>27</v>
      </c>
      <c r="V103" s="208">
        <v>18</v>
      </c>
      <c r="W103" s="208">
        <v>18</v>
      </c>
      <c r="X103" s="208">
        <v>12.2</v>
      </c>
      <c r="Y103" s="208">
        <v>37.4</v>
      </c>
      <c r="Z103" s="208">
        <v>37.4</v>
      </c>
      <c r="AA103" s="208">
        <v>37.299999999999997</v>
      </c>
      <c r="AB103" s="208">
        <v>8.6999999999999993</v>
      </c>
      <c r="AC103" s="208">
        <v>18.600000000000001</v>
      </c>
      <c r="AD103" s="208">
        <v>13.6</v>
      </c>
      <c r="AE103" s="207">
        <f t="shared" si="168"/>
        <v>3.1428571428571428</v>
      </c>
      <c r="AF103" s="206">
        <f t="shared" si="169"/>
        <v>3.1775700934579438</v>
      </c>
      <c r="AG103" s="206">
        <f t="shared" si="170"/>
        <v>6.1520190023752965</v>
      </c>
      <c r="AH103" s="206">
        <f t="shared" si="171"/>
        <v>6.1520190023752965</v>
      </c>
      <c r="AI103" s="206">
        <f t="shared" si="172"/>
        <v>5.1625239005736132</v>
      </c>
      <c r="AJ103" s="206">
        <f t="shared" si="173"/>
        <v>3.629032258064516</v>
      </c>
      <c r="AK103" s="206">
        <f t="shared" si="174"/>
        <v>3.629032258064516</v>
      </c>
      <c r="AL103" s="206">
        <f t="shared" si="175"/>
        <v>2.4547283702213281</v>
      </c>
      <c r="AM103" s="206">
        <f t="shared" si="176"/>
        <v>6.1111111111111107</v>
      </c>
      <c r="AN103" s="206">
        <f t="shared" si="177"/>
        <v>6.1111111111111107</v>
      </c>
      <c r="AO103" s="206">
        <f t="shared" si="178"/>
        <v>8.0042918454935617</v>
      </c>
      <c r="AP103" s="206">
        <f t="shared" si="179"/>
        <v>5.3703703703703694</v>
      </c>
      <c r="AQ103" s="206">
        <f t="shared" si="180"/>
        <v>4.8947368421052637</v>
      </c>
      <c r="AR103" s="206">
        <f t="shared" si="181"/>
        <v>2.0208023774145616</v>
      </c>
      <c r="AS103" s="209">
        <f t="shared" si="182"/>
        <v>12.1</v>
      </c>
      <c r="AT103" s="208">
        <f t="shared" si="183"/>
        <v>10.199999999999999</v>
      </c>
      <c r="AU103" s="208">
        <f t="shared" si="184"/>
        <v>25.9</v>
      </c>
      <c r="AV103" s="208">
        <f t="shared" si="185"/>
        <v>25.9</v>
      </c>
      <c r="AW103" s="208">
        <f t="shared" si="186"/>
        <v>27</v>
      </c>
      <c r="AX103" s="208">
        <f t="shared" si="187"/>
        <v>18</v>
      </c>
      <c r="AY103" s="208">
        <f t="shared" si="188"/>
        <v>18</v>
      </c>
      <c r="AZ103" s="208">
        <f t="shared" si="189"/>
        <v>12.2</v>
      </c>
      <c r="BA103" s="208">
        <f t="shared" si="190"/>
        <v>37.4</v>
      </c>
      <c r="BB103" s="208">
        <f t="shared" si="191"/>
        <v>37.4</v>
      </c>
      <c r="BC103" s="208">
        <f t="shared" si="192"/>
        <v>37.299999999999997</v>
      </c>
      <c r="BD103" s="208">
        <f t="shared" si="193"/>
        <v>8.6999999999999993</v>
      </c>
      <c r="BE103" s="208">
        <f t="shared" si="194"/>
        <v>18.600000000000001</v>
      </c>
      <c r="BF103" s="208">
        <f t="shared" si="195"/>
        <v>13.6</v>
      </c>
      <c r="BG103" s="209">
        <f t="shared" si="196"/>
        <v>22.242647058823529</v>
      </c>
      <c r="BH103" s="208">
        <f t="shared" si="197"/>
        <v>18.959107806691449</v>
      </c>
      <c r="BI103" s="208">
        <f t="shared" si="198"/>
        <v>50.096711798839458</v>
      </c>
      <c r="BJ103" s="208">
        <f t="shared" si="199"/>
        <v>50.096711798839458</v>
      </c>
      <c r="BK103" s="208">
        <f t="shared" si="200"/>
        <v>55.441478439425047</v>
      </c>
      <c r="BL103" s="208">
        <f t="shared" si="201"/>
        <v>37.267080745341616</v>
      </c>
      <c r="BM103" s="208">
        <f t="shared" si="202"/>
        <v>37.267080745341616</v>
      </c>
      <c r="BN103" s="208">
        <f t="shared" si="203"/>
        <v>35.362318840579711</v>
      </c>
      <c r="BO103" s="208">
        <f t="shared" si="204"/>
        <v>76.796714579055433</v>
      </c>
      <c r="BP103" s="208">
        <f t="shared" si="205"/>
        <v>76.796714579055433</v>
      </c>
      <c r="BQ103" s="208">
        <f t="shared" si="206"/>
        <v>83.82022471910112</v>
      </c>
      <c r="BR103" s="208">
        <f t="shared" si="207"/>
        <v>17.159763313609464</v>
      </c>
      <c r="BS103" s="208">
        <f t="shared" si="208"/>
        <v>35.428571428571431</v>
      </c>
      <c r="BT103" s="208">
        <f t="shared" si="209"/>
        <v>26.877470355731223</v>
      </c>
      <c r="BU103" s="207">
        <v>8.14</v>
      </c>
      <c r="BV103" s="206">
        <v>8.0399999999999991</v>
      </c>
      <c r="BW103" s="206">
        <v>9.0299999999999994</v>
      </c>
      <c r="BX103" s="206">
        <v>9.0299999999999994</v>
      </c>
      <c r="BY103" s="206">
        <v>9.16</v>
      </c>
      <c r="BZ103" s="206">
        <v>8.65</v>
      </c>
      <c r="CA103" s="206">
        <v>8.65</v>
      </c>
      <c r="CB103" s="206">
        <v>8.94</v>
      </c>
      <c r="CC103" s="206">
        <v>9.7200000000000006</v>
      </c>
      <c r="CD103" s="206">
        <v>9.7200000000000006</v>
      </c>
      <c r="CE103" s="206">
        <v>9.61</v>
      </c>
      <c r="CF103" s="206">
        <v>7.9</v>
      </c>
      <c r="CG103" s="206">
        <v>8.65</v>
      </c>
      <c r="CH103" s="206">
        <v>8.6</v>
      </c>
      <c r="CI103" s="207">
        <f t="shared" si="210"/>
        <v>8.14</v>
      </c>
      <c r="CJ103" s="206">
        <f t="shared" si="211"/>
        <v>8.0399999999999991</v>
      </c>
      <c r="CK103" s="206">
        <f t="shared" si="212"/>
        <v>9.0299999999999994</v>
      </c>
      <c r="CL103" s="206">
        <f t="shared" si="213"/>
        <v>9.0299999999999994</v>
      </c>
      <c r="CM103" s="206">
        <f t="shared" si="214"/>
        <v>9.16</v>
      </c>
      <c r="CN103" s="206">
        <f t="shared" si="215"/>
        <v>8.65</v>
      </c>
      <c r="CO103" s="206">
        <f t="shared" si="216"/>
        <v>8.65</v>
      </c>
      <c r="CP103" s="206">
        <f t="shared" si="217"/>
        <v>8.94</v>
      </c>
      <c r="CQ103" s="206">
        <f t="shared" si="218"/>
        <v>9.7200000000000006</v>
      </c>
      <c r="CR103" s="206">
        <f t="shared" si="219"/>
        <v>9.7200000000000006</v>
      </c>
      <c r="CS103" s="206">
        <f t="shared" si="220"/>
        <v>9.61</v>
      </c>
      <c r="CT103" s="206">
        <f t="shared" si="221"/>
        <v>7.9</v>
      </c>
      <c r="CU103" s="206">
        <f t="shared" si="222"/>
        <v>8.65</v>
      </c>
      <c r="CV103" s="206">
        <f t="shared" si="223"/>
        <v>8.6</v>
      </c>
    </row>
    <row r="104" spans="1:100" x14ac:dyDescent="0.15">
      <c r="A104" s="210" t="s">
        <v>775</v>
      </c>
      <c r="B104" s="211" t="s">
        <v>1594</v>
      </c>
      <c r="C104" s="207">
        <v>4.09</v>
      </c>
      <c r="D104" s="206">
        <v>3.81</v>
      </c>
      <c r="E104" s="206">
        <v>5.55</v>
      </c>
      <c r="F104" s="206">
        <v>5.55</v>
      </c>
      <c r="G104" s="206">
        <v>10.77</v>
      </c>
      <c r="H104" s="206">
        <v>6.14</v>
      </c>
      <c r="I104" s="206">
        <v>6.14</v>
      </c>
      <c r="J104" s="206">
        <v>5.67</v>
      </c>
      <c r="K104" s="206">
        <v>5.14</v>
      </c>
      <c r="L104" s="206">
        <v>5.14</v>
      </c>
      <c r="M104" s="206">
        <v>7.48</v>
      </c>
      <c r="N104" s="206">
        <v>2.86</v>
      </c>
      <c r="O104" s="206">
        <v>3.27</v>
      </c>
      <c r="P104" s="206">
        <v>4.75</v>
      </c>
      <c r="S104" s="208">
        <v>19.600000000000001</v>
      </c>
      <c r="T104" s="208">
        <v>19.600000000000001</v>
      </c>
      <c r="U104" s="208">
        <v>18.899999999999999</v>
      </c>
      <c r="V104" s="208">
        <v>11.2</v>
      </c>
      <c r="W104" s="208">
        <v>11.2</v>
      </c>
      <c r="X104" s="208">
        <v>7.3</v>
      </c>
      <c r="AA104" s="208">
        <v>16.7</v>
      </c>
      <c r="AB104" s="208">
        <v>6.3</v>
      </c>
      <c r="AC104" s="208">
        <v>9.1</v>
      </c>
      <c r="AE104" s="207" t="str">
        <f t="shared" si="168"/>
        <v/>
      </c>
      <c r="AF104" s="206" t="str">
        <f t="shared" si="169"/>
        <v/>
      </c>
      <c r="AG104" s="206">
        <f t="shared" si="170"/>
        <v>3.5315315315315319</v>
      </c>
      <c r="AH104" s="206">
        <f t="shared" si="171"/>
        <v>3.5315315315315319</v>
      </c>
      <c r="AI104" s="206">
        <f t="shared" si="172"/>
        <v>1.7548746518105849</v>
      </c>
      <c r="AJ104" s="206">
        <f t="shared" si="173"/>
        <v>1.8241042345276872</v>
      </c>
      <c r="AK104" s="206">
        <f t="shared" si="174"/>
        <v>1.8241042345276872</v>
      </c>
      <c r="AL104" s="206">
        <f t="shared" si="175"/>
        <v>1.2874779541446209</v>
      </c>
      <c r="AM104" s="206" t="str">
        <f t="shared" si="176"/>
        <v/>
      </c>
      <c r="AN104" s="206" t="str">
        <f t="shared" si="177"/>
        <v/>
      </c>
      <c r="AO104" s="206">
        <f t="shared" si="178"/>
        <v>2.2326203208556148</v>
      </c>
      <c r="AP104" s="206">
        <f t="shared" si="179"/>
        <v>2.2027972027972029</v>
      </c>
      <c r="AQ104" s="206">
        <f t="shared" si="180"/>
        <v>2.782874617737003</v>
      </c>
      <c r="AR104" s="206" t="str">
        <f t="shared" si="181"/>
        <v/>
      </c>
      <c r="AS104" s="209" t="str">
        <f t="shared" si="182"/>
        <v/>
      </c>
      <c r="AT104" s="208" t="str">
        <f t="shared" si="183"/>
        <v/>
      </c>
      <c r="AU104" s="208">
        <f t="shared" si="184"/>
        <v>19.600000000000001</v>
      </c>
      <c r="AV104" s="208">
        <f t="shared" si="185"/>
        <v>19.600000000000001</v>
      </c>
      <c r="AW104" s="208">
        <f t="shared" si="186"/>
        <v>18.899999999999999</v>
      </c>
      <c r="AX104" s="208">
        <f t="shared" si="187"/>
        <v>11.2</v>
      </c>
      <c r="AY104" s="208">
        <f t="shared" si="188"/>
        <v>11.2</v>
      </c>
      <c r="AZ104" s="208" t="str">
        <f t="shared" si="189"/>
        <v/>
      </c>
      <c r="BA104" s="208" t="str">
        <f t="shared" si="190"/>
        <v/>
      </c>
      <c r="BB104" s="208" t="str">
        <f t="shared" si="191"/>
        <v/>
      </c>
      <c r="BC104" s="208">
        <f t="shared" si="192"/>
        <v>16.7</v>
      </c>
      <c r="BD104" s="208">
        <f t="shared" si="193"/>
        <v>6.3</v>
      </c>
      <c r="BE104" s="208">
        <f t="shared" si="194"/>
        <v>9.1</v>
      </c>
      <c r="BF104" s="208" t="str">
        <f t="shared" si="195"/>
        <v/>
      </c>
      <c r="BG104" s="209" t="str">
        <f t="shared" si="196"/>
        <v/>
      </c>
      <c r="BH104" s="208" t="str">
        <f t="shared" si="197"/>
        <v/>
      </c>
      <c r="BI104" s="208">
        <f t="shared" si="198"/>
        <v>37.911025145067704</v>
      </c>
      <c r="BJ104" s="208">
        <f t="shared" si="199"/>
        <v>37.911025145067704</v>
      </c>
      <c r="BK104" s="208">
        <f t="shared" si="200"/>
        <v>38.809034907597528</v>
      </c>
      <c r="BL104" s="208">
        <f t="shared" si="201"/>
        <v>23.188405797101449</v>
      </c>
      <c r="BM104" s="208">
        <f t="shared" si="202"/>
        <v>23.188405797101449</v>
      </c>
      <c r="BN104" s="208" t="str">
        <f t="shared" si="203"/>
        <v/>
      </c>
      <c r="BO104" s="208" t="str">
        <f t="shared" si="204"/>
        <v/>
      </c>
      <c r="BP104" s="208" t="str">
        <f t="shared" si="205"/>
        <v/>
      </c>
      <c r="BQ104" s="208">
        <f t="shared" si="206"/>
        <v>37.528089887640448</v>
      </c>
      <c r="BR104" s="208">
        <f t="shared" si="207"/>
        <v>12.426035502958579</v>
      </c>
      <c r="BS104" s="208">
        <f t="shared" si="208"/>
        <v>17.333333333333332</v>
      </c>
      <c r="BT104" s="208" t="str">
        <f t="shared" si="209"/>
        <v/>
      </c>
      <c r="BW104" s="206">
        <v>8.42</v>
      </c>
      <c r="BX104" s="206">
        <v>8.42</v>
      </c>
      <c r="BY104" s="206">
        <v>8.8000000000000007</v>
      </c>
      <c r="BZ104" s="206">
        <v>7.79</v>
      </c>
      <c r="CA104" s="206">
        <v>7.79</v>
      </c>
      <c r="CB104" s="206">
        <v>7.62</v>
      </c>
      <c r="CE104" s="206">
        <v>8.3800000000000008</v>
      </c>
      <c r="CF104" s="206">
        <v>7.31</v>
      </c>
      <c r="CG104" s="206">
        <v>7.19</v>
      </c>
      <c r="CI104" s="207" t="str">
        <f t="shared" si="210"/>
        <v/>
      </c>
      <c r="CJ104" s="206" t="str">
        <f t="shared" si="211"/>
        <v/>
      </c>
      <c r="CK104" s="206">
        <f t="shared" si="212"/>
        <v>8.42</v>
      </c>
      <c r="CL104" s="206">
        <f t="shared" si="213"/>
        <v>8.42</v>
      </c>
      <c r="CM104" s="206">
        <f t="shared" si="214"/>
        <v>8.8000000000000007</v>
      </c>
      <c r="CN104" s="206">
        <f t="shared" si="215"/>
        <v>7.79</v>
      </c>
      <c r="CO104" s="206">
        <f t="shared" si="216"/>
        <v>7.79</v>
      </c>
      <c r="CP104" s="206" t="str">
        <f t="shared" si="217"/>
        <v/>
      </c>
      <c r="CQ104" s="206" t="str">
        <f t="shared" si="218"/>
        <v/>
      </c>
      <c r="CR104" s="206" t="str">
        <f t="shared" si="219"/>
        <v/>
      </c>
      <c r="CS104" s="206">
        <f t="shared" si="220"/>
        <v>8.3800000000000008</v>
      </c>
      <c r="CT104" s="206">
        <f t="shared" si="221"/>
        <v>7.31</v>
      </c>
      <c r="CU104" s="206">
        <f t="shared" si="222"/>
        <v>7.19</v>
      </c>
      <c r="CV104" s="206" t="str">
        <f t="shared" si="223"/>
        <v/>
      </c>
    </row>
    <row r="105" spans="1:100" x14ac:dyDescent="0.15">
      <c r="A105" s="210" t="s">
        <v>779</v>
      </c>
      <c r="B105" s="211" t="s">
        <v>1593</v>
      </c>
      <c r="C105" s="207">
        <v>3.66</v>
      </c>
      <c r="D105" s="206">
        <v>3.39</v>
      </c>
      <c r="E105" s="206">
        <v>3.54</v>
      </c>
      <c r="F105" s="206">
        <v>3.54</v>
      </c>
      <c r="G105" s="206">
        <v>2.85</v>
      </c>
      <c r="H105" s="206">
        <v>1.39</v>
      </c>
      <c r="I105" s="206">
        <v>1.39</v>
      </c>
      <c r="J105" s="206">
        <v>2.57</v>
      </c>
      <c r="K105" s="206">
        <v>4.3</v>
      </c>
      <c r="L105" s="206">
        <v>4.3</v>
      </c>
      <c r="M105" s="206">
        <v>5.25</v>
      </c>
      <c r="N105" s="206">
        <v>2.34</v>
      </c>
      <c r="O105" s="206">
        <v>3.07</v>
      </c>
      <c r="P105" s="206">
        <v>3.12</v>
      </c>
      <c r="S105" s="208">
        <v>38.1</v>
      </c>
      <c r="T105" s="208">
        <v>38.1</v>
      </c>
      <c r="U105" s="208">
        <v>36.4</v>
      </c>
      <c r="V105" s="208">
        <v>22.9</v>
      </c>
      <c r="W105" s="208">
        <v>22.9</v>
      </c>
      <c r="X105" s="208">
        <v>20.7</v>
      </c>
      <c r="Y105" s="208">
        <v>2.8</v>
      </c>
      <c r="Z105" s="208">
        <v>2.8</v>
      </c>
      <c r="AA105" s="208">
        <v>14.3</v>
      </c>
      <c r="AB105" s="208">
        <v>2.8</v>
      </c>
      <c r="AC105" s="208">
        <v>6.6</v>
      </c>
      <c r="AE105" s="207" t="str">
        <f t="shared" si="168"/>
        <v/>
      </c>
      <c r="AF105" s="206" t="str">
        <f t="shared" si="169"/>
        <v/>
      </c>
      <c r="AG105" s="206">
        <f t="shared" si="170"/>
        <v>10.76271186440678</v>
      </c>
      <c r="AH105" s="206">
        <f t="shared" si="171"/>
        <v>10.76271186440678</v>
      </c>
      <c r="AI105" s="206">
        <f t="shared" si="172"/>
        <v>12.771929824561402</v>
      </c>
      <c r="AJ105" s="206">
        <f t="shared" si="173"/>
        <v>16.474820143884891</v>
      </c>
      <c r="AK105" s="206">
        <f t="shared" si="174"/>
        <v>16.474820143884891</v>
      </c>
      <c r="AL105" s="206">
        <f t="shared" si="175"/>
        <v>8.054474708171206</v>
      </c>
      <c r="AM105" s="206">
        <f t="shared" si="176"/>
        <v>0.65116279069767435</v>
      </c>
      <c r="AN105" s="206">
        <f t="shared" si="177"/>
        <v>0.65116279069767435</v>
      </c>
      <c r="AO105" s="206">
        <f t="shared" si="178"/>
        <v>2.7238095238095239</v>
      </c>
      <c r="AP105" s="206">
        <f t="shared" si="179"/>
        <v>1.1965811965811965</v>
      </c>
      <c r="AQ105" s="206">
        <f t="shared" si="180"/>
        <v>2.1498371335504887</v>
      </c>
      <c r="AR105" s="206" t="str">
        <f t="shared" si="181"/>
        <v/>
      </c>
      <c r="AS105" s="209" t="str">
        <f t="shared" si="182"/>
        <v/>
      </c>
      <c r="AT105" s="208" t="str">
        <f t="shared" si="183"/>
        <v/>
      </c>
      <c r="AU105" s="208">
        <f t="shared" si="184"/>
        <v>38.1</v>
      </c>
      <c r="AV105" s="208">
        <f t="shared" si="185"/>
        <v>38.1</v>
      </c>
      <c r="AW105" s="208">
        <f t="shared" si="186"/>
        <v>36.4</v>
      </c>
      <c r="AX105" s="208">
        <f t="shared" si="187"/>
        <v>22.9</v>
      </c>
      <c r="AY105" s="208">
        <f t="shared" si="188"/>
        <v>22.9</v>
      </c>
      <c r="AZ105" s="208">
        <f t="shared" si="189"/>
        <v>20.7</v>
      </c>
      <c r="BA105" s="208" t="str">
        <f t="shared" si="190"/>
        <v/>
      </c>
      <c r="BB105" s="208" t="str">
        <f t="shared" si="191"/>
        <v/>
      </c>
      <c r="BC105" s="208">
        <f t="shared" si="192"/>
        <v>14.3</v>
      </c>
      <c r="BD105" s="208" t="str">
        <f t="shared" si="193"/>
        <v/>
      </c>
      <c r="BE105" s="208">
        <f t="shared" si="194"/>
        <v>6.6</v>
      </c>
      <c r="BF105" s="208" t="str">
        <f t="shared" si="195"/>
        <v/>
      </c>
      <c r="BG105" s="209" t="str">
        <f t="shared" si="196"/>
        <v/>
      </c>
      <c r="BH105" s="208" t="str">
        <f t="shared" si="197"/>
        <v/>
      </c>
      <c r="BI105" s="208">
        <f t="shared" si="198"/>
        <v>73.694390715667311</v>
      </c>
      <c r="BJ105" s="208">
        <f t="shared" si="199"/>
        <v>73.694390715667311</v>
      </c>
      <c r="BK105" s="208">
        <f t="shared" si="200"/>
        <v>74.743326488706359</v>
      </c>
      <c r="BL105" s="208">
        <f t="shared" si="201"/>
        <v>47.412008281573499</v>
      </c>
      <c r="BM105" s="208">
        <f t="shared" si="202"/>
        <v>47.412008281573499</v>
      </c>
      <c r="BN105" s="208">
        <f t="shared" si="203"/>
        <v>60</v>
      </c>
      <c r="BO105" s="208" t="str">
        <f t="shared" si="204"/>
        <v/>
      </c>
      <c r="BP105" s="208" t="str">
        <f t="shared" si="205"/>
        <v/>
      </c>
      <c r="BQ105" s="208">
        <f t="shared" si="206"/>
        <v>32.134831460674157</v>
      </c>
      <c r="BR105" s="208" t="str">
        <f t="shared" si="207"/>
        <v/>
      </c>
      <c r="BS105" s="208">
        <f t="shared" si="208"/>
        <v>12.571428571428571</v>
      </c>
      <c r="BT105" s="208" t="str">
        <f t="shared" si="209"/>
        <v/>
      </c>
      <c r="BW105" s="206">
        <v>7.84</v>
      </c>
      <c r="BX105" s="206">
        <v>7.84</v>
      </c>
      <c r="BY105" s="206">
        <v>8.14</v>
      </c>
      <c r="BZ105" s="206">
        <v>7.52</v>
      </c>
      <c r="CA105" s="206">
        <v>7.52</v>
      </c>
      <c r="CB105" s="206">
        <v>7.68</v>
      </c>
      <c r="CC105" s="206">
        <v>7.03</v>
      </c>
      <c r="CD105" s="206">
        <v>7.03</v>
      </c>
      <c r="CE105" s="206">
        <v>7.27</v>
      </c>
      <c r="CF105" s="206">
        <v>7.15</v>
      </c>
      <c r="CG105" s="206">
        <v>7.21</v>
      </c>
      <c r="CI105" s="207" t="str">
        <f t="shared" si="210"/>
        <v/>
      </c>
      <c r="CJ105" s="206" t="str">
        <f t="shared" si="211"/>
        <v/>
      </c>
      <c r="CK105" s="206">
        <f t="shared" si="212"/>
        <v>7.84</v>
      </c>
      <c r="CL105" s="206">
        <f t="shared" si="213"/>
        <v>7.84</v>
      </c>
      <c r="CM105" s="206">
        <f t="shared" si="214"/>
        <v>8.14</v>
      </c>
      <c r="CN105" s="206">
        <f t="shared" si="215"/>
        <v>7.52</v>
      </c>
      <c r="CO105" s="206">
        <f t="shared" si="216"/>
        <v>7.52</v>
      </c>
      <c r="CP105" s="206">
        <f t="shared" si="217"/>
        <v>7.68</v>
      </c>
      <c r="CQ105" s="206" t="str">
        <f t="shared" si="218"/>
        <v/>
      </c>
      <c r="CR105" s="206" t="str">
        <f t="shared" si="219"/>
        <v/>
      </c>
      <c r="CS105" s="206">
        <f t="shared" si="220"/>
        <v>7.27</v>
      </c>
      <c r="CT105" s="206" t="str">
        <f t="shared" si="221"/>
        <v/>
      </c>
      <c r="CU105" s="206">
        <f t="shared" si="222"/>
        <v>7.21</v>
      </c>
      <c r="CV105" s="206" t="str">
        <f t="shared" si="223"/>
        <v/>
      </c>
    </row>
    <row r="106" spans="1:100" x14ac:dyDescent="0.15">
      <c r="A106" s="210" t="s">
        <v>782</v>
      </c>
      <c r="B106" s="211" t="s">
        <v>1592</v>
      </c>
      <c r="C106" s="207">
        <v>5.61</v>
      </c>
      <c r="D106" s="206">
        <v>6.7</v>
      </c>
      <c r="E106" s="206">
        <v>8.52</v>
      </c>
      <c r="F106" s="206">
        <v>8.52</v>
      </c>
      <c r="G106" s="206">
        <v>7.94</v>
      </c>
      <c r="H106" s="206">
        <v>7.13</v>
      </c>
      <c r="I106" s="206">
        <v>7.13</v>
      </c>
      <c r="J106" s="206">
        <v>7</v>
      </c>
      <c r="K106" s="206">
        <v>5.44</v>
      </c>
      <c r="L106" s="206">
        <v>5.44</v>
      </c>
      <c r="M106" s="206">
        <v>8.84</v>
      </c>
      <c r="N106" s="206">
        <v>6.63</v>
      </c>
      <c r="O106" s="206">
        <v>7.53</v>
      </c>
      <c r="P106" s="206">
        <v>7.06</v>
      </c>
      <c r="S106" s="208">
        <v>26.8</v>
      </c>
      <c r="T106" s="208">
        <v>26.8</v>
      </c>
      <c r="U106" s="208">
        <v>25.6</v>
      </c>
      <c r="V106" s="208">
        <v>15.5</v>
      </c>
      <c r="W106" s="208">
        <v>15.5</v>
      </c>
      <c r="X106" s="208">
        <v>11.9</v>
      </c>
      <c r="AA106" s="208">
        <v>10.7</v>
      </c>
      <c r="AE106" s="207" t="str">
        <f t="shared" si="168"/>
        <v/>
      </c>
      <c r="AF106" s="206" t="str">
        <f t="shared" si="169"/>
        <v/>
      </c>
      <c r="AG106" s="206">
        <f t="shared" si="170"/>
        <v>3.1455399061032865</v>
      </c>
      <c r="AH106" s="206">
        <f t="shared" si="171"/>
        <v>3.1455399061032865</v>
      </c>
      <c r="AI106" s="206">
        <f t="shared" si="172"/>
        <v>3.2241813602015115</v>
      </c>
      <c r="AJ106" s="206">
        <f t="shared" si="173"/>
        <v>2.1739130434782608</v>
      </c>
      <c r="AK106" s="206">
        <f t="shared" si="174"/>
        <v>2.1739130434782608</v>
      </c>
      <c r="AL106" s="206">
        <f t="shared" si="175"/>
        <v>1.7</v>
      </c>
      <c r="AM106" s="206" t="str">
        <f t="shared" si="176"/>
        <v/>
      </c>
      <c r="AN106" s="206" t="str">
        <f t="shared" si="177"/>
        <v/>
      </c>
      <c r="AO106" s="206">
        <f t="shared" si="178"/>
        <v>1.2104072398190044</v>
      </c>
      <c r="AP106" s="206" t="str">
        <f t="shared" si="179"/>
        <v/>
      </c>
      <c r="AQ106" s="206" t="str">
        <f t="shared" si="180"/>
        <v/>
      </c>
      <c r="AR106" s="206" t="str">
        <f t="shared" si="181"/>
        <v/>
      </c>
      <c r="AS106" s="209" t="str">
        <f t="shared" si="182"/>
        <v/>
      </c>
      <c r="AT106" s="208" t="str">
        <f t="shared" si="183"/>
        <v/>
      </c>
      <c r="AU106" s="208">
        <f t="shared" si="184"/>
        <v>26.8</v>
      </c>
      <c r="AV106" s="208">
        <f t="shared" si="185"/>
        <v>26.8</v>
      </c>
      <c r="AW106" s="208">
        <f t="shared" si="186"/>
        <v>25.6</v>
      </c>
      <c r="AX106" s="208">
        <f t="shared" si="187"/>
        <v>15.5</v>
      </c>
      <c r="AY106" s="208">
        <f t="shared" si="188"/>
        <v>15.5</v>
      </c>
      <c r="AZ106" s="208">
        <f t="shared" si="189"/>
        <v>11.9</v>
      </c>
      <c r="BA106" s="208" t="str">
        <f t="shared" si="190"/>
        <v/>
      </c>
      <c r="BB106" s="208" t="str">
        <f t="shared" si="191"/>
        <v/>
      </c>
      <c r="BC106" s="208" t="str">
        <f t="shared" si="192"/>
        <v/>
      </c>
      <c r="BD106" s="208" t="str">
        <f t="shared" si="193"/>
        <v/>
      </c>
      <c r="BE106" s="208" t="str">
        <f t="shared" si="194"/>
        <v/>
      </c>
      <c r="BF106" s="208" t="str">
        <f t="shared" si="195"/>
        <v/>
      </c>
      <c r="BG106" s="209" t="str">
        <f t="shared" si="196"/>
        <v/>
      </c>
      <c r="BH106" s="208" t="str">
        <f t="shared" si="197"/>
        <v/>
      </c>
      <c r="BI106" s="208">
        <f t="shared" si="198"/>
        <v>51.83752417794971</v>
      </c>
      <c r="BJ106" s="208">
        <f t="shared" si="199"/>
        <v>51.83752417794971</v>
      </c>
      <c r="BK106" s="208">
        <f t="shared" si="200"/>
        <v>52.566735112936342</v>
      </c>
      <c r="BL106" s="208">
        <f t="shared" si="201"/>
        <v>32.091097308488614</v>
      </c>
      <c r="BM106" s="208">
        <f t="shared" si="202"/>
        <v>32.091097308488614</v>
      </c>
      <c r="BN106" s="208">
        <f t="shared" si="203"/>
        <v>34.492753623188406</v>
      </c>
      <c r="BO106" s="208" t="str">
        <f t="shared" si="204"/>
        <v/>
      </c>
      <c r="BP106" s="208" t="str">
        <f t="shared" si="205"/>
        <v/>
      </c>
      <c r="BQ106" s="208" t="str">
        <f t="shared" si="206"/>
        <v/>
      </c>
      <c r="BR106" s="208" t="str">
        <f t="shared" si="207"/>
        <v/>
      </c>
      <c r="BS106" s="208" t="str">
        <f t="shared" si="208"/>
        <v/>
      </c>
      <c r="BT106" s="208" t="str">
        <f t="shared" si="209"/>
        <v/>
      </c>
      <c r="BW106" s="206">
        <v>7.22</v>
      </c>
      <c r="BX106" s="206">
        <v>7.22</v>
      </c>
      <c r="BY106" s="206">
        <v>7.45</v>
      </c>
      <c r="BZ106" s="206">
        <v>6.77</v>
      </c>
      <c r="CA106" s="206">
        <v>6.77</v>
      </c>
      <c r="CB106" s="206">
        <v>7.04</v>
      </c>
      <c r="CE106" s="206">
        <v>6.63</v>
      </c>
      <c r="CI106" s="207" t="str">
        <f t="shared" si="210"/>
        <v/>
      </c>
      <c r="CJ106" s="206" t="str">
        <f t="shared" si="211"/>
        <v/>
      </c>
      <c r="CK106" s="206">
        <f t="shared" si="212"/>
        <v>7.22</v>
      </c>
      <c r="CL106" s="206">
        <f t="shared" si="213"/>
        <v>7.22</v>
      </c>
      <c r="CM106" s="206">
        <f t="shared" si="214"/>
        <v>7.45</v>
      </c>
      <c r="CN106" s="206">
        <f t="shared" si="215"/>
        <v>6.77</v>
      </c>
      <c r="CO106" s="206">
        <f t="shared" si="216"/>
        <v>6.77</v>
      </c>
      <c r="CP106" s="206">
        <f t="shared" si="217"/>
        <v>7.04</v>
      </c>
      <c r="CQ106" s="206" t="str">
        <f t="shared" si="218"/>
        <v/>
      </c>
      <c r="CR106" s="206" t="str">
        <f t="shared" si="219"/>
        <v/>
      </c>
      <c r="CS106" s="206" t="str">
        <f t="shared" si="220"/>
        <v/>
      </c>
      <c r="CT106" s="206" t="str">
        <f t="shared" si="221"/>
        <v/>
      </c>
      <c r="CU106" s="206" t="str">
        <f t="shared" si="222"/>
        <v/>
      </c>
      <c r="CV106" s="206" t="str">
        <f t="shared" si="223"/>
        <v/>
      </c>
    </row>
    <row r="107" spans="1:100" x14ac:dyDescent="0.15">
      <c r="A107" s="210" t="s">
        <v>785</v>
      </c>
      <c r="B107" s="211" t="s">
        <v>69</v>
      </c>
      <c r="C107" s="207">
        <v>3.28</v>
      </c>
      <c r="D107" s="206">
        <v>2.96</v>
      </c>
      <c r="E107" s="206">
        <v>3.83</v>
      </c>
      <c r="F107" s="206">
        <v>3.83</v>
      </c>
      <c r="G107" s="206">
        <v>4.4400000000000004</v>
      </c>
      <c r="H107" s="206">
        <v>3.56</v>
      </c>
      <c r="I107" s="206">
        <v>3.56</v>
      </c>
      <c r="J107" s="206">
        <v>2.0499999999999998</v>
      </c>
      <c r="K107" s="206">
        <v>4.7</v>
      </c>
      <c r="L107" s="206">
        <v>4.7</v>
      </c>
      <c r="M107" s="206">
        <v>6.83</v>
      </c>
      <c r="N107" s="206">
        <v>2.68</v>
      </c>
      <c r="O107" s="206">
        <v>3.76</v>
      </c>
      <c r="P107" s="206">
        <v>4.45</v>
      </c>
      <c r="S107" s="208">
        <v>49.1</v>
      </c>
      <c r="T107" s="208">
        <v>49.1</v>
      </c>
      <c r="U107" s="208">
        <v>45.9</v>
      </c>
      <c r="V107" s="208">
        <v>44.9</v>
      </c>
      <c r="W107" s="208">
        <v>44.9</v>
      </c>
      <c r="X107" s="208">
        <v>33.9</v>
      </c>
      <c r="Y107" s="208">
        <v>16.100000000000001</v>
      </c>
      <c r="Z107" s="208">
        <v>16.100000000000001</v>
      </c>
      <c r="AA107" s="208">
        <v>38.299999999999997</v>
      </c>
      <c r="AB107" s="208">
        <v>17</v>
      </c>
      <c r="AC107" s="208">
        <v>31.5</v>
      </c>
      <c r="AD107" s="208">
        <v>17.7</v>
      </c>
      <c r="AE107" s="207" t="str">
        <f t="shared" si="168"/>
        <v/>
      </c>
      <c r="AF107" s="206" t="str">
        <f t="shared" si="169"/>
        <v/>
      </c>
      <c r="AG107" s="206">
        <f t="shared" si="170"/>
        <v>12.819843342036554</v>
      </c>
      <c r="AH107" s="206">
        <f t="shared" si="171"/>
        <v>12.819843342036554</v>
      </c>
      <c r="AI107" s="206">
        <f t="shared" si="172"/>
        <v>10.337837837837837</v>
      </c>
      <c r="AJ107" s="206">
        <f t="shared" si="173"/>
        <v>12.612359550561797</v>
      </c>
      <c r="AK107" s="206">
        <f t="shared" si="174"/>
        <v>12.612359550561797</v>
      </c>
      <c r="AL107" s="206">
        <f t="shared" si="175"/>
        <v>16.536585365853661</v>
      </c>
      <c r="AM107" s="206">
        <f t="shared" si="176"/>
        <v>3.4255319148936172</v>
      </c>
      <c r="AN107" s="206">
        <f t="shared" si="177"/>
        <v>3.4255319148936172</v>
      </c>
      <c r="AO107" s="206">
        <f t="shared" si="178"/>
        <v>5.6076134699853579</v>
      </c>
      <c r="AP107" s="206">
        <f t="shared" si="179"/>
        <v>6.3432835820895521</v>
      </c>
      <c r="AQ107" s="206">
        <f t="shared" si="180"/>
        <v>8.3776595744680851</v>
      </c>
      <c r="AR107" s="206">
        <f t="shared" si="181"/>
        <v>3.97752808988764</v>
      </c>
      <c r="AS107" s="209" t="str">
        <f t="shared" si="182"/>
        <v/>
      </c>
      <c r="AT107" s="208" t="str">
        <f t="shared" si="183"/>
        <v/>
      </c>
      <c r="AU107" s="208">
        <f t="shared" si="184"/>
        <v>49.1</v>
      </c>
      <c r="AV107" s="208">
        <f t="shared" si="185"/>
        <v>49.1</v>
      </c>
      <c r="AW107" s="208">
        <f t="shared" si="186"/>
        <v>45.9</v>
      </c>
      <c r="AX107" s="208">
        <f t="shared" si="187"/>
        <v>44.9</v>
      </c>
      <c r="AY107" s="208">
        <f t="shared" si="188"/>
        <v>44.9</v>
      </c>
      <c r="AZ107" s="208">
        <f t="shared" si="189"/>
        <v>33.9</v>
      </c>
      <c r="BA107" s="208">
        <f t="shared" si="190"/>
        <v>16.100000000000001</v>
      </c>
      <c r="BB107" s="208">
        <f t="shared" si="191"/>
        <v>16.100000000000001</v>
      </c>
      <c r="BC107" s="208">
        <f t="shared" si="192"/>
        <v>38.299999999999997</v>
      </c>
      <c r="BD107" s="208">
        <f t="shared" si="193"/>
        <v>17</v>
      </c>
      <c r="BE107" s="208">
        <f t="shared" si="194"/>
        <v>31.5</v>
      </c>
      <c r="BF107" s="208">
        <f t="shared" si="195"/>
        <v>17.7</v>
      </c>
      <c r="BG107" s="209" t="str">
        <f t="shared" si="196"/>
        <v/>
      </c>
      <c r="BH107" s="208" t="str">
        <f t="shared" si="197"/>
        <v/>
      </c>
      <c r="BI107" s="208">
        <f t="shared" si="198"/>
        <v>94.970986460348158</v>
      </c>
      <c r="BJ107" s="208">
        <f t="shared" si="199"/>
        <v>94.970986460348158</v>
      </c>
      <c r="BK107" s="208">
        <f t="shared" si="200"/>
        <v>94.250513347022576</v>
      </c>
      <c r="BL107" s="208">
        <f t="shared" si="201"/>
        <v>92.960662525879926</v>
      </c>
      <c r="BM107" s="208">
        <f t="shared" si="202"/>
        <v>92.960662525879926</v>
      </c>
      <c r="BN107" s="208">
        <f t="shared" si="203"/>
        <v>98.260869565217391</v>
      </c>
      <c r="BO107" s="208">
        <f t="shared" si="204"/>
        <v>33.059548254620125</v>
      </c>
      <c r="BP107" s="208">
        <f t="shared" si="205"/>
        <v>33.059548254620125</v>
      </c>
      <c r="BQ107" s="208">
        <f t="shared" si="206"/>
        <v>86.067415730337075</v>
      </c>
      <c r="BR107" s="208">
        <f t="shared" si="207"/>
        <v>33.530571992110453</v>
      </c>
      <c r="BS107" s="208">
        <f t="shared" si="208"/>
        <v>60</v>
      </c>
      <c r="BT107" s="208">
        <f t="shared" si="209"/>
        <v>34.980237154150196</v>
      </c>
      <c r="BW107" s="206">
        <v>9</v>
      </c>
      <c r="BX107" s="206">
        <v>9</v>
      </c>
      <c r="BY107" s="206">
        <v>9.59</v>
      </c>
      <c r="BZ107" s="206">
        <v>8.74</v>
      </c>
      <c r="CA107" s="206">
        <v>8.74</v>
      </c>
      <c r="CB107" s="206">
        <v>9.09</v>
      </c>
      <c r="CC107" s="206">
        <v>7.66</v>
      </c>
      <c r="CD107" s="206">
        <v>7.66</v>
      </c>
      <c r="CE107" s="206">
        <v>8.94</v>
      </c>
      <c r="CF107" s="206">
        <v>7.43</v>
      </c>
      <c r="CG107" s="206">
        <v>7.87</v>
      </c>
      <c r="CH107" s="206">
        <v>7.71</v>
      </c>
      <c r="CI107" s="207" t="str">
        <f t="shared" si="210"/>
        <v/>
      </c>
      <c r="CJ107" s="206" t="str">
        <f t="shared" si="211"/>
        <v/>
      </c>
      <c r="CK107" s="206">
        <f t="shared" si="212"/>
        <v>9</v>
      </c>
      <c r="CL107" s="206">
        <f t="shared" si="213"/>
        <v>9</v>
      </c>
      <c r="CM107" s="206">
        <f t="shared" si="214"/>
        <v>9.59</v>
      </c>
      <c r="CN107" s="206">
        <f t="shared" si="215"/>
        <v>8.74</v>
      </c>
      <c r="CO107" s="206">
        <f t="shared" si="216"/>
        <v>8.74</v>
      </c>
      <c r="CP107" s="206">
        <f t="shared" si="217"/>
        <v>9.09</v>
      </c>
      <c r="CQ107" s="206">
        <f t="shared" si="218"/>
        <v>7.66</v>
      </c>
      <c r="CR107" s="206">
        <f t="shared" si="219"/>
        <v>7.66</v>
      </c>
      <c r="CS107" s="206">
        <f t="shared" si="220"/>
        <v>8.94</v>
      </c>
      <c r="CT107" s="206">
        <f t="shared" si="221"/>
        <v>7.43</v>
      </c>
      <c r="CU107" s="206">
        <f t="shared" si="222"/>
        <v>7.87</v>
      </c>
      <c r="CV107" s="206">
        <f t="shared" si="223"/>
        <v>7.71</v>
      </c>
    </row>
    <row r="108" spans="1:100" x14ac:dyDescent="0.15">
      <c r="A108" s="210" t="s">
        <v>797</v>
      </c>
      <c r="B108" s="211" t="s">
        <v>1789</v>
      </c>
      <c r="C108" s="207">
        <v>7.39</v>
      </c>
      <c r="D108" s="206">
        <v>4.99</v>
      </c>
      <c r="E108" s="206">
        <v>4.9400000000000004</v>
      </c>
      <c r="F108" s="206">
        <v>4.9400000000000004</v>
      </c>
      <c r="G108" s="206">
        <v>4.6100000000000003</v>
      </c>
      <c r="H108" s="206">
        <v>6.4</v>
      </c>
      <c r="I108" s="206">
        <v>6.4</v>
      </c>
      <c r="J108" s="206">
        <v>4.22</v>
      </c>
      <c r="K108" s="206">
        <v>7.04</v>
      </c>
      <c r="L108" s="206">
        <v>7.04</v>
      </c>
      <c r="M108" s="206">
        <v>3.55</v>
      </c>
      <c r="N108" s="206">
        <v>4.5599999999999996</v>
      </c>
      <c r="O108" s="206">
        <v>4.6399999999999997</v>
      </c>
      <c r="P108" s="206">
        <v>4.8899999999999997</v>
      </c>
      <c r="Q108" s="209">
        <v>42.8</v>
      </c>
      <c r="R108" s="208">
        <v>40.9</v>
      </c>
      <c r="S108" s="208">
        <v>34.700000000000003</v>
      </c>
      <c r="T108" s="208">
        <v>34.700000000000003</v>
      </c>
      <c r="U108" s="208">
        <v>18.600000000000001</v>
      </c>
      <c r="V108" s="208">
        <v>39.200000000000003</v>
      </c>
      <c r="W108" s="208">
        <v>39.200000000000003</v>
      </c>
      <c r="X108" s="208">
        <v>22</v>
      </c>
      <c r="Y108" s="208">
        <v>35.299999999999997</v>
      </c>
      <c r="Z108" s="208">
        <v>35.299999999999997</v>
      </c>
      <c r="AA108" s="208">
        <v>31.4</v>
      </c>
      <c r="AB108" s="208">
        <v>19.399999999999999</v>
      </c>
      <c r="AC108" s="208">
        <v>34.1</v>
      </c>
      <c r="AD108" s="208">
        <v>32.799999999999997</v>
      </c>
      <c r="AE108" s="207">
        <f t="shared" si="168"/>
        <v>5.7916102841677946</v>
      </c>
      <c r="AF108" s="206">
        <f t="shared" si="169"/>
        <v>8.1963927855711418</v>
      </c>
      <c r="AG108" s="206">
        <f t="shared" si="170"/>
        <v>7.0242914979757085</v>
      </c>
      <c r="AH108" s="206">
        <f t="shared" si="171"/>
        <v>7.0242914979757085</v>
      </c>
      <c r="AI108" s="206">
        <f t="shared" si="172"/>
        <v>4.0347071583514102</v>
      </c>
      <c r="AJ108" s="206">
        <f t="shared" si="173"/>
        <v>6.125</v>
      </c>
      <c r="AK108" s="206">
        <f t="shared" si="174"/>
        <v>6.125</v>
      </c>
      <c r="AL108" s="206">
        <f t="shared" si="175"/>
        <v>5.2132701421800949</v>
      </c>
      <c r="AM108" s="206">
        <f t="shared" si="176"/>
        <v>5.014204545454545</v>
      </c>
      <c r="AN108" s="206">
        <f t="shared" si="177"/>
        <v>5.014204545454545</v>
      </c>
      <c r="AO108" s="206">
        <f t="shared" si="178"/>
        <v>8.8450704225352119</v>
      </c>
      <c r="AP108" s="206">
        <f t="shared" si="179"/>
        <v>4.2543859649122808</v>
      </c>
      <c r="AQ108" s="206">
        <f t="shared" si="180"/>
        <v>7.349137931034484</v>
      </c>
      <c r="AR108" s="206">
        <f t="shared" si="181"/>
        <v>6.7075664621676889</v>
      </c>
      <c r="AS108" s="209">
        <f t="shared" si="182"/>
        <v>42.8</v>
      </c>
      <c r="AT108" s="208">
        <f t="shared" si="183"/>
        <v>40.9</v>
      </c>
      <c r="AU108" s="208">
        <f t="shared" si="184"/>
        <v>34.700000000000003</v>
      </c>
      <c r="AV108" s="208">
        <f t="shared" si="185"/>
        <v>34.700000000000003</v>
      </c>
      <c r="AW108" s="208">
        <f t="shared" si="186"/>
        <v>18.600000000000001</v>
      </c>
      <c r="AX108" s="208">
        <f t="shared" si="187"/>
        <v>39.200000000000003</v>
      </c>
      <c r="AY108" s="208">
        <f t="shared" si="188"/>
        <v>39.200000000000003</v>
      </c>
      <c r="AZ108" s="208">
        <f t="shared" si="189"/>
        <v>22</v>
      </c>
      <c r="BA108" s="208">
        <f t="shared" si="190"/>
        <v>35.299999999999997</v>
      </c>
      <c r="BB108" s="208">
        <f t="shared" si="191"/>
        <v>35.299999999999997</v>
      </c>
      <c r="BC108" s="208">
        <f t="shared" si="192"/>
        <v>31.4</v>
      </c>
      <c r="BD108" s="208">
        <f t="shared" si="193"/>
        <v>19.399999999999999</v>
      </c>
      <c r="BE108" s="208">
        <f t="shared" si="194"/>
        <v>34.1</v>
      </c>
      <c r="BF108" s="208">
        <f t="shared" si="195"/>
        <v>32.799999999999997</v>
      </c>
      <c r="BG108" s="209">
        <f t="shared" si="196"/>
        <v>78.67647058823529</v>
      </c>
      <c r="BH108" s="208">
        <f t="shared" si="197"/>
        <v>76.022304832713758</v>
      </c>
      <c r="BI108" s="208">
        <f t="shared" si="198"/>
        <v>67.117988394584145</v>
      </c>
      <c r="BJ108" s="208">
        <f t="shared" si="199"/>
        <v>67.117988394584145</v>
      </c>
      <c r="BK108" s="208">
        <f t="shared" si="200"/>
        <v>38.193018480492817</v>
      </c>
      <c r="BL108" s="208">
        <f t="shared" si="201"/>
        <v>81.159420289855092</v>
      </c>
      <c r="BM108" s="208">
        <f t="shared" si="202"/>
        <v>81.159420289855092</v>
      </c>
      <c r="BN108" s="208">
        <f t="shared" si="203"/>
        <v>63.768115942028984</v>
      </c>
      <c r="BO108" s="208">
        <f t="shared" si="204"/>
        <v>72.484599589322372</v>
      </c>
      <c r="BP108" s="208">
        <f t="shared" si="205"/>
        <v>72.484599589322372</v>
      </c>
      <c r="BQ108" s="208">
        <f t="shared" si="206"/>
        <v>70.561797752808985</v>
      </c>
      <c r="BR108" s="208">
        <f t="shared" si="207"/>
        <v>38.264299802761336</v>
      </c>
      <c r="BS108" s="208">
        <f t="shared" si="208"/>
        <v>64.952380952380949</v>
      </c>
      <c r="BT108" s="208">
        <f t="shared" si="209"/>
        <v>64.822134387351767</v>
      </c>
      <c r="BU108" s="207">
        <v>8.16</v>
      </c>
      <c r="BV108" s="206">
        <v>8.1999999999999993</v>
      </c>
      <c r="BW108" s="206">
        <v>9.32</v>
      </c>
      <c r="BX108" s="206">
        <v>9.32</v>
      </c>
      <c r="BY108" s="206">
        <v>9.52</v>
      </c>
      <c r="BZ108" s="206">
        <v>8.69</v>
      </c>
      <c r="CA108" s="206">
        <v>8.69</v>
      </c>
      <c r="CB108" s="206">
        <v>9.3800000000000008</v>
      </c>
      <c r="CC108" s="206">
        <v>9.33</v>
      </c>
      <c r="CD108" s="206">
        <v>9.33</v>
      </c>
      <c r="CE108" s="206">
        <v>9.6199999999999992</v>
      </c>
      <c r="CF108" s="206">
        <v>9.76</v>
      </c>
      <c r="CG108" s="206">
        <v>9.5299999999999994</v>
      </c>
      <c r="CH108" s="206">
        <v>9.44</v>
      </c>
      <c r="CI108" s="207">
        <f t="shared" si="210"/>
        <v>8.16</v>
      </c>
      <c r="CJ108" s="206">
        <f t="shared" si="211"/>
        <v>8.1999999999999993</v>
      </c>
      <c r="CK108" s="206">
        <f t="shared" si="212"/>
        <v>9.32</v>
      </c>
      <c r="CL108" s="206">
        <f t="shared" si="213"/>
        <v>9.32</v>
      </c>
      <c r="CM108" s="206">
        <f t="shared" si="214"/>
        <v>9.52</v>
      </c>
      <c r="CN108" s="206">
        <f t="shared" si="215"/>
        <v>8.69</v>
      </c>
      <c r="CO108" s="206">
        <f t="shared" si="216"/>
        <v>8.69</v>
      </c>
      <c r="CP108" s="206">
        <f t="shared" si="217"/>
        <v>9.3800000000000008</v>
      </c>
      <c r="CQ108" s="206">
        <f t="shared" si="218"/>
        <v>9.33</v>
      </c>
      <c r="CR108" s="206">
        <f t="shared" si="219"/>
        <v>9.33</v>
      </c>
      <c r="CS108" s="206">
        <f t="shared" si="220"/>
        <v>9.6199999999999992</v>
      </c>
      <c r="CT108" s="206">
        <f t="shared" si="221"/>
        <v>9.76</v>
      </c>
      <c r="CU108" s="206">
        <f t="shared" si="222"/>
        <v>9.5299999999999994</v>
      </c>
      <c r="CV108" s="206">
        <f t="shared" si="223"/>
        <v>9.44</v>
      </c>
    </row>
    <row r="109" spans="1:100" x14ac:dyDescent="0.15">
      <c r="A109" s="210" t="s">
        <v>800</v>
      </c>
      <c r="B109" s="211" t="s">
        <v>1591</v>
      </c>
      <c r="C109" s="207">
        <v>3.32</v>
      </c>
      <c r="D109" s="206">
        <v>5</v>
      </c>
      <c r="E109" s="206">
        <v>4.12</v>
      </c>
      <c r="F109" s="206">
        <v>4.12</v>
      </c>
      <c r="G109" s="206">
        <v>3.42</v>
      </c>
      <c r="H109" s="206">
        <v>3.55</v>
      </c>
      <c r="I109" s="206">
        <v>3.55</v>
      </c>
      <c r="J109" s="206">
        <v>3.83</v>
      </c>
      <c r="K109" s="206">
        <v>2.82</v>
      </c>
      <c r="L109" s="206">
        <v>2.82</v>
      </c>
      <c r="M109" s="206">
        <v>2.46</v>
      </c>
      <c r="N109" s="206">
        <v>2.93</v>
      </c>
      <c r="O109" s="206">
        <v>1.66</v>
      </c>
      <c r="P109" s="206">
        <v>4.63</v>
      </c>
      <c r="Q109" s="209">
        <v>30.2</v>
      </c>
      <c r="R109" s="208">
        <v>27.4</v>
      </c>
      <c r="S109" s="208">
        <v>36.4</v>
      </c>
      <c r="T109" s="208">
        <v>36.4</v>
      </c>
      <c r="U109" s="208">
        <v>35.5</v>
      </c>
      <c r="V109" s="208">
        <v>30.7</v>
      </c>
      <c r="W109" s="208">
        <v>30.7</v>
      </c>
      <c r="X109" s="208">
        <v>20.8</v>
      </c>
      <c r="Y109" s="208">
        <v>42.3</v>
      </c>
      <c r="Z109" s="208">
        <v>42.3</v>
      </c>
      <c r="AA109" s="208">
        <v>39.5</v>
      </c>
      <c r="AB109" s="208">
        <v>26.2</v>
      </c>
      <c r="AC109" s="208">
        <v>31.4</v>
      </c>
      <c r="AD109" s="208">
        <v>40.299999999999997</v>
      </c>
      <c r="AE109" s="207">
        <f t="shared" si="168"/>
        <v>9.0963855421686741</v>
      </c>
      <c r="AF109" s="206">
        <f t="shared" si="169"/>
        <v>5.4799999999999995</v>
      </c>
      <c r="AG109" s="206">
        <f t="shared" si="170"/>
        <v>8.8349514563106784</v>
      </c>
      <c r="AH109" s="206">
        <f t="shared" si="171"/>
        <v>8.8349514563106784</v>
      </c>
      <c r="AI109" s="206">
        <f t="shared" si="172"/>
        <v>10.380116959064328</v>
      </c>
      <c r="AJ109" s="206">
        <f t="shared" si="173"/>
        <v>8.647887323943662</v>
      </c>
      <c r="AK109" s="206">
        <f t="shared" si="174"/>
        <v>8.647887323943662</v>
      </c>
      <c r="AL109" s="206">
        <f t="shared" si="175"/>
        <v>5.4308093994778073</v>
      </c>
      <c r="AM109" s="206">
        <f t="shared" si="176"/>
        <v>15</v>
      </c>
      <c r="AN109" s="206">
        <f t="shared" si="177"/>
        <v>15</v>
      </c>
      <c r="AO109" s="206">
        <f t="shared" si="178"/>
        <v>16.056910569105693</v>
      </c>
      <c r="AP109" s="206">
        <f t="shared" si="179"/>
        <v>8.9419795221842993</v>
      </c>
      <c r="AQ109" s="206">
        <f t="shared" si="180"/>
        <v>18.91566265060241</v>
      </c>
      <c r="AR109" s="206">
        <f t="shared" si="181"/>
        <v>8.7041036717062639</v>
      </c>
      <c r="AS109" s="209">
        <f t="shared" si="182"/>
        <v>30.2</v>
      </c>
      <c r="AT109" s="208">
        <f t="shared" si="183"/>
        <v>27.4</v>
      </c>
      <c r="AU109" s="208">
        <f t="shared" si="184"/>
        <v>36.4</v>
      </c>
      <c r="AV109" s="208">
        <f t="shared" si="185"/>
        <v>36.4</v>
      </c>
      <c r="AW109" s="208">
        <f t="shared" si="186"/>
        <v>35.5</v>
      </c>
      <c r="AX109" s="208">
        <f t="shared" si="187"/>
        <v>30.7</v>
      </c>
      <c r="AY109" s="208">
        <f t="shared" si="188"/>
        <v>30.7</v>
      </c>
      <c r="AZ109" s="208">
        <f t="shared" si="189"/>
        <v>20.8</v>
      </c>
      <c r="BA109" s="208">
        <f t="shared" si="190"/>
        <v>42.3</v>
      </c>
      <c r="BB109" s="208">
        <f t="shared" si="191"/>
        <v>42.3</v>
      </c>
      <c r="BC109" s="208">
        <f t="shared" si="192"/>
        <v>39.5</v>
      </c>
      <c r="BD109" s="208">
        <f t="shared" si="193"/>
        <v>26.2</v>
      </c>
      <c r="BE109" s="208">
        <f t="shared" si="194"/>
        <v>31.4</v>
      </c>
      <c r="BF109" s="208">
        <f t="shared" si="195"/>
        <v>40.299999999999997</v>
      </c>
      <c r="BG109" s="209">
        <f t="shared" si="196"/>
        <v>55.514705882352942</v>
      </c>
      <c r="BH109" s="208">
        <f t="shared" si="197"/>
        <v>50.929368029739777</v>
      </c>
      <c r="BI109" s="208">
        <f t="shared" si="198"/>
        <v>70.406189555125721</v>
      </c>
      <c r="BJ109" s="208">
        <f t="shared" si="199"/>
        <v>70.406189555125721</v>
      </c>
      <c r="BK109" s="208">
        <f t="shared" si="200"/>
        <v>72.895277207392198</v>
      </c>
      <c r="BL109" s="208">
        <f t="shared" si="201"/>
        <v>63.56107660455487</v>
      </c>
      <c r="BM109" s="208">
        <f t="shared" si="202"/>
        <v>63.56107660455487</v>
      </c>
      <c r="BN109" s="208">
        <f t="shared" si="203"/>
        <v>60.289855072463766</v>
      </c>
      <c r="BO109" s="208">
        <f t="shared" si="204"/>
        <v>86.858316221765904</v>
      </c>
      <c r="BP109" s="208">
        <f t="shared" si="205"/>
        <v>86.858316221765904</v>
      </c>
      <c r="BQ109" s="208">
        <f t="shared" si="206"/>
        <v>88.764044943820224</v>
      </c>
      <c r="BR109" s="208">
        <f t="shared" si="207"/>
        <v>51.676528599605518</v>
      </c>
      <c r="BS109" s="208">
        <f t="shared" si="208"/>
        <v>59.80952380952381</v>
      </c>
      <c r="BT109" s="208">
        <f t="shared" si="209"/>
        <v>79.644268774703548</v>
      </c>
      <c r="BU109" s="207">
        <v>7.11</v>
      </c>
      <c r="BV109" s="206">
        <v>7.18</v>
      </c>
      <c r="BW109" s="206">
        <v>7.53</v>
      </c>
      <c r="BX109" s="206">
        <v>7.53</v>
      </c>
      <c r="BY109" s="206">
        <v>7.82</v>
      </c>
      <c r="BZ109" s="206">
        <v>7.4</v>
      </c>
      <c r="CA109" s="206">
        <v>7.4</v>
      </c>
      <c r="CB109" s="206">
        <v>7.79</v>
      </c>
      <c r="CC109" s="206">
        <v>8.2200000000000006</v>
      </c>
      <c r="CD109" s="206">
        <v>8.2200000000000006</v>
      </c>
      <c r="CE109" s="206">
        <v>8.25</v>
      </c>
      <c r="CF109" s="206">
        <v>7.06</v>
      </c>
      <c r="CG109" s="206">
        <v>7.23</v>
      </c>
      <c r="CH109" s="206">
        <v>7.76</v>
      </c>
      <c r="CI109" s="207">
        <f t="shared" si="210"/>
        <v>7.11</v>
      </c>
      <c r="CJ109" s="206">
        <f t="shared" si="211"/>
        <v>7.18</v>
      </c>
      <c r="CK109" s="206">
        <f t="shared" si="212"/>
        <v>7.53</v>
      </c>
      <c r="CL109" s="206">
        <f t="shared" si="213"/>
        <v>7.53</v>
      </c>
      <c r="CM109" s="206">
        <f t="shared" si="214"/>
        <v>7.82</v>
      </c>
      <c r="CN109" s="206">
        <f t="shared" si="215"/>
        <v>7.4</v>
      </c>
      <c r="CO109" s="206">
        <f t="shared" si="216"/>
        <v>7.4</v>
      </c>
      <c r="CP109" s="206">
        <f t="shared" si="217"/>
        <v>7.79</v>
      </c>
      <c r="CQ109" s="206">
        <f t="shared" si="218"/>
        <v>8.2200000000000006</v>
      </c>
      <c r="CR109" s="206">
        <f t="shared" si="219"/>
        <v>8.2200000000000006</v>
      </c>
      <c r="CS109" s="206">
        <f t="shared" si="220"/>
        <v>8.25</v>
      </c>
      <c r="CT109" s="206">
        <f t="shared" si="221"/>
        <v>7.06</v>
      </c>
      <c r="CU109" s="206">
        <f t="shared" si="222"/>
        <v>7.23</v>
      </c>
      <c r="CV109" s="206">
        <f t="shared" si="223"/>
        <v>7.76</v>
      </c>
    </row>
    <row r="110" spans="1:100" x14ac:dyDescent="0.15">
      <c r="A110" s="210" t="s">
        <v>810</v>
      </c>
      <c r="B110" s="211" t="s">
        <v>811</v>
      </c>
      <c r="C110" s="207">
        <v>1.56</v>
      </c>
      <c r="D110" s="206">
        <v>1.36</v>
      </c>
      <c r="E110" s="206">
        <v>1.72</v>
      </c>
      <c r="F110" s="206">
        <v>1.72</v>
      </c>
      <c r="G110" s="206">
        <v>2.5</v>
      </c>
      <c r="H110" s="206">
        <v>1.72</v>
      </c>
      <c r="I110" s="206">
        <v>1.72</v>
      </c>
      <c r="J110" s="206">
        <v>1.76</v>
      </c>
      <c r="K110" s="206">
        <v>1.57</v>
      </c>
      <c r="L110" s="206">
        <v>1.57</v>
      </c>
      <c r="M110" s="206">
        <v>2.84</v>
      </c>
      <c r="N110" s="206">
        <v>3.5</v>
      </c>
      <c r="O110" s="206">
        <v>1.91</v>
      </c>
      <c r="P110" s="206">
        <v>2.86</v>
      </c>
      <c r="Q110" s="209">
        <v>17</v>
      </c>
      <c r="R110" s="208">
        <v>16.3</v>
      </c>
      <c r="S110" s="208">
        <v>20.5</v>
      </c>
      <c r="T110" s="208">
        <v>20.5</v>
      </c>
      <c r="U110" s="208">
        <v>11.6</v>
      </c>
      <c r="V110" s="208">
        <v>21.5</v>
      </c>
      <c r="W110" s="208">
        <v>21.5</v>
      </c>
      <c r="X110" s="208">
        <v>10.8</v>
      </c>
      <c r="Y110" s="208">
        <v>7.4</v>
      </c>
      <c r="Z110" s="208">
        <v>7.4</v>
      </c>
      <c r="AA110" s="208">
        <v>3.8</v>
      </c>
      <c r="AE110" s="207">
        <f t="shared" si="168"/>
        <v>10.897435897435898</v>
      </c>
      <c r="AF110" s="206">
        <f t="shared" si="169"/>
        <v>11.985294117647058</v>
      </c>
      <c r="AG110" s="206">
        <f t="shared" si="170"/>
        <v>11.918604651162791</v>
      </c>
      <c r="AH110" s="206">
        <f t="shared" si="171"/>
        <v>11.918604651162791</v>
      </c>
      <c r="AI110" s="206">
        <f t="shared" si="172"/>
        <v>4.6399999999999997</v>
      </c>
      <c r="AJ110" s="206">
        <f t="shared" si="173"/>
        <v>12.5</v>
      </c>
      <c r="AK110" s="206">
        <f t="shared" si="174"/>
        <v>12.5</v>
      </c>
      <c r="AL110" s="206">
        <f t="shared" si="175"/>
        <v>6.1363636363636367</v>
      </c>
      <c r="AM110" s="206">
        <f t="shared" si="176"/>
        <v>4.7133757961783438</v>
      </c>
      <c r="AN110" s="206">
        <f t="shared" si="177"/>
        <v>4.7133757961783438</v>
      </c>
      <c r="AO110" s="206">
        <f t="shared" si="178"/>
        <v>1.3380281690140845</v>
      </c>
      <c r="AP110" s="206" t="str">
        <f t="shared" si="179"/>
        <v/>
      </c>
      <c r="AQ110" s="206" t="str">
        <f t="shared" si="180"/>
        <v/>
      </c>
      <c r="AR110" s="206" t="str">
        <f t="shared" si="181"/>
        <v/>
      </c>
      <c r="AS110" s="209">
        <f t="shared" si="182"/>
        <v>17</v>
      </c>
      <c r="AT110" s="208">
        <f t="shared" si="183"/>
        <v>16.3</v>
      </c>
      <c r="AU110" s="208">
        <f t="shared" si="184"/>
        <v>20.5</v>
      </c>
      <c r="AV110" s="208">
        <f t="shared" si="185"/>
        <v>20.5</v>
      </c>
      <c r="AW110" s="208">
        <f t="shared" si="186"/>
        <v>11.6</v>
      </c>
      <c r="AX110" s="208">
        <f t="shared" si="187"/>
        <v>21.5</v>
      </c>
      <c r="AY110" s="208">
        <f t="shared" si="188"/>
        <v>21.5</v>
      </c>
      <c r="AZ110" s="208">
        <f t="shared" si="189"/>
        <v>10.8</v>
      </c>
      <c r="BA110" s="208">
        <f t="shared" si="190"/>
        <v>7.4</v>
      </c>
      <c r="BB110" s="208">
        <f t="shared" si="191"/>
        <v>7.4</v>
      </c>
      <c r="BC110" s="208" t="str">
        <f t="shared" si="192"/>
        <v/>
      </c>
      <c r="BD110" s="208" t="str">
        <f t="shared" si="193"/>
        <v/>
      </c>
      <c r="BE110" s="208" t="str">
        <f t="shared" si="194"/>
        <v/>
      </c>
      <c r="BF110" s="208" t="str">
        <f t="shared" si="195"/>
        <v/>
      </c>
      <c r="BG110" s="209">
        <f t="shared" si="196"/>
        <v>31.25</v>
      </c>
      <c r="BH110" s="208">
        <f t="shared" si="197"/>
        <v>30.297397769516731</v>
      </c>
      <c r="BI110" s="208">
        <f t="shared" si="198"/>
        <v>39.651837524177949</v>
      </c>
      <c r="BJ110" s="208">
        <f t="shared" si="199"/>
        <v>39.651837524177949</v>
      </c>
      <c r="BK110" s="208">
        <f t="shared" si="200"/>
        <v>23.819301848049278</v>
      </c>
      <c r="BL110" s="208">
        <f t="shared" si="201"/>
        <v>44.513457556935819</v>
      </c>
      <c r="BM110" s="208">
        <f t="shared" si="202"/>
        <v>44.513457556935819</v>
      </c>
      <c r="BN110" s="208">
        <f t="shared" si="203"/>
        <v>31.304347826086957</v>
      </c>
      <c r="BO110" s="208">
        <f t="shared" si="204"/>
        <v>15.195071868583161</v>
      </c>
      <c r="BP110" s="208">
        <f t="shared" si="205"/>
        <v>15.195071868583161</v>
      </c>
      <c r="BQ110" s="208" t="str">
        <f t="shared" si="206"/>
        <v/>
      </c>
      <c r="BR110" s="208" t="str">
        <f t="shared" si="207"/>
        <v/>
      </c>
      <c r="BS110" s="208" t="str">
        <f t="shared" si="208"/>
        <v/>
      </c>
      <c r="BT110" s="208" t="str">
        <f t="shared" si="209"/>
        <v/>
      </c>
      <c r="BU110" s="207">
        <v>4.1399999999999997</v>
      </c>
      <c r="BV110" s="206">
        <v>3.99</v>
      </c>
      <c r="BW110" s="206">
        <v>4.21</v>
      </c>
      <c r="BX110" s="206">
        <v>4.21</v>
      </c>
      <c r="BY110" s="206">
        <v>4.57</v>
      </c>
      <c r="BZ110" s="206">
        <v>4.1399999999999997</v>
      </c>
      <c r="CA110" s="206">
        <v>4.1399999999999997</v>
      </c>
      <c r="CB110" s="206">
        <v>4.47</v>
      </c>
      <c r="CC110" s="206">
        <v>5.1100000000000003</v>
      </c>
      <c r="CD110" s="206">
        <v>5.1100000000000003</v>
      </c>
      <c r="CE110" s="206">
        <v>5.27</v>
      </c>
      <c r="CI110" s="207">
        <f t="shared" si="210"/>
        <v>4.1399999999999997</v>
      </c>
      <c r="CJ110" s="206">
        <f t="shared" si="211"/>
        <v>3.99</v>
      </c>
      <c r="CK110" s="206">
        <f t="shared" si="212"/>
        <v>4.21</v>
      </c>
      <c r="CL110" s="206">
        <f t="shared" si="213"/>
        <v>4.21</v>
      </c>
      <c r="CM110" s="206">
        <f t="shared" si="214"/>
        <v>4.57</v>
      </c>
      <c r="CN110" s="206">
        <f t="shared" si="215"/>
        <v>4.1399999999999997</v>
      </c>
      <c r="CO110" s="206">
        <f t="shared" si="216"/>
        <v>4.1399999999999997</v>
      </c>
      <c r="CP110" s="206">
        <f t="shared" si="217"/>
        <v>4.47</v>
      </c>
      <c r="CQ110" s="206">
        <f t="shared" si="218"/>
        <v>5.1100000000000003</v>
      </c>
      <c r="CR110" s="206">
        <f t="shared" si="219"/>
        <v>5.1100000000000003</v>
      </c>
      <c r="CS110" s="206" t="str">
        <f t="shared" si="220"/>
        <v/>
      </c>
      <c r="CT110" s="206" t="str">
        <f t="shared" si="221"/>
        <v/>
      </c>
      <c r="CU110" s="206" t="str">
        <f t="shared" si="222"/>
        <v/>
      </c>
      <c r="CV110" s="206" t="str">
        <f t="shared" si="223"/>
        <v/>
      </c>
    </row>
    <row r="111" spans="1:100" x14ac:dyDescent="0.15">
      <c r="A111" s="210" t="s">
        <v>933</v>
      </c>
      <c r="B111" s="211" t="s">
        <v>1590</v>
      </c>
      <c r="C111" s="207">
        <v>5.52</v>
      </c>
      <c r="D111" s="206">
        <v>3.37</v>
      </c>
      <c r="E111" s="206">
        <v>5.96</v>
      </c>
      <c r="F111" s="206">
        <v>5.96</v>
      </c>
      <c r="G111" s="206">
        <v>5.98</v>
      </c>
      <c r="H111" s="206">
        <v>7.2</v>
      </c>
      <c r="I111" s="206">
        <v>7.2</v>
      </c>
      <c r="J111" s="206">
        <v>5.7</v>
      </c>
      <c r="K111" s="206">
        <v>9.6300000000000008</v>
      </c>
      <c r="L111" s="206">
        <v>9.6300000000000008</v>
      </c>
      <c r="M111" s="206">
        <v>6.57</v>
      </c>
      <c r="N111" s="206">
        <v>8.06</v>
      </c>
      <c r="O111" s="206">
        <v>4.63</v>
      </c>
      <c r="P111" s="206">
        <v>7.36</v>
      </c>
      <c r="Q111" s="209">
        <v>22.1</v>
      </c>
      <c r="R111" s="208">
        <v>20.100000000000001</v>
      </c>
      <c r="S111" s="208">
        <v>18.600000000000001</v>
      </c>
      <c r="T111" s="208">
        <v>18.600000000000001</v>
      </c>
      <c r="Y111" s="208">
        <v>27.6</v>
      </c>
      <c r="Z111" s="208">
        <v>27.6</v>
      </c>
      <c r="AA111" s="208">
        <v>15.4</v>
      </c>
      <c r="AE111" s="207">
        <f t="shared" si="168"/>
        <v>4.0036231884057978</v>
      </c>
      <c r="AF111" s="206">
        <f t="shared" si="169"/>
        <v>5.9643916913946589</v>
      </c>
      <c r="AG111" s="206">
        <f t="shared" si="170"/>
        <v>3.1208053691275168</v>
      </c>
      <c r="AH111" s="206">
        <f t="shared" si="171"/>
        <v>3.1208053691275168</v>
      </c>
      <c r="AI111" s="206" t="str">
        <f t="shared" si="172"/>
        <v/>
      </c>
      <c r="AJ111" s="206" t="str">
        <f t="shared" si="173"/>
        <v/>
      </c>
      <c r="AK111" s="206" t="str">
        <f t="shared" si="174"/>
        <v/>
      </c>
      <c r="AL111" s="206" t="str">
        <f t="shared" si="175"/>
        <v/>
      </c>
      <c r="AM111" s="206">
        <f t="shared" si="176"/>
        <v>2.866043613707165</v>
      </c>
      <c r="AN111" s="206">
        <f t="shared" si="177"/>
        <v>2.866043613707165</v>
      </c>
      <c r="AO111" s="206">
        <f t="shared" si="178"/>
        <v>2.3439878234398783</v>
      </c>
      <c r="AP111" s="206" t="str">
        <f t="shared" si="179"/>
        <v/>
      </c>
      <c r="AQ111" s="206" t="str">
        <f t="shared" si="180"/>
        <v/>
      </c>
      <c r="AR111" s="206" t="str">
        <f t="shared" si="181"/>
        <v/>
      </c>
      <c r="AS111" s="209">
        <f t="shared" si="182"/>
        <v>22.1</v>
      </c>
      <c r="AT111" s="208">
        <f t="shared" si="183"/>
        <v>20.100000000000001</v>
      </c>
      <c r="AU111" s="208">
        <f t="shared" si="184"/>
        <v>18.600000000000001</v>
      </c>
      <c r="AV111" s="208">
        <f t="shared" si="185"/>
        <v>18.600000000000001</v>
      </c>
      <c r="AW111" s="208" t="str">
        <f t="shared" si="186"/>
        <v/>
      </c>
      <c r="AX111" s="208" t="str">
        <f t="shared" si="187"/>
        <v/>
      </c>
      <c r="AY111" s="208" t="str">
        <f t="shared" si="188"/>
        <v/>
      </c>
      <c r="AZ111" s="208" t="str">
        <f t="shared" si="189"/>
        <v/>
      </c>
      <c r="BA111" s="208">
        <f t="shared" si="190"/>
        <v>27.6</v>
      </c>
      <c r="BB111" s="208">
        <f t="shared" si="191"/>
        <v>27.6</v>
      </c>
      <c r="BC111" s="208">
        <f t="shared" si="192"/>
        <v>15.4</v>
      </c>
      <c r="BD111" s="208" t="str">
        <f t="shared" si="193"/>
        <v/>
      </c>
      <c r="BE111" s="208" t="str">
        <f t="shared" si="194"/>
        <v/>
      </c>
      <c r="BF111" s="208" t="str">
        <f t="shared" si="195"/>
        <v/>
      </c>
      <c r="BG111" s="209">
        <f t="shared" si="196"/>
        <v>40.625</v>
      </c>
      <c r="BH111" s="208">
        <f t="shared" si="197"/>
        <v>37.360594795539036</v>
      </c>
      <c r="BI111" s="208">
        <f t="shared" si="198"/>
        <v>35.976789168278529</v>
      </c>
      <c r="BJ111" s="208">
        <f t="shared" si="199"/>
        <v>35.976789168278529</v>
      </c>
      <c r="BK111" s="208" t="str">
        <f t="shared" si="200"/>
        <v/>
      </c>
      <c r="BL111" s="208" t="str">
        <f t="shared" si="201"/>
        <v/>
      </c>
      <c r="BM111" s="208" t="str">
        <f t="shared" si="202"/>
        <v/>
      </c>
      <c r="BN111" s="208" t="str">
        <f t="shared" si="203"/>
        <v/>
      </c>
      <c r="BO111" s="208">
        <f t="shared" si="204"/>
        <v>56.67351129363449</v>
      </c>
      <c r="BP111" s="208">
        <f t="shared" si="205"/>
        <v>56.67351129363449</v>
      </c>
      <c r="BQ111" s="208">
        <f t="shared" si="206"/>
        <v>34.606741573033709</v>
      </c>
      <c r="BR111" s="208" t="str">
        <f t="shared" si="207"/>
        <v/>
      </c>
      <c r="BS111" s="208" t="str">
        <f t="shared" si="208"/>
        <v/>
      </c>
      <c r="BT111" s="208" t="str">
        <f t="shared" si="209"/>
        <v/>
      </c>
      <c r="BU111" s="207">
        <v>8.02</v>
      </c>
      <c r="BV111" s="206">
        <v>8.01</v>
      </c>
      <c r="BW111" s="206">
        <v>7.65</v>
      </c>
      <c r="BX111" s="206">
        <v>7.65</v>
      </c>
      <c r="CC111" s="206">
        <v>8.57</v>
      </c>
      <c r="CD111" s="206">
        <v>8.57</v>
      </c>
      <c r="CE111" s="206">
        <v>7.95</v>
      </c>
      <c r="CI111" s="207">
        <f t="shared" si="210"/>
        <v>8.02</v>
      </c>
      <c r="CJ111" s="206">
        <f t="shared" si="211"/>
        <v>8.01</v>
      </c>
      <c r="CK111" s="206">
        <f t="shared" si="212"/>
        <v>7.65</v>
      </c>
      <c r="CL111" s="206">
        <f t="shared" si="213"/>
        <v>7.65</v>
      </c>
      <c r="CM111" s="206" t="str">
        <f t="shared" si="214"/>
        <v/>
      </c>
      <c r="CN111" s="206" t="str">
        <f t="shared" si="215"/>
        <v/>
      </c>
      <c r="CO111" s="206" t="str">
        <f t="shared" si="216"/>
        <v/>
      </c>
      <c r="CP111" s="206" t="str">
        <f t="shared" si="217"/>
        <v/>
      </c>
      <c r="CQ111" s="206">
        <f t="shared" si="218"/>
        <v>8.57</v>
      </c>
      <c r="CR111" s="206">
        <f t="shared" si="219"/>
        <v>8.57</v>
      </c>
      <c r="CS111" s="206">
        <f t="shared" si="220"/>
        <v>7.95</v>
      </c>
      <c r="CT111" s="206" t="str">
        <f t="shared" si="221"/>
        <v/>
      </c>
      <c r="CU111" s="206" t="str">
        <f t="shared" si="222"/>
        <v/>
      </c>
      <c r="CV111" s="206" t="str">
        <f t="shared" si="223"/>
        <v/>
      </c>
    </row>
    <row r="112" spans="1:100" x14ac:dyDescent="0.15">
      <c r="A112" s="210" t="s">
        <v>812</v>
      </c>
      <c r="B112" s="211" t="s">
        <v>1788</v>
      </c>
      <c r="C112" s="207">
        <v>12.41</v>
      </c>
      <c r="D112" s="206">
        <v>13.28</v>
      </c>
      <c r="E112" s="206">
        <v>12.53</v>
      </c>
      <c r="F112" s="206">
        <v>12.53</v>
      </c>
      <c r="G112" s="206">
        <v>8.65</v>
      </c>
      <c r="H112" s="206">
        <v>12.27</v>
      </c>
      <c r="I112" s="206">
        <v>12.27</v>
      </c>
      <c r="J112" s="206">
        <v>9.94</v>
      </c>
      <c r="K112" s="206">
        <v>9.8699999999999992</v>
      </c>
      <c r="L112" s="206">
        <v>9.8699999999999992</v>
      </c>
      <c r="M112" s="206">
        <v>4.93</v>
      </c>
      <c r="N112" s="206">
        <v>9.3800000000000008</v>
      </c>
      <c r="O112" s="206">
        <v>12.3</v>
      </c>
      <c r="P112" s="206">
        <v>7.11</v>
      </c>
      <c r="Q112" s="209">
        <v>10.1</v>
      </c>
      <c r="R112" s="208">
        <v>11</v>
      </c>
      <c r="S112" s="208">
        <v>7.3</v>
      </c>
      <c r="T112" s="208">
        <v>7.3</v>
      </c>
      <c r="U112" s="208">
        <v>2.2000000000000002</v>
      </c>
      <c r="V112" s="208">
        <v>10.4</v>
      </c>
      <c r="W112" s="208">
        <v>10.4</v>
      </c>
      <c r="X112" s="208">
        <v>12.3</v>
      </c>
      <c r="AB112" s="208">
        <v>17.2</v>
      </c>
      <c r="AC112" s="208">
        <v>9.4</v>
      </c>
      <c r="AD112" s="208">
        <v>3.9</v>
      </c>
      <c r="AE112" s="207">
        <f t="shared" si="168"/>
        <v>0.813859790491539</v>
      </c>
      <c r="AF112" s="206">
        <f t="shared" si="169"/>
        <v>0.82831325301204828</v>
      </c>
      <c r="AG112" s="206">
        <f t="shared" si="170"/>
        <v>0.5826017557861134</v>
      </c>
      <c r="AH112" s="206">
        <f t="shared" si="171"/>
        <v>0.5826017557861134</v>
      </c>
      <c r="AI112" s="206">
        <f t="shared" si="172"/>
        <v>0.25433526011560692</v>
      </c>
      <c r="AJ112" s="206">
        <f t="shared" si="173"/>
        <v>0.84759576202118991</v>
      </c>
      <c r="AK112" s="206">
        <f t="shared" si="174"/>
        <v>0.84759576202118991</v>
      </c>
      <c r="AL112" s="206">
        <f t="shared" si="175"/>
        <v>1.2374245472837024</v>
      </c>
      <c r="AM112" s="206" t="str">
        <f t="shared" si="176"/>
        <v/>
      </c>
      <c r="AN112" s="206" t="str">
        <f t="shared" si="177"/>
        <v/>
      </c>
      <c r="AO112" s="206" t="str">
        <f t="shared" si="178"/>
        <v/>
      </c>
      <c r="AP112" s="206">
        <f t="shared" si="179"/>
        <v>1.833688699360341</v>
      </c>
      <c r="AQ112" s="206">
        <f t="shared" si="180"/>
        <v>0.7642276422764227</v>
      </c>
      <c r="AR112" s="206">
        <f t="shared" si="181"/>
        <v>0.54852320675105481</v>
      </c>
      <c r="AS112" s="209" t="str">
        <f t="shared" si="182"/>
        <v/>
      </c>
      <c r="AT112" s="208" t="str">
        <f t="shared" si="183"/>
        <v/>
      </c>
      <c r="AU112" s="208" t="str">
        <f t="shared" si="184"/>
        <v/>
      </c>
      <c r="AV112" s="208" t="str">
        <f t="shared" si="185"/>
        <v/>
      </c>
      <c r="AW112" s="208" t="str">
        <f t="shared" si="186"/>
        <v/>
      </c>
      <c r="AX112" s="208" t="str">
        <f t="shared" si="187"/>
        <v/>
      </c>
      <c r="AY112" s="208" t="str">
        <f t="shared" si="188"/>
        <v/>
      </c>
      <c r="AZ112" s="208" t="str">
        <f t="shared" si="189"/>
        <v/>
      </c>
      <c r="BA112" s="208" t="str">
        <f t="shared" si="190"/>
        <v/>
      </c>
      <c r="BB112" s="208" t="str">
        <f t="shared" si="191"/>
        <v/>
      </c>
      <c r="BC112" s="208" t="str">
        <f t="shared" si="192"/>
        <v/>
      </c>
      <c r="BD112" s="208">
        <f t="shared" si="193"/>
        <v>17.2</v>
      </c>
      <c r="BE112" s="208" t="str">
        <f t="shared" si="194"/>
        <v/>
      </c>
      <c r="BF112" s="208" t="str">
        <f t="shared" si="195"/>
        <v/>
      </c>
      <c r="BG112" s="209" t="str">
        <f t="shared" si="196"/>
        <v/>
      </c>
      <c r="BH112" s="208" t="str">
        <f t="shared" si="197"/>
        <v/>
      </c>
      <c r="BI112" s="208" t="str">
        <f t="shared" si="198"/>
        <v/>
      </c>
      <c r="BJ112" s="208" t="str">
        <f t="shared" si="199"/>
        <v/>
      </c>
      <c r="BK112" s="208" t="str">
        <f t="shared" si="200"/>
        <v/>
      </c>
      <c r="BL112" s="208" t="str">
        <f t="shared" si="201"/>
        <v/>
      </c>
      <c r="BM112" s="208" t="str">
        <f t="shared" si="202"/>
        <v/>
      </c>
      <c r="BN112" s="208" t="str">
        <f t="shared" si="203"/>
        <v/>
      </c>
      <c r="BO112" s="208" t="str">
        <f t="shared" si="204"/>
        <v/>
      </c>
      <c r="BP112" s="208" t="str">
        <f t="shared" si="205"/>
        <v/>
      </c>
      <c r="BQ112" s="208" t="str">
        <f t="shared" si="206"/>
        <v/>
      </c>
      <c r="BR112" s="208">
        <f t="shared" si="207"/>
        <v>33.925049309664693</v>
      </c>
      <c r="BS112" s="208" t="str">
        <f t="shared" si="208"/>
        <v/>
      </c>
      <c r="BT112" s="208" t="str">
        <f t="shared" si="209"/>
        <v/>
      </c>
      <c r="BU112" s="207">
        <v>7.08</v>
      </c>
      <c r="BV112" s="206">
        <v>7.08</v>
      </c>
      <c r="BW112" s="206">
        <v>7.12</v>
      </c>
      <c r="BX112" s="206">
        <v>7.12</v>
      </c>
      <c r="BY112" s="206">
        <v>6.74</v>
      </c>
      <c r="BZ112" s="206">
        <v>7.06</v>
      </c>
      <c r="CA112" s="206">
        <v>7.06</v>
      </c>
      <c r="CB112" s="206">
        <v>6.64</v>
      </c>
      <c r="CF112" s="206">
        <v>6.68</v>
      </c>
      <c r="CG112" s="206">
        <v>7.01</v>
      </c>
      <c r="CH112" s="206">
        <v>7.27</v>
      </c>
      <c r="CI112" s="207" t="str">
        <f t="shared" si="210"/>
        <v/>
      </c>
      <c r="CJ112" s="206" t="str">
        <f t="shared" si="211"/>
        <v/>
      </c>
      <c r="CK112" s="206" t="str">
        <f t="shared" si="212"/>
        <v/>
      </c>
      <c r="CL112" s="206" t="str">
        <f t="shared" si="213"/>
        <v/>
      </c>
      <c r="CM112" s="206" t="str">
        <f t="shared" si="214"/>
        <v/>
      </c>
      <c r="CN112" s="206" t="str">
        <f t="shared" si="215"/>
        <v/>
      </c>
      <c r="CO112" s="206" t="str">
        <f t="shared" si="216"/>
        <v/>
      </c>
      <c r="CP112" s="206" t="str">
        <f t="shared" si="217"/>
        <v/>
      </c>
      <c r="CQ112" s="206" t="str">
        <f t="shared" si="218"/>
        <v/>
      </c>
      <c r="CR112" s="206" t="str">
        <f t="shared" si="219"/>
        <v/>
      </c>
      <c r="CS112" s="206" t="str">
        <f t="shared" si="220"/>
        <v/>
      </c>
      <c r="CT112" s="206">
        <f t="shared" si="221"/>
        <v>6.68</v>
      </c>
      <c r="CU112" s="206" t="str">
        <f t="shared" si="222"/>
        <v/>
      </c>
      <c r="CV112" s="206" t="str">
        <f t="shared" si="223"/>
        <v/>
      </c>
    </row>
    <row r="113" spans="1:100" x14ac:dyDescent="0.15">
      <c r="A113" s="210" t="s">
        <v>814</v>
      </c>
      <c r="B113" s="211" t="s">
        <v>1589</v>
      </c>
      <c r="C113" s="207">
        <v>10.199999999999999</v>
      </c>
      <c r="D113" s="206">
        <v>10.69</v>
      </c>
      <c r="E113" s="206">
        <v>7.54</v>
      </c>
      <c r="F113" s="206">
        <v>7.54</v>
      </c>
      <c r="G113" s="206">
        <v>7.96</v>
      </c>
      <c r="H113" s="206">
        <v>8.3699999999999992</v>
      </c>
      <c r="I113" s="206">
        <v>8.3699999999999992</v>
      </c>
      <c r="J113" s="206">
        <v>9.02</v>
      </c>
      <c r="K113" s="206">
        <v>7.46</v>
      </c>
      <c r="L113" s="206">
        <v>7.46</v>
      </c>
      <c r="M113" s="206">
        <v>7.11</v>
      </c>
      <c r="N113" s="206">
        <v>11.34</v>
      </c>
      <c r="O113" s="206">
        <v>13.4</v>
      </c>
      <c r="P113" s="206">
        <v>13.47</v>
      </c>
      <c r="Q113" s="209">
        <v>5</v>
      </c>
      <c r="R113" s="208">
        <v>7.2</v>
      </c>
      <c r="AB113" s="208">
        <v>8.6999999999999993</v>
      </c>
      <c r="AC113" s="208">
        <v>8</v>
      </c>
      <c r="AD113" s="208">
        <v>6.6</v>
      </c>
      <c r="AE113" s="207">
        <f t="shared" si="168"/>
        <v>0.49019607843137258</v>
      </c>
      <c r="AF113" s="206">
        <f t="shared" si="169"/>
        <v>0.67352666043030873</v>
      </c>
      <c r="AG113" s="206" t="str">
        <f t="shared" si="170"/>
        <v/>
      </c>
      <c r="AH113" s="206" t="str">
        <f t="shared" si="171"/>
        <v/>
      </c>
      <c r="AI113" s="206" t="str">
        <f t="shared" si="172"/>
        <v/>
      </c>
      <c r="AJ113" s="206" t="str">
        <f t="shared" si="173"/>
        <v/>
      </c>
      <c r="AK113" s="206" t="str">
        <f t="shared" si="174"/>
        <v/>
      </c>
      <c r="AL113" s="206" t="str">
        <f t="shared" si="175"/>
        <v/>
      </c>
      <c r="AM113" s="206" t="str">
        <f t="shared" si="176"/>
        <v/>
      </c>
      <c r="AN113" s="206" t="str">
        <f t="shared" si="177"/>
        <v/>
      </c>
      <c r="AO113" s="206" t="str">
        <f t="shared" si="178"/>
        <v/>
      </c>
      <c r="AP113" s="206">
        <f t="shared" si="179"/>
        <v>0.7671957671957671</v>
      </c>
      <c r="AQ113" s="206">
        <f t="shared" si="180"/>
        <v>0.59701492537313428</v>
      </c>
      <c r="AR113" s="206">
        <f t="shared" si="181"/>
        <v>0.48997772828507791</v>
      </c>
      <c r="AS113" s="209" t="str">
        <f t="shared" si="182"/>
        <v/>
      </c>
      <c r="AT113" s="208" t="str">
        <f t="shared" si="183"/>
        <v/>
      </c>
      <c r="AU113" s="208" t="str">
        <f t="shared" si="184"/>
        <v/>
      </c>
      <c r="AV113" s="208" t="str">
        <f t="shared" si="185"/>
        <v/>
      </c>
      <c r="AW113" s="208" t="str">
        <f t="shared" si="186"/>
        <v/>
      </c>
      <c r="AX113" s="208" t="str">
        <f t="shared" si="187"/>
        <v/>
      </c>
      <c r="AY113" s="208" t="str">
        <f t="shared" si="188"/>
        <v/>
      </c>
      <c r="AZ113" s="208" t="str">
        <f t="shared" si="189"/>
        <v/>
      </c>
      <c r="BA113" s="208" t="str">
        <f t="shared" si="190"/>
        <v/>
      </c>
      <c r="BB113" s="208" t="str">
        <f t="shared" si="191"/>
        <v/>
      </c>
      <c r="BC113" s="208" t="str">
        <f t="shared" si="192"/>
        <v/>
      </c>
      <c r="BD113" s="208" t="str">
        <f t="shared" si="193"/>
        <v/>
      </c>
      <c r="BE113" s="208" t="str">
        <f t="shared" si="194"/>
        <v/>
      </c>
      <c r="BF113" s="208" t="str">
        <f t="shared" si="195"/>
        <v/>
      </c>
      <c r="BG113" s="209" t="str">
        <f t="shared" si="196"/>
        <v/>
      </c>
      <c r="BH113" s="208" t="str">
        <f t="shared" si="197"/>
        <v/>
      </c>
      <c r="BI113" s="208" t="str">
        <f t="shared" si="198"/>
        <v/>
      </c>
      <c r="BJ113" s="208" t="str">
        <f t="shared" si="199"/>
        <v/>
      </c>
      <c r="BK113" s="208" t="str">
        <f t="shared" si="200"/>
        <v/>
      </c>
      <c r="BL113" s="208" t="str">
        <f t="shared" si="201"/>
        <v/>
      </c>
      <c r="BM113" s="208" t="str">
        <f t="shared" si="202"/>
        <v/>
      </c>
      <c r="BN113" s="208" t="str">
        <f t="shared" si="203"/>
        <v/>
      </c>
      <c r="BO113" s="208" t="str">
        <f t="shared" si="204"/>
        <v/>
      </c>
      <c r="BP113" s="208" t="str">
        <f t="shared" si="205"/>
        <v/>
      </c>
      <c r="BQ113" s="208" t="str">
        <f t="shared" si="206"/>
        <v/>
      </c>
      <c r="BR113" s="208" t="str">
        <f t="shared" si="207"/>
        <v/>
      </c>
      <c r="BS113" s="208" t="str">
        <f t="shared" si="208"/>
        <v/>
      </c>
      <c r="BT113" s="208" t="str">
        <f t="shared" si="209"/>
        <v/>
      </c>
      <c r="BU113" s="207">
        <v>6.47</v>
      </c>
      <c r="BV113" s="206">
        <v>6.5</v>
      </c>
      <c r="CF113" s="206">
        <v>6.68</v>
      </c>
      <c r="CG113" s="206">
        <v>6.6</v>
      </c>
      <c r="CH113" s="206">
        <v>6.72</v>
      </c>
      <c r="CI113" s="207" t="str">
        <f t="shared" si="210"/>
        <v/>
      </c>
      <c r="CJ113" s="206" t="str">
        <f t="shared" si="211"/>
        <v/>
      </c>
      <c r="CK113" s="206" t="str">
        <f t="shared" si="212"/>
        <v/>
      </c>
      <c r="CL113" s="206" t="str">
        <f t="shared" si="213"/>
        <v/>
      </c>
      <c r="CM113" s="206" t="str">
        <f t="shared" si="214"/>
        <v/>
      </c>
      <c r="CN113" s="206" t="str">
        <f t="shared" si="215"/>
        <v/>
      </c>
      <c r="CO113" s="206" t="str">
        <f t="shared" si="216"/>
        <v/>
      </c>
      <c r="CP113" s="206" t="str">
        <f t="shared" si="217"/>
        <v/>
      </c>
      <c r="CQ113" s="206" t="str">
        <f t="shared" si="218"/>
        <v/>
      </c>
      <c r="CR113" s="206" t="str">
        <f t="shared" si="219"/>
        <v/>
      </c>
      <c r="CS113" s="206" t="str">
        <f t="shared" si="220"/>
        <v/>
      </c>
      <c r="CT113" s="206" t="str">
        <f t="shared" si="221"/>
        <v/>
      </c>
      <c r="CU113" s="206" t="str">
        <f t="shared" si="222"/>
        <v/>
      </c>
      <c r="CV113" s="206" t="str">
        <f t="shared" si="223"/>
        <v/>
      </c>
    </row>
    <row r="114" spans="1:100" x14ac:dyDescent="0.15">
      <c r="A114" s="210" t="s">
        <v>816</v>
      </c>
      <c r="B114" s="211" t="s">
        <v>1787</v>
      </c>
      <c r="C114" s="207">
        <v>2.67</v>
      </c>
      <c r="D114" s="206">
        <v>1.79</v>
      </c>
      <c r="E114" s="206">
        <v>2.91</v>
      </c>
      <c r="F114" s="206">
        <v>2.91</v>
      </c>
      <c r="G114" s="206">
        <v>4.9400000000000004</v>
      </c>
      <c r="H114" s="206">
        <v>1.33</v>
      </c>
      <c r="I114" s="206">
        <v>1.33</v>
      </c>
      <c r="J114" s="206">
        <v>2.61</v>
      </c>
      <c r="K114" s="206">
        <v>4.6100000000000003</v>
      </c>
      <c r="L114" s="206">
        <v>4.6100000000000003</v>
      </c>
      <c r="M114" s="206">
        <v>4.75</v>
      </c>
      <c r="N114" s="206">
        <v>2.11</v>
      </c>
      <c r="O114" s="206">
        <v>0.86</v>
      </c>
      <c r="P114" s="206">
        <v>3.41</v>
      </c>
      <c r="Q114" s="209">
        <v>5.3</v>
      </c>
      <c r="R114" s="208">
        <v>8.5</v>
      </c>
      <c r="S114" s="208">
        <v>10.1</v>
      </c>
      <c r="T114" s="208">
        <v>10.1</v>
      </c>
      <c r="U114" s="208">
        <v>4.2</v>
      </c>
      <c r="V114" s="208">
        <v>8.9</v>
      </c>
      <c r="W114" s="208">
        <v>8.9</v>
      </c>
      <c r="X114" s="208">
        <v>8.1</v>
      </c>
      <c r="AB114" s="208">
        <v>8.4</v>
      </c>
      <c r="AC114" s="208">
        <v>4.5999999999999996</v>
      </c>
      <c r="AD114" s="208">
        <v>11</v>
      </c>
      <c r="AE114" s="207">
        <f t="shared" si="168"/>
        <v>1.9850187265917603</v>
      </c>
      <c r="AF114" s="206">
        <f t="shared" si="169"/>
        <v>4.7486033519553068</v>
      </c>
      <c r="AG114" s="206">
        <f t="shared" si="170"/>
        <v>3.4707903780068725</v>
      </c>
      <c r="AH114" s="206">
        <f t="shared" si="171"/>
        <v>3.4707903780068725</v>
      </c>
      <c r="AI114" s="206">
        <f t="shared" si="172"/>
        <v>0.85020242914979749</v>
      </c>
      <c r="AJ114" s="206">
        <f t="shared" si="173"/>
        <v>6.6917293233082704</v>
      </c>
      <c r="AK114" s="206">
        <f t="shared" si="174"/>
        <v>6.6917293233082704</v>
      </c>
      <c r="AL114" s="206">
        <f t="shared" si="175"/>
        <v>3.103448275862069</v>
      </c>
      <c r="AM114" s="206" t="str">
        <f t="shared" si="176"/>
        <v/>
      </c>
      <c r="AN114" s="206" t="str">
        <f t="shared" si="177"/>
        <v/>
      </c>
      <c r="AO114" s="206" t="str">
        <f t="shared" si="178"/>
        <v/>
      </c>
      <c r="AP114" s="206">
        <f t="shared" si="179"/>
        <v>3.9810426540284363</v>
      </c>
      <c r="AQ114" s="206">
        <f t="shared" si="180"/>
        <v>5.3488372093023253</v>
      </c>
      <c r="AR114" s="206">
        <f t="shared" si="181"/>
        <v>3.225806451612903</v>
      </c>
      <c r="AS114" s="209">
        <f t="shared" si="182"/>
        <v>5.3</v>
      </c>
      <c r="AT114" s="208">
        <f t="shared" si="183"/>
        <v>8.5</v>
      </c>
      <c r="AU114" s="208">
        <f t="shared" si="184"/>
        <v>10.1</v>
      </c>
      <c r="AV114" s="208">
        <f t="shared" si="185"/>
        <v>10.1</v>
      </c>
      <c r="AW114" s="208" t="str">
        <f t="shared" si="186"/>
        <v/>
      </c>
      <c r="AX114" s="208">
        <f t="shared" si="187"/>
        <v>8.9</v>
      </c>
      <c r="AY114" s="208">
        <f t="shared" si="188"/>
        <v>8.9</v>
      </c>
      <c r="AZ114" s="208">
        <f t="shared" si="189"/>
        <v>8.1</v>
      </c>
      <c r="BA114" s="208" t="str">
        <f t="shared" si="190"/>
        <v/>
      </c>
      <c r="BB114" s="208" t="str">
        <f t="shared" si="191"/>
        <v/>
      </c>
      <c r="BC114" s="208" t="str">
        <f t="shared" si="192"/>
        <v/>
      </c>
      <c r="BD114" s="208">
        <f t="shared" si="193"/>
        <v>8.4</v>
      </c>
      <c r="BE114" s="208">
        <f t="shared" si="194"/>
        <v>4.5999999999999996</v>
      </c>
      <c r="BF114" s="208">
        <f t="shared" si="195"/>
        <v>11</v>
      </c>
      <c r="BG114" s="209">
        <f t="shared" si="196"/>
        <v>9.742647058823529</v>
      </c>
      <c r="BH114" s="208">
        <f t="shared" si="197"/>
        <v>15.799256505576208</v>
      </c>
      <c r="BI114" s="208">
        <f t="shared" si="198"/>
        <v>19.535783365570598</v>
      </c>
      <c r="BJ114" s="208">
        <f t="shared" si="199"/>
        <v>19.535783365570598</v>
      </c>
      <c r="BK114" s="208" t="str">
        <f t="shared" si="200"/>
        <v/>
      </c>
      <c r="BL114" s="208">
        <f t="shared" si="201"/>
        <v>18.42650103519669</v>
      </c>
      <c r="BM114" s="208">
        <f t="shared" si="202"/>
        <v>18.42650103519669</v>
      </c>
      <c r="BN114" s="208">
        <f t="shared" si="203"/>
        <v>23.478260869565219</v>
      </c>
      <c r="BO114" s="208" t="str">
        <f t="shared" si="204"/>
        <v/>
      </c>
      <c r="BP114" s="208" t="str">
        <f t="shared" si="205"/>
        <v/>
      </c>
      <c r="BQ114" s="208" t="str">
        <f t="shared" si="206"/>
        <v/>
      </c>
      <c r="BR114" s="208">
        <f t="shared" si="207"/>
        <v>16.568047337278106</v>
      </c>
      <c r="BS114" s="208">
        <f t="shared" si="208"/>
        <v>8.761904761904761</v>
      </c>
      <c r="BT114" s="208">
        <f t="shared" si="209"/>
        <v>21.739130434782609</v>
      </c>
      <c r="BU114" s="207">
        <v>6.58</v>
      </c>
      <c r="BV114" s="206">
        <v>6</v>
      </c>
      <c r="BW114" s="206">
        <v>7.65</v>
      </c>
      <c r="BX114" s="206">
        <v>7.65</v>
      </c>
      <c r="BY114" s="206">
        <v>7.37</v>
      </c>
      <c r="BZ114" s="206">
        <v>7.58</v>
      </c>
      <c r="CA114" s="206">
        <v>7.58</v>
      </c>
      <c r="CB114" s="206">
        <v>7.04</v>
      </c>
      <c r="CF114" s="206">
        <v>6.82</v>
      </c>
      <c r="CG114" s="206">
        <v>6.31</v>
      </c>
      <c r="CH114" s="206">
        <v>7.15</v>
      </c>
      <c r="CI114" s="207">
        <f t="shared" si="210"/>
        <v>6.58</v>
      </c>
      <c r="CJ114" s="206">
        <f t="shared" si="211"/>
        <v>6</v>
      </c>
      <c r="CK114" s="206">
        <f t="shared" si="212"/>
        <v>7.65</v>
      </c>
      <c r="CL114" s="206">
        <f t="shared" si="213"/>
        <v>7.65</v>
      </c>
      <c r="CM114" s="206" t="str">
        <f t="shared" si="214"/>
        <v/>
      </c>
      <c r="CN114" s="206">
        <f t="shared" si="215"/>
        <v>7.58</v>
      </c>
      <c r="CO114" s="206">
        <f t="shared" si="216"/>
        <v>7.58</v>
      </c>
      <c r="CP114" s="206">
        <f t="shared" si="217"/>
        <v>7.04</v>
      </c>
      <c r="CQ114" s="206" t="str">
        <f t="shared" si="218"/>
        <v/>
      </c>
      <c r="CR114" s="206" t="str">
        <f t="shared" si="219"/>
        <v/>
      </c>
      <c r="CS114" s="206" t="str">
        <f t="shared" si="220"/>
        <v/>
      </c>
      <c r="CT114" s="206">
        <f t="shared" si="221"/>
        <v>6.82</v>
      </c>
      <c r="CU114" s="206">
        <f t="shared" si="222"/>
        <v>6.31</v>
      </c>
      <c r="CV114" s="206">
        <f t="shared" si="223"/>
        <v>7.15</v>
      </c>
    </row>
    <row r="115" spans="1:100" x14ac:dyDescent="0.15">
      <c r="A115" s="210" t="s">
        <v>817</v>
      </c>
      <c r="B115" s="211" t="s">
        <v>1786</v>
      </c>
      <c r="C115" s="207">
        <v>12.66</v>
      </c>
      <c r="D115" s="206">
        <v>13.61</v>
      </c>
      <c r="E115" s="206">
        <v>9.43</v>
      </c>
      <c r="F115" s="206">
        <v>9.43</v>
      </c>
      <c r="G115" s="206">
        <v>6.16</v>
      </c>
      <c r="H115" s="206">
        <v>12.2</v>
      </c>
      <c r="I115" s="206">
        <v>12.2</v>
      </c>
      <c r="J115" s="206">
        <v>7.62</v>
      </c>
      <c r="K115" s="206">
        <v>4.45</v>
      </c>
      <c r="L115" s="206">
        <v>4.45</v>
      </c>
      <c r="M115" s="206">
        <v>4.72</v>
      </c>
      <c r="N115" s="206">
        <v>8.7799999999999994</v>
      </c>
      <c r="O115" s="206">
        <v>9.74</v>
      </c>
      <c r="P115" s="206">
        <v>10.42</v>
      </c>
      <c r="Q115" s="209">
        <v>11.7</v>
      </c>
      <c r="R115" s="208">
        <v>11.8</v>
      </c>
      <c r="S115" s="208">
        <v>2.8</v>
      </c>
      <c r="T115" s="208">
        <v>2.8</v>
      </c>
      <c r="V115" s="208">
        <v>5.5</v>
      </c>
      <c r="W115" s="208">
        <v>5.5</v>
      </c>
      <c r="X115" s="208">
        <v>7.3</v>
      </c>
      <c r="AB115" s="208">
        <v>8.6999999999999993</v>
      </c>
      <c r="AC115" s="208">
        <v>6.4</v>
      </c>
      <c r="AD115" s="208">
        <v>7.8</v>
      </c>
      <c r="AE115" s="207">
        <f t="shared" si="168"/>
        <v>0.92417061611374396</v>
      </c>
      <c r="AF115" s="206">
        <f t="shared" si="169"/>
        <v>0.86700955180014705</v>
      </c>
      <c r="AG115" s="206">
        <f t="shared" si="170"/>
        <v>0.29692470837751855</v>
      </c>
      <c r="AH115" s="206">
        <f t="shared" si="171"/>
        <v>0.29692470837751855</v>
      </c>
      <c r="AI115" s="206" t="str">
        <f t="shared" si="172"/>
        <v/>
      </c>
      <c r="AJ115" s="206">
        <f t="shared" si="173"/>
        <v>0.45081967213114754</v>
      </c>
      <c r="AK115" s="206">
        <f t="shared" si="174"/>
        <v>0.45081967213114754</v>
      </c>
      <c r="AL115" s="206">
        <f t="shared" si="175"/>
        <v>0.95800524934383202</v>
      </c>
      <c r="AM115" s="206" t="str">
        <f t="shared" si="176"/>
        <v/>
      </c>
      <c r="AN115" s="206" t="str">
        <f t="shared" si="177"/>
        <v/>
      </c>
      <c r="AO115" s="206" t="str">
        <f t="shared" si="178"/>
        <v/>
      </c>
      <c r="AP115" s="206">
        <f t="shared" si="179"/>
        <v>0.99088838268792712</v>
      </c>
      <c r="AQ115" s="206">
        <f t="shared" si="180"/>
        <v>0.65708418891170428</v>
      </c>
      <c r="AR115" s="206">
        <f t="shared" si="181"/>
        <v>0.74856046065259119</v>
      </c>
      <c r="AS115" s="209" t="str">
        <f t="shared" si="182"/>
        <v/>
      </c>
      <c r="AT115" s="208" t="str">
        <f t="shared" si="183"/>
        <v/>
      </c>
      <c r="AU115" s="208" t="str">
        <f t="shared" si="184"/>
        <v/>
      </c>
      <c r="AV115" s="208" t="str">
        <f t="shared" si="185"/>
        <v/>
      </c>
      <c r="AW115" s="208" t="str">
        <f t="shared" si="186"/>
        <v/>
      </c>
      <c r="AX115" s="208" t="str">
        <f t="shared" si="187"/>
        <v/>
      </c>
      <c r="AY115" s="208" t="str">
        <f t="shared" si="188"/>
        <v/>
      </c>
      <c r="AZ115" s="208" t="str">
        <f t="shared" si="189"/>
        <v/>
      </c>
      <c r="BA115" s="208" t="str">
        <f t="shared" si="190"/>
        <v/>
      </c>
      <c r="BB115" s="208" t="str">
        <f t="shared" si="191"/>
        <v/>
      </c>
      <c r="BC115" s="208" t="str">
        <f t="shared" si="192"/>
        <v/>
      </c>
      <c r="BD115" s="208" t="str">
        <f t="shared" si="193"/>
        <v/>
      </c>
      <c r="BE115" s="208" t="str">
        <f t="shared" si="194"/>
        <v/>
      </c>
      <c r="BF115" s="208" t="str">
        <f t="shared" si="195"/>
        <v/>
      </c>
      <c r="BG115" s="209" t="str">
        <f t="shared" si="196"/>
        <v/>
      </c>
      <c r="BH115" s="208" t="str">
        <f t="shared" si="197"/>
        <v/>
      </c>
      <c r="BI115" s="208" t="str">
        <f t="shared" si="198"/>
        <v/>
      </c>
      <c r="BJ115" s="208" t="str">
        <f t="shared" si="199"/>
        <v/>
      </c>
      <c r="BK115" s="208" t="str">
        <f t="shared" si="200"/>
        <v/>
      </c>
      <c r="BL115" s="208" t="str">
        <f t="shared" si="201"/>
        <v/>
      </c>
      <c r="BM115" s="208" t="str">
        <f t="shared" si="202"/>
        <v/>
      </c>
      <c r="BN115" s="208" t="str">
        <f t="shared" si="203"/>
        <v/>
      </c>
      <c r="BO115" s="208" t="str">
        <f t="shared" si="204"/>
        <v/>
      </c>
      <c r="BP115" s="208" t="str">
        <f t="shared" si="205"/>
        <v/>
      </c>
      <c r="BQ115" s="208" t="str">
        <f t="shared" si="206"/>
        <v/>
      </c>
      <c r="BR115" s="208" t="str">
        <f t="shared" si="207"/>
        <v/>
      </c>
      <c r="BS115" s="208" t="str">
        <f t="shared" si="208"/>
        <v/>
      </c>
      <c r="BT115" s="208" t="str">
        <f t="shared" si="209"/>
        <v/>
      </c>
      <c r="BU115" s="207">
        <v>7.32</v>
      </c>
      <c r="BV115" s="206">
        <v>7.21</v>
      </c>
      <c r="BW115" s="206">
        <v>7.13</v>
      </c>
      <c r="BX115" s="206">
        <v>7.13</v>
      </c>
      <c r="BZ115" s="206">
        <v>6.62</v>
      </c>
      <c r="CA115" s="206">
        <v>6.62</v>
      </c>
      <c r="CB115" s="206">
        <v>7.35</v>
      </c>
      <c r="CF115" s="206">
        <v>7.29</v>
      </c>
      <c r="CG115" s="206">
        <v>7.55</v>
      </c>
      <c r="CH115" s="206">
        <v>7.3</v>
      </c>
      <c r="CI115" s="207" t="str">
        <f t="shared" si="210"/>
        <v/>
      </c>
      <c r="CJ115" s="206" t="str">
        <f t="shared" si="211"/>
        <v/>
      </c>
      <c r="CK115" s="206" t="str">
        <f t="shared" si="212"/>
        <v/>
      </c>
      <c r="CL115" s="206" t="str">
        <f t="shared" si="213"/>
        <v/>
      </c>
      <c r="CM115" s="206" t="str">
        <f t="shared" si="214"/>
        <v/>
      </c>
      <c r="CN115" s="206" t="str">
        <f t="shared" si="215"/>
        <v/>
      </c>
      <c r="CO115" s="206" t="str">
        <f t="shared" si="216"/>
        <v/>
      </c>
      <c r="CP115" s="206" t="str">
        <f t="shared" si="217"/>
        <v/>
      </c>
      <c r="CQ115" s="206" t="str">
        <f t="shared" si="218"/>
        <v/>
      </c>
      <c r="CR115" s="206" t="str">
        <f t="shared" si="219"/>
        <v/>
      </c>
      <c r="CS115" s="206" t="str">
        <f t="shared" si="220"/>
        <v/>
      </c>
      <c r="CT115" s="206" t="str">
        <f t="shared" si="221"/>
        <v/>
      </c>
      <c r="CU115" s="206" t="str">
        <f t="shared" si="222"/>
        <v/>
      </c>
      <c r="CV115" s="206" t="str">
        <f t="shared" si="223"/>
        <v/>
      </c>
    </row>
    <row r="116" spans="1:100" x14ac:dyDescent="0.15">
      <c r="A116" s="210" t="s">
        <v>581</v>
      </c>
      <c r="B116" s="211" t="s">
        <v>1785</v>
      </c>
      <c r="C116" s="207">
        <v>2.57</v>
      </c>
      <c r="D116" s="206">
        <v>2.15</v>
      </c>
      <c r="E116" s="206">
        <v>2.63</v>
      </c>
      <c r="F116" s="206">
        <v>2.63</v>
      </c>
      <c r="G116" s="206">
        <v>3.02</v>
      </c>
      <c r="H116" s="206">
        <v>2.38</v>
      </c>
      <c r="I116" s="206">
        <v>2.38</v>
      </c>
      <c r="J116" s="206">
        <v>3.55</v>
      </c>
      <c r="K116" s="206">
        <v>3.19</v>
      </c>
      <c r="L116" s="206">
        <v>3.19</v>
      </c>
      <c r="M116" s="206">
        <v>3.26</v>
      </c>
      <c r="N116" s="206">
        <v>2.82</v>
      </c>
      <c r="O116" s="206">
        <v>3.44</v>
      </c>
      <c r="P116" s="206">
        <v>5.18</v>
      </c>
      <c r="S116" s="208">
        <v>9.6</v>
      </c>
      <c r="T116" s="208">
        <v>9.6</v>
      </c>
      <c r="U116" s="208">
        <v>12.7</v>
      </c>
      <c r="V116" s="208">
        <v>12.9</v>
      </c>
      <c r="W116" s="208">
        <v>12.9</v>
      </c>
      <c r="X116" s="208">
        <v>17.2</v>
      </c>
      <c r="Y116" s="208">
        <v>4.3</v>
      </c>
      <c r="Z116" s="208">
        <v>4.3</v>
      </c>
      <c r="AA116" s="208">
        <v>9.4</v>
      </c>
      <c r="AC116" s="208">
        <v>13.6</v>
      </c>
      <c r="AD116" s="208">
        <v>12.1</v>
      </c>
      <c r="AE116" s="207" t="str">
        <f t="shared" si="168"/>
        <v/>
      </c>
      <c r="AF116" s="206" t="str">
        <f t="shared" si="169"/>
        <v/>
      </c>
      <c r="AG116" s="206">
        <f t="shared" si="170"/>
        <v>3.6501901140684412</v>
      </c>
      <c r="AH116" s="206">
        <f t="shared" si="171"/>
        <v>3.6501901140684412</v>
      </c>
      <c r="AI116" s="206">
        <f t="shared" si="172"/>
        <v>4.2052980132450326</v>
      </c>
      <c r="AJ116" s="206">
        <f t="shared" si="173"/>
        <v>5.420168067226891</v>
      </c>
      <c r="AK116" s="206">
        <f t="shared" si="174"/>
        <v>5.420168067226891</v>
      </c>
      <c r="AL116" s="206">
        <f t="shared" si="175"/>
        <v>4.845070422535211</v>
      </c>
      <c r="AM116" s="206">
        <f t="shared" si="176"/>
        <v>1.347962382445141</v>
      </c>
      <c r="AN116" s="206">
        <f t="shared" si="177"/>
        <v>1.347962382445141</v>
      </c>
      <c r="AO116" s="206">
        <f t="shared" si="178"/>
        <v>2.8834355828220861</v>
      </c>
      <c r="AP116" s="206" t="str">
        <f t="shared" si="179"/>
        <v/>
      </c>
      <c r="AQ116" s="206">
        <f t="shared" si="180"/>
        <v>3.9534883720930232</v>
      </c>
      <c r="AR116" s="206">
        <f t="shared" si="181"/>
        <v>2.3359073359073359</v>
      </c>
      <c r="AS116" s="209" t="str">
        <f t="shared" si="182"/>
        <v/>
      </c>
      <c r="AT116" s="208" t="str">
        <f t="shared" si="183"/>
        <v/>
      </c>
      <c r="AU116" s="208">
        <f t="shared" si="184"/>
        <v>9.6</v>
      </c>
      <c r="AV116" s="208">
        <f t="shared" si="185"/>
        <v>9.6</v>
      </c>
      <c r="AW116" s="208">
        <f t="shared" si="186"/>
        <v>12.7</v>
      </c>
      <c r="AX116" s="208">
        <f t="shared" si="187"/>
        <v>12.9</v>
      </c>
      <c r="AY116" s="208">
        <f t="shared" si="188"/>
        <v>12.9</v>
      </c>
      <c r="AZ116" s="208">
        <f t="shared" si="189"/>
        <v>17.2</v>
      </c>
      <c r="BA116" s="208" t="str">
        <f t="shared" si="190"/>
        <v/>
      </c>
      <c r="BB116" s="208" t="str">
        <f t="shared" si="191"/>
        <v/>
      </c>
      <c r="BC116" s="208">
        <f t="shared" si="192"/>
        <v>9.4</v>
      </c>
      <c r="BD116" s="208" t="str">
        <f t="shared" si="193"/>
        <v/>
      </c>
      <c r="BE116" s="208">
        <f t="shared" si="194"/>
        <v>13.6</v>
      </c>
      <c r="BF116" s="208">
        <f t="shared" si="195"/>
        <v>12.1</v>
      </c>
      <c r="BG116" s="209" t="str">
        <f t="shared" si="196"/>
        <v/>
      </c>
      <c r="BH116" s="208" t="str">
        <f t="shared" si="197"/>
        <v/>
      </c>
      <c r="BI116" s="208">
        <f t="shared" si="198"/>
        <v>18.568665377176014</v>
      </c>
      <c r="BJ116" s="208">
        <f t="shared" si="199"/>
        <v>18.568665377176014</v>
      </c>
      <c r="BK116" s="208">
        <f t="shared" si="200"/>
        <v>26.078028747433262</v>
      </c>
      <c r="BL116" s="208">
        <f t="shared" si="201"/>
        <v>26.708074534161494</v>
      </c>
      <c r="BM116" s="208">
        <f t="shared" si="202"/>
        <v>26.708074534161494</v>
      </c>
      <c r="BN116" s="208">
        <f t="shared" si="203"/>
        <v>49.855072463768117</v>
      </c>
      <c r="BO116" s="208" t="str">
        <f t="shared" si="204"/>
        <v/>
      </c>
      <c r="BP116" s="208" t="str">
        <f t="shared" si="205"/>
        <v/>
      </c>
      <c r="BQ116" s="208">
        <f t="shared" si="206"/>
        <v>21.123595505617978</v>
      </c>
      <c r="BR116" s="208" t="str">
        <f t="shared" si="207"/>
        <v/>
      </c>
      <c r="BS116" s="208">
        <f t="shared" si="208"/>
        <v>25.904761904761905</v>
      </c>
      <c r="BT116" s="208">
        <f t="shared" si="209"/>
        <v>23.913043478260867</v>
      </c>
      <c r="BW116" s="206">
        <v>7.38</v>
      </c>
      <c r="BX116" s="206">
        <v>7.38</v>
      </c>
      <c r="BY116" s="206">
        <v>7.42</v>
      </c>
      <c r="BZ116" s="206">
        <v>7.02</v>
      </c>
      <c r="CA116" s="206">
        <v>7.02</v>
      </c>
      <c r="CB116" s="206">
        <v>7.05</v>
      </c>
      <c r="CC116" s="206">
        <v>7.49</v>
      </c>
      <c r="CD116" s="206">
        <v>7.49</v>
      </c>
      <c r="CE116" s="206">
        <v>7.42</v>
      </c>
      <c r="CG116" s="206">
        <v>7.46</v>
      </c>
      <c r="CH116" s="206">
        <v>7.77</v>
      </c>
      <c r="CI116" s="207" t="str">
        <f t="shared" si="210"/>
        <v/>
      </c>
      <c r="CJ116" s="206" t="str">
        <f t="shared" si="211"/>
        <v/>
      </c>
      <c r="CK116" s="206">
        <f t="shared" si="212"/>
        <v>7.38</v>
      </c>
      <c r="CL116" s="206">
        <f t="shared" si="213"/>
        <v>7.38</v>
      </c>
      <c r="CM116" s="206">
        <f t="shared" si="214"/>
        <v>7.42</v>
      </c>
      <c r="CN116" s="206">
        <f t="shared" si="215"/>
        <v>7.02</v>
      </c>
      <c r="CO116" s="206">
        <f t="shared" si="216"/>
        <v>7.02</v>
      </c>
      <c r="CP116" s="206">
        <f t="shared" si="217"/>
        <v>7.05</v>
      </c>
      <c r="CQ116" s="206" t="str">
        <f t="shared" si="218"/>
        <v/>
      </c>
      <c r="CR116" s="206" t="str">
        <f t="shared" si="219"/>
        <v/>
      </c>
      <c r="CS116" s="206">
        <f t="shared" si="220"/>
        <v>7.42</v>
      </c>
      <c r="CT116" s="206" t="str">
        <f t="shared" si="221"/>
        <v/>
      </c>
      <c r="CU116" s="206">
        <f t="shared" si="222"/>
        <v>7.46</v>
      </c>
      <c r="CV116" s="206">
        <f t="shared" si="223"/>
        <v>7.77</v>
      </c>
    </row>
    <row r="117" spans="1:100" x14ac:dyDescent="0.15">
      <c r="A117" s="210" t="s">
        <v>818</v>
      </c>
      <c r="B117" s="211" t="s">
        <v>1784</v>
      </c>
      <c r="C117" s="207">
        <v>6.89</v>
      </c>
      <c r="D117" s="206">
        <v>3.46</v>
      </c>
      <c r="E117" s="206">
        <v>3.7</v>
      </c>
      <c r="F117" s="206">
        <v>3.7</v>
      </c>
      <c r="G117" s="206">
        <v>3.38</v>
      </c>
      <c r="H117" s="206">
        <v>2.46</v>
      </c>
      <c r="I117" s="206">
        <v>2.46</v>
      </c>
      <c r="J117" s="206">
        <v>6.48</v>
      </c>
      <c r="K117" s="206">
        <v>3.32</v>
      </c>
      <c r="L117" s="206">
        <v>3.32</v>
      </c>
      <c r="M117" s="206">
        <v>2.94</v>
      </c>
      <c r="N117" s="206">
        <v>4.5599999999999996</v>
      </c>
      <c r="O117" s="206">
        <v>3.04</v>
      </c>
      <c r="P117" s="206">
        <v>2.66</v>
      </c>
      <c r="Q117" s="209">
        <v>7.2</v>
      </c>
      <c r="R117" s="208">
        <v>11.5</v>
      </c>
      <c r="S117" s="208">
        <v>16.399999999999999</v>
      </c>
      <c r="T117" s="208">
        <v>16.399999999999999</v>
      </c>
      <c r="U117" s="208">
        <v>14.6</v>
      </c>
      <c r="V117" s="208">
        <v>30.2</v>
      </c>
      <c r="W117" s="208">
        <v>30.2</v>
      </c>
      <c r="X117" s="208">
        <v>22.2</v>
      </c>
      <c r="Y117" s="208">
        <v>11.1</v>
      </c>
      <c r="Z117" s="208">
        <v>11.1</v>
      </c>
      <c r="AA117" s="208">
        <v>8.5</v>
      </c>
      <c r="AB117" s="208">
        <v>37</v>
      </c>
      <c r="AC117" s="208">
        <v>18.3</v>
      </c>
      <c r="AD117" s="208">
        <v>12.3</v>
      </c>
      <c r="AE117" s="207">
        <f t="shared" si="168"/>
        <v>1.0449927431059507</v>
      </c>
      <c r="AF117" s="206">
        <f t="shared" si="169"/>
        <v>3.3236994219653178</v>
      </c>
      <c r="AG117" s="206">
        <f t="shared" si="170"/>
        <v>4.4324324324324316</v>
      </c>
      <c r="AH117" s="206">
        <f t="shared" si="171"/>
        <v>4.4324324324324316</v>
      </c>
      <c r="AI117" s="206">
        <f t="shared" si="172"/>
        <v>4.3195266272189352</v>
      </c>
      <c r="AJ117" s="206">
        <f t="shared" si="173"/>
        <v>12.276422764227641</v>
      </c>
      <c r="AK117" s="206">
        <f t="shared" si="174"/>
        <v>12.276422764227641</v>
      </c>
      <c r="AL117" s="206">
        <f t="shared" si="175"/>
        <v>3.4259259259259256</v>
      </c>
      <c r="AM117" s="206">
        <f t="shared" si="176"/>
        <v>3.3433734939759039</v>
      </c>
      <c r="AN117" s="206">
        <f t="shared" si="177"/>
        <v>3.3433734939759039</v>
      </c>
      <c r="AO117" s="206">
        <f t="shared" si="178"/>
        <v>2.8911564625850339</v>
      </c>
      <c r="AP117" s="206">
        <f t="shared" si="179"/>
        <v>8.1140350877192997</v>
      </c>
      <c r="AQ117" s="206">
        <f t="shared" si="180"/>
        <v>6.0197368421052637</v>
      </c>
      <c r="AR117" s="206">
        <f t="shared" si="181"/>
        <v>4.6240601503759402</v>
      </c>
      <c r="AS117" s="209" t="str">
        <f t="shared" si="182"/>
        <v/>
      </c>
      <c r="AT117" s="208">
        <f t="shared" si="183"/>
        <v>11.5</v>
      </c>
      <c r="AU117" s="208">
        <f t="shared" si="184"/>
        <v>16.399999999999999</v>
      </c>
      <c r="AV117" s="208">
        <f t="shared" si="185"/>
        <v>16.399999999999999</v>
      </c>
      <c r="AW117" s="208">
        <f t="shared" si="186"/>
        <v>14.6</v>
      </c>
      <c r="AX117" s="208">
        <f t="shared" si="187"/>
        <v>30.2</v>
      </c>
      <c r="AY117" s="208">
        <f t="shared" si="188"/>
        <v>30.2</v>
      </c>
      <c r="AZ117" s="208">
        <f t="shared" si="189"/>
        <v>22.2</v>
      </c>
      <c r="BA117" s="208">
        <f t="shared" si="190"/>
        <v>11.1</v>
      </c>
      <c r="BB117" s="208">
        <f t="shared" si="191"/>
        <v>11.1</v>
      </c>
      <c r="BC117" s="208">
        <f t="shared" si="192"/>
        <v>8.5</v>
      </c>
      <c r="BD117" s="208">
        <f t="shared" si="193"/>
        <v>37</v>
      </c>
      <c r="BE117" s="208">
        <f t="shared" si="194"/>
        <v>18.3</v>
      </c>
      <c r="BF117" s="208">
        <f t="shared" si="195"/>
        <v>12.3</v>
      </c>
      <c r="BG117" s="209" t="str">
        <f t="shared" si="196"/>
        <v/>
      </c>
      <c r="BH117" s="208">
        <f t="shared" si="197"/>
        <v>21.375464684014872</v>
      </c>
      <c r="BI117" s="208">
        <f t="shared" si="198"/>
        <v>31.721470019342355</v>
      </c>
      <c r="BJ117" s="208">
        <f t="shared" si="199"/>
        <v>31.721470019342355</v>
      </c>
      <c r="BK117" s="208">
        <f t="shared" si="200"/>
        <v>29.979466119096507</v>
      </c>
      <c r="BL117" s="208">
        <f t="shared" si="201"/>
        <v>62.52587991718427</v>
      </c>
      <c r="BM117" s="208">
        <f t="shared" si="202"/>
        <v>62.52587991718427</v>
      </c>
      <c r="BN117" s="208">
        <f t="shared" si="203"/>
        <v>64.347826086956516</v>
      </c>
      <c r="BO117" s="208">
        <f t="shared" si="204"/>
        <v>22.792607802874741</v>
      </c>
      <c r="BP117" s="208">
        <f t="shared" si="205"/>
        <v>22.792607802874741</v>
      </c>
      <c r="BQ117" s="208">
        <f t="shared" si="206"/>
        <v>19.101123595505619</v>
      </c>
      <c r="BR117" s="208">
        <f t="shared" si="207"/>
        <v>72.978303747534511</v>
      </c>
      <c r="BS117" s="208">
        <f t="shared" si="208"/>
        <v>34.857142857142854</v>
      </c>
      <c r="BT117" s="208">
        <f t="shared" si="209"/>
        <v>24.308300395256918</v>
      </c>
      <c r="BU117" s="207">
        <v>6.94</v>
      </c>
      <c r="BV117" s="206">
        <v>6.71</v>
      </c>
      <c r="BW117" s="206">
        <v>6.78</v>
      </c>
      <c r="BX117" s="206">
        <v>6.78</v>
      </c>
      <c r="BY117" s="206">
        <v>6.9</v>
      </c>
      <c r="BZ117" s="206">
        <v>6.35</v>
      </c>
      <c r="CA117" s="206">
        <v>6.35</v>
      </c>
      <c r="CB117" s="206">
        <v>6.14</v>
      </c>
      <c r="CC117" s="206">
        <v>6.88</v>
      </c>
      <c r="CD117" s="206">
        <v>6.88</v>
      </c>
      <c r="CE117" s="206">
        <v>6.8</v>
      </c>
      <c r="CF117" s="206">
        <v>5.65</v>
      </c>
      <c r="CG117" s="206">
        <v>6.68</v>
      </c>
      <c r="CH117" s="206">
        <v>6.91</v>
      </c>
      <c r="CI117" s="207" t="str">
        <f t="shared" si="210"/>
        <v/>
      </c>
      <c r="CJ117" s="206">
        <f t="shared" si="211"/>
        <v>6.71</v>
      </c>
      <c r="CK117" s="206">
        <f t="shared" si="212"/>
        <v>6.78</v>
      </c>
      <c r="CL117" s="206">
        <f t="shared" si="213"/>
        <v>6.78</v>
      </c>
      <c r="CM117" s="206">
        <f t="shared" si="214"/>
        <v>6.9</v>
      </c>
      <c r="CN117" s="206">
        <f t="shared" si="215"/>
        <v>6.35</v>
      </c>
      <c r="CO117" s="206">
        <f t="shared" si="216"/>
        <v>6.35</v>
      </c>
      <c r="CP117" s="206">
        <f t="shared" si="217"/>
        <v>6.14</v>
      </c>
      <c r="CQ117" s="206">
        <f t="shared" si="218"/>
        <v>6.88</v>
      </c>
      <c r="CR117" s="206">
        <f t="shared" si="219"/>
        <v>6.88</v>
      </c>
      <c r="CS117" s="206">
        <f t="shared" si="220"/>
        <v>6.8</v>
      </c>
      <c r="CT117" s="206">
        <f t="shared" si="221"/>
        <v>5.65</v>
      </c>
      <c r="CU117" s="206">
        <f t="shared" si="222"/>
        <v>6.68</v>
      </c>
      <c r="CV117" s="206">
        <f t="shared" si="223"/>
        <v>6.91</v>
      </c>
    </row>
    <row r="118" spans="1:100" x14ac:dyDescent="0.15">
      <c r="A118" s="210" t="s">
        <v>820</v>
      </c>
      <c r="B118" s="211" t="s">
        <v>1783</v>
      </c>
      <c r="C118" s="207">
        <v>5.54</v>
      </c>
      <c r="D118" s="206">
        <v>4.18</v>
      </c>
      <c r="E118" s="206">
        <v>11.69</v>
      </c>
      <c r="F118" s="206">
        <v>11.69</v>
      </c>
      <c r="G118" s="206">
        <v>11.58</v>
      </c>
      <c r="H118" s="206">
        <v>12.93</v>
      </c>
      <c r="I118" s="206">
        <v>12.93</v>
      </c>
      <c r="J118" s="206">
        <v>7.36</v>
      </c>
      <c r="K118" s="206">
        <v>8.2200000000000006</v>
      </c>
      <c r="L118" s="206">
        <v>8.2200000000000006</v>
      </c>
      <c r="M118" s="206">
        <v>7.54</v>
      </c>
      <c r="N118" s="206">
        <v>4.63</v>
      </c>
      <c r="O118" s="206">
        <v>5.01</v>
      </c>
      <c r="P118" s="206">
        <v>5.12</v>
      </c>
      <c r="S118" s="208">
        <v>12</v>
      </c>
      <c r="T118" s="208">
        <v>12</v>
      </c>
      <c r="U118" s="208">
        <v>9</v>
      </c>
      <c r="V118" s="208">
        <v>20.3</v>
      </c>
      <c r="W118" s="208">
        <v>20.3</v>
      </c>
      <c r="X118" s="208">
        <v>18.399999999999999</v>
      </c>
      <c r="Y118" s="208">
        <v>13.6</v>
      </c>
      <c r="Z118" s="208">
        <v>13.6</v>
      </c>
      <c r="AA118" s="208">
        <v>20.9</v>
      </c>
      <c r="AC118" s="208">
        <v>28.9</v>
      </c>
      <c r="AD118" s="208">
        <v>24.4</v>
      </c>
      <c r="AE118" s="207" t="str">
        <f t="shared" si="168"/>
        <v/>
      </c>
      <c r="AF118" s="206" t="str">
        <f t="shared" si="169"/>
        <v/>
      </c>
      <c r="AG118" s="206">
        <f t="shared" si="170"/>
        <v>1.0265183917878529</v>
      </c>
      <c r="AH118" s="206">
        <f t="shared" si="171"/>
        <v>1.0265183917878529</v>
      </c>
      <c r="AI118" s="206">
        <f t="shared" si="172"/>
        <v>0.77720207253886009</v>
      </c>
      <c r="AJ118" s="206">
        <f t="shared" si="173"/>
        <v>1.5699922660479506</v>
      </c>
      <c r="AK118" s="206">
        <f t="shared" si="174"/>
        <v>1.5699922660479506</v>
      </c>
      <c r="AL118" s="206">
        <f t="shared" si="175"/>
        <v>2.4999999999999996</v>
      </c>
      <c r="AM118" s="206">
        <f t="shared" si="176"/>
        <v>1.6545012165450119</v>
      </c>
      <c r="AN118" s="206">
        <f t="shared" si="177"/>
        <v>1.6545012165450119</v>
      </c>
      <c r="AO118" s="206">
        <f t="shared" si="178"/>
        <v>2.7718832891246681</v>
      </c>
      <c r="AP118" s="206" t="str">
        <f t="shared" si="179"/>
        <v/>
      </c>
      <c r="AQ118" s="206">
        <f t="shared" si="180"/>
        <v>5.7684630738522955</v>
      </c>
      <c r="AR118" s="206">
        <f t="shared" si="181"/>
        <v>4.765625</v>
      </c>
      <c r="AS118" s="209" t="str">
        <f t="shared" si="182"/>
        <v/>
      </c>
      <c r="AT118" s="208" t="str">
        <f t="shared" si="183"/>
        <v/>
      </c>
      <c r="AU118" s="208" t="str">
        <f t="shared" si="184"/>
        <v/>
      </c>
      <c r="AV118" s="208" t="str">
        <f t="shared" si="185"/>
        <v/>
      </c>
      <c r="AW118" s="208" t="str">
        <f t="shared" si="186"/>
        <v/>
      </c>
      <c r="AX118" s="208">
        <f t="shared" si="187"/>
        <v>20.3</v>
      </c>
      <c r="AY118" s="208">
        <f t="shared" si="188"/>
        <v>20.3</v>
      </c>
      <c r="AZ118" s="208">
        <f t="shared" si="189"/>
        <v>18.399999999999999</v>
      </c>
      <c r="BA118" s="208">
        <f t="shared" si="190"/>
        <v>13.6</v>
      </c>
      <c r="BB118" s="208">
        <f t="shared" si="191"/>
        <v>13.6</v>
      </c>
      <c r="BC118" s="208">
        <f t="shared" si="192"/>
        <v>20.9</v>
      </c>
      <c r="BD118" s="208" t="str">
        <f t="shared" si="193"/>
        <v/>
      </c>
      <c r="BE118" s="208">
        <f t="shared" si="194"/>
        <v>28.9</v>
      </c>
      <c r="BF118" s="208">
        <f t="shared" si="195"/>
        <v>24.4</v>
      </c>
      <c r="BG118" s="209" t="str">
        <f t="shared" si="196"/>
        <v/>
      </c>
      <c r="BH118" s="208" t="str">
        <f t="shared" si="197"/>
        <v/>
      </c>
      <c r="BI118" s="208" t="str">
        <f t="shared" si="198"/>
        <v/>
      </c>
      <c r="BJ118" s="208" t="str">
        <f t="shared" si="199"/>
        <v/>
      </c>
      <c r="BK118" s="208" t="str">
        <f t="shared" si="200"/>
        <v/>
      </c>
      <c r="BL118" s="208">
        <f t="shared" si="201"/>
        <v>42.028985507246382</v>
      </c>
      <c r="BM118" s="208">
        <f t="shared" si="202"/>
        <v>42.028985507246382</v>
      </c>
      <c r="BN118" s="208">
        <f t="shared" si="203"/>
        <v>53.333333333333329</v>
      </c>
      <c r="BO118" s="208">
        <f t="shared" si="204"/>
        <v>27.926078028747433</v>
      </c>
      <c r="BP118" s="208">
        <f t="shared" si="205"/>
        <v>27.926078028747433</v>
      </c>
      <c r="BQ118" s="208">
        <f t="shared" si="206"/>
        <v>46.966292134831463</v>
      </c>
      <c r="BR118" s="208" t="str">
        <f t="shared" si="207"/>
        <v/>
      </c>
      <c r="BS118" s="208">
        <f t="shared" si="208"/>
        <v>55.047619047619051</v>
      </c>
      <c r="BT118" s="208">
        <f t="shared" si="209"/>
        <v>48.221343873517782</v>
      </c>
      <c r="BW118" s="206">
        <v>6.95</v>
      </c>
      <c r="BX118" s="206">
        <v>6.95</v>
      </c>
      <c r="BY118" s="206">
        <v>7.24</v>
      </c>
      <c r="BZ118" s="206">
        <v>6.75</v>
      </c>
      <c r="CA118" s="206">
        <v>6.75</v>
      </c>
      <c r="CB118" s="206">
        <v>6.14</v>
      </c>
      <c r="CC118" s="206">
        <v>5.58</v>
      </c>
      <c r="CD118" s="206">
        <v>5.58</v>
      </c>
      <c r="CE118" s="206">
        <v>5.74</v>
      </c>
      <c r="CG118" s="206">
        <v>5.6</v>
      </c>
      <c r="CH118" s="206">
        <v>5.53</v>
      </c>
      <c r="CI118" s="207" t="str">
        <f t="shared" si="210"/>
        <v/>
      </c>
      <c r="CJ118" s="206" t="str">
        <f t="shared" si="211"/>
        <v/>
      </c>
      <c r="CK118" s="206" t="str">
        <f t="shared" si="212"/>
        <v/>
      </c>
      <c r="CL118" s="206" t="str">
        <f t="shared" si="213"/>
        <v/>
      </c>
      <c r="CM118" s="206" t="str">
        <f t="shared" si="214"/>
        <v/>
      </c>
      <c r="CN118" s="206">
        <f t="shared" si="215"/>
        <v>6.75</v>
      </c>
      <c r="CO118" s="206">
        <f t="shared" si="216"/>
        <v>6.75</v>
      </c>
      <c r="CP118" s="206">
        <f t="shared" si="217"/>
        <v>6.14</v>
      </c>
      <c r="CQ118" s="206">
        <f t="shared" si="218"/>
        <v>5.58</v>
      </c>
      <c r="CR118" s="206">
        <f t="shared" si="219"/>
        <v>5.58</v>
      </c>
      <c r="CS118" s="206">
        <f t="shared" si="220"/>
        <v>5.74</v>
      </c>
      <c r="CT118" s="206" t="str">
        <f t="shared" si="221"/>
        <v/>
      </c>
      <c r="CU118" s="206">
        <f t="shared" si="222"/>
        <v>5.6</v>
      </c>
      <c r="CV118" s="206">
        <f t="shared" si="223"/>
        <v>5.53</v>
      </c>
    </row>
    <row r="119" spans="1:100" x14ac:dyDescent="0.15">
      <c r="A119" s="210" t="s">
        <v>822</v>
      </c>
      <c r="B119" s="211" t="s">
        <v>1782</v>
      </c>
      <c r="C119" s="207">
        <v>0.47</v>
      </c>
      <c r="D119" s="206">
        <v>0.89</v>
      </c>
      <c r="E119" s="206">
        <v>2.81</v>
      </c>
      <c r="F119" s="206">
        <v>2.81</v>
      </c>
      <c r="G119" s="206">
        <v>3.4</v>
      </c>
      <c r="H119" s="206">
        <v>2.38</v>
      </c>
      <c r="I119" s="206">
        <v>2.38</v>
      </c>
      <c r="J119" s="206">
        <v>3.15</v>
      </c>
      <c r="K119" s="206">
        <v>2.34</v>
      </c>
      <c r="L119" s="206">
        <v>2.34</v>
      </c>
      <c r="M119" s="206">
        <v>4.8099999999999996</v>
      </c>
      <c r="N119" s="206">
        <v>2.14</v>
      </c>
      <c r="O119" s="206">
        <v>4.2</v>
      </c>
      <c r="P119" s="206">
        <v>4.0199999999999996</v>
      </c>
      <c r="S119" s="208">
        <v>9.6</v>
      </c>
      <c r="T119" s="208">
        <v>9.6</v>
      </c>
      <c r="U119" s="208">
        <v>5.8</v>
      </c>
      <c r="V119" s="208">
        <v>8.8000000000000007</v>
      </c>
      <c r="W119" s="208">
        <v>8.8000000000000007</v>
      </c>
      <c r="X119" s="208">
        <v>2.5</v>
      </c>
      <c r="Y119" s="208">
        <v>17.399999999999999</v>
      </c>
      <c r="Z119" s="208">
        <v>17.399999999999999</v>
      </c>
      <c r="AA119" s="208">
        <v>18.399999999999999</v>
      </c>
      <c r="AB119" s="208">
        <v>4</v>
      </c>
      <c r="AC119" s="208">
        <v>4.0999999999999996</v>
      </c>
      <c r="AD119" s="208">
        <v>6.3</v>
      </c>
      <c r="AE119" s="207" t="str">
        <f t="shared" si="168"/>
        <v/>
      </c>
      <c r="AF119" s="206" t="str">
        <f t="shared" si="169"/>
        <v/>
      </c>
      <c r="AG119" s="206">
        <f t="shared" si="170"/>
        <v>3.4163701067615655</v>
      </c>
      <c r="AH119" s="206">
        <f t="shared" si="171"/>
        <v>3.4163701067615655</v>
      </c>
      <c r="AI119" s="206">
        <f t="shared" si="172"/>
        <v>1.7058823529411764</v>
      </c>
      <c r="AJ119" s="206">
        <f t="shared" si="173"/>
        <v>3.6974789915966393</v>
      </c>
      <c r="AK119" s="206">
        <f t="shared" si="174"/>
        <v>3.6974789915966393</v>
      </c>
      <c r="AL119" s="206">
        <f t="shared" si="175"/>
        <v>0.79365079365079372</v>
      </c>
      <c r="AM119" s="206">
        <f t="shared" si="176"/>
        <v>7.4358974358974361</v>
      </c>
      <c r="AN119" s="206">
        <f t="shared" si="177"/>
        <v>7.4358974358974361</v>
      </c>
      <c r="AO119" s="206">
        <f t="shared" si="178"/>
        <v>3.8253638253638256</v>
      </c>
      <c r="AP119" s="206">
        <f t="shared" si="179"/>
        <v>1.8691588785046729</v>
      </c>
      <c r="AQ119" s="206">
        <f t="shared" si="180"/>
        <v>0.97619047619047605</v>
      </c>
      <c r="AR119" s="206">
        <f t="shared" si="181"/>
        <v>1.5671641791044777</v>
      </c>
      <c r="AS119" s="209" t="str">
        <f t="shared" si="182"/>
        <v/>
      </c>
      <c r="AT119" s="208" t="str">
        <f t="shared" si="183"/>
        <v/>
      </c>
      <c r="AU119" s="208">
        <f t="shared" si="184"/>
        <v>9.6</v>
      </c>
      <c r="AV119" s="208">
        <f t="shared" si="185"/>
        <v>9.6</v>
      </c>
      <c r="AW119" s="208">
        <f t="shared" si="186"/>
        <v>5.8</v>
      </c>
      <c r="AX119" s="208">
        <f t="shared" si="187"/>
        <v>8.8000000000000007</v>
      </c>
      <c r="AY119" s="208">
        <f t="shared" si="188"/>
        <v>8.8000000000000007</v>
      </c>
      <c r="AZ119" s="208" t="str">
        <f t="shared" si="189"/>
        <v/>
      </c>
      <c r="BA119" s="208">
        <f t="shared" si="190"/>
        <v>17.399999999999999</v>
      </c>
      <c r="BB119" s="208">
        <f t="shared" si="191"/>
        <v>17.399999999999999</v>
      </c>
      <c r="BC119" s="208">
        <f t="shared" si="192"/>
        <v>18.399999999999999</v>
      </c>
      <c r="BD119" s="208">
        <f t="shared" si="193"/>
        <v>4</v>
      </c>
      <c r="BE119" s="208" t="str">
        <f t="shared" si="194"/>
        <v/>
      </c>
      <c r="BF119" s="208">
        <f t="shared" si="195"/>
        <v>6.3</v>
      </c>
      <c r="BG119" s="209" t="str">
        <f t="shared" si="196"/>
        <v/>
      </c>
      <c r="BH119" s="208" t="str">
        <f t="shared" si="197"/>
        <v/>
      </c>
      <c r="BI119" s="208">
        <f t="shared" si="198"/>
        <v>18.568665377176014</v>
      </c>
      <c r="BJ119" s="208">
        <f t="shared" si="199"/>
        <v>18.568665377176014</v>
      </c>
      <c r="BK119" s="208">
        <f t="shared" si="200"/>
        <v>11.909650924024639</v>
      </c>
      <c r="BL119" s="208">
        <f t="shared" si="201"/>
        <v>18.219461697722572</v>
      </c>
      <c r="BM119" s="208">
        <f t="shared" si="202"/>
        <v>18.219461697722572</v>
      </c>
      <c r="BN119" s="208" t="str">
        <f t="shared" si="203"/>
        <v/>
      </c>
      <c r="BO119" s="208">
        <f t="shared" si="204"/>
        <v>35.728952772073917</v>
      </c>
      <c r="BP119" s="208">
        <f t="shared" si="205"/>
        <v>35.728952772073917</v>
      </c>
      <c r="BQ119" s="208">
        <f t="shared" si="206"/>
        <v>41.348314606741567</v>
      </c>
      <c r="BR119" s="208">
        <f t="shared" si="207"/>
        <v>7.8895463510848121</v>
      </c>
      <c r="BS119" s="208" t="str">
        <f t="shared" si="208"/>
        <v/>
      </c>
      <c r="BT119" s="208">
        <f t="shared" si="209"/>
        <v>12.450592885375494</v>
      </c>
      <c r="BW119" s="206">
        <v>5.52</v>
      </c>
      <c r="BX119" s="206">
        <v>5.52</v>
      </c>
      <c r="BY119" s="206">
        <v>5.62</v>
      </c>
      <c r="BZ119" s="206">
        <v>6.04</v>
      </c>
      <c r="CA119" s="206">
        <v>6.04</v>
      </c>
      <c r="CB119" s="206">
        <v>5.72</v>
      </c>
      <c r="CC119" s="206">
        <v>6.49</v>
      </c>
      <c r="CD119" s="206">
        <v>6.49</v>
      </c>
      <c r="CE119" s="206">
        <v>6.51</v>
      </c>
      <c r="CF119" s="206">
        <v>6.46</v>
      </c>
      <c r="CG119" s="206">
        <v>6.17</v>
      </c>
      <c r="CH119" s="206">
        <v>6.26</v>
      </c>
      <c r="CI119" s="207" t="str">
        <f t="shared" si="210"/>
        <v/>
      </c>
      <c r="CJ119" s="206" t="str">
        <f t="shared" si="211"/>
        <v/>
      </c>
      <c r="CK119" s="206">
        <f t="shared" si="212"/>
        <v>5.52</v>
      </c>
      <c r="CL119" s="206">
        <f t="shared" si="213"/>
        <v>5.52</v>
      </c>
      <c r="CM119" s="206">
        <f t="shared" si="214"/>
        <v>5.62</v>
      </c>
      <c r="CN119" s="206">
        <f t="shared" si="215"/>
        <v>6.04</v>
      </c>
      <c r="CO119" s="206">
        <f t="shared" si="216"/>
        <v>6.04</v>
      </c>
      <c r="CP119" s="206" t="str">
        <f t="shared" si="217"/>
        <v/>
      </c>
      <c r="CQ119" s="206">
        <f t="shared" si="218"/>
        <v>6.49</v>
      </c>
      <c r="CR119" s="206">
        <f t="shared" si="219"/>
        <v>6.49</v>
      </c>
      <c r="CS119" s="206">
        <f t="shared" si="220"/>
        <v>6.51</v>
      </c>
      <c r="CT119" s="206">
        <f t="shared" si="221"/>
        <v>6.46</v>
      </c>
      <c r="CU119" s="206" t="str">
        <f t="shared" si="222"/>
        <v/>
      </c>
      <c r="CV119" s="206">
        <f t="shared" si="223"/>
        <v>6.26</v>
      </c>
    </row>
    <row r="120" spans="1:100" x14ac:dyDescent="0.15">
      <c r="A120" s="210" t="s">
        <v>824</v>
      </c>
      <c r="B120" s="211" t="s">
        <v>1781</v>
      </c>
      <c r="C120" s="207">
        <v>2.98</v>
      </c>
      <c r="D120" s="206">
        <v>2.67</v>
      </c>
      <c r="E120" s="206">
        <v>6.6</v>
      </c>
      <c r="F120" s="206">
        <v>6.6</v>
      </c>
      <c r="G120" s="206">
        <v>4.9800000000000004</v>
      </c>
      <c r="H120" s="206">
        <v>6.02</v>
      </c>
      <c r="I120" s="206">
        <v>6.02</v>
      </c>
      <c r="J120" s="206">
        <v>3.04</v>
      </c>
      <c r="K120" s="206">
        <v>2.5</v>
      </c>
      <c r="L120" s="206">
        <v>2.5</v>
      </c>
      <c r="M120" s="206">
        <v>3.97</v>
      </c>
      <c r="N120" s="206">
        <v>2.61</v>
      </c>
      <c r="O120" s="206">
        <v>2.89</v>
      </c>
      <c r="P120" s="206">
        <v>3.91</v>
      </c>
      <c r="S120" s="208">
        <v>6.2</v>
      </c>
      <c r="T120" s="208">
        <v>6.2</v>
      </c>
      <c r="U120" s="208">
        <v>3.2</v>
      </c>
      <c r="V120" s="208">
        <v>6.9</v>
      </c>
      <c r="W120" s="208">
        <v>6.9</v>
      </c>
      <c r="X120" s="208">
        <v>4.5999999999999996</v>
      </c>
      <c r="Y120" s="208">
        <v>4</v>
      </c>
      <c r="Z120" s="208">
        <v>4</v>
      </c>
      <c r="AA120" s="208">
        <v>7.6</v>
      </c>
      <c r="AE120" s="207" t="str">
        <f t="shared" si="168"/>
        <v/>
      </c>
      <c r="AF120" s="206" t="str">
        <f t="shared" si="169"/>
        <v/>
      </c>
      <c r="AG120" s="206">
        <f t="shared" si="170"/>
        <v>0.93939393939393945</v>
      </c>
      <c r="AH120" s="206">
        <f t="shared" si="171"/>
        <v>0.93939393939393945</v>
      </c>
      <c r="AI120" s="206">
        <f t="shared" si="172"/>
        <v>0.64257028112449799</v>
      </c>
      <c r="AJ120" s="206">
        <f t="shared" si="173"/>
        <v>1.1461794019933556</v>
      </c>
      <c r="AK120" s="206">
        <f t="shared" si="174"/>
        <v>1.1461794019933556</v>
      </c>
      <c r="AL120" s="206">
        <f t="shared" si="175"/>
        <v>1.513157894736842</v>
      </c>
      <c r="AM120" s="206">
        <f t="shared" si="176"/>
        <v>1.6</v>
      </c>
      <c r="AN120" s="206">
        <f t="shared" si="177"/>
        <v>1.6</v>
      </c>
      <c r="AO120" s="206">
        <f t="shared" si="178"/>
        <v>1.9143576826196471</v>
      </c>
      <c r="AP120" s="206" t="str">
        <f t="shared" si="179"/>
        <v/>
      </c>
      <c r="AQ120" s="206" t="str">
        <f t="shared" si="180"/>
        <v/>
      </c>
      <c r="AR120" s="206" t="str">
        <f t="shared" si="181"/>
        <v/>
      </c>
      <c r="AS120" s="209" t="str">
        <f t="shared" si="182"/>
        <v/>
      </c>
      <c r="AT120" s="208" t="str">
        <f t="shared" si="183"/>
        <v/>
      </c>
      <c r="AU120" s="208" t="str">
        <f t="shared" si="184"/>
        <v/>
      </c>
      <c r="AV120" s="208" t="str">
        <f t="shared" si="185"/>
        <v/>
      </c>
      <c r="AW120" s="208" t="str">
        <f t="shared" si="186"/>
        <v/>
      </c>
      <c r="AX120" s="208" t="str">
        <f t="shared" si="187"/>
        <v/>
      </c>
      <c r="AY120" s="208" t="str">
        <f t="shared" si="188"/>
        <v/>
      </c>
      <c r="AZ120" s="208">
        <f t="shared" si="189"/>
        <v>4.5999999999999996</v>
      </c>
      <c r="BA120" s="208">
        <f t="shared" si="190"/>
        <v>4</v>
      </c>
      <c r="BB120" s="208">
        <f t="shared" si="191"/>
        <v>4</v>
      </c>
      <c r="BC120" s="208">
        <f t="shared" si="192"/>
        <v>7.6</v>
      </c>
      <c r="BD120" s="208" t="str">
        <f t="shared" si="193"/>
        <v/>
      </c>
      <c r="BE120" s="208" t="str">
        <f t="shared" si="194"/>
        <v/>
      </c>
      <c r="BF120" s="208" t="str">
        <f t="shared" si="195"/>
        <v/>
      </c>
      <c r="BG120" s="209" t="str">
        <f t="shared" si="196"/>
        <v/>
      </c>
      <c r="BH120" s="208" t="str">
        <f t="shared" si="197"/>
        <v/>
      </c>
      <c r="BI120" s="208" t="str">
        <f t="shared" si="198"/>
        <v/>
      </c>
      <c r="BJ120" s="208" t="str">
        <f t="shared" si="199"/>
        <v/>
      </c>
      <c r="BK120" s="208" t="str">
        <f t="shared" si="200"/>
        <v/>
      </c>
      <c r="BL120" s="208" t="str">
        <f t="shared" si="201"/>
        <v/>
      </c>
      <c r="BM120" s="208" t="str">
        <f t="shared" si="202"/>
        <v/>
      </c>
      <c r="BN120" s="208">
        <f t="shared" si="203"/>
        <v>13.333333333333332</v>
      </c>
      <c r="BO120" s="208">
        <f t="shared" si="204"/>
        <v>8.2135523613963031</v>
      </c>
      <c r="BP120" s="208">
        <f t="shared" si="205"/>
        <v>8.2135523613963031</v>
      </c>
      <c r="BQ120" s="208">
        <f t="shared" si="206"/>
        <v>17.078651685393258</v>
      </c>
      <c r="BR120" s="208" t="str">
        <f t="shared" si="207"/>
        <v/>
      </c>
      <c r="BS120" s="208" t="str">
        <f t="shared" si="208"/>
        <v/>
      </c>
      <c r="BT120" s="208" t="str">
        <f t="shared" si="209"/>
        <v/>
      </c>
      <c r="BW120" s="206">
        <v>6.9</v>
      </c>
      <c r="BX120" s="206">
        <v>6.9</v>
      </c>
      <c r="BY120" s="206">
        <v>7</v>
      </c>
      <c r="BZ120" s="206">
        <v>6.79</v>
      </c>
      <c r="CA120" s="206">
        <v>6.79</v>
      </c>
      <c r="CB120" s="206">
        <v>6.91</v>
      </c>
      <c r="CC120" s="206">
        <v>5.28</v>
      </c>
      <c r="CD120" s="206">
        <v>5.28</v>
      </c>
      <c r="CE120" s="206">
        <v>6.02</v>
      </c>
      <c r="CI120" s="207" t="str">
        <f t="shared" si="210"/>
        <v/>
      </c>
      <c r="CJ120" s="206" t="str">
        <f t="shared" si="211"/>
        <v/>
      </c>
      <c r="CK120" s="206" t="str">
        <f t="shared" si="212"/>
        <v/>
      </c>
      <c r="CL120" s="206" t="str">
        <f t="shared" si="213"/>
        <v/>
      </c>
      <c r="CM120" s="206" t="str">
        <f t="shared" si="214"/>
        <v/>
      </c>
      <c r="CN120" s="206" t="str">
        <f t="shared" si="215"/>
        <v/>
      </c>
      <c r="CO120" s="206" t="str">
        <f t="shared" si="216"/>
        <v/>
      </c>
      <c r="CP120" s="206">
        <f t="shared" si="217"/>
        <v>6.91</v>
      </c>
      <c r="CQ120" s="206">
        <f t="shared" si="218"/>
        <v>5.28</v>
      </c>
      <c r="CR120" s="206">
        <f t="shared" si="219"/>
        <v>5.28</v>
      </c>
      <c r="CS120" s="206">
        <f t="shared" si="220"/>
        <v>6.02</v>
      </c>
      <c r="CT120" s="206" t="str">
        <f t="shared" si="221"/>
        <v/>
      </c>
      <c r="CU120" s="206" t="str">
        <f t="shared" si="222"/>
        <v/>
      </c>
      <c r="CV120" s="206" t="str">
        <f t="shared" si="223"/>
        <v/>
      </c>
    </row>
    <row r="121" spans="1:100" x14ac:dyDescent="0.15">
      <c r="A121" s="210" t="s">
        <v>943</v>
      </c>
      <c r="B121" s="211" t="s">
        <v>1780</v>
      </c>
      <c r="C121" s="207">
        <v>2.36</v>
      </c>
      <c r="D121" s="206">
        <v>3.41</v>
      </c>
      <c r="E121" s="206">
        <v>1.46</v>
      </c>
      <c r="F121" s="206">
        <v>1.46</v>
      </c>
      <c r="G121" s="206">
        <v>1.83</v>
      </c>
      <c r="H121" s="206">
        <v>1.0900000000000001</v>
      </c>
      <c r="I121" s="206">
        <v>1.0900000000000001</v>
      </c>
      <c r="J121" s="206">
        <v>2.23</v>
      </c>
      <c r="K121" s="206">
        <v>2.0299999999999998</v>
      </c>
      <c r="L121" s="206">
        <v>2.0299999999999998</v>
      </c>
      <c r="M121" s="206">
        <v>3.6</v>
      </c>
      <c r="N121" s="206">
        <v>2.56</v>
      </c>
      <c r="O121" s="206">
        <v>2.0699999999999998</v>
      </c>
      <c r="P121" s="206">
        <v>0.71</v>
      </c>
      <c r="Q121" s="209">
        <v>47.5</v>
      </c>
      <c r="R121" s="208">
        <v>46</v>
      </c>
      <c r="S121" s="208">
        <v>34.200000000000003</v>
      </c>
      <c r="T121" s="208">
        <v>34.200000000000003</v>
      </c>
      <c r="U121" s="208">
        <v>36.1</v>
      </c>
      <c r="V121" s="208">
        <v>35.9</v>
      </c>
      <c r="W121" s="208">
        <v>35.9</v>
      </c>
      <c r="X121" s="208">
        <v>26.1</v>
      </c>
      <c r="Y121" s="208">
        <v>43.8</v>
      </c>
      <c r="Z121" s="208">
        <v>43.8</v>
      </c>
      <c r="AA121" s="208">
        <v>42.1</v>
      </c>
      <c r="AD121" s="208">
        <v>25.8</v>
      </c>
      <c r="AE121" s="207">
        <f t="shared" si="168"/>
        <v>20.127118644067799</v>
      </c>
      <c r="AF121" s="206">
        <f t="shared" si="169"/>
        <v>13.48973607038123</v>
      </c>
      <c r="AG121" s="206">
        <f t="shared" si="170"/>
        <v>23.424657534246577</v>
      </c>
      <c r="AH121" s="206">
        <f t="shared" si="171"/>
        <v>23.424657534246577</v>
      </c>
      <c r="AI121" s="206">
        <f t="shared" si="172"/>
        <v>19.726775956284154</v>
      </c>
      <c r="AJ121" s="206">
        <f t="shared" si="173"/>
        <v>32.935779816513758</v>
      </c>
      <c r="AK121" s="206">
        <f t="shared" si="174"/>
        <v>32.935779816513758</v>
      </c>
      <c r="AL121" s="206">
        <f t="shared" si="175"/>
        <v>11.704035874439462</v>
      </c>
      <c r="AM121" s="206">
        <f t="shared" si="176"/>
        <v>21.576354679802957</v>
      </c>
      <c r="AN121" s="206">
        <f t="shared" si="177"/>
        <v>21.576354679802957</v>
      </c>
      <c r="AO121" s="206">
        <f t="shared" si="178"/>
        <v>11.694444444444445</v>
      </c>
      <c r="AP121" s="206" t="str">
        <f t="shared" si="179"/>
        <v/>
      </c>
      <c r="AQ121" s="206" t="str">
        <f t="shared" si="180"/>
        <v/>
      </c>
      <c r="AR121" s="206">
        <f t="shared" si="181"/>
        <v>36.338028169014088</v>
      </c>
      <c r="AS121" s="209">
        <f t="shared" si="182"/>
        <v>47.5</v>
      </c>
      <c r="AT121" s="208">
        <f t="shared" si="183"/>
        <v>46</v>
      </c>
      <c r="AU121" s="208">
        <f t="shared" si="184"/>
        <v>34.200000000000003</v>
      </c>
      <c r="AV121" s="208">
        <f t="shared" si="185"/>
        <v>34.200000000000003</v>
      </c>
      <c r="AW121" s="208">
        <f t="shared" si="186"/>
        <v>36.1</v>
      </c>
      <c r="AX121" s="208">
        <f t="shared" si="187"/>
        <v>35.9</v>
      </c>
      <c r="AY121" s="208">
        <f t="shared" si="188"/>
        <v>35.9</v>
      </c>
      <c r="AZ121" s="208">
        <f t="shared" si="189"/>
        <v>26.1</v>
      </c>
      <c r="BA121" s="208">
        <f t="shared" si="190"/>
        <v>43.8</v>
      </c>
      <c r="BB121" s="208">
        <f t="shared" si="191"/>
        <v>43.8</v>
      </c>
      <c r="BC121" s="208">
        <f t="shared" si="192"/>
        <v>42.1</v>
      </c>
      <c r="BD121" s="208" t="str">
        <f t="shared" si="193"/>
        <v/>
      </c>
      <c r="BE121" s="208" t="str">
        <f t="shared" si="194"/>
        <v/>
      </c>
      <c r="BF121" s="208">
        <f t="shared" si="195"/>
        <v>25.8</v>
      </c>
      <c r="BG121" s="209">
        <f t="shared" si="196"/>
        <v>87.316176470588232</v>
      </c>
      <c r="BH121" s="208">
        <f t="shared" si="197"/>
        <v>85.501858736059489</v>
      </c>
      <c r="BI121" s="208">
        <f t="shared" si="198"/>
        <v>66.150870406189554</v>
      </c>
      <c r="BJ121" s="208">
        <f t="shared" si="199"/>
        <v>66.150870406189554</v>
      </c>
      <c r="BK121" s="208">
        <f t="shared" si="200"/>
        <v>74.127310061601634</v>
      </c>
      <c r="BL121" s="208">
        <f t="shared" si="201"/>
        <v>74.327122153209118</v>
      </c>
      <c r="BM121" s="208">
        <f t="shared" si="202"/>
        <v>74.327122153209118</v>
      </c>
      <c r="BN121" s="208">
        <f t="shared" si="203"/>
        <v>75.652173913043484</v>
      </c>
      <c r="BO121" s="208">
        <f t="shared" si="204"/>
        <v>89.938398357289529</v>
      </c>
      <c r="BP121" s="208">
        <f t="shared" si="205"/>
        <v>89.938398357289529</v>
      </c>
      <c r="BQ121" s="208">
        <f t="shared" si="206"/>
        <v>94.606741573033702</v>
      </c>
      <c r="BR121" s="208" t="str">
        <f t="shared" si="207"/>
        <v/>
      </c>
      <c r="BS121" s="208" t="str">
        <f t="shared" si="208"/>
        <v/>
      </c>
      <c r="BT121" s="208">
        <f t="shared" si="209"/>
        <v>50.988142292490117</v>
      </c>
      <c r="BU121" s="207">
        <v>8.3800000000000008</v>
      </c>
      <c r="BV121" s="206">
        <v>8.3699999999999992</v>
      </c>
      <c r="BW121" s="206">
        <v>7.14</v>
      </c>
      <c r="BX121" s="206">
        <v>7.14</v>
      </c>
      <c r="BY121" s="206">
        <v>7.15</v>
      </c>
      <c r="BZ121" s="206">
        <v>7.11</v>
      </c>
      <c r="CA121" s="206">
        <v>7.11</v>
      </c>
      <c r="CB121" s="206">
        <v>6.99</v>
      </c>
      <c r="CC121" s="206">
        <v>8.4600000000000009</v>
      </c>
      <c r="CD121" s="206">
        <v>8.4600000000000009</v>
      </c>
      <c r="CE121" s="206">
        <v>7.94</v>
      </c>
      <c r="CH121" s="206">
        <v>6.85</v>
      </c>
      <c r="CI121" s="207">
        <f t="shared" si="210"/>
        <v>8.3800000000000008</v>
      </c>
      <c r="CJ121" s="206">
        <f t="shared" si="211"/>
        <v>8.3699999999999992</v>
      </c>
      <c r="CK121" s="206">
        <f t="shared" si="212"/>
        <v>7.14</v>
      </c>
      <c r="CL121" s="206">
        <f t="shared" si="213"/>
        <v>7.14</v>
      </c>
      <c r="CM121" s="206">
        <f t="shared" si="214"/>
        <v>7.15</v>
      </c>
      <c r="CN121" s="206">
        <f t="shared" si="215"/>
        <v>7.11</v>
      </c>
      <c r="CO121" s="206">
        <f t="shared" si="216"/>
        <v>7.11</v>
      </c>
      <c r="CP121" s="206">
        <f t="shared" si="217"/>
        <v>6.99</v>
      </c>
      <c r="CQ121" s="206">
        <f t="shared" si="218"/>
        <v>8.4600000000000009</v>
      </c>
      <c r="CR121" s="206">
        <f t="shared" si="219"/>
        <v>8.4600000000000009</v>
      </c>
      <c r="CS121" s="206">
        <f t="shared" si="220"/>
        <v>7.94</v>
      </c>
      <c r="CT121" s="206" t="str">
        <f t="shared" si="221"/>
        <v/>
      </c>
      <c r="CU121" s="206" t="str">
        <f t="shared" si="222"/>
        <v/>
      </c>
      <c r="CV121" s="206">
        <f t="shared" si="223"/>
        <v>6.85</v>
      </c>
    </row>
    <row r="122" spans="1:100" x14ac:dyDescent="0.15">
      <c r="A122" s="210" t="s">
        <v>861</v>
      </c>
      <c r="B122" s="211" t="s">
        <v>861</v>
      </c>
      <c r="C122" s="207">
        <v>8.32</v>
      </c>
      <c r="D122" s="206">
        <v>7.88</v>
      </c>
      <c r="E122" s="206">
        <v>4.0999999999999996</v>
      </c>
      <c r="F122" s="206">
        <v>4.0999999999999996</v>
      </c>
      <c r="G122" s="206">
        <v>4.8899999999999997</v>
      </c>
      <c r="H122" s="206">
        <v>7.08</v>
      </c>
      <c r="I122" s="206">
        <v>7.08</v>
      </c>
      <c r="J122" s="206">
        <v>6.86</v>
      </c>
      <c r="K122" s="206">
        <v>2.38</v>
      </c>
      <c r="L122" s="206">
        <v>2.38</v>
      </c>
      <c r="M122" s="206">
        <v>4</v>
      </c>
      <c r="N122" s="206">
        <v>3.03</v>
      </c>
      <c r="O122" s="206">
        <v>1.95</v>
      </c>
      <c r="P122" s="206">
        <v>5.36</v>
      </c>
      <c r="S122" s="208">
        <v>26</v>
      </c>
      <c r="T122" s="208">
        <v>26</v>
      </c>
      <c r="U122" s="208">
        <v>19.899999999999999</v>
      </c>
      <c r="V122" s="208">
        <v>31.6</v>
      </c>
      <c r="W122" s="208">
        <v>31.6</v>
      </c>
      <c r="X122" s="208">
        <v>19.5</v>
      </c>
      <c r="Y122" s="208">
        <v>26.7</v>
      </c>
      <c r="Z122" s="208">
        <v>26.7</v>
      </c>
      <c r="AA122" s="208">
        <v>26.2</v>
      </c>
      <c r="AB122" s="208">
        <v>30.3</v>
      </c>
      <c r="AC122" s="208">
        <v>25.6</v>
      </c>
      <c r="AD122" s="208">
        <v>29.7</v>
      </c>
      <c r="AE122" s="207" t="str">
        <f t="shared" si="168"/>
        <v/>
      </c>
      <c r="AF122" s="206" t="str">
        <f t="shared" si="169"/>
        <v/>
      </c>
      <c r="AG122" s="206">
        <f t="shared" si="170"/>
        <v>6.3414634146341466</v>
      </c>
      <c r="AH122" s="206">
        <f t="shared" si="171"/>
        <v>6.3414634146341466</v>
      </c>
      <c r="AI122" s="206">
        <f t="shared" si="172"/>
        <v>4.0695296523517381</v>
      </c>
      <c r="AJ122" s="206">
        <f t="shared" si="173"/>
        <v>4.463276836158192</v>
      </c>
      <c r="AK122" s="206">
        <f t="shared" si="174"/>
        <v>4.463276836158192</v>
      </c>
      <c r="AL122" s="206">
        <f t="shared" si="175"/>
        <v>2.8425655976676385</v>
      </c>
      <c r="AM122" s="206">
        <f t="shared" si="176"/>
        <v>11.218487394957984</v>
      </c>
      <c r="AN122" s="206">
        <f t="shared" si="177"/>
        <v>11.218487394957984</v>
      </c>
      <c r="AO122" s="206">
        <f t="shared" si="178"/>
        <v>6.55</v>
      </c>
      <c r="AP122" s="206">
        <f t="shared" si="179"/>
        <v>10</v>
      </c>
      <c r="AQ122" s="206">
        <f t="shared" si="180"/>
        <v>13.12820512820513</v>
      </c>
      <c r="AR122" s="206">
        <f t="shared" si="181"/>
        <v>5.5410447761194028</v>
      </c>
      <c r="AS122" s="209" t="str">
        <f t="shared" si="182"/>
        <v/>
      </c>
      <c r="AT122" s="208" t="str">
        <f t="shared" si="183"/>
        <v/>
      </c>
      <c r="AU122" s="208">
        <f t="shared" si="184"/>
        <v>26</v>
      </c>
      <c r="AV122" s="208">
        <f t="shared" si="185"/>
        <v>26</v>
      </c>
      <c r="AW122" s="208">
        <f t="shared" si="186"/>
        <v>19.899999999999999</v>
      </c>
      <c r="AX122" s="208">
        <f t="shared" si="187"/>
        <v>31.6</v>
      </c>
      <c r="AY122" s="208">
        <f t="shared" si="188"/>
        <v>31.6</v>
      </c>
      <c r="AZ122" s="208">
        <f t="shared" si="189"/>
        <v>19.5</v>
      </c>
      <c r="BA122" s="208">
        <f t="shared" si="190"/>
        <v>26.7</v>
      </c>
      <c r="BB122" s="208">
        <f t="shared" si="191"/>
        <v>26.7</v>
      </c>
      <c r="BC122" s="208">
        <f t="shared" si="192"/>
        <v>26.2</v>
      </c>
      <c r="BD122" s="208">
        <f t="shared" si="193"/>
        <v>30.3</v>
      </c>
      <c r="BE122" s="208">
        <f t="shared" si="194"/>
        <v>25.6</v>
      </c>
      <c r="BF122" s="208">
        <f t="shared" si="195"/>
        <v>29.7</v>
      </c>
      <c r="BG122" s="209" t="str">
        <f t="shared" si="196"/>
        <v/>
      </c>
      <c r="BH122" s="208" t="str">
        <f t="shared" si="197"/>
        <v/>
      </c>
      <c r="BI122" s="208">
        <f t="shared" si="198"/>
        <v>50.290135396518373</v>
      </c>
      <c r="BJ122" s="208">
        <f t="shared" si="199"/>
        <v>50.290135396518373</v>
      </c>
      <c r="BK122" s="208">
        <f t="shared" si="200"/>
        <v>40.862422997946602</v>
      </c>
      <c r="BL122" s="208">
        <f t="shared" si="201"/>
        <v>65.424430641821957</v>
      </c>
      <c r="BM122" s="208">
        <f t="shared" si="202"/>
        <v>65.424430641821957</v>
      </c>
      <c r="BN122" s="208">
        <f t="shared" si="203"/>
        <v>56.521739130434781</v>
      </c>
      <c r="BO122" s="208">
        <f t="shared" si="204"/>
        <v>54.825462012320322</v>
      </c>
      <c r="BP122" s="208">
        <f t="shared" si="205"/>
        <v>54.825462012320322</v>
      </c>
      <c r="BQ122" s="208">
        <f t="shared" si="206"/>
        <v>58.876404494382022</v>
      </c>
      <c r="BR122" s="208">
        <f t="shared" si="207"/>
        <v>59.763313609467453</v>
      </c>
      <c r="BS122" s="208">
        <f t="shared" si="208"/>
        <v>48.761904761904759</v>
      </c>
      <c r="BT122" s="208">
        <f t="shared" si="209"/>
        <v>58.695652173913039</v>
      </c>
      <c r="BW122" s="206">
        <v>7.85</v>
      </c>
      <c r="BX122" s="206">
        <v>7.85</v>
      </c>
      <c r="BY122" s="206">
        <v>7.89</v>
      </c>
      <c r="BZ122" s="206">
        <v>7.43</v>
      </c>
      <c r="CA122" s="206">
        <v>7.43</v>
      </c>
      <c r="CB122" s="206">
        <v>7.32</v>
      </c>
      <c r="CC122" s="206">
        <v>7.65</v>
      </c>
      <c r="CD122" s="206">
        <v>7.65</v>
      </c>
      <c r="CE122" s="206">
        <v>7.39</v>
      </c>
      <c r="CF122" s="206">
        <v>7.79</v>
      </c>
      <c r="CG122" s="206">
        <v>7.85</v>
      </c>
      <c r="CH122" s="206">
        <v>7.59</v>
      </c>
      <c r="CI122" s="207" t="str">
        <f t="shared" si="210"/>
        <v/>
      </c>
      <c r="CJ122" s="206" t="str">
        <f t="shared" si="211"/>
        <v/>
      </c>
      <c r="CK122" s="206">
        <f t="shared" si="212"/>
        <v>7.85</v>
      </c>
      <c r="CL122" s="206">
        <f t="shared" si="213"/>
        <v>7.85</v>
      </c>
      <c r="CM122" s="206">
        <f t="shared" si="214"/>
        <v>7.89</v>
      </c>
      <c r="CN122" s="206">
        <f t="shared" si="215"/>
        <v>7.43</v>
      </c>
      <c r="CO122" s="206">
        <f t="shared" si="216"/>
        <v>7.43</v>
      </c>
      <c r="CP122" s="206">
        <f t="shared" si="217"/>
        <v>7.32</v>
      </c>
      <c r="CQ122" s="206">
        <f t="shared" si="218"/>
        <v>7.65</v>
      </c>
      <c r="CR122" s="206">
        <f t="shared" si="219"/>
        <v>7.65</v>
      </c>
      <c r="CS122" s="206">
        <f t="shared" si="220"/>
        <v>7.39</v>
      </c>
      <c r="CT122" s="206">
        <f t="shared" si="221"/>
        <v>7.79</v>
      </c>
      <c r="CU122" s="206">
        <f t="shared" si="222"/>
        <v>7.85</v>
      </c>
      <c r="CV122" s="206">
        <f t="shared" si="223"/>
        <v>7.59</v>
      </c>
    </row>
    <row r="123" spans="1:100" x14ac:dyDescent="0.15">
      <c r="A123" s="210" t="s">
        <v>865</v>
      </c>
      <c r="B123" s="211" t="s">
        <v>865</v>
      </c>
      <c r="C123" s="207">
        <v>8.76</v>
      </c>
      <c r="D123" s="206">
        <v>5.8</v>
      </c>
      <c r="E123" s="206">
        <v>3.81</v>
      </c>
      <c r="F123" s="206">
        <v>3.81</v>
      </c>
      <c r="G123" s="206">
        <v>4.99</v>
      </c>
      <c r="H123" s="206">
        <v>3.86</v>
      </c>
      <c r="I123" s="206">
        <v>3.86</v>
      </c>
      <c r="J123" s="206">
        <v>4.4400000000000004</v>
      </c>
      <c r="K123" s="206">
        <v>3.12</v>
      </c>
      <c r="L123" s="206">
        <v>3.12</v>
      </c>
      <c r="M123" s="206">
        <v>4.95</v>
      </c>
      <c r="N123" s="206">
        <v>3.77</v>
      </c>
      <c r="O123" s="206">
        <v>1.73</v>
      </c>
      <c r="P123" s="206">
        <v>2.74</v>
      </c>
      <c r="Q123" s="209">
        <v>22.5</v>
      </c>
      <c r="R123" s="208">
        <v>21.6</v>
      </c>
      <c r="S123" s="208">
        <v>30.5</v>
      </c>
      <c r="T123" s="208">
        <v>30.5</v>
      </c>
      <c r="U123" s="208">
        <v>28.7</v>
      </c>
      <c r="V123" s="208">
        <v>34.4</v>
      </c>
      <c r="W123" s="208">
        <v>34.4</v>
      </c>
      <c r="X123" s="208">
        <v>21.7</v>
      </c>
      <c r="Y123" s="208">
        <v>26.2</v>
      </c>
      <c r="Z123" s="208">
        <v>26.2</v>
      </c>
      <c r="AA123" s="208">
        <v>28.4</v>
      </c>
      <c r="AB123" s="208">
        <v>34.700000000000003</v>
      </c>
      <c r="AC123" s="208">
        <v>31.7</v>
      </c>
      <c r="AD123" s="208">
        <v>32.6</v>
      </c>
      <c r="AE123" s="207">
        <f t="shared" si="168"/>
        <v>2.5684931506849318</v>
      </c>
      <c r="AF123" s="206">
        <f t="shared" si="169"/>
        <v>3.7241379310344831</v>
      </c>
      <c r="AG123" s="206">
        <f t="shared" si="170"/>
        <v>8.0052493438320216</v>
      </c>
      <c r="AH123" s="206">
        <f t="shared" si="171"/>
        <v>8.0052493438320216</v>
      </c>
      <c r="AI123" s="206">
        <f t="shared" si="172"/>
        <v>5.7515030060120234</v>
      </c>
      <c r="AJ123" s="206">
        <f t="shared" si="173"/>
        <v>8.9119170984455955</v>
      </c>
      <c r="AK123" s="206">
        <f t="shared" si="174"/>
        <v>8.9119170984455955</v>
      </c>
      <c r="AL123" s="206">
        <f t="shared" si="175"/>
        <v>4.8873873873873865</v>
      </c>
      <c r="AM123" s="206">
        <f t="shared" si="176"/>
        <v>8.3974358974358978</v>
      </c>
      <c r="AN123" s="206">
        <f t="shared" si="177"/>
        <v>8.3974358974358978</v>
      </c>
      <c r="AO123" s="206">
        <f t="shared" si="178"/>
        <v>5.737373737373737</v>
      </c>
      <c r="AP123" s="206">
        <f t="shared" si="179"/>
        <v>9.204244031830239</v>
      </c>
      <c r="AQ123" s="206">
        <f t="shared" si="180"/>
        <v>18.323699421965319</v>
      </c>
      <c r="AR123" s="206">
        <f t="shared" si="181"/>
        <v>11.897810218978101</v>
      </c>
      <c r="AS123" s="209">
        <f t="shared" si="182"/>
        <v>22.5</v>
      </c>
      <c r="AT123" s="208">
        <f t="shared" si="183"/>
        <v>21.6</v>
      </c>
      <c r="AU123" s="208">
        <f t="shared" si="184"/>
        <v>30.5</v>
      </c>
      <c r="AV123" s="208">
        <f t="shared" si="185"/>
        <v>30.5</v>
      </c>
      <c r="AW123" s="208">
        <f t="shared" si="186"/>
        <v>28.7</v>
      </c>
      <c r="AX123" s="208">
        <f t="shared" si="187"/>
        <v>34.4</v>
      </c>
      <c r="AY123" s="208">
        <f t="shared" si="188"/>
        <v>34.4</v>
      </c>
      <c r="AZ123" s="208">
        <f t="shared" si="189"/>
        <v>21.7</v>
      </c>
      <c r="BA123" s="208">
        <f t="shared" si="190"/>
        <v>26.2</v>
      </c>
      <c r="BB123" s="208">
        <f t="shared" si="191"/>
        <v>26.2</v>
      </c>
      <c r="BC123" s="208">
        <f t="shared" si="192"/>
        <v>28.4</v>
      </c>
      <c r="BD123" s="208">
        <f t="shared" si="193"/>
        <v>34.700000000000003</v>
      </c>
      <c r="BE123" s="208">
        <f t="shared" si="194"/>
        <v>31.7</v>
      </c>
      <c r="BF123" s="208">
        <f t="shared" si="195"/>
        <v>32.6</v>
      </c>
      <c r="BG123" s="209">
        <f t="shared" si="196"/>
        <v>41.360294117647058</v>
      </c>
      <c r="BH123" s="208">
        <f t="shared" si="197"/>
        <v>40.148698884758367</v>
      </c>
      <c r="BI123" s="208">
        <f t="shared" si="198"/>
        <v>58.994197292069629</v>
      </c>
      <c r="BJ123" s="208">
        <f t="shared" si="199"/>
        <v>58.994197292069629</v>
      </c>
      <c r="BK123" s="208">
        <f t="shared" si="200"/>
        <v>58.932238193018478</v>
      </c>
      <c r="BL123" s="208">
        <f t="shared" si="201"/>
        <v>71.221532091097316</v>
      </c>
      <c r="BM123" s="208">
        <f t="shared" si="202"/>
        <v>71.221532091097316</v>
      </c>
      <c r="BN123" s="208">
        <f t="shared" si="203"/>
        <v>62.89855072463768</v>
      </c>
      <c r="BO123" s="208">
        <f t="shared" si="204"/>
        <v>53.798767967145785</v>
      </c>
      <c r="BP123" s="208">
        <f t="shared" si="205"/>
        <v>53.798767967145785</v>
      </c>
      <c r="BQ123" s="208">
        <f t="shared" si="206"/>
        <v>63.820224719101127</v>
      </c>
      <c r="BR123" s="208">
        <f t="shared" si="207"/>
        <v>68.441814595660759</v>
      </c>
      <c r="BS123" s="208">
        <f t="shared" si="208"/>
        <v>60.38095238095238</v>
      </c>
      <c r="BT123" s="208">
        <f t="shared" si="209"/>
        <v>64.426877470355734</v>
      </c>
      <c r="BU123" s="207">
        <v>5.57</v>
      </c>
      <c r="BV123" s="206">
        <v>5.5</v>
      </c>
      <c r="BW123" s="206">
        <v>6.48</v>
      </c>
      <c r="BX123" s="206">
        <v>6.48</v>
      </c>
      <c r="BY123" s="206">
        <v>6.46</v>
      </c>
      <c r="BZ123" s="206">
        <v>6.1</v>
      </c>
      <c r="CA123" s="206">
        <v>6.1</v>
      </c>
      <c r="CB123" s="206">
        <v>6.13</v>
      </c>
      <c r="CC123" s="206">
        <v>6.37</v>
      </c>
      <c r="CD123" s="206">
        <v>6.37</v>
      </c>
      <c r="CE123" s="206">
        <v>6.28</v>
      </c>
      <c r="CF123" s="206">
        <v>6.16</v>
      </c>
      <c r="CG123" s="206">
        <v>6.41</v>
      </c>
      <c r="CH123" s="206">
        <v>6.28</v>
      </c>
      <c r="CI123" s="207">
        <f t="shared" si="210"/>
        <v>5.57</v>
      </c>
      <c r="CJ123" s="206">
        <f t="shared" si="211"/>
        <v>5.5</v>
      </c>
      <c r="CK123" s="206">
        <f t="shared" si="212"/>
        <v>6.48</v>
      </c>
      <c r="CL123" s="206">
        <f t="shared" si="213"/>
        <v>6.48</v>
      </c>
      <c r="CM123" s="206">
        <f t="shared" si="214"/>
        <v>6.46</v>
      </c>
      <c r="CN123" s="206">
        <f t="shared" si="215"/>
        <v>6.1</v>
      </c>
      <c r="CO123" s="206">
        <f t="shared" si="216"/>
        <v>6.1</v>
      </c>
      <c r="CP123" s="206">
        <f t="shared" si="217"/>
        <v>6.13</v>
      </c>
      <c r="CQ123" s="206">
        <f t="shared" si="218"/>
        <v>6.37</v>
      </c>
      <c r="CR123" s="206">
        <f t="shared" si="219"/>
        <v>6.37</v>
      </c>
      <c r="CS123" s="206">
        <f t="shared" si="220"/>
        <v>6.28</v>
      </c>
      <c r="CT123" s="206">
        <f t="shared" si="221"/>
        <v>6.16</v>
      </c>
      <c r="CU123" s="206">
        <f t="shared" si="222"/>
        <v>6.41</v>
      </c>
      <c r="CV123" s="206">
        <f t="shared" si="223"/>
        <v>6.28</v>
      </c>
    </row>
    <row r="124" spans="1:100" x14ac:dyDescent="0.15">
      <c r="A124" s="210" t="s">
        <v>868</v>
      </c>
      <c r="B124" s="211" t="s">
        <v>868</v>
      </c>
      <c r="C124" s="207">
        <v>8.06</v>
      </c>
      <c r="D124" s="206">
        <v>7.5</v>
      </c>
      <c r="E124" s="206">
        <v>5.27</v>
      </c>
      <c r="F124" s="206">
        <v>5.27</v>
      </c>
      <c r="G124" s="206">
        <v>4.6100000000000003</v>
      </c>
      <c r="H124" s="206">
        <v>8.66</v>
      </c>
      <c r="I124" s="206">
        <v>8.66</v>
      </c>
      <c r="J124" s="206">
        <v>6.44</v>
      </c>
      <c r="K124" s="206">
        <v>9.89</v>
      </c>
      <c r="L124" s="206">
        <v>9.89</v>
      </c>
      <c r="M124" s="206">
        <v>7.3</v>
      </c>
      <c r="N124" s="206">
        <v>5.53</v>
      </c>
      <c r="O124" s="206">
        <v>3.1</v>
      </c>
      <c r="P124" s="206">
        <v>9.18</v>
      </c>
      <c r="Q124" s="209">
        <v>35.9</v>
      </c>
      <c r="R124" s="208">
        <v>36.200000000000003</v>
      </c>
      <c r="S124" s="208">
        <v>39.700000000000003</v>
      </c>
      <c r="T124" s="208">
        <v>39.700000000000003</v>
      </c>
      <c r="U124" s="208">
        <v>33.799999999999997</v>
      </c>
      <c r="V124" s="208">
        <v>31.8</v>
      </c>
      <c r="W124" s="208">
        <v>31.8</v>
      </c>
      <c r="X124" s="208">
        <v>21.6</v>
      </c>
      <c r="Y124" s="208">
        <v>27.2</v>
      </c>
      <c r="Z124" s="208">
        <v>27.2</v>
      </c>
      <c r="AA124" s="208">
        <v>27.6</v>
      </c>
      <c r="AB124" s="208">
        <v>36.700000000000003</v>
      </c>
      <c r="AC124" s="208">
        <v>37.200000000000003</v>
      </c>
      <c r="AD124" s="208">
        <v>34.299999999999997</v>
      </c>
      <c r="AE124" s="207">
        <f t="shared" si="168"/>
        <v>4.45409429280397</v>
      </c>
      <c r="AF124" s="206">
        <f t="shared" si="169"/>
        <v>4.8266666666666671</v>
      </c>
      <c r="AG124" s="206">
        <f t="shared" si="170"/>
        <v>7.5332068311195455</v>
      </c>
      <c r="AH124" s="206">
        <f t="shared" si="171"/>
        <v>7.5332068311195455</v>
      </c>
      <c r="AI124" s="206">
        <f t="shared" si="172"/>
        <v>7.3318872017353565</v>
      </c>
      <c r="AJ124" s="206">
        <f t="shared" si="173"/>
        <v>3.6720554272517321</v>
      </c>
      <c r="AK124" s="206">
        <f t="shared" si="174"/>
        <v>3.6720554272517321</v>
      </c>
      <c r="AL124" s="206">
        <f t="shared" si="175"/>
        <v>3.3540372670807455</v>
      </c>
      <c r="AM124" s="206">
        <f t="shared" si="176"/>
        <v>2.7502527805864507</v>
      </c>
      <c r="AN124" s="206">
        <f t="shared" si="177"/>
        <v>2.7502527805864507</v>
      </c>
      <c r="AO124" s="206">
        <f t="shared" si="178"/>
        <v>3.7808219178082196</v>
      </c>
      <c r="AP124" s="206">
        <f t="shared" si="179"/>
        <v>6.6365280289330926</v>
      </c>
      <c r="AQ124" s="206">
        <f t="shared" si="180"/>
        <v>12</v>
      </c>
      <c r="AR124" s="206">
        <f t="shared" si="181"/>
        <v>3.7363834422657951</v>
      </c>
      <c r="AS124" s="209">
        <f t="shared" si="182"/>
        <v>35.9</v>
      </c>
      <c r="AT124" s="208">
        <f t="shared" si="183"/>
        <v>36.200000000000003</v>
      </c>
      <c r="AU124" s="208">
        <f t="shared" si="184"/>
        <v>39.700000000000003</v>
      </c>
      <c r="AV124" s="208">
        <f t="shared" si="185"/>
        <v>39.700000000000003</v>
      </c>
      <c r="AW124" s="208">
        <f t="shared" si="186"/>
        <v>33.799999999999997</v>
      </c>
      <c r="AX124" s="208">
        <f t="shared" si="187"/>
        <v>31.8</v>
      </c>
      <c r="AY124" s="208">
        <f t="shared" si="188"/>
        <v>31.8</v>
      </c>
      <c r="AZ124" s="208">
        <f t="shared" si="189"/>
        <v>21.6</v>
      </c>
      <c r="BA124" s="208">
        <f t="shared" si="190"/>
        <v>27.2</v>
      </c>
      <c r="BB124" s="208">
        <f t="shared" si="191"/>
        <v>27.2</v>
      </c>
      <c r="BC124" s="208">
        <f t="shared" si="192"/>
        <v>27.6</v>
      </c>
      <c r="BD124" s="208">
        <f t="shared" si="193"/>
        <v>36.700000000000003</v>
      </c>
      <c r="BE124" s="208">
        <f t="shared" si="194"/>
        <v>37.200000000000003</v>
      </c>
      <c r="BF124" s="208">
        <f t="shared" si="195"/>
        <v>34.299999999999997</v>
      </c>
      <c r="BG124" s="209">
        <f t="shared" si="196"/>
        <v>65.992647058823536</v>
      </c>
      <c r="BH124" s="208">
        <f t="shared" si="197"/>
        <v>67.28624535315987</v>
      </c>
      <c r="BI124" s="208">
        <f t="shared" si="198"/>
        <v>76.789168278529985</v>
      </c>
      <c r="BJ124" s="208">
        <f t="shared" si="199"/>
        <v>76.789168278529985</v>
      </c>
      <c r="BK124" s="208">
        <f t="shared" si="200"/>
        <v>69.404517453798761</v>
      </c>
      <c r="BL124" s="208">
        <f t="shared" si="201"/>
        <v>65.838509316770185</v>
      </c>
      <c r="BM124" s="208">
        <f t="shared" si="202"/>
        <v>65.838509316770185</v>
      </c>
      <c r="BN124" s="208">
        <f t="shared" si="203"/>
        <v>62.608695652173914</v>
      </c>
      <c r="BO124" s="208">
        <f t="shared" si="204"/>
        <v>55.852156057494867</v>
      </c>
      <c r="BP124" s="208">
        <f t="shared" si="205"/>
        <v>55.852156057494867</v>
      </c>
      <c r="BQ124" s="208">
        <f t="shared" si="206"/>
        <v>62.022471910112358</v>
      </c>
      <c r="BR124" s="208">
        <f t="shared" si="207"/>
        <v>72.386587771203168</v>
      </c>
      <c r="BS124" s="208">
        <f t="shared" si="208"/>
        <v>70.857142857142861</v>
      </c>
      <c r="BT124" s="208">
        <f t="shared" si="209"/>
        <v>67.786561264822126</v>
      </c>
      <c r="BU124" s="207">
        <v>8.370000000000001</v>
      </c>
      <c r="BV124" s="206">
        <v>8.16</v>
      </c>
      <c r="BW124" s="206">
        <v>8.379999999999999</v>
      </c>
      <c r="BX124" s="206">
        <v>8.379999999999999</v>
      </c>
      <c r="BY124" s="206">
        <v>8.8000000000000007</v>
      </c>
      <c r="BZ124" s="206">
        <v>8.24</v>
      </c>
      <c r="CA124" s="206">
        <v>8.24</v>
      </c>
      <c r="CB124" s="206">
        <v>7.9399999999999995</v>
      </c>
      <c r="CC124" s="206">
        <v>7.77</v>
      </c>
      <c r="CD124" s="206">
        <v>7.77</v>
      </c>
      <c r="CE124" s="206">
        <v>8.35</v>
      </c>
      <c r="CF124" s="206">
        <v>8.69</v>
      </c>
      <c r="CG124" s="206">
        <v>8.9</v>
      </c>
      <c r="CH124" s="206">
        <v>8.32</v>
      </c>
      <c r="CI124" s="207">
        <f t="shared" si="210"/>
        <v>8.370000000000001</v>
      </c>
      <c r="CJ124" s="206">
        <f t="shared" si="211"/>
        <v>8.16</v>
      </c>
      <c r="CK124" s="206">
        <f t="shared" si="212"/>
        <v>8.379999999999999</v>
      </c>
      <c r="CL124" s="206">
        <f t="shared" si="213"/>
        <v>8.379999999999999</v>
      </c>
      <c r="CM124" s="206">
        <f t="shared" si="214"/>
        <v>8.8000000000000007</v>
      </c>
      <c r="CN124" s="206">
        <f t="shared" si="215"/>
        <v>8.24</v>
      </c>
      <c r="CO124" s="206">
        <f t="shared" si="216"/>
        <v>8.24</v>
      </c>
      <c r="CP124" s="206">
        <f t="shared" si="217"/>
        <v>7.9399999999999995</v>
      </c>
      <c r="CQ124" s="206">
        <f t="shared" si="218"/>
        <v>7.77</v>
      </c>
      <c r="CR124" s="206">
        <f t="shared" si="219"/>
        <v>7.77</v>
      </c>
      <c r="CS124" s="206">
        <f t="shared" si="220"/>
        <v>8.35</v>
      </c>
      <c r="CT124" s="206">
        <f t="shared" si="221"/>
        <v>8.69</v>
      </c>
      <c r="CU124" s="206">
        <f t="shared" si="222"/>
        <v>8.9</v>
      </c>
      <c r="CV124" s="206">
        <f t="shared" si="223"/>
        <v>8.32</v>
      </c>
    </row>
    <row r="125" spans="1:100" x14ac:dyDescent="0.15">
      <c r="A125" s="210" t="s">
        <v>869</v>
      </c>
      <c r="B125" s="211" t="s">
        <v>869</v>
      </c>
      <c r="C125" s="207">
        <v>9.77</v>
      </c>
      <c r="D125" s="206">
        <v>10.029999999999999</v>
      </c>
      <c r="E125" s="206">
        <v>7.12</v>
      </c>
      <c r="F125" s="206">
        <v>7.12</v>
      </c>
      <c r="G125" s="206">
        <v>3.09</v>
      </c>
      <c r="H125" s="206">
        <v>8.0500000000000007</v>
      </c>
      <c r="I125" s="206">
        <v>8.0500000000000007</v>
      </c>
      <c r="J125" s="206">
        <v>7.74</v>
      </c>
      <c r="K125" s="206">
        <v>5.7</v>
      </c>
      <c r="L125" s="206">
        <v>5.7</v>
      </c>
      <c r="M125" s="206">
        <v>5.45</v>
      </c>
      <c r="N125" s="206">
        <v>11</v>
      </c>
      <c r="O125" s="206">
        <v>7.25</v>
      </c>
      <c r="P125" s="206">
        <v>4.16</v>
      </c>
      <c r="Q125" s="209">
        <v>37.799999999999997</v>
      </c>
      <c r="R125" s="208">
        <v>36.200000000000003</v>
      </c>
      <c r="S125" s="208">
        <v>34.5</v>
      </c>
      <c r="T125" s="208">
        <v>34.5</v>
      </c>
      <c r="U125" s="208">
        <v>17.8</v>
      </c>
      <c r="V125" s="208">
        <v>33.299999999999997</v>
      </c>
      <c r="W125" s="208">
        <v>33.299999999999997</v>
      </c>
      <c r="X125" s="208">
        <v>27.4</v>
      </c>
      <c r="Y125" s="208">
        <v>21.7</v>
      </c>
      <c r="Z125" s="208">
        <v>21.7</v>
      </c>
      <c r="AA125" s="208">
        <v>15.8</v>
      </c>
      <c r="AB125" s="208">
        <v>50.7</v>
      </c>
      <c r="AC125" s="208">
        <v>34</v>
      </c>
      <c r="AD125" s="208">
        <v>25.6</v>
      </c>
      <c r="AE125" s="207">
        <f t="shared" si="168"/>
        <v>3.8689866939611055</v>
      </c>
      <c r="AF125" s="206">
        <f t="shared" si="169"/>
        <v>3.6091724825523435</v>
      </c>
      <c r="AG125" s="206">
        <f t="shared" si="170"/>
        <v>4.845505617977528</v>
      </c>
      <c r="AH125" s="206">
        <f t="shared" si="171"/>
        <v>4.845505617977528</v>
      </c>
      <c r="AI125" s="206">
        <f t="shared" si="172"/>
        <v>5.7605177993527512</v>
      </c>
      <c r="AJ125" s="206">
        <f t="shared" si="173"/>
        <v>4.1366459627329188</v>
      </c>
      <c r="AK125" s="206">
        <f t="shared" si="174"/>
        <v>4.1366459627329188</v>
      </c>
      <c r="AL125" s="206">
        <f t="shared" si="175"/>
        <v>3.5400516795865631</v>
      </c>
      <c r="AM125" s="206">
        <f t="shared" si="176"/>
        <v>3.807017543859649</v>
      </c>
      <c r="AN125" s="206">
        <f t="shared" si="177"/>
        <v>3.807017543859649</v>
      </c>
      <c r="AO125" s="206">
        <f t="shared" si="178"/>
        <v>2.8990825688073394</v>
      </c>
      <c r="AP125" s="206">
        <f t="shared" si="179"/>
        <v>4.6090909090909093</v>
      </c>
      <c r="AQ125" s="206">
        <f t="shared" si="180"/>
        <v>4.6896551724137927</v>
      </c>
      <c r="AR125" s="206">
        <f t="shared" si="181"/>
        <v>6.1538461538461542</v>
      </c>
      <c r="AS125" s="209">
        <f t="shared" si="182"/>
        <v>37.799999999999997</v>
      </c>
      <c r="AT125" s="208">
        <f t="shared" si="183"/>
        <v>36.200000000000003</v>
      </c>
      <c r="AU125" s="208">
        <f t="shared" si="184"/>
        <v>34.5</v>
      </c>
      <c r="AV125" s="208">
        <f t="shared" si="185"/>
        <v>34.5</v>
      </c>
      <c r="AW125" s="208">
        <f t="shared" si="186"/>
        <v>17.8</v>
      </c>
      <c r="AX125" s="208">
        <f t="shared" si="187"/>
        <v>33.299999999999997</v>
      </c>
      <c r="AY125" s="208">
        <f t="shared" si="188"/>
        <v>33.299999999999997</v>
      </c>
      <c r="AZ125" s="208">
        <f t="shared" si="189"/>
        <v>27.4</v>
      </c>
      <c r="BA125" s="208">
        <f t="shared" si="190"/>
        <v>21.7</v>
      </c>
      <c r="BB125" s="208">
        <f t="shared" si="191"/>
        <v>21.7</v>
      </c>
      <c r="BC125" s="208">
        <f t="shared" si="192"/>
        <v>15.8</v>
      </c>
      <c r="BD125" s="208">
        <f t="shared" si="193"/>
        <v>50.7</v>
      </c>
      <c r="BE125" s="208">
        <f t="shared" si="194"/>
        <v>34</v>
      </c>
      <c r="BF125" s="208">
        <f t="shared" si="195"/>
        <v>25.6</v>
      </c>
      <c r="BG125" s="209">
        <f t="shared" si="196"/>
        <v>69.485294117647058</v>
      </c>
      <c r="BH125" s="208">
        <f t="shared" si="197"/>
        <v>67.28624535315987</v>
      </c>
      <c r="BI125" s="208">
        <f t="shared" si="198"/>
        <v>66.7311411992263</v>
      </c>
      <c r="BJ125" s="208">
        <f t="shared" si="199"/>
        <v>66.7311411992263</v>
      </c>
      <c r="BK125" s="208">
        <f t="shared" si="200"/>
        <v>36.550308008213548</v>
      </c>
      <c r="BL125" s="208">
        <f t="shared" si="201"/>
        <v>68.944099378881987</v>
      </c>
      <c r="BM125" s="208">
        <f t="shared" si="202"/>
        <v>68.944099378881987</v>
      </c>
      <c r="BN125" s="208">
        <f t="shared" si="203"/>
        <v>79.420289855072468</v>
      </c>
      <c r="BO125" s="208">
        <f t="shared" si="204"/>
        <v>44.558521560574945</v>
      </c>
      <c r="BP125" s="208">
        <f t="shared" si="205"/>
        <v>44.558521560574945</v>
      </c>
      <c r="BQ125" s="208">
        <f t="shared" si="206"/>
        <v>35.50561797752809</v>
      </c>
      <c r="BR125" s="208">
        <f t="shared" si="207"/>
        <v>100</v>
      </c>
      <c r="BS125" s="208">
        <f t="shared" si="208"/>
        <v>64.761904761904759</v>
      </c>
      <c r="BT125" s="208">
        <f t="shared" si="209"/>
        <v>50.59288537549407</v>
      </c>
      <c r="BU125" s="207">
        <v>7.3100000000000005</v>
      </c>
      <c r="BV125" s="206">
        <v>7.3</v>
      </c>
      <c r="BW125" s="206">
        <v>7.88</v>
      </c>
      <c r="BX125" s="206">
        <v>7.88</v>
      </c>
      <c r="BY125" s="206">
        <v>8.26</v>
      </c>
      <c r="BZ125" s="206">
        <v>7.55</v>
      </c>
      <c r="CA125" s="206">
        <v>7.55</v>
      </c>
      <c r="CB125" s="206">
        <v>7.1</v>
      </c>
      <c r="CC125" s="206">
        <v>8.06</v>
      </c>
      <c r="CD125" s="206">
        <v>8.06</v>
      </c>
      <c r="CE125" s="206">
        <v>7.9700000000000006</v>
      </c>
      <c r="CF125" s="206">
        <v>6.68</v>
      </c>
      <c r="CG125" s="206">
        <v>7.8100000000000005</v>
      </c>
      <c r="CH125" s="206">
        <v>8.09</v>
      </c>
      <c r="CI125" s="207">
        <f t="shared" si="210"/>
        <v>7.3100000000000005</v>
      </c>
      <c r="CJ125" s="206">
        <f t="shared" si="211"/>
        <v>7.3</v>
      </c>
      <c r="CK125" s="206">
        <f t="shared" si="212"/>
        <v>7.88</v>
      </c>
      <c r="CL125" s="206">
        <f t="shared" si="213"/>
        <v>7.88</v>
      </c>
      <c r="CM125" s="206">
        <f t="shared" si="214"/>
        <v>8.26</v>
      </c>
      <c r="CN125" s="206">
        <f t="shared" si="215"/>
        <v>7.55</v>
      </c>
      <c r="CO125" s="206">
        <f t="shared" si="216"/>
        <v>7.55</v>
      </c>
      <c r="CP125" s="206">
        <f t="shared" si="217"/>
        <v>7.1</v>
      </c>
      <c r="CQ125" s="206">
        <f t="shared" si="218"/>
        <v>8.06</v>
      </c>
      <c r="CR125" s="206">
        <f t="shared" si="219"/>
        <v>8.06</v>
      </c>
      <c r="CS125" s="206">
        <f t="shared" si="220"/>
        <v>7.9700000000000006</v>
      </c>
      <c r="CT125" s="206">
        <f t="shared" si="221"/>
        <v>6.68</v>
      </c>
      <c r="CU125" s="206">
        <f t="shared" si="222"/>
        <v>7.8100000000000005</v>
      </c>
      <c r="CV125" s="206">
        <f t="shared" si="223"/>
        <v>8.09</v>
      </c>
    </row>
    <row r="126" spans="1:100" x14ac:dyDescent="0.15">
      <c r="A126" s="210" t="s">
        <v>838</v>
      </c>
      <c r="B126" s="211" t="s">
        <v>1779</v>
      </c>
      <c r="C126" s="207">
        <v>6.15</v>
      </c>
      <c r="D126" s="206">
        <v>5.12</v>
      </c>
      <c r="E126" s="206">
        <v>7.38</v>
      </c>
      <c r="F126" s="206">
        <v>7.38</v>
      </c>
      <c r="G126" s="206">
        <v>8.34</v>
      </c>
      <c r="H126" s="206">
        <v>6.7</v>
      </c>
      <c r="I126" s="206">
        <v>6.7</v>
      </c>
      <c r="J126" s="206">
        <v>5.8</v>
      </c>
      <c r="K126" s="206">
        <v>8.16</v>
      </c>
      <c r="L126" s="206">
        <v>8.16</v>
      </c>
      <c r="M126" s="206">
        <v>5.45</v>
      </c>
      <c r="N126" s="206">
        <v>3.77</v>
      </c>
      <c r="O126" s="206">
        <v>2.2200000000000002</v>
      </c>
      <c r="P126" s="206">
        <v>3.08</v>
      </c>
      <c r="Q126" s="209">
        <v>38.200000000000003</v>
      </c>
      <c r="R126" s="208">
        <v>37.799999999999997</v>
      </c>
      <c r="Y126" s="208">
        <v>25.9</v>
      </c>
      <c r="Z126" s="208">
        <v>25.9</v>
      </c>
      <c r="AA126" s="208">
        <v>20.3</v>
      </c>
      <c r="AC126" s="208">
        <v>3.4</v>
      </c>
      <c r="AD126" s="208">
        <v>18.8</v>
      </c>
      <c r="AE126" s="207">
        <f t="shared" si="168"/>
        <v>6.2113821138211387</v>
      </c>
      <c r="AF126" s="206">
        <f t="shared" si="169"/>
        <v>7.3828124999999991</v>
      </c>
      <c r="AG126" s="206" t="str">
        <f t="shared" si="170"/>
        <v/>
      </c>
      <c r="AH126" s="206" t="str">
        <f t="shared" si="171"/>
        <v/>
      </c>
      <c r="AI126" s="206" t="str">
        <f t="shared" si="172"/>
        <v/>
      </c>
      <c r="AJ126" s="206" t="str">
        <f t="shared" si="173"/>
        <v/>
      </c>
      <c r="AK126" s="206" t="str">
        <f t="shared" si="174"/>
        <v/>
      </c>
      <c r="AL126" s="206" t="str">
        <f t="shared" si="175"/>
        <v/>
      </c>
      <c r="AM126" s="206">
        <f t="shared" si="176"/>
        <v>3.1740196078431371</v>
      </c>
      <c r="AN126" s="206">
        <f t="shared" si="177"/>
        <v>3.1740196078431371</v>
      </c>
      <c r="AO126" s="206">
        <f t="shared" si="178"/>
        <v>3.7247706422018347</v>
      </c>
      <c r="AP126" s="206" t="str">
        <f t="shared" si="179"/>
        <v/>
      </c>
      <c r="AQ126" s="206">
        <f t="shared" si="180"/>
        <v>1.5315315315315314</v>
      </c>
      <c r="AR126" s="206">
        <f t="shared" si="181"/>
        <v>6.1038961038961039</v>
      </c>
      <c r="AS126" s="209">
        <f t="shared" si="182"/>
        <v>38.200000000000003</v>
      </c>
      <c r="AT126" s="208">
        <f t="shared" si="183"/>
        <v>37.799999999999997</v>
      </c>
      <c r="AU126" s="208" t="str">
        <f t="shared" si="184"/>
        <v/>
      </c>
      <c r="AV126" s="208" t="str">
        <f t="shared" si="185"/>
        <v/>
      </c>
      <c r="AW126" s="208" t="str">
        <f t="shared" si="186"/>
        <v/>
      </c>
      <c r="AX126" s="208" t="str">
        <f t="shared" si="187"/>
        <v/>
      </c>
      <c r="AY126" s="208" t="str">
        <f t="shared" si="188"/>
        <v/>
      </c>
      <c r="AZ126" s="208" t="str">
        <f t="shared" si="189"/>
        <v/>
      </c>
      <c r="BA126" s="208">
        <f t="shared" si="190"/>
        <v>25.9</v>
      </c>
      <c r="BB126" s="208">
        <f t="shared" si="191"/>
        <v>25.9</v>
      </c>
      <c r="BC126" s="208">
        <f t="shared" si="192"/>
        <v>20.3</v>
      </c>
      <c r="BD126" s="208" t="str">
        <f t="shared" si="193"/>
        <v/>
      </c>
      <c r="BE126" s="208">
        <f t="shared" si="194"/>
        <v>3.4</v>
      </c>
      <c r="BF126" s="208">
        <f t="shared" si="195"/>
        <v>18.8</v>
      </c>
      <c r="BG126" s="209">
        <f t="shared" si="196"/>
        <v>70.22058823529413</v>
      </c>
      <c r="BH126" s="208">
        <f t="shared" si="197"/>
        <v>70.260223048327134</v>
      </c>
      <c r="BI126" s="208" t="str">
        <f t="shared" si="198"/>
        <v/>
      </c>
      <c r="BJ126" s="208" t="str">
        <f t="shared" si="199"/>
        <v/>
      </c>
      <c r="BK126" s="208" t="str">
        <f t="shared" si="200"/>
        <v/>
      </c>
      <c r="BL126" s="208" t="str">
        <f t="shared" si="201"/>
        <v/>
      </c>
      <c r="BM126" s="208" t="str">
        <f t="shared" si="202"/>
        <v/>
      </c>
      <c r="BN126" s="208" t="str">
        <f t="shared" si="203"/>
        <v/>
      </c>
      <c r="BO126" s="208">
        <f t="shared" si="204"/>
        <v>53.182751540041068</v>
      </c>
      <c r="BP126" s="208">
        <f t="shared" si="205"/>
        <v>53.182751540041068</v>
      </c>
      <c r="BQ126" s="208">
        <f t="shared" si="206"/>
        <v>45.617977528089888</v>
      </c>
      <c r="BR126" s="208" t="str">
        <f t="shared" si="207"/>
        <v/>
      </c>
      <c r="BS126" s="208">
        <f t="shared" si="208"/>
        <v>6.4761904761904763</v>
      </c>
      <c r="BT126" s="208">
        <f t="shared" si="209"/>
        <v>37.154150197628461</v>
      </c>
      <c r="BU126" s="207">
        <v>7.8</v>
      </c>
      <c r="BV126" s="206">
        <v>7.65</v>
      </c>
      <c r="CC126" s="206">
        <v>6.65</v>
      </c>
      <c r="CD126" s="206">
        <v>6.65</v>
      </c>
      <c r="CE126" s="206">
        <v>6.03</v>
      </c>
      <c r="CG126" s="206">
        <v>6.17</v>
      </c>
      <c r="CH126" s="206">
        <v>5.54</v>
      </c>
      <c r="CI126" s="207">
        <f t="shared" si="210"/>
        <v>7.8</v>
      </c>
      <c r="CJ126" s="206">
        <f t="shared" si="211"/>
        <v>7.65</v>
      </c>
      <c r="CK126" s="206" t="str">
        <f t="shared" si="212"/>
        <v/>
      </c>
      <c r="CL126" s="206" t="str">
        <f t="shared" si="213"/>
        <v/>
      </c>
      <c r="CM126" s="206" t="str">
        <f t="shared" si="214"/>
        <v/>
      </c>
      <c r="CN126" s="206" t="str">
        <f t="shared" si="215"/>
        <v/>
      </c>
      <c r="CO126" s="206" t="str">
        <f t="shared" si="216"/>
        <v/>
      </c>
      <c r="CP126" s="206" t="str">
        <f t="shared" si="217"/>
        <v/>
      </c>
      <c r="CQ126" s="206">
        <f t="shared" si="218"/>
        <v>6.65</v>
      </c>
      <c r="CR126" s="206">
        <f t="shared" si="219"/>
        <v>6.65</v>
      </c>
      <c r="CS126" s="206">
        <f t="shared" si="220"/>
        <v>6.03</v>
      </c>
      <c r="CT126" s="206" t="str">
        <f t="shared" si="221"/>
        <v/>
      </c>
      <c r="CU126" s="206">
        <f t="shared" si="222"/>
        <v>6.17</v>
      </c>
      <c r="CV126" s="206">
        <f t="shared" si="223"/>
        <v>5.54</v>
      </c>
    </row>
    <row r="127" spans="1:100" x14ac:dyDescent="0.15">
      <c r="A127" s="210" t="s">
        <v>842</v>
      </c>
      <c r="B127" s="211" t="s">
        <v>1588</v>
      </c>
      <c r="C127" s="207">
        <v>7.9</v>
      </c>
      <c r="D127" s="206">
        <v>4.8899999999999997</v>
      </c>
      <c r="E127" s="206">
        <v>5.91</v>
      </c>
      <c r="F127" s="206">
        <v>5.91</v>
      </c>
      <c r="G127" s="206">
        <v>5.05</v>
      </c>
      <c r="H127" s="206">
        <v>5.25</v>
      </c>
      <c r="I127" s="206">
        <v>5.25</v>
      </c>
      <c r="J127" s="206">
        <v>7.67</v>
      </c>
      <c r="K127" s="206">
        <v>6.4</v>
      </c>
      <c r="L127" s="206">
        <v>6.4</v>
      </c>
      <c r="M127" s="206">
        <v>6.27</v>
      </c>
      <c r="N127" s="206">
        <v>5.48</v>
      </c>
      <c r="O127" s="206">
        <v>3.07</v>
      </c>
      <c r="P127" s="206">
        <v>5.04</v>
      </c>
      <c r="Q127" s="209">
        <v>34.799999999999997</v>
      </c>
      <c r="R127" s="208">
        <v>33.700000000000003</v>
      </c>
      <c r="S127" s="208">
        <v>24.2</v>
      </c>
      <c r="T127" s="208">
        <v>24.2</v>
      </c>
      <c r="U127" s="208">
        <v>12</v>
      </c>
      <c r="V127" s="208">
        <v>11.5</v>
      </c>
      <c r="W127" s="208">
        <v>11.5</v>
      </c>
      <c r="X127" s="208">
        <v>8.8000000000000007</v>
      </c>
      <c r="Y127" s="208">
        <v>39</v>
      </c>
      <c r="Z127" s="208">
        <v>39</v>
      </c>
      <c r="AA127" s="208">
        <v>33.6</v>
      </c>
      <c r="AB127" s="208">
        <v>10.199999999999999</v>
      </c>
      <c r="AC127" s="208">
        <v>36.299999999999997</v>
      </c>
      <c r="AD127" s="208">
        <v>27.4</v>
      </c>
      <c r="AE127" s="207">
        <f t="shared" si="168"/>
        <v>4.40506329113924</v>
      </c>
      <c r="AF127" s="206">
        <f t="shared" si="169"/>
        <v>6.8916155419222918</v>
      </c>
      <c r="AG127" s="206">
        <f t="shared" si="170"/>
        <v>4.0947546531302876</v>
      </c>
      <c r="AH127" s="206">
        <f t="shared" si="171"/>
        <v>4.0947546531302876</v>
      </c>
      <c r="AI127" s="206">
        <f t="shared" si="172"/>
        <v>2.3762376237623761</v>
      </c>
      <c r="AJ127" s="206">
        <f t="shared" si="173"/>
        <v>2.1904761904761907</v>
      </c>
      <c r="AK127" s="206">
        <f t="shared" si="174"/>
        <v>2.1904761904761907</v>
      </c>
      <c r="AL127" s="206">
        <f t="shared" si="175"/>
        <v>1.1473272490221644</v>
      </c>
      <c r="AM127" s="206">
        <f t="shared" si="176"/>
        <v>6.09375</v>
      </c>
      <c r="AN127" s="206">
        <f t="shared" si="177"/>
        <v>6.09375</v>
      </c>
      <c r="AO127" s="206">
        <f t="shared" si="178"/>
        <v>5.3588516746411488</v>
      </c>
      <c r="AP127" s="206">
        <f t="shared" si="179"/>
        <v>1.8613138686131385</v>
      </c>
      <c r="AQ127" s="206">
        <f t="shared" si="180"/>
        <v>11.824104234527686</v>
      </c>
      <c r="AR127" s="206">
        <f t="shared" si="181"/>
        <v>5.4365079365079358</v>
      </c>
      <c r="AS127" s="209">
        <f t="shared" si="182"/>
        <v>34.799999999999997</v>
      </c>
      <c r="AT127" s="208">
        <f t="shared" si="183"/>
        <v>33.700000000000003</v>
      </c>
      <c r="AU127" s="208">
        <f t="shared" si="184"/>
        <v>24.2</v>
      </c>
      <c r="AV127" s="208">
        <f t="shared" si="185"/>
        <v>24.2</v>
      </c>
      <c r="AW127" s="208">
        <f t="shared" si="186"/>
        <v>12</v>
      </c>
      <c r="AX127" s="208">
        <f t="shared" si="187"/>
        <v>11.5</v>
      </c>
      <c r="AY127" s="208">
        <f t="shared" si="188"/>
        <v>11.5</v>
      </c>
      <c r="AZ127" s="208" t="str">
        <f t="shared" si="189"/>
        <v/>
      </c>
      <c r="BA127" s="208">
        <f t="shared" si="190"/>
        <v>39</v>
      </c>
      <c r="BB127" s="208">
        <f t="shared" si="191"/>
        <v>39</v>
      </c>
      <c r="BC127" s="208">
        <f t="shared" si="192"/>
        <v>33.6</v>
      </c>
      <c r="BD127" s="208">
        <f t="shared" si="193"/>
        <v>10.199999999999999</v>
      </c>
      <c r="BE127" s="208">
        <f t="shared" si="194"/>
        <v>36.299999999999997</v>
      </c>
      <c r="BF127" s="208">
        <f t="shared" si="195"/>
        <v>27.4</v>
      </c>
      <c r="BG127" s="209">
        <f t="shared" si="196"/>
        <v>63.970588235294109</v>
      </c>
      <c r="BH127" s="208">
        <f t="shared" si="197"/>
        <v>62.639405204460978</v>
      </c>
      <c r="BI127" s="208">
        <f t="shared" si="198"/>
        <v>46.808510638297868</v>
      </c>
      <c r="BJ127" s="208">
        <f t="shared" si="199"/>
        <v>46.808510638297868</v>
      </c>
      <c r="BK127" s="208">
        <f t="shared" si="200"/>
        <v>24.640657084188909</v>
      </c>
      <c r="BL127" s="208">
        <f t="shared" si="201"/>
        <v>23.80952380952381</v>
      </c>
      <c r="BM127" s="208">
        <f t="shared" si="202"/>
        <v>23.80952380952381</v>
      </c>
      <c r="BN127" s="208" t="str">
        <f t="shared" si="203"/>
        <v/>
      </c>
      <c r="BO127" s="208">
        <f t="shared" si="204"/>
        <v>80.082135523613957</v>
      </c>
      <c r="BP127" s="208">
        <f t="shared" si="205"/>
        <v>80.082135523613957</v>
      </c>
      <c r="BQ127" s="208">
        <f t="shared" si="206"/>
        <v>75.50561797752809</v>
      </c>
      <c r="BR127" s="208">
        <f t="shared" si="207"/>
        <v>20.11834319526627</v>
      </c>
      <c r="BS127" s="208">
        <f t="shared" si="208"/>
        <v>69.142857142857139</v>
      </c>
      <c r="BT127" s="208">
        <f t="shared" si="209"/>
        <v>54.1501976284585</v>
      </c>
      <c r="BU127" s="207">
        <v>8.42</v>
      </c>
      <c r="BV127" s="206">
        <v>8.32</v>
      </c>
      <c r="BW127" s="206">
        <v>8.0399999999999991</v>
      </c>
      <c r="BX127" s="206">
        <v>8.0399999999999991</v>
      </c>
      <c r="BY127" s="206">
        <v>7.8</v>
      </c>
      <c r="BZ127" s="206">
        <v>7.78</v>
      </c>
      <c r="CA127" s="206">
        <v>7.78</v>
      </c>
      <c r="CB127" s="206">
        <v>7.7</v>
      </c>
      <c r="CC127" s="206">
        <v>8.93</v>
      </c>
      <c r="CD127" s="206">
        <v>8.93</v>
      </c>
      <c r="CE127" s="206">
        <v>8.59</v>
      </c>
      <c r="CF127" s="206">
        <v>7.83</v>
      </c>
      <c r="CG127" s="206">
        <v>8.41</v>
      </c>
      <c r="CH127" s="206">
        <v>8.0399999999999991</v>
      </c>
      <c r="CI127" s="207">
        <f t="shared" si="210"/>
        <v>8.42</v>
      </c>
      <c r="CJ127" s="206">
        <f t="shared" si="211"/>
        <v>8.32</v>
      </c>
      <c r="CK127" s="206">
        <f t="shared" si="212"/>
        <v>8.0399999999999991</v>
      </c>
      <c r="CL127" s="206">
        <f t="shared" si="213"/>
        <v>8.0399999999999991</v>
      </c>
      <c r="CM127" s="206">
        <f t="shared" si="214"/>
        <v>7.8</v>
      </c>
      <c r="CN127" s="206">
        <f t="shared" si="215"/>
        <v>7.78</v>
      </c>
      <c r="CO127" s="206">
        <f t="shared" si="216"/>
        <v>7.78</v>
      </c>
      <c r="CP127" s="206" t="str">
        <f t="shared" si="217"/>
        <v/>
      </c>
      <c r="CQ127" s="206">
        <f t="shared" si="218"/>
        <v>8.93</v>
      </c>
      <c r="CR127" s="206">
        <f t="shared" si="219"/>
        <v>8.93</v>
      </c>
      <c r="CS127" s="206">
        <f t="shared" si="220"/>
        <v>8.59</v>
      </c>
      <c r="CT127" s="206">
        <f t="shared" si="221"/>
        <v>7.83</v>
      </c>
      <c r="CU127" s="206">
        <f t="shared" si="222"/>
        <v>8.41</v>
      </c>
      <c r="CV127" s="206">
        <f t="shared" si="223"/>
        <v>8.0399999999999991</v>
      </c>
    </row>
    <row r="128" spans="1:100" x14ac:dyDescent="0.15">
      <c r="A128" s="210" t="s">
        <v>845</v>
      </c>
      <c r="B128" s="211" t="s">
        <v>1587</v>
      </c>
      <c r="C128" s="207">
        <v>4.57</v>
      </c>
      <c r="D128" s="206">
        <v>4.26</v>
      </c>
      <c r="E128" s="206">
        <v>4.2699999999999996</v>
      </c>
      <c r="F128" s="206">
        <v>4.2699999999999996</v>
      </c>
      <c r="G128" s="206">
        <v>4.38</v>
      </c>
      <c r="H128" s="206">
        <v>4.55</v>
      </c>
      <c r="I128" s="206">
        <v>4.55</v>
      </c>
      <c r="J128" s="206">
        <v>5.0999999999999996</v>
      </c>
      <c r="K128" s="206">
        <v>7.29</v>
      </c>
      <c r="L128" s="206">
        <v>7.29</v>
      </c>
      <c r="M128" s="206">
        <v>5.62</v>
      </c>
      <c r="N128" s="206">
        <v>5.61</v>
      </c>
      <c r="O128" s="206">
        <v>4.4000000000000004</v>
      </c>
      <c r="P128" s="206">
        <v>3.63</v>
      </c>
      <c r="Q128" s="209">
        <v>41.9</v>
      </c>
      <c r="R128" s="208">
        <v>36.4</v>
      </c>
      <c r="Y128" s="208">
        <v>7.3</v>
      </c>
      <c r="Z128" s="208">
        <v>7.3</v>
      </c>
      <c r="AA128" s="208">
        <v>5.4</v>
      </c>
      <c r="AE128" s="207">
        <f t="shared" si="168"/>
        <v>9.1684901531728649</v>
      </c>
      <c r="AF128" s="206">
        <f t="shared" si="169"/>
        <v>8.544600938967136</v>
      </c>
      <c r="AG128" s="206" t="str">
        <f t="shared" si="170"/>
        <v/>
      </c>
      <c r="AH128" s="206" t="str">
        <f t="shared" si="171"/>
        <v/>
      </c>
      <c r="AI128" s="206" t="str">
        <f t="shared" si="172"/>
        <v/>
      </c>
      <c r="AJ128" s="206" t="str">
        <f t="shared" si="173"/>
        <v/>
      </c>
      <c r="AK128" s="206" t="str">
        <f t="shared" si="174"/>
        <v/>
      </c>
      <c r="AL128" s="206" t="str">
        <f t="shared" si="175"/>
        <v/>
      </c>
      <c r="AM128" s="206">
        <f t="shared" si="176"/>
        <v>1.0013717421124828</v>
      </c>
      <c r="AN128" s="206">
        <f t="shared" si="177"/>
        <v>1.0013717421124828</v>
      </c>
      <c r="AO128" s="206">
        <f t="shared" si="178"/>
        <v>0.96085409252669041</v>
      </c>
      <c r="AP128" s="206" t="str">
        <f t="shared" si="179"/>
        <v/>
      </c>
      <c r="AQ128" s="206" t="str">
        <f t="shared" si="180"/>
        <v/>
      </c>
      <c r="AR128" s="206" t="str">
        <f t="shared" si="181"/>
        <v/>
      </c>
      <c r="AS128" s="209">
        <f t="shared" si="182"/>
        <v>41.9</v>
      </c>
      <c r="AT128" s="208">
        <f t="shared" si="183"/>
        <v>36.4</v>
      </c>
      <c r="AU128" s="208" t="str">
        <f t="shared" si="184"/>
        <v/>
      </c>
      <c r="AV128" s="208" t="str">
        <f t="shared" si="185"/>
        <v/>
      </c>
      <c r="AW128" s="208" t="str">
        <f t="shared" si="186"/>
        <v/>
      </c>
      <c r="AX128" s="208" t="str">
        <f t="shared" si="187"/>
        <v/>
      </c>
      <c r="AY128" s="208" t="str">
        <f t="shared" si="188"/>
        <v/>
      </c>
      <c r="AZ128" s="208" t="str">
        <f t="shared" si="189"/>
        <v/>
      </c>
      <c r="BA128" s="208" t="str">
        <f t="shared" si="190"/>
        <v/>
      </c>
      <c r="BB128" s="208" t="str">
        <f t="shared" si="191"/>
        <v/>
      </c>
      <c r="BC128" s="208" t="str">
        <f t="shared" si="192"/>
        <v/>
      </c>
      <c r="BD128" s="208" t="str">
        <f t="shared" si="193"/>
        <v/>
      </c>
      <c r="BE128" s="208" t="str">
        <f t="shared" si="194"/>
        <v/>
      </c>
      <c r="BF128" s="208" t="str">
        <f t="shared" si="195"/>
        <v/>
      </c>
      <c r="BG128" s="209">
        <f t="shared" si="196"/>
        <v>77.02205882352942</v>
      </c>
      <c r="BH128" s="208">
        <f t="shared" si="197"/>
        <v>67.657992565055764</v>
      </c>
      <c r="BI128" s="208" t="str">
        <f t="shared" si="198"/>
        <v/>
      </c>
      <c r="BJ128" s="208" t="str">
        <f t="shared" si="199"/>
        <v/>
      </c>
      <c r="BK128" s="208" t="str">
        <f t="shared" si="200"/>
        <v/>
      </c>
      <c r="BL128" s="208" t="str">
        <f t="shared" si="201"/>
        <v/>
      </c>
      <c r="BM128" s="208" t="str">
        <f t="shared" si="202"/>
        <v/>
      </c>
      <c r="BN128" s="208" t="str">
        <f t="shared" si="203"/>
        <v/>
      </c>
      <c r="BO128" s="208" t="str">
        <f t="shared" si="204"/>
        <v/>
      </c>
      <c r="BP128" s="208" t="str">
        <f t="shared" si="205"/>
        <v/>
      </c>
      <c r="BQ128" s="208" t="str">
        <f t="shared" si="206"/>
        <v/>
      </c>
      <c r="BR128" s="208" t="str">
        <f t="shared" si="207"/>
        <v/>
      </c>
      <c r="BS128" s="208" t="str">
        <f t="shared" si="208"/>
        <v/>
      </c>
      <c r="BT128" s="208" t="str">
        <f t="shared" si="209"/>
        <v/>
      </c>
      <c r="BU128" s="207">
        <v>7.91</v>
      </c>
      <c r="BV128" s="206">
        <v>7.44</v>
      </c>
      <c r="CC128" s="206">
        <v>7.19</v>
      </c>
      <c r="CD128" s="206">
        <v>7.19</v>
      </c>
      <c r="CE128" s="206">
        <v>7.03</v>
      </c>
      <c r="CI128" s="207">
        <f t="shared" si="210"/>
        <v>7.91</v>
      </c>
      <c r="CJ128" s="206">
        <f t="shared" si="211"/>
        <v>7.44</v>
      </c>
      <c r="CK128" s="206" t="str">
        <f t="shared" si="212"/>
        <v/>
      </c>
      <c r="CL128" s="206" t="str">
        <f t="shared" si="213"/>
        <v/>
      </c>
      <c r="CM128" s="206" t="str">
        <f t="shared" si="214"/>
        <v/>
      </c>
      <c r="CN128" s="206" t="str">
        <f t="shared" si="215"/>
        <v/>
      </c>
      <c r="CO128" s="206" t="str">
        <f t="shared" si="216"/>
        <v/>
      </c>
      <c r="CP128" s="206" t="str">
        <f t="shared" si="217"/>
        <v/>
      </c>
      <c r="CQ128" s="206" t="str">
        <f t="shared" si="218"/>
        <v/>
      </c>
      <c r="CR128" s="206" t="str">
        <f t="shared" si="219"/>
        <v/>
      </c>
      <c r="CS128" s="206" t="str">
        <f t="shared" si="220"/>
        <v/>
      </c>
      <c r="CT128" s="206" t="str">
        <f t="shared" si="221"/>
        <v/>
      </c>
      <c r="CU128" s="206" t="str">
        <f t="shared" si="222"/>
        <v/>
      </c>
      <c r="CV128" s="206" t="str">
        <f t="shared" si="223"/>
        <v/>
      </c>
    </row>
    <row r="129" spans="1:100" x14ac:dyDescent="0.15">
      <c r="A129" s="210" t="s">
        <v>848</v>
      </c>
      <c r="B129" s="211" t="s">
        <v>1586</v>
      </c>
      <c r="C129" s="207">
        <v>4.8</v>
      </c>
      <c r="D129" s="206">
        <v>5.05</v>
      </c>
      <c r="E129" s="206">
        <v>4.26</v>
      </c>
      <c r="F129" s="206">
        <v>4.26</v>
      </c>
      <c r="G129" s="206">
        <v>3.57</v>
      </c>
      <c r="H129" s="206">
        <v>4.3</v>
      </c>
      <c r="I129" s="206">
        <v>4.3</v>
      </c>
      <c r="J129" s="206">
        <v>2.62</v>
      </c>
      <c r="K129" s="206">
        <v>6.16</v>
      </c>
      <c r="L129" s="206">
        <v>6.16</v>
      </c>
      <c r="M129" s="206">
        <v>6.76</v>
      </c>
      <c r="N129" s="206">
        <v>3.45</v>
      </c>
      <c r="O129" s="206">
        <v>3.07</v>
      </c>
      <c r="P129" s="206">
        <v>1.87</v>
      </c>
      <c r="Q129" s="209">
        <v>37.299999999999997</v>
      </c>
      <c r="R129" s="208">
        <v>33.4</v>
      </c>
      <c r="S129" s="208">
        <v>45.1</v>
      </c>
      <c r="T129" s="208">
        <v>45.1</v>
      </c>
      <c r="U129" s="208">
        <v>41.2</v>
      </c>
      <c r="V129" s="208">
        <v>42.1</v>
      </c>
      <c r="W129" s="208">
        <v>42.1</v>
      </c>
      <c r="X129" s="208">
        <v>30.9</v>
      </c>
      <c r="Y129" s="208">
        <v>24.2</v>
      </c>
      <c r="Z129" s="208">
        <v>24.2</v>
      </c>
      <c r="AA129" s="208">
        <v>33.700000000000003</v>
      </c>
      <c r="AB129" s="208">
        <v>17.100000000000001</v>
      </c>
      <c r="AC129" s="208">
        <v>42.8</v>
      </c>
      <c r="AD129" s="208">
        <v>42.2</v>
      </c>
      <c r="AE129" s="207">
        <f t="shared" si="168"/>
        <v>7.770833333333333</v>
      </c>
      <c r="AF129" s="206">
        <f t="shared" si="169"/>
        <v>6.6138613861386135</v>
      </c>
      <c r="AG129" s="206">
        <f t="shared" si="170"/>
        <v>10.586854460093898</v>
      </c>
      <c r="AH129" s="206">
        <f t="shared" si="171"/>
        <v>10.586854460093898</v>
      </c>
      <c r="AI129" s="206">
        <f t="shared" si="172"/>
        <v>11.540616246498601</v>
      </c>
      <c r="AJ129" s="206">
        <f t="shared" si="173"/>
        <v>9.7906976744186061</v>
      </c>
      <c r="AK129" s="206">
        <f t="shared" si="174"/>
        <v>9.7906976744186061</v>
      </c>
      <c r="AL129" s="206">
        <f t="shared" si="175"/>
        <v>11.793893129770991</v>
      </c>
      <c r="AM129" s="206">
        <f t="shared" si="176"/>
        <v>3.9285714285714284</v>
      </c>
      <c r="AN129" s="206">
        <f t="shared" si="177"/>
        <v>3.9285714285714284</v>
      </c>
      <c r="AO129" s="206">
        <f t="shared" si="178"/>
        <v>4.9852071005917162</v>
      </c>
      <c r="AP129" s="206">
        <f t="shared" si="179"/>
        <v>4.9565217391304346</v>
      </c>
      <c r="AQ129" s="206">
        <f t="shared" si="180"/>
        <v>13.941368078175895</v>
      </c>
      <c r="AR129" s="206">
        <f t="shared" si="181"/>
        <v>22.566844919786096</v>
      </c>
      <c r="AS129" s="209">
        <f t="shared" si="182"/>
        <v>37.299999999999997</v>
      </c>
      <c r="AT129" s="208">
        <f t="shared" si="183"/>
        <v>33.4</v>
      </c>
      <c r="AU129" s="208">
        <f t="shared" si="184"/>
        <v>45.1</v>
      </c>
      <c r="AV129" s="208">
        <f t="shared" si="185"/>
        <v>45.1</v>
      </c>
      <c r="AW129" s="208">
        <f t="shared" si="186"/>
        <v>41.2</v>
      </c>
      <c r="AX129" s="208">
        <f t="shared" si="187"/>
        <v>42.1</v>
      </c>
      <c r="AY129" s="208">
        <f t="shared" si="188"/>
        <v>42.1</v>
      </c>
      <c r="AZ129" s="208">
        <f t="shared" si="189"/>
        <v>30.9</v>
      </c>
      <c r="BA129" s="208">
        <f t="shared" si="190"/>
        <v>24.2</v>
      </c>
      <c r="BB129" s="208">
        <f t="shared" si="191"/>
        <v>24.2</v>
      </c>
      <c r="BC129" s="208">
        <f t="shared" si="192"/>
        <v>33.700000000000003</v>
      </c>
      <c r="BD129" s="208">
        <f t="shared" si="193"/>
        <v>17.100000000000001</v>
      </c>
      <c r="BE129" s="208">
        <f t="shared" si="194"/>
        <v>42.8</v>
      </c>
      <c r="BF129" s="208">
        <f t="shared" si="195"/>
        <v>42.2</v>
      </c>
      <c r="BG129" s="209">
        <f t="shared" si="196"/>
        <v>68.566176470588232</v>
      </c>
      <c r="BH129" s="208">
        <f t="shared" si="197"/>
        <v>62.081784386617102</v>
      </c>
      <c r="BI129" s="208">
        <f t="shared" si="198"/>
        <v>87.234042553191486</v>
      </c>
      <c r="BJ129" s="208">
        <f t="shared" si="199"/>
        <v>87.234042553191486</v>
      </c>
      <c r="BK129" s="208">
        <f t="shared" si="200"/>
        <v>84.599589322381931</v>
      </c>
      <c r="BL129" s="208">
        <f t="shared" si="201"/>
        <v>87.163561076604566</v>
      </c>
      <c r="BM129" s="208">
        <f t="shared" si="202"/>
        <v>87.163561076604566</v>
      </c>
      <c r="BN129" s="208">
        <f t="shared" si="203"/>
        <v>89.565217391304344</v>
      </c>
      <c r="BO129" s="208">
        <f t="shared" si="204"/>
        <v>49.691991786447637</v>
      </c>
      <c r="BP129" s="208">
        <f t="shared" si="205"/>
        <v>49.691991786447637</v>
      </c>
      <c r="BQ129" s="208">
        <f t="shared" si="206"/>
        <v>75.730337078651701</v>
      </c>
      <c r="BR129" s="208">
        <f t="shared" si="207"/>
        <v>33.727810650887577</v>
      </c>
      <c r="BS129" s="208">
        <f t="shared" si="208"/>
        <v>81.523809523809518</v>
      </c>
      <c r="BT129" s="208">
        <f t="shared" si="209"/>
        <v>83.399209486166001</v>
      </c>
      <c r="BU129" s="207">
        <v>8.33</v>
      </c>
      <c r="BV129" s="206">
        <v>8.25</v>
      </c>
      <c r="BW129" s="206">
        <v>9.57</v>
      </c>
      <c r="BX129" s="206">
        <v>9.57</v>
      </c>
      <c r="BY129" s="206">
        <v>9.34</v>
      </c>
      <c r="BZ129" s="206">
        <v>9.52</v>
      </c>
      <c r="CA129" s="206">
        <v>9.52</v>
      </c>
      <c r="CB129" s="206">
        <v>9.3699999999999992</v>
      </c>
      <c r="CC129" s="206">
        <v>8.1</v>
      </c>
      <c r="CD129" s="206">
        <v>8.1</v>
      </c>
      <c r="CE129" s="206">
        <v>8.83</v>
      </c>
      <c r="CF129" s="206">
        <v>7.97</v>
      </c>
      <c r="CG129" s="206">
        <v>10.09</v>
      </c>
      <c r="CH129" s="206">
        <v>8.8699999999999992</v>
      </c>
      <c r="CI129" s="207">
        <f t="shared" si="210"/>
        <v>8.33</v>
      </c>
      <c r="CJ129" s="206">
        <f t="shared" si="211"/>
        <v>8.25</v>
      </c>
      <c r="CK129" s="206">
        <f t="shared" si="212"/>
        <v>9.57</v>
      </c>
      <c r="CL129" s="206">
        <f t="shared" si="213"/>
        <v>9.57</v>
      </c>
      <c r="CM129" s="206">
        <f t="shared" si="214"/>
        <v>9.34</v>
      </c>
      <c r="CN129" s="206">
        <f t="shared" si="215"/>
        <v>9.52</v>
      </c>
      <c r="CO129" s="206">
        <f t="shared" si="216"/>
        <v>9.52</v>
      </c>
      <c r="CP129" s="206">
        <f t="shared" si="217"/>
        <v>9.3699999999999992</v>
      </c>
      <c r="CQ129" s="206">
        <f t="shared" si="218"/>
        <v>8.1</v>
      </c>
      <c r="CR129" s="206">
        <f t="shared" si="219"/>
        <v>8.1</v>
      </c>
      <c r="CS129" s="206">
        <f t="shared" si="220"/>
        <v>8.83</v>
      </c>
      <c r="CT129" s="206">
        <f t="shared" si="221"/>
        <v>7.97</v>
      </c>
      <c r="CU129" s="206">
        <f t="shared" si="222"/>
        <v>10.09</v>
      </c>
      <c r="CV129" s="206">
        <f t="shared" si="223"/>
        <v>8.8699999999999992</v>
      </c>
    </row>
    <row r="130" spans="1:100" x14ac:dyDescent="0.15">
      <c r="A130" s="210" t="s">
        <v>851</v>
      </c>
      <c r="B130" s="211" t="s">
        <v>1585</v>
      </c>
      <c r="C130" s="207">
        <v>8.93</v>
      </c>
      <c r="D130" s="206">
        <v>8.48</v>
      </c>
      <c r="E130" s="206">
        <v>7.01</v>
      </c>
      <c r="F130" s="206">
        <v>7.01</v>
      </c>
      <c r="G130" s="206">
        <v>7.83</v>
      </c>
      <c r="H130" s="206">
        <v>7.47</v>
      </c>
      <c r="I130" s="206">
        <v>7.47</v>
      </c>
      <c r="J130" s="206">
        <v>7.38</v>
      </c>
      <c r="K130" s="206">
        <v>7.87</v>
      </c>
      <c r="L130" s="206">
        <v>7.87</v>
      </c>
      <c r="M130" s="206">
        <v>8.3800000000000008</v>
      </c>
      <c r="N130" s="206">
        <v>7.02</v>
      </c>
      <c r="O130" s="206">
        <v>9.0299999999999994</v>
      </c>
      <c r="P130" s="206">
        <v>9.0299999999999994</v>
      </c>
      <c r="Q130" s="209">
        <v>31</v>
      </c>
      <c r="R130" s="208">
        <v>29.3</v>
      </c>
      <c r="S130" s="208">
        <v>29.2</v>
      </c>
      <c r="T130" s="208">
        <v>29.2</v>
      </c>
      <c r="Y130" s="208">
        <v>8.6999999999999993</v>
      </c>
      <c r="Z130" s="208">
        <v>8.6999999999999993</v>
      </c>
      <c r="AC130" s="208">
        <v>8.8000000000000007</v>
      </c>
      <c r="AD130" s="208">
        <v>10.5</v>
      </c>
      <c r="AE130" s="207">
        <f t="shared" ref="AE130:AE151" si="224">IF(Q130="","",IFERROR(Q130/C130,""))</f>
        <v>3.4714445688689812</v>
      </c>
      <c r="AF130" s="206">
        <f t="shared" ref="AF130:AF151" si="225">IF(R130="","",IFERROR(R130/D130,""))</f>
        <v>3.4551886792452828</v>
      </c>
      <c r="AG130" s="206">
        <f t="shared" ref="AG130:AG151" si="226">IF(S130="","",IFERROR(S130/E130,""))</f>
        <v>4.1654778887303854</v>
      </c>
      <c r="AH130" s="206">
        <f t="shared" ref="AH130:AH151" si="227">IF(T130="","",IFERROR(T130/F130,""))</f>
        <v>4.1654778887303854</v>
      </c>
      <c r="AI130" s="206" t="str">
        <f t="shared" ref="AI130:AI151" si="228">IF(U130="","",IFERROR(U130/G130,""))</f>
        <v/>
      </c>
      <c r="AJ130" s="206" t="str">
        <f t="shared" ref="AJ130:AJ151" si="229">IF(V130="","",IFERROR(V130/H130,""))</f>
        <v/>
      </c>
      <c r="AK130" s="206" t="str">
        <f t="shared" ref="AK130:AK151" si="230">IF(W130="","",IFERROR(W130/I130,""))</f>
        <v/>
      </c>
      <c r="AL130" s="206" t="str">
        <f t="shared" ref="AL130:AL151" si="231">IF(X130="","",IFERROR(X130/J130,""))</f>
        <v/>
      </c>
      <c r="AM130" s="206">
        <f t="shared" ref="AM130:AM151" si="232">IF(Y130="","",IFERROR(Y130/K130,""))</f>
        <v>1.1054637865311308</v>
      </c>
      <c r="AN130" s="206">
        <f t="shared" ref="AN130:AN151" si="233">IF(Z130="","",IFERROR(Z130/L130,""))</f>
        <v>1.1054637865311308</v>
      </c>
      <c r="AO130" s="206" t="str">
        <f t="shared" ref="AO130:AO151" si="234">IF(AA130="","",IFERROR(AA130/M130,""))</f>
        <v/>
      </c>
      <c r="AP130" s="206" t="str">
        <f t="shared" ref="AP130:AP151" si="235">IF(AB130="","",IFERROR(AB130/N130,""))</f>
        <v/>
      </c>
      <c r="AQ130" s="206">
        <f t="shared" ref="AQ130:AQ151" si="236">IF(AC130="","",IFERROR(AC130/O130,""))</f>
        <v>0.97452934662237001</v>
      </c>
      <c r="AR130" s="206">
        <f t="shared" ref="AR130:AR151" si="237">IF(AD130="","",IFERROR(AD130/P130,""))</f>
        <v>1.1627906976744187</v>
      </c>
      <c r="AS130" s="209">
        <f t="shared" ref="AS130:AS151" si="238">IF(Q130="","",IF(AE130&lt;1.35,"",Q130))</f>
        <v>31</v>
      </c>
      <c r="AT130" s="208">
        <f t="shared" ref="AT130:AT151" si="239">IF(R130="","",IF(AF130&lt;1.35,"",R130))</f>
        <v>29.3</v>
      </c>
      <c r="AU130" s="208">
        <f t="shared" ref="AU130:AU151" si="240">IF(S130="","",IF(AG130&lt;1.35,"",S130))</f>
        <v>29.2</v>
      </c>
      <c r="AV130" s="208">
        <f t="shared" ref="AV130:AV151" si="241">IF(T130="","",IF(AH130&lt;1.35,"",T130))</f>
        <v>29.2</v>
      </c>
      <c r="AW130" s="208" t="str">
        <f t="shared" ref="AW130:AW151" si="242">IF(U130="","",IF(AI130&lt;1.35,"",U130))</f>
        <v/>
      </c>
      <c r="AX130" s="208" t="str">
        <f t="shared" ref="AX130:AX151" si="243">IF(V130="","",IF(AJ130&lt;1.35,"",V130))</f>
        <v/>
      </c>
      <c r="AY130" s="208" t="str">
        <f t="shared" ref="AY130:AY151" si="244">IF(W130="","",IF(AK130&lt;1.35,"",W130))</f>
        <v/>
      </c>
      <c r="AZ130" s="208" t="str">
        <f t="shared" ref="AZ130:AZ151" si="245">IF(X130="","",IF(AL130&lt;1.35,"",X130))</f>
        <v/>
      </c>
      <c r="BA130" s="208" t="str">
        <f t="shared" ref="BA130:BA151" si="246">IF(Y130="","",IF(AM130&lt;1.35,"",Y130))</f>
        <v/>
      </c>
      <c r="BB130" s="208" t="str">
        <f t="shared" ref="BB130:BB151" si="247">IF(Z130="","",IF(AN130&lt;1.35,"",Z130))</f>
        <v/>
      </c>
      <c r="BC130" s="208" t="str">
        <f t="shared" ref="BC130:BC151" si="248">IF(AA130="","",IF(AO130&lt;1.35,"",AA130))</f>
        <v/>
      </c>
      <c r="BD130" s="208" t="str">
        <f t="shared" ref="BD130:BD151" si="249">IF(AB130="","",IF(AP130&lt;1.35,"",AB130))</f>
        <v/>
      </c>
      <c r="BE130" s="208" t="str">
        <f t="shared" ref="BE130:BE151" si="250">IF(AC130="","",IF(AQ130&lt;1.35,"",AC130))</f>
        <v/>
      </c>
      <c r="BF130" s="208" t="str">
        <f t="shared" ref="BF130:BF151" si="251">IF(AD130="","",IF(AR130&lt;1.35,"",AD130))</f>
        <v/>
      </c>
      <c r="BG130" s="209">
        <f t="shared" ref="BG130:BG151" si="252">IF(AS130="","",100*(AS130)/MAX(AS:AS))</f>
        <v>56.985294117647058</v>
      </c>
      <c r="BH130" s="208">
        <f t="shared" ref="BH130:BH151" si="253">IF(AT130="","",100*(AT130)/MAX(AT:AT))</f>
        <v>54.460966542750931</v>
      </c>
      <c r="BI130" s="208">
        <f t="shared" ref="BI130:BI151" si="254">IF(AU130="","",100*(AU130)/MAX(AU:AU))</f>
        <v>56.479690522243708</v>
      </c>
      <c r="BJ130" s="208">
        <f t="shared" ref="BJ130:BJ151" si="255">IF(AV130="","",100*(AV130)/MAX(AV:AV))</f>
        <v>56.479690522243708</v>
      </c>
      <c r="BK130" s="208" t="str">
        <f t="shared" ref="BK130:BK151" si="256">IF(AW130="","",100*(AW130)/MAX(AW:AW))</f>
        <v/>
      </c>
      <c r="BL130" s="208" t="str">
        <f t="shared" ref="BL130:BL151" si="257">IF(AX130="","",100*(AX130)/MAX(AX:AX))</f>
        <v/>
      </c>
      <c r="BM130" s="208" t="str">
        <f t="shared" ref="BM130:BM151" si="258">IF(AY130="","",100*(AY130)/MAX(AY:AY))</f>
        <v/>
      </c>
      <c r="BN130" s="208" t="str">
        <f t="shared" ref="BN130:BN151" si="259">IF(AZ130="","",100*(AZ130)/MAX(AZ:AZ))</f>
        <v/>
      </c>
      <c r="BO130" s="208" t="str">
        <f t="shared" ref="BO130:BO151" si="260">IF(BA130="","",100*(BA130)/MAX(BA:BA))</f>
        <v/>
      </c>
      <c r="BP130" s="208" t="str">
        <f t="shared" ref="BP130:BP151" si="261">IF(BB130="","",100*(BB130)/MAX(BB:BB))</f>
        <v/>
      </c>
      <c r="BQ130" s="208" t="str">
        <f t="shared" ref="BQ130:BQ151" si="262">IF(BC130="","",100*(BC130)/MAX(BC:BC))</f>
        <v/>
      </c>
      <c r="BR130" s="208" t="str">
        <f t="shared" ref="BR130:BR151" si="263">IF(BD130="","",100*(BD130)/MAX(BD:BD))</f>
        <v/>
      </c>
      <c r="BS130" s="208" t="str">
        <f t="shared" ref="BS130:BS151" si="264">IF(BE130="","",100*(BE130)/MAX(BE:BE))</f>
        <v/>
      </c>
      <c r="BT130" s="208" t="str">
        <f t="shared" ref="BT130:BT151" si="265">IF(BF130="","",100*(BF130)/MAX(BF:BF))</f>
        <v/>
      </c>
      <c r="BU130" s="207">
        <v>9.18</v>
      </c>
      <c r="BV130" s="206">
        <v>9.1</v>
      </c>
      <c r="BW130" s="206">
        <v>8.89</v>
      </c>
      <c r="BX130" s="206">
        <v>8.89</v>
      </c>
      <c r="CC130" s="206">
        <v>7.88</v>
      </c>
      <c r="CD130" s="206">
        <v>7.88</v>
      </c>
      <c r="CG130" s="206">
        <v>7.62</v>
      </c>
      <c r="CH130" s="206">
        <v>7.77</v>
      </c>
      <c r="CI130" s="207">
        <f t="shared" ref="CI130:CI151" si="266">IF(BU130="","",IF(AE130&lt;1.35,"",BU130))</f>
        <v>9.18</v>
      </c>
      <c r="CJ130" s="206">
        <f t="shared" ref="CJ130:CJ151" si="267">IF(BV130="","",IF(AF130&lt;1.35,"",BV130))</f>
        <v>9.1</v>
      </c>
      <c r="CK130" s="206">
        <f t="shared" ref="CK130:CK151" si="268">IF(BW130="","",IF(AG130&lt;1.35,"",BW130))</f>
        <v>8.89</v>
      </c>
      <c r="CL130" s="206">
        <f t="shared" ref="CL130:CL151" si="269">IF(BX130="","",IF(AH130&lt;1.35,"",BX130))</f>
        <v>8.89</v>
      </c>
      <c r="CM130" s="206" t="str">
        <f t="shared" ref="CM130:CM151" si="270">IF(BY130="","",IF(AI130&lt;1.35,"",BY130))</f>
        <v/>
      </c>
      <c r="CN130" s="206" t="str">
        <f t="shared" ref="CN130:CN151" si="271">IF(BZ130="","",IF(AJ130&lt;1.35,"",BZ130))</f>
        <v/>
      </c>
      <c r="CO130" s="206" t="str">
        <f t="shared" ref="CO130:CO151" si="272">IF(CA130="","",IF(AK130&lt;1.35,"",CA130))</f>
        <v/>
      </c>
      <c r="CP130" s="206" t="str">
        <f t="shared" ref="CP130:CP151" si="273">IF(CB130="","",IF(AL130&lt;1.35,"",CB130))</f>
        <v/>
      </c>
      <c r="CQ130" s="206" t="str">
        <f t="shared" ref="CQ130:CQ151" si="274">IF(CC130="","",IF(AM130&lt;1.35,"",CC130))</f>
        <v/>
      </c>
      <c r="CR130" s="206" t="str">
        <f t="shared" ref="CR130:CR151" si="275">IF(CD130="","",IF(AN130&lt;1.35,"",CD130))</f>
        <v/>
      </c>
      <c r="CS130" s="206" t="str">
        <f t="shared" ref="CS130:CS151" si="276">IF(CE130="","",IF(AO130&lt;1.35,"",CE130))</f>
        <v/>
      </c>
      <c r="CT130" s="206" t="str">
        <f t="shared" ref="CT130:CT151" si="277">IF(CF130="","",IF(AP130&lt;1.35,"",CF130))</f>
        <v/>
      </c>
      <c r="CU130" s="206" t="str">
        <f t="shared" ref="CU130:CU151" si="278">IF(CG130="","",IF(AQ130&lt;1.35,"",CG130))</f>
        <v/>
      </c>
      <c r="CV130" s="206" t="str">
        <f t="shared" ref="CV130:CV151" si="279">IF(CH130="","",IF(AR130&lt;1.35,"",CH130))</f>
        <v/>
      </c>
    </row>
    <row r="131" spans="1:100" x14ac:dyDescent="0.15">
      <c r="A131" s="210" t="s">
        <v>854</v>
      </c>
      <c r="B131" s="211" t="s">
        <v>1584</v>
      </c>
      <c r="C131" s="207">
        <v>3.97</v>
      </c>
      <c r="D131" s="206">
        <v>3.28</v>
      </c>
      <c r="E131" s="206">
        <v>1.72</v>
      </c>
      <c r="F131" s="206">
        <v>1.72</v>
      </c>
      <c r="G131" s="206">
        <v>2.04</v>
      </c>
      <c r="H131" s="206">
        <v>3.85</v>
      </c>
      <c r="I131" s="206">
        <v>3.85</v>
      </c>
      <c r="J131" s="206">
        <v>5.69</v>
      </c>
      <c r="K131" s="206">
        <v>3.26</v>
      </c>
      <c r="L131" s="206">
        <v>3.26</v>
      </c>
      <c r="M131" s="206">
        <v>4.42</v>
      </c>
      <c r="N131" s="206">
        <v>3.81</v>
      </c>
      <c r="O131" s="206">
        <v>3.95</v>
      </c>
      <c r="P131" s="206">
        <v>2.89</v>
      </c>
      <c r="Q131" s="209">
        <v>31</v>
      </c>
      <c r="R131" s="208">
        <v>30.9</v>
      </c>
      <c r="S131" s="208">
        <v>11.8</v>
      </c>
      <c r="T131" s="208">
        <v>11.8</v>
      </c>
      <c r="U131" s="208">
        <v>14.7</v>
      </c>
      <c r="V131" s="208">
        <v>9.1999999999999993</v>
      </c>
      <c r="W131" s="208">
        <v>9.1999999999999993</v>
      </c>
      <c r="X131" s="208">
        <v>8.6</v>
      </c>
      <c r="Y131" s="208">
        <v>30.1</v>
      </c>
      <c r="Z131" s="208">
        <v>30.1</v>
      </c>
      <c r="AA131" s="208">
        <v>25.8</v>
      </c>
      <c r="AB131" s="208">
        <v>17.899999999999999</v>
      </c>
      <c r="AC131" s="208">
        <v>15.1</v>
      </c>
      <c r="AD131" s="208">
        <v>22.7</v>
      </c>
      <c r="AE131" s="207">
        <f t="shared" si="224"/>
        <v>7.8085642317380346</v>
      </c>
      <c r="AF131" s="206">
        <f t="shared" si="225"/>
        <v>9.4207317073170724</v>
      </c>
      <c r="AG131" s="206">
        <f t="shared" si="226"/>
        <v>6.8604651162790704</v>
      </c>
      <c r="AH131" s="206">
        <f t="shared" si="227"/>
        <v>6.8604651162790704</v>
      </c>
      <c r="AI131" s="206">
        <f t="shared" si="228"/>
        <v>7.2058823529411757</v>
      </c>
      <c r="AJ131" s="206">
        <f t="shared" si="229"/>
        <v>2.3896103896103895</v>
      </c>
      <c r="AK131" s="206">
        <f t="shared" si="230"/>
        <v>2.3896103896103895</v>
      </c>
      <c r="AL131" s="206">
        <f t="shared" si="231"/>
        <v>1.5114235500878732</v>
      </c>
      <c r="AM131" s="206">
        <f t="shared" si="232"/>
        <v>9.2331288343558295</v>
      </c>
      <c r="AN131" s="206">
        <f t="shared" si="233"/>
        <v>9.2331288343558295</v>
      </c>
      <c r="AO131" s="206">
        <f t="shared" si="234"/>
        <v>5.8371040723981906</v>
      </c>
      <c r="AP131" s="206">
        <f t="shared" si="235"/>
        <v>4.698162729658792</v>
      </c>
      <c r="AQ131" s="206">
        <f t="shared" si="236"/>
        <v>3.8227848101265822</v>
      </c>
      <c r="AR131" s="206">
        <f t="shared" si="237"/>
        <v>7.8546712802768157</v>
      </c>
      <c r="AS131" s="209">
        <f t="shared" si="238"/>
        <v>31</v>
      </c>
      <c r="AT131" s="208">
        <f t="shared" si="239"/>
        <v>30.9</v>
      </c>
      <c r="AU131" s="208">
        <f t="shared" si="240"/>
        <v>11.8</v>
      </c>
      <c r="AV131" s="208">
        <f t="shared" si="241"/>
        <v>11.8</v>
      </c>
      <c r="AW131" s="208">
        <f t="shared" si="242"/>
        <v>14.7</v>
      </c>
      <c r="AX131" s="208">
        <f t="shared" si="243"/>
        <v>9.1999999999999993</v>
      </c>
      <c r="AY131" s="208">
        <f t="shared" si="244"/>
        <v>9.1999999999999993</v>
      </c>
      <c r="AZ131" s="208">
        <f t="shared" si="245"/>
        <v>8.6</v>
      </c>
      <c r="BA131" s="208">
        <f t="shared" si="246"/>
        <v>30.1</v>
      </c>
      <c r="BB131" s="208">
        <f t="shared" si="247"/>
        <v>30.1</v>
      </c>
      <c r="BC131" s="208">
        <f t="shared" si="248"/>
        <v>25.8</v>
      </c>
      <c r="BD131" s="208">
        <f t="shared" si="249"/>
        <v>17.899999999999999</v>
      </c>
      <c r="BE131" s="208">
        <f t="shared" si="250"/>
        <v>15.1</v>
      </c>
      <c r="BF131" s="208">
        <f t="shared" si="251"/>
        <v>22.7</v>
      </c>
      <c r="BG131" s="209">
        <f t="shared" si="252"/>
        <v>56.985294117647058</v>
      </c>
      <c r="BH131" s="208">
        <f t="shared" si="253"/>
        <v>57.434944237918216</v>
      </c>
      <c r="BI131" s="208">
        <f t="shared" si="254"/>
        <v>22.823984526112184</v>
      </c>
      <c r="BJ131" s="208">
        <f t="shared" si="255"/>
        <v>22.823984526112184</v>
      </c>
      <c r="BK131" s="208">
        <f t="shared" si="256"/>
        <v>30.184804928131417</v>
      </c>
      <c r="BL131" s="208">
        <f t="shared" si="257"/>
        <v>19.047619047619047</v>
      </c>
      <c r="BM131" s="208">
        <f t="shared" si="258"/>
        <v>19.047619047619047</v>
      </c>
      <c r="BN131" s="208">
        <f t="shared" si="259"/>
        <v>24.927536231884059</v>
      </c>
      <c r="BO131" s="208">
        <f t="shared" si="260"/>
        <v>61.806981519507183</v>
      </c>
      <c r="BP131" s="208">
        <f t="shared" si="261"/>
        <v>61.806981519507183</v>
      </c>
      <c r="BQ131" s="208">
        <f t="shared" si="262"/>
        <v>57.977528089887642</v>
      </c>
      <c r="BR131" s="208">
        <f t="shared" si="263"/>
        <v>35.305719921104533</v>
      </c>
      <c r="BS131" s="208">
        <f t="shared" si="264"/>
        <v>28.761904761904763</v>
      </c>
      <c r="BT131" s="208">
        <f t="shared" si="265"/>
        <v>44.861660079051383</v>
      </c>
      <c r="BU131" s="207">
        <v>9.0399999999999991</v>
      </c>
      <c r="BV131" s="206">
        <v>8.92</v>
      </c>
      <c r="BW131" s="206">
        <v>7.59</v>
      </c>
      <c r="BX131" s="206">
        <v>7.59</v>
      </c>
      <c r="BY131" s="206">
        <v>7.95</v>
      </c>
      <c r="BZ131" s="206">
        <v>7.59</v>
      </c>
      <c r="CA131" s="206">
        <v>7.59</v>
      </c>
      <c r="CB131" s="206">
        <v>7.34</v>
      </c>
      <c r="CC131" s="206">
        <v>9.09</v>
      </c>
      <c r="CD131" s="206">
        <v>9.09</v>
      </c>
      <c r="CE131" s="206">
        <v>8.84</v>
      </c>
      <c r="CF131" s="206">
        <v>7.86</v>
      </c>
      <c r="CG131" s="206">
        <v>7.71</v>
      </c>
      <c r="CH131" s="206">
        <v>8.23</v>
      </c>
      <c r="CI131" s="207">
        <f t="shared" si="266"/>
        <v>9.0399999999999991</v>
      </c>
      <c r="CJ131" s="206">
        <f t="shared" si="267"/>
        <v>8.92</v>
      </c>
      <c r="CK131" s="206">
        <f t="shared" si="268"/>
        <v>7.59</v>
      </c>
      <c r="CL131" s="206">
        <f t="shared" si="269"/>
        <v>7.59</v>
      </c>
      <c r="CM131" s="206">
        <f t="shared" si="270"/>
        <v>7.95</v>
      </c>
      <c r="CN131" s="206">
        <f t="shared" si="271"/>
        <v>7.59</v>
      </c>
      <c r="CO131" s="206">
        <f t="shared" si="272"/>
        <v>7.59</v>
      </c>
      <c r="CP131" s="206">
        <f t="shared" si="273"/>
        <v>7.34</v>
      </c>
      <c r="CQ131" s="206">
        <f t="shared" si="274"/>
        <v>9.09</v>
      </c>
      <c r="CR131" s="206">
        <f t="shared" si="275"/>
        <v>9.09</v>
      </c>
      <c r="CS131" s="206">
        <f t="shared" si="276"/>
        <v>8.84</v>
      </c>
      <c r="CT131" s="206">
        <f t="shared" si="277"/>
        <v>7.86</v>
      </c>
      <c r="CU131" s="206">
        <f t="shared" si="278"/>
        <v>7.71</v>
      </c>
      <c r="CV131" s="206">
        <f t="shared" si="279"/>
        <v>8.23</v>
      </c>
    </row>
    <row r="132" spans="1:100" x14ac:dyDescent="0.15">
      <c r="A132" s="210" t="s">
        <v>857</v>
      </c>
      <c r="B132" s="211" t="s">
        <v>1778</v>
      </c>
      <c r="C132" s="207">
        <v>4.0999999999999996</v>
      </c>
      <c r="D132" s="206">
        <v>4.66</v>
      </c>
      <c r="E132" s="206">
        <v>4.87</v>
      </c>
      <c r="F132" s="206">
        <v>4.87</v>
      </c>
      <c r="G132" s="206">
        <v>4.25</v>
      </c>
      <c r="H132" s="206">
        <v>4.6900000000000004</v>
      </c>
      <c r="I132" s="206">
        <v>4.6900000000000004</v>
      </c>
      <c r="J132" s="206">
        <v>4.28</v>
      </c>
      <c r="K132" s="206">
        <v>7.11</v>
      </c>
      <c r="L132" s="206">
        <v>7.11</v>
      </c>
      <c r="M132" s="206">
        <v>7.28</v>
      </c>
      <c r="N132" s="206">
        <v>3.41</v>
      </c>
      <c r="O132" s="206">
        <v>4.8099999999999996</v>
      </c>
      <c r="P132" s="206">
        <v>4.38</v>
      </c>
      <c r="Q132" s="209">
        <v>44.5</v>
      </c>
      <c r="R132" s="208">
        <v>44.6</v>
      </c>
      <c r="Y132" s="208">
        <v>36.5</v>
      </c>
      <c r="Z132" s="208">
        <v>36.5</v>
      </c>
      <c r="AA132" s="208">
        <v>8.4</v>
      </c>
      <c r="AC132" s="208">
        <v>8.6999999999999993</v>
      </c>
      <c r="AE132" s="207">
        <f t="shared" si="224"/>
        <v>10.853658536585368</v>
      </c>
      <c r="AF132" s="206">
        <f t="shared" si="225"/>
        <v>9.5708154506437761</v>
      </c>
      <c r="AG132" s="206" t="str">
        <f t="shared" si="226"/>
        <v/>
      </c>
      <c r="AH132" s="206" t="str">
        <f t="shared" si="227"/>
        <v/>
      </c>
      <c r="AI132" s="206" t="str">
        <f t="shared" si="228"/>
        <v/>
      </c>
      <c r="AJ132" s="206" t="str">
        <f t="shared" si="229"/>
        <v/>
      </c>
      <c r="AK132" s="206" t="str">
        <f t="shared" si="230"/>
        <v/>
      </c>
      <c r="AL132" s="206" t="str">
        <f t="shared" si="231"/>
        <v/>
      </c>
      <c r="AM132" s="206">
        <f t="shared" si="232"/>
        <v>5.133614627285513</v>
      </c>
      <c r="AN132" s="206">
        <f t="shared" si="233"/>
        <v>5.133614627285513</v>
      </c>
      <c r="AO132" s="206">
        <f t="shared" si="234"/>
        <v>1.153846153846154</v>
      </c>
      <c r="AP132" s="206" t="str">
        <f t="shared" si="235"/>
        <v/>
      </c>
      <c r="AQ132" s="206">
        <f t="shared" si="236"/>
        <v>1.8087318087318087</v>
      </c>
      <c r="AR132" s="206" t="str">
        <f t="shared" si="237"/>
        <v/>
      </c>
      <c r="AS132" s="209">
        <f t="shared" si="238"/>
        <v>44.5</v>
      </c>
      <c r="AT132" s="208">
        <f t="shared" si="239"/>
        <v>44.6</v>
      </c>
      <c r="AU132" s="208" t="str">
        <f t="shared" si="240"/>
        <v/>
      </c>
      <c r="AV132" s="208" t="str">
        <f t="shared" si="241"/>
        <v/>
      </c>
      <c r="AW132" s="208" t="str">
        <f t="shared" si="242"/>
        <v/>
      </c>
      <c r="AX132" s="208" t="str">
        <f t="shared" si="243"/>
        <v/>
      </c>
      <c r="AY132" s="208" t="str">
        <f t="shared" si="244"/>
        <v/>
      </c>
      <c r="AZ132" s="208" t="str">
        <f t="shared" si="245"/>
        <v/>
      </c>
      <c r="BA132" s="208">
        <f t="shared" si="246"/>
        <v>36.5</v>
      </c>
      <c r="BB132" s="208">
        <f t="shared" si="247"/>
        <v>36.5</v>
      </c>
      <c r="BC132" s="208" t="str">
        <f t="shared" si="248"/>
        <v/>
      </c>
      <c r="BD132" s="208" t="str">
        <f t="shared" si="249"/>
        <v/>
      </c>
      <c r="BE132" s="208">
        <f t="shared" si="250"/>
        <v>8.6999999999999993</v>
      </c>
      <c r="BF132" s="208" t="str">
        <f t="shared" si="251"/>
        <v/>
      </c>
      <c r="BG132" s="209">
        <f t="shared" si="252"/>
        <v>81.80147058823529</v>
      </c>
      <c r="BH132" s="208">
        <f t="shared" si="253"/>
        <v>82.899628252788105</v>
      </c>
      <c r="BI132" s="208" t="str">
        <f t="shared" si="254"/>
        <v/>
      </c>
      <c r="BJ132" s="208" t="str">
        <f t="shared" si="255"/>
        <v/>
      </c>
      <c r="BK132" s="208" t="str">
        <f t="shared" si="256"/>
        <v/>
      </c>
      <c r="BL132" s="208" t="str">
        <f t="shared" si="257"/>
        <v/>
      </c>
      <c r="BM132" s="208" t="str">
        <f t="shared" si="258"/>
        <v/>
      </c>
      <c r="BN132" s="208" t="str">
        <f t="shared" si="259"/>
        <v/>
      </c>
      <c r="BO132" s="208">
        <f t="shared" si="260"/>
        <v>74.948665297741272</v>
      </c>
      <c r="BP132" s="208">
        <f t="shared" si="261"/>
        <v>74.948665297741272</v>
      </c>
      <c r="BQ132" s="208" t="str">
        <f t="shared" si="262"/>
        <v/>
      </c>
      <c r="BR132" s="208" t="str">
        <f t="shared" si="263"/>
        <v/>
      </c>
      <c r="BS132" s="208">
        <f t="shared" si="264"/>
        <v>16.571428571428569</v>
      </c>
      <c r="BT132" s="208" t="str">
        <f t="shared" si="265"/>
        <v/>
      </c>
      <c r="BU132" s="207">
        <v>9.2100000000000009</v>
      </c>
      <c r="BV132" s="206">
        <v>8.9600000000000009</v>
      </c>
      <c r="CC132" s="206">
        <v>8.4600000000000009</v>
      </c>
      <c r="CD132" s="206">
        <v>8.4600000000000009</v>
      </c>
      <c r="CE132" s="206">
        <v>7.97</v>
      </c>
      <c r="CG132" s="206">
        <v>7.73</v>
      </c>
      <c r="CI132" s="207">
        <f t="shared" si="266"/>
        <v>9.2100000000000009</v>
      </c>
      <c r="CJ132" s="206">
        <f t="shared" si="267"/>
        <v>8.9600000000000009</v>
      </c>
      <c r="CK132" s="206" t="str">
        <f t="shared" si="268"/>
        <v/>
      </c>
      <c r="CL132" s="206" t="str">
        <f t="shared" si="269"/>
        <v/>
      </c>
      <c r="CM132" s="206" t="str">
        <f t="shared" si="270"/>
        <v/>
      </c>
      <c r="CN132" s="206" t="str">
        <f t="shared" si="271"/>
        <v/>
      </c>
      <c r="CO132" s="206" t="str">
        <f t="shared" si="272"/>
        <v/>
      </c>
      <c r="CP132" s="206" t="str">
        <f t="shared" si="273"/>
        <v/>
      </c>
      <c r="CQ132" s="206">
        <f t="shared" si="274"/>
        <v>8.4600000000000009</v>
      </c>
      <c r="CR132" s="206">
        <f t="shared" si="275"/>
        <v>8.4600000000000009</v>
      </c>
      <c r="CS132" s="206" t="str">
        <f t="shared" si="276"/>
        <v/>
      </c>
      <c r="CT132" s="206" t="str">
        <f t="shared" si="277"/>
        <v/>
      </c>
      <c r="CU132" s="206">
        <f t="shared" si="278"/>
        <v>7.73</v>
      </c>
      <c r="CV132" s="206" t="str">
        <f t="shared" si="279"/>
        <v/>
      </c>
    </row>
    <row r="133" spans="1:100" x14ac:dyDescent="0.15">
      <c r="A133" s="210" t="s">
        <v>836</v>
      </c>
      <c r="B133" s="211" t="s">
        <v>1777</v>
      </c>
      <c r="C133" s="207">
        <v>3.09</v>
      </c>
      <c r="D133" s="206">
        <v>3.33</v>
      </c>
      <c r="E133" s="206">
        <v>1.99</v>
      </c>
      <c r="F133" s="206">
        <v>1.99</v>
      </c>
      <c r="G133" s="206">
        <v>3.05</v>
      </c>
      <c r="H133" s="206">
        <v>1.91</v>
      </c>
      <c r="I133" s="206">
        <v>1.91</v>
      </c>
      <c r="J133" s="206">
        <v>0.88</v>
      </c>
      <c r="K133" s="206">
        <v>4.3600000000000003</v>
      </c>
      <c r="L133" s="206">
        <v>4.3600000000000003</v>
      </c>
      <c r="M133" s="206">
        <v>2.99</v>
      </c>
      <c r="N133" s="206">
        <v>1.57</v>
      </c>
      <c r="O133" s="206">
        <v>2.74</v>
      </c>
      <c r="P133" s="206">
        <v>3.31</v>
      </c>
      <c r="S133" s="208">
        <v>17.5</v>
      </c>
      <c r="T133" s="208">
        <v>17.5</v>
      </c>
      <c r="U133" s="208">
        <v>25</v>
      </c>
      <c r="V133" s="208">
        <v>17.5</v>
      </c>
      <c r="W133" s="208">
        <v>17.5</v>
      </c>
      <c r="Y133" s="208">
        <v>33.1</v>
      </c>
      <c r="Z133" s="208">
        <v>33.1</v>
      </c>
      <c r="AA133" s="208">
        <v>31.5</v>
      </c>
      <c r="AD133" s="208">
        <v>15.4</v>
      </c>
      <c r="AE133" s="207" t="str">
        <f t="shared" si="224"/>
        <v/>
      </c>
      <c r="AF133" s="206" t="str">
        <f t="shared" si="225"/>
        <v/>
      </c>
      <c r="AG133" s="206">
        <f t="shared" si="226"/>
        <v>8.7939698492462313</v>
      </c>
      <c r="AH133" s="206">
        <f t="shared" si="227"/>
        <v>8.7939698492462313</v>
      </c>
      <c r="AI133" s="206">
        <f t="shared" si="228"/>
        <v>8.1967213114754109</v>
      </c>
      <c r="AJ133" s="206">
        <f t="shared" si="229"/>
        <v>9.1623036649214669</v>
      </c>
      <c r="AK133" s="206">
        <f t="shared" si="230"/>
        <v>9.1623036649214669</v>
      </c>
      <c r="AL133" s="206" t="str">
        <f t="shared" si="231"/>
        <v/>
      </c>
      <c r="AM133" s="206">
        <f t="shared" si="232"/>
        <v>7.5917431192660549</v>
      </c>
      <c r="AN133" s="206">
        <f t="shared" si="233"/>
        <v>7.5917431192660549</v>
      </c>
      <c r="AO133" s="206">
        <f t="shared" si="234"/>
        <v>10.535117056856187</v>
      </c>
      <c r="AP133" s="206" t="str">
        <f t="shared" si="235"/>
        <v/>
      </c>
      <c r="AQ133" s="206" t="str">
        <f t="shared" si="236"/>
        <v/>
      </c>
      <c r="AR133" s="206">
        <f t="shared" si="237"/>
        <v>4.6525679758308156</v>
      </c>
      <c r="AS133" s="209" t="str">
        <f t="shared" si="238"/>
        <v/>
      </c>
      <c r="AT133" s="208" t="str">
        <f t="shared" si="239"/>
        <v/>
      </c>
      <c r="AU133" s="208">
        <f t="shared" si="240"/>
        <v>17.5</v>
      </c>
      <c r="AV133" s="208">
        <f t="shared" si="241"/>
        <v>17.5</v>
      </c>
      <c r="AW133" s="208">
        <f t="shared" si="242"/>
        <v>25</v>
      </c>
      <c r="AX133" s="208">
        <f t="shared" si="243"/>
        <v>17.5</v>
      </c>
      <c r="AY133" s="208">
        <f t="shared" si="244"/>
        <v>17.5</v>
      </c>
      <c r="AZ133" s="208" t="str">
        <f t="shared" si="245"/>
        <v/>
      </c>
      <c r="BA133" s="208">
        <f t="shared" si="246"/>
        <v>33.1</v>
      </c>
      <c r="BB133" s="208">
        <f t="shared" si="247"/>
        <v>33.1</v>
      </c>
      <c r="BC133" s="208">
        <f t="shared" si="248"/>
        <v>31.5</v>
      </c>
      <c r="BD133" s="208" t="str">
        <f t="shared" si="249"/>
        <v/>
      </c>
      <c r="BE133" s="208" t="str">
        <f t="shared" si="250"/>
        <v/>
      </c>
      <c r="BF133" s="208">
        <f t="shared" si="251"/>
        <v>15.4</v>
      </c>
      <c r="BG133" s="209" t="str">
        <f t="shared" si="252"/>
        <v/>
      </c>
      <c r="BH133" s="208" t="str">
        <f t="shared" si="253"/>
        <v/>
      </c>
      <c r="BI133" s="208">
        <f t="shared" si="254"/>
        <v>33.849129593810446</v>
      </c>
      <c r="BJ133" s="208">
        <f t="shared" si="255"/>
        <v>33.849129593810446</v>
      </c>
      <c r="BK133" s="208">
        <f t="shared" si="256"/>
        <v>51.3347022587269</v>
      </c>
      <c r="BL133" s="208">
        <f t="shared" si="257"/>
        <v>36.231884057971016</v>
      </c>
      <c r="BM133" s="208">
        <f t="shared" si="258"/>
        <v>36.231884057971016</v>
      </c>
      <c r="BN133" s="208" t="str">
        <f t="shared" si="259"/>
        <v/>
      </c>
      <c r="BO133" s="208">
        <f t="shared" si="260"/>
        <v>67.967145790554412</v>
      </c>
      <c r="BP133" s="208">
        <f t="shared" si="261"/>
        <v>67.967145790554412</v>
      </c>
      <c r="BQ133" s="208">
        <f t="shared" si="262"/>
        <v>70.786516853932582</v>
      </c>
      <c r="BR133" s="208" t="str">
        <f t="shared" si="263"/>
        <v/>
      </c>
      <c r="BS133" s="208" t="str">
        <f t="shared" si="264"/>
        <v/>
      </c>
      <c r="BT133" s="208">
        <f t="shared" si="265"/>
        <v>30.434782608695652</v>
      </c>
      <c r="BW133" s="206">
        <v>7.75</v>
      </c>
      <c r="BX133" s="206">
        <v>7.75</v>
      </c>
      <c r="BY133" s="206">
        <v>7.98</v>
      </c>
      <c r="BZ133" s="206">
        <v>7.86</v>
      </c>
      <c r="CA133" s="206">
        <v>7.86</v>
      </c>
      <c r="CC133" s="206">
        <v>8.2899999999999991</v>
      </c>
      <c r="CD133" s="206">
        <v>8.2899999999999991</v>
      </c>
      <c r="CE133" s="206">
        <v>8.23</v>
      </c>
      <c r="CH133" s="206">
        <v>7.79</v>
      </c>
      <c r="CI133" s="207" t="str">
        <f t="shared" si="266"/>
        <v/>
      </c>
      <c r="CJ133" s="206" t="str">
        <f t="shared" si="267"/>
        <v/>
      </c>
      <c r="CK133" s="206">
        <f t="shared" si="268"/>
        <v>7.75</v>
      </c>
      <c r="CL133" s="206">
        <f t="shared" si="269"/>
        <v>7.75</v>
      </c>
      <c r="CM133" s="206">
        <f t="shared" si="270"/>
        <v>7.98</v>
      </c>
      <c r="CN133" s="206">
        <f t="shared" si="271"/>
        <v>7.86</v>
      </c>
      <c r="CO133" s="206">
        <f t="shared" si="272"/>
        <v>7.86</v>
      </c>
      <c r="CP133" s="206" t="str">
        <f t="shared" si="273"/>
        <v/>
      </c>
      <c r="CQ133" s="206">
        <f t="shared" si="274"/>
        <v>8.2899999999999991</v>
      </c>
      <c r="CR133" s="206">
        <f t="shared" si="275"/>
        <v>8.2899999999999991</v>
      </c>
      <c r="CS133" s="206">
        <f t="shared" si="276"/>
        <v>8.23</v>
      </c>
      <c r="CT133" s="206" t="str">
        <f t="shared" si="277"/>
        <v/>
      </c>
      <c r="CU133" s="206" t="str">
        <f t="shared" si="278"/>
        <v/>
      </c>
      <c r="CV133" s="206">
        <f t="shared" si="279"/>
        <v>7.79</v>
      </c>
    </row>
    <row r="134" spans="1:100" x14ac:dyDescent="0.15">
      <c r="A134" s="210" t="s">
        <v>831</v>
      </c>
      <c r="B134" s="211" t="s">
        <v>1776</v>
      </c>
      <c r="C134" s="207">
        <v>8.08</v>
      </c>
      <c r="D134" s="206">
        <v>6.93</v>
      </c>
      <c r="E134" s="206">
        <v>9.92</v>
      </c>
      <c r="F134" s="206">
        <v>9.92</v>
      </c>
      <c r="G134" s="206">
        <v>8.1999999999999993</v>
      </c>
      <c r="H134" s="206">
        <v>7.61</v>
      </c>
      <c r="I134" s="206">
        <v>7.61</v>
      </c>
      <c r="J134" s="206">
        <v>4.3899999999999997</v>
      </c>
      <c r="K134" s="206">
        <v>8.0500000000000007</v>
      </c>
      <c r="L134" s="206">
        <v>8.0500000000000007</v>
      </c>
      <c r="M134" s="206">
        <v>8.99</v>
      </c>
      <c r="N134" s="206">
        <v>8.8800000000000008</v>
      </c>
      <c r="O134" s="206">
        <v>10.57</v>
      </c>
      <c r="P134" s="206">
        <v>4.04</v>
      </c>
      <c r="Q134" s="209">
        <v>22.2</v>
      </c>
      <c r="R134" s="208">
        <v>23.8</v>
      </c>
      <c r="S134" s="208">
        <v>8.6</v>
      </c>
      <c r="T134" s="208">
        <v>8.6</v>
      </c>
      <c r="U134" s="208">
        <v>4.4000000000000004</v>
      </c>
      <c r="V134" s="208">
        <v>13.1</v>
      </c>
      <c r="W134" s="208">
        <v>13.1</v>
      </c>
      <c r="X134" s="208">
        <v>11.2</v>
      </c>
      <c r="Y134" s="208">
        <v>7.7</v>
      </c>
      <c r="Z134" s="208">
        <v>7.7</v>
      </c>
      <c r="AA134" s="208">
        <v>5.7</v>
      </c>
      <c r="AB134" s="208">
        <v>13.2</v>
      </c>
      <c r="AC134" s="208">
        <v>9.1</v>
      </c>
      <c r="AD134" s="208">
        <v>29.4</v>
      </c>
      <c r="AE134" s="207">
        <f t="shared" si="224"/>
        <v>2.7475247524752473</v>
      </c>
      <c r="AF134" s="206">
        <f t="shared" si="225"/>
        <v>3.4343434343434347</v>
      </c>
      <c r="AG134" s="206">
        <f t="shared" si="226"/>
        <v>0.86693548387096775</v>
      </c>
      <c r="AH134" s="206">
        <f t="shared" si="227"/>
        <v>0.86693548387096775</v>
      </c>
      <c r="AI134" s="206">
        <f t="shared" si="228"/>
        <v>0.53658536585365868</v>
      </c>
      <c r="AJ134" s="206">
        <f t="shared" si="229"/>
        <v>1.7214191852825229</v>
      </c>
      <c r="AK134" s="206">
        <f t="shared" si="230"/>
        <v>1.7214191852825229</v>
      </c>
      <c r="AL134" s="206">
        <f t="shared" si="231"/>
        <v>2.5512528473804101</v>
      </c>
      <c r="AM134" s="206">
        <f t="shared" si="232"/>
        <v>0.9565217391304347</v>
      </c>
      <c r="AN134" s="206">
        <f t="shared" si="233"/>
        <v>0.9565217391304347</v>
      </c>
      <c r="AO134" s="206">
        <f t="shared" si="234"/>
        <v>0.63403781979977758</v>
      </c>
      <c r="AP134" s="206">
        <f t="shared" si="235"/>
        <v>1.4864864864864862</v>
      </c>
      <c r="AQ134" s="206">
        <f t="shared" si="236"/>
        <v>0.86092715231788075</v>
      </c>
      <c r="AR134" s="206">
        <f t="shared" si="237"/>
        <v>7.2772277227722766</v>
      </c>
      <c r="AS134" s="209">
        <f t="shared" si="238"/>
        <v>22.2</v>
      </c>
      <c r="AT134" s="208">
        <f t="shared" si="239"/>
        <v>23.8</v>
      </c>
      <c r="AU134" s="208" t="str">
        <f t="shared" si="240"/>
        <v/>
      </c>
      <c r="AV134" s="208" t="str">
        <f t="shared" si="241"/>
        <v/>
      </c>
      <c r="AW134" s="208" t="str">
        <f t="shared" si="242"/>
        <v/>
      </c>
      <c r="AX134" s="208">
        <f t="shared" si="243"/>
        <v>13.1</v>
      </c>
      <c r="AY134" s="208">
        <f t="shared" si="244"/>
        <v>13.1</v>
      </c>
      <c r="AZ134" s="208">
        <f t="shared" si="245"/>
        <v>11.2</v>
      </c>
      <c r="BA134" s="208" t="str">
        <f t="shared" si="246"/>
        <v/>
      </c>
      <c r="BB134" s="208" t="str">
        <f t="shared" si="247"/>
        <v/>
      </c>
      <c r="BC134" s="208" t="str">
        <f t="shared" si="248"/>
        <v/>
      </c>
      <c r="BD134" s="208">
        <f t="shared" si="249"/>
        <v>13.2</v>
      </c>
      <c r="BE134" s="208" t="str">
        <f t="shared" si="250"/>
        <v/>
      </c>
      <c r="BF134" s="208">
        <f t="shared" si="251"/>
        <v>29.4</v>
      </c>
      <c r="BG134" s="209">
        <f t="shared" si="252"/>
        <v>40.808823529411768</v>
      </c>
      <c r="BH134" s="208">
        <f t="shared" si="253"/>
        <v>44.237918215613384</v>
      </c>
      <c r="BI134" s="208" t="str">
        <f t="shared" si="254"/>
        <v/>
      </c>
      <c r="BJ134" s="208" t="str">
        <f t="shared" si="255"/>
        <v/>
      </c>
      <c r="BK134" s="208" t="str">
        <f t="shared" si="256"/>
        <v/>
      </c>
      <c r="BL134" s="208">
        <f t="shared" si="257"/>
        <v>27.122153209109733</v>
      </c>
      <c r="BM134" s="208">
        <f t="shared" si="258"/>
        <v>27.122153209109733</v>
      </c>
      <c r="BN134" s="208">
        <f t="shared" si="259"/>
        <v>32.463768115942031</v>
      </c>
      <c r="BO134" s="208" t="str">
        <f t="shared" si="260"/>
        <v/>
      </c>
      <c r="BP134" s="208" t="str">
        <f t="shared" si="261"/>
        <v/>
      </c>
      <c r="BQ134" s="208" t="str">
        <f t="shared" si="262"/>
        <v/>
      </c>
      <c r="BR134" s="208">
        <f t="shared" si="263"/>
        <v>26.03550295857988</v>
      </c>
      <c r="BS134" s="208" t="str">
        <f t="shared" si="264"/>
        <v/>
      </c>
      <c r="BT134" s="208">
        <f t="shared" si="265"/>
        <v>58.102766798418969</v>
      </c>
      <c r="BU134" s="207">
        <v>9.2899999999999991</v>
      </c>
      <c r="BV134" s="206">
        <v>9.24</v>
      </c>
      <c r="BW134" s="206">
        <v>9.64</v>
      </c>
      <c r="BX134" s="206">
        <v>9.64</v>
      </c>
      <c r="BY134" s="206">
        <v>9.76</v>
      </c>
      <c r="BZ134" s="206">
        <v>9.58</v>
      </c>
      <c r="CA134" s="206">
        <v>9.58</v>
      </c>
      <c r="CB134" s="206">
        <v>9.5500000000000007</v>
      </c>
      <c r="CC134" s="206">
        <v>9.86</v>
      </c>
      <c r="CD134" s="206">
        <v>9.86</v>
      </c>
      <c r="CE134" s="206">
        <v>9.61</v>
      </c>
      <c r="CF134" s="206">
        <v>9.5299999999999994</v>
      </c>
      <c r="CG134" s="206">
        <v>9.2899999999999991</v>
      </c>
      <c r="CH134" s="206">
        <v>9.02</v>
      </c>
      <c r="CI134" s="207">
        <f t="shared" si="266"/>
        <v>9.2899999999999991</v>
      </c>
      <c r="CJ134" s="206">
        <f t="shared" si="267"/>
        <v>9.24</v>
      </c>
      <c r="CK134" s="206" t="str">
        <f t="shared" si="268"/>
        <v/>
      </c>
      <c r="CL134" s="206" t="str">
        <f t="shared" si="269"/>
        <v/>
      </c>
      <c r="CM134" s="206" t="str">
        <f t="shared" si="270"/>
        <v/>
      </c>
      <c r="CN134" s="206">
        <f t="shared" si="271"/>
        <v>9.58</v>
      </c>
      <c r="CO134" s="206">
        <f t="shared" si="272"/>
        <v>9.58</v>
      </c>
      <c r="CP134" s="206">
        <f t="shared" si="273"/>
        <v>9.5500000000000007</v>
      </c>
      <c r="CQ134" s="206" t="str">
        <f t="shared" si="274"/>
        <v/>
      </c>
      <c r="CR134" s="206" t="str">
        <f t="shared" si="275"/>
        <v/>
      </c>
      <c r="CS134" s="206" t="str">
        <f t="shared" si="276"/>
        <v/>
      </c>
      <c r="CT134" s="206">
        <f t="shared" si="277"/>
        <v>9.5299999999999994</v>
      </c>
      <c r="CU134" s="206" t="str">
        <f t="shared" si="278"/>
        <v/>
      </c>
      <c r="CV134" s="206">
        <f t="shared" si="279"/>
        <v>9.02</v>
      </c>
    </row>
    <row r="135" spans="1:100" x14ac:dyDescent="0.15">
      <c r="A135" s="210" t="s">
        <v>165</v>
      </c>
      <c r="B135" s="211" t="s">
        <v>1583</v>
      </c>
      <c r="C135" s="207">
        <v>3.8</v>
      </c>
      <c r="D135" s="206">
        <v>2.68</v>
      </c>
      <c r="E135" s="206">
        <v>2.75</v>
      </c>
      <c r="F135" s="206">
        <v>2.75</v>
      </c>
      <c r="G135" s="206">
        <v>2.88</v>
      </c>
      <c r="H135" s="206">
        <v>2.63</v>
      </c>
      <c r="I135" s="206">
        <v>2.63</v>
      </c>
      <c r="J135" s="206">
        <v>1.86</v>
      </c>
      <c r="K135" s="206">
        <v>5.72</v>
      </c>
      <c r="L135" s="206">
        <v>5.72</v>
      </c>
      <c r="M135" s="206">
        <v>6.9</v>
      </c>
      <c r="N135" s="206">
        <v>3.88</v>
      </c>
      <c r="O135" s="206">
        <v>2.4300000000000002</v>
      </c>
      <c r="P135" s="206">
        <v>3.96</v>
      </c>
      <c r="Q135" s="209">
        <v>34.299999999999997</v>
      </c>
      <c r="R135" s="208">
        <v>32.6</v>
      </c>
      <c r="Y135" s="208">
        <v>14.7</v>
      </c>
      <c r="Z135" s="208">
        <v>14.7</v>
      </c>
      <c r="AA135" s="208">
        <v>11.3</v>
      </c>
      <c r="AE135" s="207">
        <f t="shared" si="224"/>
        <v>9.0263157894736832</v>
      </c>
      <c r="AF135" s="206">
        <f t="shared" si="225"/>
        <v>12.164179104477611</v>
      </c>
      <c r="AG135" s="206" t="str">
        <f t="shared" si="226"/>
        <v/>
      </c>
      <c r="AH135" s="206" t="str">
        <f t="shared" si="227"/>
        <v/>
      </c>
      <c r="AI135" s="206" t="str">
        <f t="shared" si="228"/>
        <v/>
      </c>
      <c r="AJ135" s="206" t="str">
        <f t="shared" si="229"/>
        <v/>
      </c>
      <c r="AK135" s="206" t="str">
        <f t="shared" si="230"/>
        <v/>
      </c>
      <c r="AL135" s="206" t="str">
        <f t="shared" si="231"/>
        <v/>
      </c>
      <c r="AM135" s="206">
        <f t="shared" si="232"/>
        <v>2.56993006993007</v>
      </c>
      <c r="AN135" s="206">
        <f t="shared" si="233"/>
        <v>2.56993006993007</v>
      </c>
      <c r="AO135" s="206">
        <f t="shared" si="234"/>
        <v>1.6376811594202898</v>
      </c>
      <c r="AP135" s="206" t="str">
        <f t="shared" si="235"/>
        <v/>
      </c>
      <c r="AQ135" s="206" t="str">
        <f t="shared" si="236"/>
        <v/>
      </c>
      <c r="AR135" s="206" t="str">
        <f t="shared" si="237"/>
        <v/>
      </c>
      <c r="AS135" s="209">
        <f t="shared" si="238"/>
        <v>34.299999999999997</v>
      </c>
      <c r="AT135" s="208">
        <f t="shared" si="239"/>
        <v>32.6</v>
      </c>
      <c r="AU135" s="208" t="str">
        <f t="shared" si="240"/>
        <v/>
      </c>
      <c r="AV135" s="208" t="str">
        <f t="shared" si="241"/>
        <v/>
      </c>
      <c r="AW135" s="208" t="str">
        <f t="shared" si="242"/>
        <v/>
      </c>
      <c r="AX135" s="208" t="str">
        <f t="shared" si="243"/>
        <v/>
      </c>
      <c r="AY135" s="208" t="str">
        <f t="shared" si="244"/>
        <v/>
      </c>
      <c r="AZ135" s="208" t="str">
        <f t="shared" si="245"/>
        <v/>
      </c>
      <c r="BA135" s="208">
        <f t="shared" si="246"/>
        <v>14.7</v>
      </c>
      <c r="BB135" s="208">
        <f t="shared" si="247"/>
        <v>14.7</v>
      </c>
      <c r="BC135" s="208">
        <f t="shared" si="248"/>
        <v>11.3</v>
      </c>
      <c r="BD135" s="208" t="str">
        <f t="shared" si="249"/>
        <v/>
      </c>
      <c r="BE135" s="208" t="str">
        <f t="shared" si="250"/>
        <v/>
      </c>
      <c r="BF135" s="208" t="str">
        <f t="shared" si="251"/>
        <v/>
      </c>
      <c r="BG135" s="209">
        <f t="shared" si="252"/>
        <v>63.05147058823529</v>
      </c>
      <c r="BH135" s="208">
        <f t="shared" si="253"/>
        <v>60.594795539033463</v>
      </c>
      <c r="BI135" s="208" t="str">
        <f t="shared" si="254"/>
        <v/>
      </c>
      <c r="BJ135" s="208" t="str">
        <f t="shared" si="255"/>
        <v/>
      </c>
      <c r="BK135" s="208" t="str">
        <f t="shared" si="256"/>
        <v/>
      </c>
      <c r="BL135" s="208" t="str">
        <f t="shared" si="257"/>
        <v/>
      </c>
      <c r="BM135" s="208" t="str">
        <f t="shared" si="258"/>
        <v/>
      </c>
      <c r="BN135" s="208" t="str">
        <f t="shared" si="259"/>
        <v/>
      </c>
      <c r="BO135" s="208">
        <f t="shared" si="260"/>
        <v>30.184804928131417</v>
      </c>
      <c r="BP135" s="208">
        <f t="shared" si="261"/>
        <v>30.184804928131417</v>
      </c>
      <c r="BQ135" s="208">
        <f t="shared" si="262"/>
        <v>25.393258426966291</v>
      </c>
      <c r="BR135" s="208" t="str">
        <f t="shared" si="263"/>
        <v/>
      </c>
      <c r="BS135" s="208" t="str">
        <f t="shared" si="264"/>
        <v/>
      </c>
      <c r="BT135" s="208" t="str">
        <f t="shared" si="265"/>
        <v/>
      </c>
      <c r="BU135" s="207">
        <v>8.43</v>
      </c>
      <c r="BV135" s="206">
        <v>8.25</v>
      </c>
      <c r="CC135" s="206">
        <v>7.9</v>
      </c>
      <c r="CD135" s="206">
        <v>7.9</v>
      </c>
      <c r="CE135" s="206">
        <v>7.92</v>
      </c>
      <c r="CI135" s="207">
        <f t="shared" si="266"/>
        <v>8.43</v>
      </c>
      <c r="CJ135" s="206">
        <f t="shared" si="267"/>
        <v>8.25</v>
      </c>
      <c r="CK135" s="206" t="str">
        <f t="shared" si="268"/>
        <v/>
      </c>
      <c r="CL135" s="206" t="str">
        <f t="shared" si="269"/>
        <v/>
      </c>
      <c r="CM135" s="206" t="str">
        <f t="shared" si="270"/>
        <v/>
      </c>
      <c r="CN135" s="206" t="str">
        <f t="shared" si="271"/>
        <v/>
      </c>
      <c r="CO135" s="206" t="str">
        <f t="shared" si="272"/>
        <v/>
      </c>
      <c r="CP135" s="206" t="str">
        <f t="shared" si="273"/>
        <v/>
      </c>
      <c r="CQ135" s="206">
        <f t="shared" si="274"/>
        <v>7.9</v>
      </c>
      <c r="CR135" s="206">
        <f t="shared" si="275"/>
        <v>7.9</v>
      </c>
      <c r="CS135" s="206">
        <f t="shared" si="276"/>
        <v>7.92</v>
      </c>
      <c r="CT135" s="206" t="str">
        <f t="shared" si="277"/>
        <v/>
      </c>
      <c r="CU135" s="206" t="str">
        <f t="shared" si="278"/>
        <v/>
      </c>
      <c r="CV135" s="206" t="str">
        <f t="shared" si="279"/>
        <v/>
      </c>
    </row>
    <row r="136" spans="1:100" x14ac:dyDescent="0.15">
      <c r="A136" s="210" t="s">
        <v>828</v>
      </c>
      <c r="B136" s="211" t="s">
        <v>1775</v>
      </c>
      <c r="C136" s="207">
        <v>4.2</v>
      </c>
      <c r="D136" s="206">
        <v>3.92</v>
      </c>
      <c r="E136" s="206">
        <v>4.8</v>
      </c>
      <c r="F136" s="206">
        <v>4.8</v>
      </c>
      <c r="G136" s="206">
        <v>4.76</v>
      </c>
      <c r="H136" s="206">
        <v>3.18</v>
      </c>
      <c r="I136" s="206">
        <v>3.18</v>
      </c>
      <c r="J136" s="206">
        <v>3.69</v>
      </c>
      <c r="K136" s="206">
        <v>6.74</v>
      </c>
      <c r="L136" s="206">
        <v>6.74</v>
      </c>
      <c r="M136" s="206">
        <v>5.78</v>
      </c>
      <c r="N136" s="206">
        <v>2.8</v>
      </c>
      <c r="O136" s="206">
        <v>3.65</v>
      </c>
      <c r="P136" s="206">
        <v>3.94</v>
      </c>
      <c r="Q136" s="209">
        <v>27.5</v>
      </c>
      <c r="R136" s="208">
        <v>22.2</v>
      </c>
      <c r="S136" s="208">
        <v>7.9</v>
      </c>
      <c r="T136" s="208">
        <v>7.9</v>
      </c>
      <c r="U136" s="208">
        <v>6.3</v>
      </c>
      <c r="V136" s="208">
        <v>7.3</v>
      </c>
      <c r="W136" s="208">
        <v>7.3</v>
      </c>
      <c r="X136" s="208">
        <v>8.3000000000000007</v>
      </c>
      <c r="Y136" s="208">
        <v>18.399999999999999</v>
      </c>
      <c r="Z136" s="208">
        <v>18.399999999999999</v>
      </c>
      <c r="AA136" s="208">
        <v>16</v>
      </c>
      <c r="AB136" s="208">
        <v>5.3</v>
      </c>
      <c r="AC136" s="208">
        <v>4.5</v>
      </c>
      <c r="AD136" s="208">
        <v>7.7</v>
      </c>
      <c r="AE136" s="207">
        <f t="shared" si="224"/>
        <v>6.5476190476190474</v>
      </c>
      <c r="AF136" s="206">
        <f t="shared" si="225"/>
        <v>5.6632653061224492</v>
      </c>
      <c r="AG136" s="206">
        <f t="shared" si="226"/>
        <v>1.6458333333333335</v>
      </c>
      <c r="AH136" s="206">
        <f t="shared" si="227"/>
        <v>1.6458333333333335</v>
      </c>
      <c r="AI136" s="206">
        <f t="shared" si="228"/>
        <v>1.3235294117647058</v>
      </c>
      <c r="AJ136" s="206">
        <f t="shared" si="229"/>
        <v>2.2955974842767293</v>
      </c>
      <c r="AK136" s="206">
        <f t="shared" si="230"/>
        <v>2.2955974842767293</v>
      </c>
      <c r="AL136" s="206">
        <f t="shared" si="231"/>
        <v>2.2493224932249323</v>
      </c>
      <c r="AM136" s="206">
        <f t="shared" si="232"/>
        <v>2.7299703264094952</v>
      </c>
      <c r="AN136" s="206">
        <f t="shared" si="233"/>
        <v>2.7299703264094952</v>
      </c>
      <c r="AO136" s="206">
        <f t="shared" si="234"/>
        <v>2.7681660899653977</v>
      </c>
      <c r="AP136" s="206">
        <f t="shared" si="235"/>
        <v>1.892857142857143</v>
      </c>
      <c r="AQ136" s="206">
        <f t="shared" si="236"/>
        <v>1.2328767123287672</v>
      </c>
      <c r="AR136" s="206">
        <f t="shared" si="237"/>
        <v>1.9543147208121827</v>
      </c>
      <c r="AS136" s="209">
        <f t="shared" si="238"/>
        <v>27.5</v>
      </c>
      <c r="AT136" s="208">
        <f t="shared" si="239"/>
        <v>22.2</v>
      </c>
      <c r="AU136" s="208">
        <f t="shared" si="240"/>
        <v>7.9</v>
      </c>
      <c r="AV136" s="208">
        <f t="shared" si="241"/>
        <v>7.9</v>
      </c>
      <c r="AW136" s="208" t="str">
        <f t="shared" si="242"/>
        <v/>
      </c>
      <c r="AX136" s="208">
        <f t="shared" si="243"/>
        <v>7.3</v>
      </c>
      <c r="AY136" s="208">
        <f t="shared" si="244"/>
        <v>7.3</v>
      </c>
      <c r="AZ136" s="208">
        <f t="shared" si="245"/>
        <v>8.3000000000000007</v>
      </c>
      <c r="BA136" s="208">
        <f t="shared" si="246"/>
        <v>18.399999999999999</v>
      </c>
      <c r="BB136" s="208">
        <f t="shared" si="247"/>
        <v>18.399999999999999</v>
      </c>
      <c r="BC136" s="208">
        <f t="shared" si="248"/>
        <v>16</v>
      </c>
      <c r="BD136" s="208">
        <f t="shared" si="249"/>
        <v>5.3</v>
      </c>
      <c r="BE136" s="208" t="str">
        <f t="shared" si="250"/>
        <v/>
      </c>
      <c r="BF136" s="208">
        <f t="shared" si="251"/>
        <v>7.7</v>
      </c>
      <c r="BG136" s="209">
        <f t="shared" si="252"/>
        <v>50.551470588235297</v>
      </c>
      <c r="BH136" s="208">
        <f t="shared" si="253"/>
        <v>41.263940520446099</v>
      </c>
      <c r="BI136" s="208">
        <f t="shared" si="254"/>
        <v>15.280464216634428</v>
      </c>
      <c r="BJ136" s="208">
        <f t="shared" si="255"/>
        <v>15.280464216634428</v>
      </c>
      <c r="BK136" s="208" t="str">
        <f t="shared" si="256"/>
        <v/>
      </c>
      <c r="BL136" s="208">
        <f t="shared" si="257"/>
        <v>15.113871635610767</v>
      </c>
      <c r="BM136" s="208">
        <f t="shared" si="258"/>
        <v>15.113871635610767</v>
      </c>
      <c r="BN136" s="208">
        <f t="shared" si="259"/>
        <v>24.057971014492757</v>
      </c>
      <c r="BO136" s="208">
        <f t="shared" si="260"/>
        <v>37.782340862422991</v>
      </c>
      <c r="BP136" s="208">
        <f t="shared" si="261"/>
        <v>37.782340862422991</v>
      </c>
      <c r="BQ136" s="208">
        <f t="shared" si="262"/>
        <v>35.955056179775283</v>
      </c>
      <c r="BR136" s="208">
        <f t="shared" si="263"/>
        <v>10.453648915187376</v>
      </c>
      <c r="BS136" s="208" t="str">
        <f t="shared" si="264"/>
        <v/>
      </c>
      <c r="BT136" s="208">
        <f t="shared" si="265"/>
        <v>15.217391304347826</v>
      </c>
      <c r="BU136" s="207">
        <v>8.81</v>
      </c>
      <c r="BV136" s="206">
        <v>8.75</v>
      </c>
      <c r="BW136" s="206">
        <v>8.4499999999999993</v>
      </c>
      <c r="BX136" s="206">
        <v>8.4499999999999993</v>
      </c>
      <c r="BY136" s="206">
        <v>8.57</v>
      </c>
      <c r="BZ136" s="206">
        <v>8.5399999999999991</v>
      </c>
      <c r="CA136" s="206">
        <v>8.5399999999999991</v>
      </c>
      <c r="CB136" s="206">
        <v>8.73</v>
      </c>
      <c r="CC136" s="206">
        <v>8.81</v>
      </c>
      <c r="CD136" s="206">
        <v>8.81</v>
      </c>
      <c r="CE136" s="206">
        <v>8.7899999999999991</v>
      </c>
      <c r="CF136" s="206">
        <v>9.1300000000000008</v>
      </c>
      <c r="CG136" s="206">
        <v>8.8000000000000007</v>
      </c>
      <c r="CH136" s="206">
        <v>8.39</v>
      </c>
      <c r="CI136" s="207">
        <f t="shared" si="266"/>
        <v>8.81</v>
      </c>
      <c r="CJ136" s="206">
        <f t="shared" si="267"/>
        <v>8.75</v>
      </c>
      <c r="CK136" s="206">
        <f t="shared" si="268"/>
        <v>8.4499999999999993</v>
      </c>
      <c r="CL136" s="206">
        <f t="shared" si="269"/>
        <v>8.4499999999999993</v>
      </c>
      <c r="CM136" s="206" t="str">
        <f t="shared" si="270"/>
        <v/>
      </c>
      <c r="CN136" s="206">
        <f t="shared" si="271"/>
        <v>8.5399999999999991</v>
      </c>
      <c r="CO136" s="206">
        <f t="shared" si="272"/>
        <v>8.5399999999999991</v>
      </c>
      <c r="CP136" s="206">
        <f t="shared" si="273"/>
        <v>8.73</v>
      </c>
      <c r="CQ136" s="206">
        <f t="shared" si="274"/>
        <v>8.81</v>
      </c>
      <c r="CR136" s="206">
        <f t="shared" si="275"/>
        <v>8.81</v>
      </c>
      <c r="CS136" s="206">
        <f t="shared" si="276"/>
        <v>8.7899999999999991</v>
      </c>
      <c r="CT136" s="206">
        <f t="shared" si="277"/>
        <v>9.1300000000000008</v>
      </c>
      <c r="CU136" s="206" t="str">
        <f t="shared" si="278"/>
        <v/>
      </c>
      <c r="CV136" s="206">
        <f t="shared" si="279"/>
        <v>8.39</v>
      </c>
    </row>
    <row r="137" spans="1:100" x14ac:dyDescent="0.15">
      <c r="A137" s="210" t="s">
        <v>75</v>
      </c>
      <c r="B137" s="211" t="s">
        <v>1582</v>
      </c>
      <c r="C137" s="207">
        <v>1.29</v>
      </c>
      <c r="D137" s="206">
        <v>1.62</v>
      </c>
      <c r="E137" s="206">
        <v>0.74</v>
      </c>
      <c r="F137" s="206">
        <v>0.74</v>
      </c>
      <c r="G137" s="206">
        <v>1.61</v>
      </c>
      <c r="H137" s="206">
        <v>1.61</v>
      </c>
      <c r="I137" s="206">
        <v>1.61</v>
      </c>
      <c r="J137" s="206">
        <v>1.46</v>
      </c>
      <c r="K137" s="206">
        <v>3.56</v>
      </c>
      <c r="L137" s="206">
        <v>3.56</v>
      </c>
      <c r="M137" s="206">
        <v>3.31</v>
      </c>
      <c r="N137" s="206">
        <v>1.17</v>
      </c>
      <c r="O137" s="206">
        <v>1.18</v>
      </c>
      <c r="P137" s="206">
        <v>1.86</v>
      </c>
      <c r="S137" s="208">
        <v>25.8</v>
      </c>
      <c r="T137" s="208">
        <v>25.8</v>
      </c>
      <c r="U137" s="208">
        <v>17.399999999999999</v>
      </c>
      <c r="V137" s="208">
        <v>21.8</v>
      </c>
      <c r="W137" s="208">
        <v>21.8</v>
      </c>
      <c r="X137" s="208">
        <v>16.8</v>
      </c>
      <c r="AC137" s="208">
        <v>21.1</v>
      </c>
      <c r="AD137" s="208">
        <v>24.5</v>
      </c>
      <c r="AE137" s="207" t="str">
        <f t="shared" si="224"/>
        <v/>
      </c>
      <c r="AF137" s="206" t="str">
        <f t="shared" si="225"/>
        <v/>
      </c>
      <c r="AG137" s="206">
        <f t="shared" si="226"/>
        <v>34.864864864864863</v>
      </c>
      <c r="AH137" s="206">
        <f t="shared" si="227"/>
        <v>34.864864864864863</v>
      </c>
      <c r="AI137" s="206">
        <f t="shared" si="228"/>
        <v>10.807453416149066</v>
      </c>
      <c r="AJ137" s="206">
        <f t="shared" si="229"/>
        <v>13.540372670807454</v>
      </c>
      <c r="AK137" s="206">
        <f t="shared" si="230"/>
        <v>13.540372670807454</v>
      </c>
      <c r="AL137" s="206">
        <f t="shared" si="231"/>
        <v>11.506849315068495</v>
      </c>
      <c r="AM137" s="206" t="str">
        <f t="shared" si="232"/>
        <v/>
      </c>
      <c r="AN137" s="206" t="str">
        <f t="shared" si="233"/>
        <v/>
      </c>
      <c r="AO137" s="206" t="str">
        <f t="shared" si="234"/>
        <v/>
      </c>
      <c r="AP137" s="206" t="str">
        <f t="shared" si="235"/>
        <v/>
      </c>
      <c r="AQ137" s="206">
        <f t="shared" si="236"/>
        <v>17.881355932203391</v>
      </c>
      <c r="AR137" s="206">
        <f t="shared" si="237"/>
        <v>13.172043010752688</v>
      </c>
      <c r="AS137" s="209" t="str">
        <f t="shared" si="238"/>
        <v/>
      </c>
      <c r="AT137" s="208" t="str">
        <f t="shared" si="239"/>
        <v/>
      </c>
      <c r="AU137" s="208">
        <f t="shared" si="240"/>
        <v>25.8</v>
      </c>
      <c r="AV137" s="208">
        <f t="shared" si="241"/>
        <v>25.8</v>
      </c>
      <c r="AW137" s="208">
        <f t="shared" si="242"/>
        <v>17.399999999999999</v>
      </c>
      <c r="AX137" s="208">
        <f t="shared" si="243"/>
        <v>21.8</v>
      </c>
      <c r="AY137" s="208">
        <f t="shared" si="244"/>
        <v>21.8</v>
      </c>
      <c r="AZ137" s="208">
        <f t="shared" si="245"/>
        <v>16.8</v>
      </c>
      <c r="BA137" s="208" t="str">
        <f t="shared" si="246"/>
        <v/>
      </c>
      <c r="BB137" s="208" t="str">
        <f t="shared" si="247"/>
        <v/>
      </c>
      <c r="BC137" s="208" t="str">
        <f t="shared" si="248"/>
        <v/>
      </c>
      <c r="BD137" s="208" t="str">
        <f t="shared" si="249"/>
        <v/>
      </c>
      <c r="BE137" s="208">
        <f t="shared" si="250"/>
        <v>21.1</v>
      </c>
      <c r="BF137" s="208">
        <f t="shared" si="251"/>
        <v>24.5</v>
      </c>
      <c r="BG137" s="209" t="str">
        <f t="shared" si="252"/>
        <v/>
      </c>
      <c r="BH137" s="208" t="str">
        <f t="shared" si="253"/>
        <v/>
      </c>
      <c r="BI137" s="208">
        <f t="shared" si="254"/>
        <v>49.903288201160542</v>
      </c>
      <c r="BJ137" s="208">
        <f t="shared" si="255"/>
        <v>49.903288201160542</v>
      </c>
      <c r="BK137" s="208">
        <f t="shared" si="256"/>
        <v>35.728952772073917</v>
      </c>
      <c r="BL137" s="208">
        <f t="shared" si="257"/>
        <v>45.134575569358184</v>
      </c>
      <c r="BM137" s="208">
        <f t="shared" si="258"/>
        <v>45.134575569358184</v>
      </c>
      <c r="BN137" s="208">
        <f t="shared" si="259"/>
        <v>48.695652173913047</v>
      </c>
      <c r="BO137" s="208" t="str">
        <f t="shared" si="260"/>
        <v/>
      </c>
      <c r="BP137" s="208" t="str">
        <f t="shared" si="261"/>
        <v/>
      </c>
      <c r="BQ137" s="208" t="str">
        <f t="shared" si="262"/>
        <v/>
      </c>
      <c r="BR137" s="208" t="str">
        <f t="shared" si="263"/>
        <v/>
      </c>
      <c r="BS137" s="208">
        <f t="shared" si="264"/>
        <v>40.19047619047619</v>
      </c>
      <c r="BT137" s="208">
        <f t="shared" si="265"/>
        <v>48.418972332015812</v>
      </c>
      <c r="BW137" s="206">
        <v>7.1</v>
      </c>
      <c r="BX137" s="206">
        <v>7.1</v>
      </c>
      <c r="BY137" s="206">
        <v>7.75</v>
      </c>
      <c r="BZ137" s="206">
        <v>6.76</v>
      </c>
      <c r="CA137" s="206">
        <v>6.76</v>
      </c>
      <c r="CB137" s="206">
        <v>7.28</v>
      </c>
      <c r="CG137" s="206">
        <v>6.5</v>
      </c>
      <c r="CH137" s="206">
        <v>6.01</v>
      </c>
      <c r="CI137" s="207" t="str">
        <f t="shared" si="266"/>
        <v/>
      </c>
      <c r="CJ137" s="206" t="str">
        <f t="shared" si="267"/>
        <v/>
      </c>
      <c r="CK137" s="206">
        <f t="shared" si="268"/>
        <v>7.1</v>
      </c>
      <c r="CL137" s="206">
        <f t="shared" si="269"/>
        <v>7.1</v>
      </c>
      <c r="CM137" s="206">
        <f t="shared" si="270"/>
        <v>7.75</v>
      </c>
      <c r="CN137" s="206">
        <f t="shared" si="271"/>
        <v>6.76</v>
      </c>
      <c r="CO137" s="206">
        <f t="shared" si="272"/>
        <v>6.76</v>
      </c>
      <c r="CP137" s="206">
        <f t="shared" si="273"/>
        <v>7.28</v>
      </c>
      <c r="CQ137" s="206" t="str">
        <f t="shared" si="274"/>
        <v/>
      </c>
      <c r="CR137" s="206" t="str">
        <f t="shared" si="275"/>
        <v/>
      </c>
      <c r="CS137" s="206" t="str">
        <f t="shared" si="276"/>
        <v/>
      </c>
      <c r="CT137" s="206" t="str">
        <f t="shared" si="277"/>
        <v/>
      </c>
      <c r="CU137" s="206">
        <f t="shared" si="278"/>
        <v>6.5</v>
      </c>
      <c r="CV137" s="206">
        <f t="shared" si="279"/>
        <v>6.01</v>
      </c>
    </row>
    <row r="138" spans="1:100" x14ac:dyDescent="0.15">
      <c r="A138" s="210" t="s">
        <v>714</v>
      </c>
      <c r="B138" s="211" t="s">
        <v>1774</v>
      </c>
      <c r="C138" s="207">
        <v>4.3600000000000003</v>
      </c>
      <c r="D138" s="206">
        <v>5.05</v>
      </c>
      <c r="E138" s="206">
        <v>2.8</v>
      </c>
      <c r="F138" s="206">
        <v>2.8</v>
      </c>
      <c r="G138" s="206">
        <v>3.15</v>
      </c>
      <c r="H138" s="206">
        <v>3.82</v>
      </c>
      <c r="I138" s="206">
        <v>3.82</v>
      </c>
      <c r="J138" s="206">
        <v>3.25</v>
      </c>
      <c r="K138" s="206">
        <v>5.82</v>
      </c>
      <c r="L138" s="206">
        <v>5.82</v>
      </c>
      <c r="M138" s="206">
        <v>2.74</v>
      </c>
      <c r="N138" s="206">
        <v>4.5999999999999996</v>
      </c>
      <c r="O138" s="206">
        <v>5.03</v>
      </c>
      <c r="P138" s="206">
        <v>6.01</v>
      </c>
      <c r="Q138" s="209">
        <v>15.4</v>
      </c>
      <c r="R138" s="208">
        <v>14.5</v>
      </c>
      <c r="S138" s="208">
        <v>26.4</v>
      </c>
      <c r="T138" s="208">
        <v>26.4</v>
      </c>
      <c r="U138" s="208">
        <v>20.399999999999999</v>
      </c>
      <c r="V138" s="208">
        <v>25.9</v>
      </c>
      <c r="W138" s="208">
        <v>25.9</v>
      </c>
      <c r="X138" s="208">
        <v>13.7</v>
      </c>
      <c r="Y138" s="208">
        <v>25.9</v>
      </c>
      <c r="Z138" s="208">
        <v>25.9</v>
      </c>
      <c r="AA138" s="208">
        <v>24.1</v>
      </c>
      <c r="AB138" s="208">
        <v>26.3</v>
      </c>
      <c r="AC138" s="208">
        <v>22.8</v>
      </c>
      <c r="AD138" s="208">
        <v>7.2</v>
      </c>
      <c r="AE138" s="207">
        <f t="shared" si="224"/>
        <v>3.5321100917431192</v>
      </c>
      <c r="AF138" s="206">
        <f t="shared" si="225"/>
        <v>2.8712871287128712</v>
      </c>
      <c r="AG138" s="206">
        <f t="shared" si="226"/>
        <v>9.4285714285714288</v>
      </c>
      <c r="AH138" s="206">
        <f t="shared" si="227"/>
        <v>9.4285714285714288</v>
      </c>
      <c r="AI138" s="206">
        <f t="shared" si="228"/>
        <v>6.4761904761904763</v>
      </c>
      <c r="AJ138" s="206">
        <f t="shared" si="229"/>
        <v>6.7801047120418847</v>
      </c>
      <c r="AK138" s="206">
        <f t="shared" si="230"/>
        <v>6.7801047120418847</v>
      </c>
      <c r="AL138" s="206">
        <f t="shared" si="231"/>
        <v>4.2153846153846155</v>
      </c>
      <c r="AM138" s="206">
        <f t="shared" si="232"/>
        <v>4.4501718213058412</v>
      </c>
      <c r="AN138" s="206">
        <f t="shared" si="233"/>
        <v>4.4501718213058412</v>
      </c>
      <c r="AO138" s="206">
        <f t="shared" si="234"/>
        <v>8.7956204379562042</v>
      </c>
      <c r="AP138" s="206">
        <f t="shared" si="235"/>
        <v>5.7173913043478271</v>
      </c>
      <c r="AQ138" s="206">
        <f t="shared" si="236"/>
        <v>4.5328031809145131</v>
      </c>
      <c r="AR138" s="206">
        <f t="shared" si="237"/>
        <v>1.1980033277870217</v>
      </c>
      <c r="AS138" s="209">
        <f t="shared" si="238"/>
        <v>15.4</v>
      </c>
      <c r="AT138" s="208">
        <f t="shared" si="239"/>
        <v>14.5</v>
      </c>
      <c r="AU138" s="208">
        <f t="shared" si="240"/>
        <v>26.4</v>
      </c>
      <c r="AV138" s="208">
        <f t="shared" si="241"/>
        <v>26.4</v>
      </c>
      <c r="AW138" s="208">
        <f t="shared" si="242"/>
        <v>20.399999999999999</v>
      </c>
      <c r="AX138" s="208">
        <f t="shared" si="243"/>
        <v>25.9</v>
      </c>
      <c r="AY138" s="208">
        <f t="shared" si="244"/>
        <v>25.9</v>
      </c>
      <c r="AZ138" s="208">
        <f t="shared" si="245"/>
        <v>13.7</v>
      </c>
      <c r="BA138" s="208">
        <f t="shared" si="246"/>
        <v>25.9</v>
      </c>
      <c r="BB138" s="208">
        <f t="shared" si="247"/>
        <v>25.9</v>
      </c>
      <c r="BC138" s="208">
        <f t="shared" si="248"/>
        <v>24.1</v>
      </c>
      <c r="BD138" s="208">
        <f t="shared" si="249"/>
        <v>26.3</v>
      </c>
      <c r="BE138" s="208">
        <f t="shared" si="250"/>
        <v>22.8</v>
      </c>
      <c r="BF138" s="208" t="str">
        <f t="shared" si="251"/>
        <v/>
      </c>
      <c r="BG138" s="209">
        <f t="shared" si="252"/>
        <v>28.308823529411764</v>
      </c>
      <c r="BH138" s="208">
        <f t="shared" si="253"/>
        <v>26.951672862453535</v>
      </c>
      <c r="BI138" s="208">
        <f t="shared" si="254"/>
        <v>51.063829787234042</v>
      </c>
      <c r="BJ138" s="208">
        <f t="shared" si="255"/>
        <v>51.063829787234042</v>
      </c>
      <c r="BK138" s="208">
        <f t="shared" si="256"/>
        <v>41.889117043121139</v>
      </c>
      <c r="BL138" s="208">
        <f t="shared" si="257"/>
        <v>53.623188405797102</v>
      </c>
      <c r="BM138" s="208">
        <f t="shared" si="258"/>
        <v>53.623188405797102</v>
      </c>
      <c r="BN138" s="208">
        <f t="shared" si="259"/>
        <v>39.710144927536234</v>
      </c>
      <c r="BO138" s="208">
        <f t="shared" si="260"/>
        <v>53.182751540041068</v>
      </c>
      <c r="BP138" s="208">
        <f t="shared" si="261"/>
        <v>53.182751540041068</v>
      </c>
      <c r="BQ138" s="208">
        <f t="shared" si="262"/>
        <v>54.157303370786515</v>
      </c>
      <c r="BR138" s="208">
        <f t="shared" si="263"/>
        <v>51.873767258382642</v>
      </c>
      <c r="BS138" s="208">
        <f t="shared" si="264"/>
        <v>43.428571428571431</v>
      </c>
      <c r="BT138" s="208" t="str">
        <f t="shared" si="265"/>
        <v/>
      </c>
      <c r="BU138" s="207">
        <v>6.95</v>
      </c>
      <c r="BV138" s="206">
        <v>6.86</v>
      </c>
      <c r="BW138" s="206">
        <v>7.91</v>
      </c>
      <c r="BX138" s="206">
        <v>7.91</v>
      </c>
      <c r="BY138" s="206">
        <v>8.48</v>
      </c>
      <c r="BZ138" s="206">
        <v>8.14</v>
      </c>
      <c r="CA138" s="206">
        <v>8.14</v>
      </c>
      <c r="CB138" s="206">
        <v>8.69</v>
      </c>
      <c r="CC138" s="206">
        <v>7.75</v>
      </c>
      <c r="CD138" s="206">
        <v>7.75</v>
      </c>
      <c r="CE138" s="206">
        <v>8.18</v>
      </c>
      <c r="CF138" s="206">
        <v>7.46</v>
      </c>
      <c r="CG138" s="206">
        <v>8.6199999999999992</v>
      </c>
      <c r="CH138" s="206">
        <v>8.9</v>
      </c>
      <c r="CI138" s="207">
        <f t="shared" si="266"/>
        <v>6.95</v>
      </c>
      <c r="CJ138" s="206">
        <f t="shared" si="267"/>
        <v>6.86</v>
      </c>
      <c r="CK138" s="206">
        <f t="shared" si="268"/>
        <v>7.91</v>
      </c>
      <c r="CL138" s="206">
        <f t="shared" si="269"/>
        <v>7.91</v>
      </c>
      <c r="CM138" s="206">
        <f t="shared" si="270"/>
        <v>8.48</v>
      </c>
      <c r="CN138" s="206">
        <f t="shared" si="271"/>
        <v>8.14</v>
      </c>
      <c r="CO138" s="206">
        <f t="shared" si="272"/>
        <v>8.14</v>
      </c>
      <c r="CP138" s="206">
        <f t="shared" si="273"/>
        <v>8.69</v>
      </c>
      <c r="CQ138" s="206">
        <f t="shared" si="274"/>
        <v>7.75</v>
      </c>
      <c r="CR138" s="206">
        <f t="shared" si="275"/>
        <v>7.75</v>
      </c>
      <c r="CS138" s="206">
        <f t="shared" si="276"/>
        <v>8.18</v>
      </c>
      <c r="CT138" s="206">
        <f t="shared" si="277"/>
        <v>7.46</v>
      </c>
      <c r="CU138" s="206">
        <f t="shared" si="278"/>
        <v>8.6199999999999992</v>
      </c>
      <c r="CV138" s="206" t="str">
        <f t="shared" si="279"/>
        <v/>
      </c>
    </row>
    <row r="139" spans="1:100" x14ac:dyDescent="0.15">
      <c r="A139" s="210" t="s">
        <v>715</v>
      </c>
      <c r="B139" s="211" t="s">
        <v>1773</v>
      </c>
      <c r="C139" s="207">
        <v>4.67</v>
      </c>
      <c r="D139" s="206">
        <v>2.86</v>
      </c>
      <c r="E139" s="206">
        <v>3.74</v>
      </c>
      <c r="F139" s="206">
        <v>3.74</v>
      </c>
      <c r="G139" s="206">
        <v>4.3899999999999997</v>
      </c>
      <c r="H139" s="206">
        <v>6.42</v>
      </c>
      <c r="I139" s="206">
        <v>6.42</v>
      </c>
      <c r="J139" s="206">
        <v>4.51</v>
      </c>
      <c r="K139" s="206">
        <v>6.36</v>
      </c>
      <c r="L139" s="206">
        <v>6.36</v>
      </c>
      <c r="M139" s="206">
        <v>8.27</v>
      </c>
      <c r="N139" s="206">
        <v>1.8</v>
      </c>
      <c r="O139" s="206">
        <v>1.78</v>
      </c>
      <c r="P139" s="206">
        <v>4.46</v>
      </c>
      <c r="Q139" s="209">
        <v>34.9</v>
      </c>
      <c r="R139" s="208">
        <v>34.299999999999997</v>
      </c>
      <c r="S139" s="208">
        <v>22.6</v>
      </c>
      <c r="T139" s="208">
        <v>22.6</v>
      </c>
      <c r="U139" s="208">
        <v>13.7</v>
      </c>
      <c r="V139" s="208">
        <v>15.8</v>
      </c>
      <c r="W139" s="208">
        <v>15.8</v>
      </c>
      <c r="X139" s="208">
        <v>9.3000000000000007</v>
      </c>
      <c r="Y139" s="208">
        <v>24.8</v>
      </c>
      <c r="Z139" s="208">
        <v>24.8</v>
      </c>
      <c r="AA139" s="208">
        <v>29.9</v>
      </c>
      <c r="AB139" s="208">
        <v>28.3</v>
      </c>
      <c r="AC139" s="208">
        <v>14.4</v>
      </c>
      <c r="AD139" s="208">
        <v>14.2</v>
      </c>
      <c r="AE139" s="207">
        <f t="shared" si="224"/>
        <v>7.4732334047109203</v>
      </c>
      <c r="AF139" s="206">
        <f t="shared" si="225"/>
        <v>11.993006993006993</v>
      </c>
      <c r="AG139" s="206">
        <f t="shared" si="226"/>
        <v>6.0427807486631018</v>
      </c>
      <c r="AH139" s="206">
        <f t="shared" si="227"/>
        <v>6.0427807486631018</v>
      </c>
      <c r="AI139" s="206">
        <f t="shared" si="228"/>
        <v>3.120728929384966</v>
      </c>
      <c r="AJ139" s="206">
        <f t="shared" si="229"/>
        <v>2.4610591900311527</v>
      </c>
      <c r="AK139" s="206">
        <f t="shared" si="230"/>
        <v>2.4610591900311527</v>
      </c>
      <c r="AL139" s="206">
        <f t="shared" si="231"/>
        <v>2.0620842572062088</v>
      </c>
      <c r="AM139" s="206">
        <f t="shared" si="232"/>
        <v>3.89937106918239</v>
      </c>
      <c r="AN139" s="206">
        <f t="shared" si="233"/>
        <v>3.89937106918239</v>
      </c>
      <c r="AO139" s="206">
        <f t="shared" si="234"/>
        <v>3.6154776299879083</v>
      </c>
      <c r="AP139" s="206">
        <f t="shared" si="235"/>
        <v>15.722222222222221</v>
      </c>
      <c r="AQ139" s="206">
        <f t="shared" si="236"/>
        <v>8.0898876404494384</v>
      </c>
      <c r="AR139" s="206">
        <f t="shared" si="237"/>
        <v>3.1838565022421523</v>
      </c>
      <c r="AS139" s="209">
        <f t="shared" si="238"/>
        <v>34.9</v>
      </c>
      <c r="AT139" s="208">
        <f t="shared" si="239"/>
        <v>34.299999999999997</v>
      </c>
      <c r="AU139" s="208">
        <f t="shared" si="240"/>
        <v>22.6</v>
      </c>
      <c r="AV139" s="208">
        <f t="shared" si="241"/>
        <v>22.6</v>
      </c>
      <c r="AW139" s="208">
        <f t="shared" si="242"/>
        <v>13.7</v>
      </c>
      <c r="AX139" s="208">
        <f t="shared" si="243"/>
        <v>15.8</v>
      </c>
      <c r="AY139" s="208">
        <f t="shared" si="244"/>
        <v>15.8</v>
      </c>
      <c r="AZ139" s="208">
        <f t="shared" si="245"/>
        <v>9.3000000000000007</v>
      </c>
      <c r="BA139" s="208">
        <f t="shared" si="246"/>
        <v>24.8</v>
      </c>
      <c r="BB139" s="208">
        <f t="shared" si="247"/>
        <v>24.8</v>
      </c>
      <c r="BC139" s="208">
        <f t="shared" si="248"/>
        <v>29.9</v>
      </c>
      <c r="BD139" s="208">
        <f t="shared" si="249"/>
        <v>28.3</v>
      </c>
      <c r="BE139" s="208">
        <f t="shared" si="250"/>
        <v>14.4</v>
      </c>
      <c r="BF139" s="208">
        <f t="shared" si="251"/>
        <v>14.2</v>
      </c>
      <c r="BG139" s="209">
        <f t="shared" si="252"/>
        <v>64.154411764705884</v>
      </c>
      <c r="BH139" s="208">
        <f t="shared" si="253"/>
        <v>63.754646840148695</v>
      </c>
      <c r="BI139" s="208">
        <f t="shared" si="254"/>
        <v>43.713733075435201</v>
      </c>
      <c r="BJ139" s="208">
        <f t="shared" si="255"/>
        <v>43.713733075435201</v>
      </c>
      <c r="BK139" s="208">
        <f t="shared" si="256"/>
        <v>28.131416837782339</v>
      </c>
      <c r="BL139" s="208">
        <f t="shared" si="257"/>
        <v>32.712215320910978</v>
      </c>
      <c r="BM139" s="208">
        <f t="shared" si="258"/>
        <v>32.712215320910978</v>
      </c>
      <c r="BN139" s="208">
        <f t="shared" si="259"/>
        <v>26.956521739130437</v>
      </c>
      <c r="BO139" s="208">
        <f t="shared" si="260"/>
        <v>50.92402464065708</v>
      </c>
      <c r="BP139" s="208">
        <f t="shared" si="261"/>
        <v>50.92402464065708</v>
      </c>
      <c r="BQ139" s="208">
        <f t="shared" si="262"/>
        <v>67.19101123595506</v>
      </c>
      <c r="BR139" s="208">
        <f t="shared" si="263"/>
        <v>55.818540433925044</v>
      </c>
      <c r="BS139" s="208">
        <f t="shared" si="264"/>
        <v>27.428571428571427</v>
      </c>
      <c r="BT139" s="208">
        <f t="shared" si="265"/>
        <v>28.063241106719367</v>
      </c>
      <c r="BU139" s="207">
        <v>6.59</v>
      </c>
      <c r="BV139" s="206">
        <v>6.56</v>
      </c>
      <c r="BW139" s="206">
        <v>7.64</v>
      </c>
      <c r="BX139" s="206">
        <v>7.64</v>
      </c>
      <c r="BY139" s="206">
        <v>7.97</v>
      </c>
      <c r="BZ139" s="206">
        <v>7.86</v>
      </c>
      <c r="CA139" s="206">
        <v>7.86</v>
      </c>
      <c r="CB139" s="206">
        <v>7.89</v>
      </c>
      <c r="CC139" s="206">
        <v>7.36</v>
      </c>
      <c r="CD139" s="206">
        <v>7.36</v>
      </c>
      <c r="CE139" s="206">
        <v>7.36</v>
      </c>
      <c r="CF139" s="206">
        <v>7.56</v>
      </c>
      <c r="CG139" s="206">
        <v>7.93</v>
      </c>
      <c r="CH139" s="206">
        <v>7.76</v>
      </c>
      <c r="CI139" s="207">
        <f t="shared" si="266"/>
        <v>6.59</v>
      </c>
      <c r="CJ139" s="206">
        <f t="shared" si="267"/>
        <v>6.56</v>
      </c>
      <c r="CK139" s="206">
        <f t="shared" si="268"/>
        <v>7.64</v>
      </c>
      <c r="CL139" s="206">
        <f t="shared" si="269"/>
        <v>7.64</v>
      </c>
      <c r="CM139" s="206">
        <f t="shared" si="270"/>
        <v>7.97</v>
      </c>
      <c r="CN139" s="206">
        <f t="shared" si="271"/>
        <v>7.86</v>
      </c>
      <c r="CO139" s="206">
        <f t="shared" si="272"/>
        <v>7.86</v>
      </c>
      <c r="CP139" s="206">
        <f t="shared" si="273"/>
        <v>7.89</v>
      </c>
      <c r="CQ139" s="206">
        <f t="shared" si="274"/>
        <v>7.36</v>
      </c>
      <c r="CR139" s="206">
        <f t="shared" si="275"/>
        <v>7.36</v>
      </c>
      <c r="CS139" s="206">
        <f t="shared" si="276"/>
        <v>7.36</v>
      </c>
      <c r="CT139" s="206">
        <f t="shared" si="277"/>
        <v>7.56</v>
      </c>
      <c r="CU139" s="206">
        <f t="shared" si="278"/>
        <v>7.93</v>
      </c>
      <c r="CV139" s="206">
        <f t="shared" si="279"/>
        <v>7.76</v>
      </c>
    </row>
    <row r="140" spans="1:100" x14ac:dyDescent="0.15">
      <c r="A140" s="210" t="s">
        <v>717</v>
      </c>
      <c r="B140" s="211" t="s">
        <v>1772</v>
      </c>
      <c r="C140" s="207">
        <v>5.0999999999999996</v>
      </c>
      <c r="D140" s="206">
        <v>5.09</v>
      </c>
      <c r="E140" s="206">
        <v>6.06</v>
      </c>
      <c r="F140" s="206">
        <v>6.06</v>
      </c>
      <c r="G140" s="206">
        <v>4.59</v>
      </c>
      <c r="H140" s="206">
        <v>5.37</v>
      </c>
      <c r="I140" s="206">
        <v>5.37</v>
      </c>
      <c r="J140" s="206">
        <v>3.58</v>
      </c>
      <c r="K140" s="206">
        <v>6.02</v>
      </c>
      <c r="L140" s="206">
        <v>6.02</v>
      </c>
      <c r="M140" s="206">
        <v>4.47</v>
      </c>
      <c r="N140" s="206">
        <v>3.74</v>
      </c>
      <c r="O140" s="206">
        <v>3.1</v>
      </c>
      <c r="P140" s="206">
        <v>5.88</v>
      </c>
      <c r="S140" s="208">
        <v>11.6</v>
      </c>
      <c r="T140" s="208">
        <v>11.6</v>
      </c>
      <c r="U140" s="208">
        <v>19.600000000000001</v>
      </c>
      <c r="AC140" s="208">
        <v>2.2000000000000002</v>
      </c>
      <c r="AD140" s="208">
        <v>15.2</v>
      </c>
      <c r="AE140" s="207" t="str">
        <f t="shared" si="224"/>
        <v/>
      </c>
      <c r="AF140" s="206" t="str">
        <f t="shared" si="225"/>
        <v/>
      </c>
      <c r="AG140" s="206">
        <f t="shared" si="226"/>
        <v>1.9141914191419143</v>
      </c>
      <c r="AH140" s="206">
        <f t="shared" si="227"/>
        <v>1.9141914191419143</v>
      </c>
      <c r="AI140" s="206">
        <f t="shared" si="228"/>
        <v>4.2701525054466236</v>
      </c>
      <c r="AJ140" s="206" t="str">
        <f t="shared" si="229"/>
        <v/>
      </c>
      <c r="AK140" s="206" t="str">
        <f t="shared" si="230"/>
        <v/>
      </c>
      <c r="AL140" s="206" t="str">
        <f t="shared" si="231"/>
        <v/>
      </c>
      <c r="AM140" s="206" t="str">
        <f t="shared" si="232"/>
        <v/>
      </c>
      <c r="AN140" s="206" t="str">
        <f t="shared" si="233"/>
        <v/>
      </c>
      <c r="AO140" s="206" t="str">
        <f t="shared" si="234"/>
        <v/>
      </c>
      <c r="AP140" s="206" t="str">
        <f t="shared" si="235"/>
        <v/>
      </c>
      <c r="AQ140" s="206">
        <f t="shared" si="236"/>
        <v>0.70967741935483875</v>
      </c>
      <c r="AR140" s="206">
        <f t="shared" si="237"/>
        <v>2.5850340136054419</v>
      </c>
      <c r="AS140" s="209" t="str">
        <f t="shared" si="238"/>
        <v/>
      </c>
      <c r="AT140" s="208" t="str">
        <f t="shared" si="239"/>
        <v/>
      </c>
      <c r="AU140" s="208">
        <f t="shared" si="240"/>
        <v>11.6</v>
      </c>
      <c r="AV140" s="208">
        <f t="shared" si="241"/>
        <v>11.6</v>
      </c>
      <c r="AW140" s="208">
        <f t="shared" si="242"/>
        <v>19.600000000000001</v>
      </c>
      <c r="AX140" s="208" t="str">
        <f t="shared" si="243"/>
        <v/>
      </c>
      <c r="AY140" s="208" t="str">
        <f t="shared" si="244"/>
        <v/>
      </c>
      <c r="AZ140" s="208" t="str">
        <f t="shared" si="245"/>
        <v/>
      </c>
      <c r="BA140" s="208" t="str">
        <f t="shared" si="246"/>
        <v/>
      </c>
      <c r="BB140" s="208" t="str">
        <f t="shared" si="247"/>
        <v/>
      </c>
      <c r="BC140" s="208" t="str">
        <f t="shared" si="248"/>
        <v/>
      </c>
      <c r="BD140" s="208" t="str">
        <f t="shared" si="249"/>
        <v/>
      </c>
      <c r="BE140" s="208" t="str">
        <f t="shared" si="250"/>
        <v/>
      </c>
      <c r="BF140" s="208">
        <f t="shared" si="251"/>
        <v>15.2</v>
      </c>
      <c r="BG140" s="209" t="str">
        <f t="shared" si="252"/>
        <v/>
      </c>
      <c r="BH140" s="208" t="str">
        <f t="shared" si="253"/>
        <v/>
      </c>
      <c r="BI140" s="208">
        <f t="shared" si="254"/>
        <v>22.43713733075435</v>
      </c>
      <c r="BJ140" s="208">
        <f t="shared" si="255"/>
        <v>22.43713733075435</v>
      </c>
      <c r="BK140" s="208">
        <f t="shared" si="256"/>
        <v>40.246406570841891</v>
      </c>
      <c r="BL140" s="208" t="str">
        <f t="shared" si="257"/>
        <v/>
      </c>
      <c r="BM140" s="208" t="str">
        <f t="shared" si="258"/>
        <v/>
      </c>
      <c r="BN140" s="208" t="str">
        <f t="shared" si="259"/>
        <v/>
      </c>
      <c r="BO140" s="208" t="str">
        <f t="shared" si="260"/>
        <v/>
      </c>
      <c r="BP140" s="208" t="str">
        <f t="shared" si="261"/>
        <v/>
      </c>
      <c r="BQ140" s="208" t="str">
        <f t="shared" si="262"/>
        <v/>
      </c>
      <c r="BR140" s="208" t="str">
        <f t="shared" si="263"/>
        <v/>
      </c>
      <c r="BS140" s="208" t="str">
        <f t="shared" si="264"/>
        <v/>
      </c>
      <c r="BT140" s="208">
        <f t="shared" si="265"/>
        <v>30.039525691699605</v>
      </c>
      <c r="BW140" s="206">
        <v>6.7</v>
      </c>
      <c r="BX140" s="206">
        <v>6.7</v>
      </c>
      <c r="BY140" s="206">
        <v>6.88</v>
      </c>
      <c r="CG140" s="206">
        <v>6.14</v>
      </c>
      <c r="CH140" s="206">
        <v>5.55</v>
      </c>
      <c r="CI140" s="207" t="str">
        <f t="shared" si="266"/>
        <v/>
      </c>
      <c r="CJ140" s="206" t="str">
        <f t="shared" si="267"/>
        <v/>
      </c>
      <c r="CK140" s="206">
        <f t="shared" si="268"/>
        <v>6.7</v>
      </c>
      <c r="CL140" s="206">
        <f t="shared" si="269"/>
        <v>6.7</v>
      </c>
      <c r="CM140" s="206">
        <f t="shared" si="270"/>
        <v>6.88</v>
      </c>
      <c r="CN140" s="206" t="str">
        <f t="shared" si="271"/>
        <v/>
      </c>
      <c r="CO140" s="206" t="str">
        <f t="shared" si="272"/>
        <v/>
      </c>
      <c r="CP140" s="206" t="str">
        <f t="shared" si="273"/>
        <v/>
      </c>
      <c r="CQ140" s="206" t="str">
        <f t="shared" si="274"/>
        <v/>
      </c>
      <c r="CR140" s="206" t="str">
        <f t="shared" si="275"/>
        <v/>
      </c>
      <c r="CS140" s="206" t="str">
        <f t="shared" si="276"/>
        <v/>
      </c>
      <c r="CT140" s="206" t="str">
        <f t="shared" si="277"/>
        <v/>
      </c>
      <c r="CU140" s="206" t="str">
        <f t="shared" si="278"/>
        <v/>
      </c>
      <c r="CV140" s="206">
        <f t="shared" si="279"/>
        <v>5.55</v>
      </c>
    </row>
    <row r="141" spans="1:100" x14ac:dyDescent="0.15">
      <c r="A141" s="210" t="s">
        <v>875</v>
      </c>
      <c r="B141" s="211" t="s">
        <v>1771</v>
      </c>
      <c r="C141" s="207">
        <v>3.38</v>
      </c>
      <c r="D141" s="206">
        <v>3.24</v>
      </c>
      <c r="E141" s="206">
        <v>2.73</v>
      </c>
      <c r="F141" s="206">
        <v>2.73</v>
      </c>
      <c r="G141" s="206">
        <v>4.83</v>
      </c>
      <c r="H141" s="206">
        <v>3.6</v>
      </c>
      <c r="I141" s="206">
        <v>3.6</v>
      </c>
      <c r="J141" s="206">
        <v>4.55</v>
      </c>
      <c r="K141" s="206">
        <v>3.69</v>
      </c>
      <c r="L141" s="206">
        <v>3.69</v>
      </c>
      <c r="M141" s="206">
        <v>4.28</v>
      </c>
      <c r="N141" s="206">
        <v>2.88</v>
      </c>
      <c r="O141" s="206">
        <v>3.35</v>
      </c>
      <c r="P141" s="206">
        <v>3.36</v>
      </c>
      <c r="S141" s="208">
        <v>34.5</v>
      </c>
      <c r="T141" s="208">
        <v>34.5</v>
      </c>
      <c r="U141" s="208">
        <v>26.9</v>
      </c>
      <c r="V141" s="208">
        <v>25.7</v>
      </c>
      <c r="W141" s="208">
        <v>25.7</v>
      </c>
      <c r="X141" s="208">
        <v>12.5</v>
      </c>
      <c r="AA141" s="208">
        <v>15.5</v>
      </c>
      <c r="AB141" s="208">
        <v>14.1</v>
      </c>
      <c r="AC141" s="208">
        <v>33.9</v>
      </c>
      <c r="AD141" s="208">
        <v>9.9</v>
      </c>
      <c r="AE141" s="207" t="str">
        <f t="shared" si="224"/>
        <v/>
      </c>
      <c r="AF141" s="206" t="str">
        <f t="shared" si="225"/>
        <v/>
      </c>
      <c r="AG141" s="206">
        <f t="shared" si="226"/>
        <v>12.637362637362637</v>
      </c>
      <c r="AH141" s="206">
        <f t="shared" si="227"/>
        <v>12.637362637362637</v>
      </c>
      <c r="AI141" s="206">
        <f t="shared" si="228"/>
        <v>5.5693581780538297</v>
      </c>
      <c r="AJ141" s="206">
        <f t="shared" si="229"/>
        <v>7.1388888888888884</v>
      </c>
      <c r="AK141" s="206">
        <f t="shared" si="230"/>
        <v>7.1388888888888884</v>
      </c>
      <c r="AL141" s="206">
        <f t="shared" si="231"/>
        <v>2.7472527472527473</v>
      </c>
      <c r="AM141" s="206" t="str">
        <f t="shared" si="232"/>
        <v/>
      </c>
      <c r="AN141" s="206" t="str">
        <f t="shared" si="233"/>
        <v/>
      </c>
      <c r="AO141" s="206">
        <f t="shared" si="234"/>
        <v>3.6214953271028034</v>
      </c>
      <c r="AP141" s="206">
        <f t="shared" si="235"/>
        <v>4.895833333333333</v>
      </c>
      <c r="AQ141" s="206">
        <f t="shared" si="236"/>
        <v>10.119402985074625</v>
      </c>
      <c r="AR141" s="206">
        <f t="shared" si="237"/>
        <v>2.9464285714285716</v>
      </c>
      <c r="AS141" s="209" t="str">
        <f t="shared" si="238"/>
        <v/>
      </c>
      <c r="AT141" s="208" t="str">
        <f t="shared" si="239"/>
        <v/>
      </c>
      <c r="AU141" s="208">
        <f t="shared" si="240"/>
        <v>34.5</v>
      </c>
      <c r="AV141" s="208">
        <f t="shared" si="241"/>
        <v>34.5</v>
      </c>
      <c r="AW141" s="208">
        <f t="shared" si="242"/>
        <v>26.9</v>
      </c>
      <c r="AX141" s="208">
        <f t="shared" si="243"/>
        <v>25.7</v>
      </c>
      <c r="AY141" s="208">
        <f t="shared" si="244"/>
        <v>25.7</v>
      </c>
      <c r="AZ141" s="208">
        <f t="shared" si="245"/>
        <v>12.5</v>
      </c>
      <c r="BA141" s="208" t="str">
        <f t="shared" si="246"/>
        <v/>
      </c>
      <c r="BB141" s="208" t="str">
        <f t="shared" si="247"/>
        <v/>
      </c>
      <c r="BC141" s="208">
        <f t="shared" si="248"/>
        <v>15.5</v>
      </c>
      <c r="BD141" s="208">
        <f t="shared" si="249"/>
        <v>14.1</v>
      </c>
      <c r="BE141" s="208">
        <f t="shared" si="250"/>
        <v>33.9</v>
      </c>
      <c r="BF141" s="208">
        <f t="shared" si="251"/>
        <v>9.9</v>
      </c>
      <c r="BG141" s="209" t="str">
        <f t="shared" si="252"/>
        <v/>
      </c>
      <c r="BH141" s="208" t="str">
        <f t="shared" si="253"/>
        <v/>
      </c>
      <c r="BI141" s="208">
        <f t="shared" si="254"/>
        <v>66.7311411992263</v>
      </c>
      <c r="BJ141" s="208">
        <f t="shared" si="255"/>
        <v>66.7311411992263</v>
      </c>
      <c r="BK141" s="208">
        <f t="shared" si="256"/>
        <v>55.236139630390142</v>
      </c>
      <c r="BL141" s="208">
        <f t="shared" si="257"/>
        <v>53.209109730848866</v>
      </c>
      <c r="BM141" s="208">
        <f t="shared" si="258"/>
        <v>53.209109730848866</v>
      </c>
      <c r="BN141" s="208">
        <f t="shared" si="259"/>
        <v>36.231884057971016</v>
      </c>
      <c r="BO141" s="208" t="str">
        <f t="shared" si="260"/>
        <v/>
      </c>
      <c r="BP141" s="208" t="str">
        <f t="shared" si="261"/>
        <v/>
      </c>
      <c r="BQ141" s="208">
        <f t="shared" si="262"/>
        <v>34.831460674157306</v>
      </c>
      <c r="BR141" s="208">
        <f t="shared" si="263"/>
        <v>27.810650887573964</v>
      </c>
      <c r="BS141" s="208">
        <f t="shared" si="264"/>
        <v>64.571428571428569</v>
      </c>
      <c r="BT141" s="208">
        <f t="shared" si="265"/>
        <v>19.565217391304348</v>
      </c>
      <c r="BW141" s="206">
        <v>9.08</v>
      </c>
      <c r="BX141" s="206">
        <v>9.08</v>
      </c>
      <c r="BY141" s="206">
        <v>9.5</v>
      </c>
      <c r="BZ141" s="206">
        <v>8.44</v>
      </c>
      <c r="CA141" s="206">
        <v>8.44</v>
      </c>
      <c r="CB141" s="206">
        <v>8.0399999999999991</v>
      </c>
      <c r="CE141" s="206">
        <v>8.27</v>
      </c>
      <c r="CF141" s="206">
        <v>8.07</v>
      </c>
      <c r="CG141" s="206">
        <v>8.65</v>
      </c>
      <c r="CH141" s="206">
        <v>7.74</v>
      </c>
      <c r="CI141" s="207" t="str">
        <f t="shared" si="266"/>
        <v/>
      </c>
      <c r="CJ141" s="206" t="str">
        <f t="shared" si="267"/>
        <v/>
      </c>
      <c r="CK141" s="206">
        <f t="shared" si="268"/>
        <v>9.08</v>
      </c>
      <c r="CL141" s="206">
        <f t="shared" si="269"/>
        <v>9.08</v>
      </c>
      <c r="CM141" s="206">
        <f t="shared" si="270"/>
        <v>9.5</v>
      </c>
      <c r="CN141" s="206">
        <f t="shared" si="271"/>
        <v>8.44</v>
      </c>
      <c r="CO141" s="206">
        <f t="shared" si="272"/>
        <v>8.44</v>
      </c>
      <c r="CP141" s="206">
        <f t="shared" si="273"/>
        <v>8.0399999999999991</v>
      </c>
      <c r="CQ141" s="206" t="str">
        <f t="shared" si="274"/>
        <v/>
      </c>
      <c r="CR141" s="206" t="str">
        <f t="shared" si="275"/>
        <v/>
      </c>
      <c r="CS141" s="206">
        <f t="shared" si="276"/>
        <v>8.27</v>
      </c>
      <c r="CT141" s="206">
        <f t="shared" si="277"/>
        <v>8.07</v>
      </c>
      <c r="CU141" s="206">
        <f t="shared" si="278"/>
        <v>8.65</v>
      </c>
      <c r="CV141" s="206">
        <f t="shared" si="279"/>
        <v>7.74</v>
      </c>
    </row>
    <row r="142" spans="1:100" x14ac:dyDescent="0.15">
      <c r="A142" s="210" t="s">
        <v>878</v>
      </c>
      <c r="B142" s="211" t="s">
        <v>1581</v>
      </c>
      <c r="C142" s="207">
        <v>6.28</v>
      </c>
      <c r="D142" s="206">
        <v>5.43</v>
      </c>
      <c r="E142" s="206">
        <v>6.67</v>
      </c>
      <c r="F142" s="206">
        <v>6.67</v>
      </c>
      <c r="G142" s="206">
        <v>6.01</v>
      </c>
      <c r="H142" s="206">
        <v>5.86</v>
      </c>
      <c r="I142" s="206">
        <v>5.86</v>
      </c>
      <c r="J142" s="206">
        <v>6.42</v>
      </c>
      <c r="K142" s="206">
        <v>9.59</v>
      </c>
      <c r="L142" s="206">
        <v>9.59</v>
      </c>
      <c r="M142" s="206">
        <v>9.43</v>
      </c>
      <c r="N142" s="206">
        <v>6.74</v>
      </c>
      <c r="O142" s="206">
        <v>4.67</v>
      </c>
      <c r="P142" s="206">
        <v>7.16</v>
      </c>
      <c r="S142" s="208">
        <v>28.7</v>
      </c>
      <c r="T142" s="208">
        <v>28.7</v>
      </c>
      <c r="U142" s="208">
        <v>35.799999999999997</v>
      </c>
      <c r="V142" s="208">
        <v>19.3</v>
      </c>
      <c r="W142" s="208">
        <v>19.3</v>
      </c>
      <c r="X142" s="208">
        <v>10.1</v>
      </c>
      <c r="AA142" s="208">
        <v>22.8</v>
      </c>
      <c r="AB142" s="208">
        <v>9.5</v>
      </c>
      <c r="AE142" s="207" t="str">
        <f t="shared" si="224"/>
        <v/>
      </c>
      <c r="AF142" s="206" t="str">
        <f t="shared" si="225"/>
        <v/>
      </c>
      <c r="AG142" s="206">
        <f t="shared" si="226"/>
        <v>4.3028485757121437</v>
      </c>
      <c r="AH142" s="206">
        <f t="shared" si="227"/>
        <v>4.3028485757121437</v>
      </c>
      <c r="AI142" s="206">
        <f t="shared" si="228"/>
        <v>5.956738768718802</v>
      </c>
      <c r="AJ142" s="206">
        <f t="shared" si="229"/>
        <v>3.2935153583617747</v>
      </c>
      <c r="AK142" s="206">
        <f t="shared" si="230"/>
        <v>3.2935153583617747</v>
      </c>
      <c r="AL142" s="206">
        <f t="shared" si="231"/>
        <v>1.5732087227414331</v>
      </c>
      <c r="AM142" s="206" t="str">
        <f t="shared" si="232"/>
        <v/>
      </c>
      <c r="AN142" s="206" t="str">
        <f t="shared" si="233"/>
        <v/>
      </c>
      <c r="AO142" s="206">
        <f t="shared" si="234"/>
        <v>2.4178154825026512</v>
      </c>
      <c r="AP142" s="206">
        <f t="shared" si="235"/>
        <v>1.4094955489614243</v>
      </c>
      <c r="AQ142" s="206" t="str">
        <f t="shared" si="236"/>
        <v/>
      </c>
      <c r="AR142" s="206" t="str">
        <f t="shared" si="237"/>
        <v/>
      </c>
      <c r="AS142" s="209" t="str">
        <f t="shared" si="238"/>
        <v/>
      </c>
      <c r="AT142" s="208" t="str">
        <f t="shared" si="239"/>
        <v/>
      </c>
      <c r="AU142" s="208">
        <f t="shared" si="240"/>
        <v>28.7</v>
      </c>
      <c r="AV142" s="208">
        <f t="shared" si="241"/>
        <v>28.7</v>
      </c>
      <c r="AW142" s="208">
        <f t="shared" si="242"/>
        <v>35.799999999999997</v>
      </c>
      <c r="AX142" s="208">
        <f t="shared" si="243"/>
        <v>19.3</v>
      </c>
      <c r="AY142" s="208">
        <f t="shared" si="244"/>
        <v>19.3</v>
      </c>
      <c r="AZ142" s="208">
        <f t="shared" si="245"/>
        <v>10.1</v>
      </c>
      <c r="BA142" s="208" t="str">
        <f t="shared" si="246"/>
        <v/>
      </c>
      <c r="BB142" s="208" t="str">
        <f t="shared" si="247"/>
        <v/>
      </c>
      <c r="BC142" s="208">
        <f t="shared" si="248"/>
        <v>22.8</v>
      </c>
      <c r="BD142" s="208">
        <f t="shared" si="249"/>
        <v>9.5</v>
      </c>
      <c r="BE142" s="208" t="str">
        <f t="shared" si="250"/>
        <v/>
      </c>
      <c r="BF142" s="208" t="str">
        <f t="shared" si="251"/>
        <v/>
      </c>
      <c r="BG142" s="209" t="str">
        <f t="shared" si="252"/>
        <v/>
      </c>
      <c r="BH142" s="208" t="str">
        <f t="shared" si="253"/>
        <v/>
      </c>
      <c r="BI142" s="208">
        <f t="shared" si="254"/>
        <v>55.512572533849124</v>
      </c>
      <c r="BJ142" s="208">
        <f t="shared" si="255"/>
        <v>55.512572533849124</v>
      </c>
      <c r="BK142" s="208">
        <f t="shared" si="256"/>
        <v>73.511293634496909</v>
      </c>
      <c r="BL142" s="208">
        <f t="shared" si="257"/>
        <v>39.958592132505181</v>
      </c>
      <c r="BM142" s="208">
        <f t="shared" si="258"/>
        <v>39.958592132505181</v>
      </c>
      <c r="BN142" s="208">
        <f t="shared" si="259"/>
        <v>29.275362318840578</v>
      </c>
      <c r="BO142" s="208" t="str">
        <f t="shared" si="260"/>
        <v/>
      </c>
      <c r="BP142" s="208" t="str">
        <f t="shared" si="261"/>
        <v/>
      </c>
      <c r="BQ142" s="208">
        <f t="shared" si="262"/>
        <v>51.235955056179776</v>
      </c>
      <c r="BR142" s="208">
        <f t="shared" si="263"/>
        <v>18.737672583826431</v>
      </c>
      <c r="BS142" s="208" t="str">
        <f t="shared" si="264"/>
        <v/>
      </c>
      <c r="BT142" s="208" t="str">
        <f t="shared" si="265"/>
        <v/>
      </c>
      <c r="BW142" s="206">
        <v>8.59</v>
      </c>
      <c r="BX142" s="206">
        <v>8.59</v>
      </c>
      <c r="BY142" s="206">
        <v>9.24</v>
      </c>
      <c r="BZ142" s="206">
        <v>8.42</v>
      </c>
      <c r="CA142" s="206">
        <v>8.42</v>
      </c>
      <c r="CB142" s="206">
        <v>8.2799999999999994</v>
      </c>
      <c r="CE142" s="206">
        <v>8.65</v>
      </c>
      <c r="CF142" s="206">
        <v>8.02</v>
      </c>
      <c r="CI142" s="207" t="str">
        <f t="shared" si="266"/>
        <v/>
      </c>
      <c r="CJ142" s="206" t="str">
        <f t="shared" si="267"/>
        <v/>
      </c>
      <c r="CK142" s="206">
        <f t="shared" si="268"/>
        <v>8.59</v>
      </c>
      <c r="CL142" s="206">
        <f t="shared" si="269"/>
        <v>8.59</v>
      </c>
      <c r="CM142" s="206">
        <f t="shared" si="270"/>
        <v>9.24</v>
      </c>
      <c r="CN142" s="206">
        <f t="shared" si="271"/>
        <v>8.42</v>
      </c>
      <c r="CO142" s="206">
        <f t="shared" si="272"/>
        <v>8.42</v>
      </c>
      <c r="CP142" s="206">
        <f t="shared" si="273"/>
        <v>8.2799999999999994</v>
      </c>
      <c r="CQ142" s="206" t="str">
        <f t="shared" si="274"/>
        <v/>
      </c>
      <c r="CR142" s="206" t="str">
        <f t="shared" si="275"/>
        <v/>
      </c>
      <c r="CS142" s="206">
        <f t="shared" si="276"/>
        <v>8.65</v>
      </c>
      <c r="CT142" s="206">
        <f t="shared" si="277"/>
        <v>8.02</v>
      </c>
      <c r="CU142" s="206" t="str">
        <f t="shared" si="278"/>
        <v/>
      </c>
      <c r="CV142" s="206" t="str">
        <f t="shared" si="279"/>
        <v/>
      </c>
    </row>
    <row r="143" spans="1:100" x14ac:dyDescent="0.15">
      <c r="A143" s="210" t="s">
        <v>881</v>
      </c>
      <c r="B143" s="211" t="s">
        <v>1770</v>
      </c>
      <c r="C143" s="207">
        <v>2.84</v>
      </c>
      <c r="D143" s="206">
        <v>1.7</v>
      </c>
      <c r="E143" s="206">
        <v>3.45</v>
      </c>
      <c r="F143" s="206">
        <v>3.45</v>
      </c>
      <c r="G143" s="206">
        <v>4.46</v>
      </c>
      <c r="H143" s="206">
        <v>2.85</v>
      </c>
      <c r="I143" s="206">
        <v>2.85</v>
      </c>
      <c r="J143" s="206">
        <v>2.75</v>
      </c>
      <c r="K143" s="206">
        <v>6.8</v>
      </c>
      <c r="L143" s="206">
        <v>6.8</v>
      </c>
      <c r="M143" s="206">
        <v>8.17</v>
      </c>
      <c r="N143" s="206">
        <v>1.61</v>
      </c>
      <c r="O143" s="206">
        <v>2.29</v>
      </c>
      <c r="P143" s="206">
        <v>4</v>
      </c>
      <c r="S143" s="208">
        <v>33.299999999999997</v>
      </c>
      <c r="T143" s="208">
        <v>33.299999999999997</v>
      </c>
      <c r="U143" s="208">
        <v>34.5</v>
      </c>
      <c r="V143" s="208">
        <v>18</v>
      </c>
      <c r="W143" s="208">
        <v>18</v>
      </c>
      <c r="X143" s="208">
        <v>12.3</v>
      </c>
      <c r="Y143" s="208">
        <v>3.9</v>
      </c>
      <c r="Z143" s="208">
        <v>3.9</v>
      </c>
      <c r="AA143" s="208">
        <v>15.1</v>
      </c>
      <c r="AB143" s="208">
        <v>9</v>
      </c>
      <c r="AC143" s="208">
        <v>7.2</v>
      </c>
      <c r="AE143" s="207" t="str">
        <f t="shared" si="224"/>
        <v/>
      </c>
      <c r="AF143" s="206" t="str">
        <f t="shared" si="225"/>
        <v/>
      </c>
      <c r="AG143" s="206">
        <f t="shared" si="226"/>
        <v>9.6521739130434767</v>
      </c>
      <c r="AH143" s="206">
        <f t="shared" si="227"/>
        <v>9.6521739130434767</v>
      </c>
      <c r="AI143" s="206">
        <f t="shared" si="228"/>
        <v>7.7354260089686102</v>
      </c>
      <c r="AJ143" s="206">
        <f t="shared" si="229"/>
        <v>6.3157894736842106</v>
      </c>
      <c r="AK143" s="206">
        <f t="shared" si="230"/>
        <v>6.3157894736842106</v>
      </c>
      <c r="AL143" s="206">
        <f t="shared" si="231"/>
        <v>4.4727272727272727</v>
      </c>
      <c r="AM143" s="206">
        <f t="shared" si="232"/>
        <v>0.57352941176470584</v>
      </c>
      <c r="AN143" s="206">
        <f t="shared" si="233"/>
        <v>0.57352941176470584</v>
      </c>
      <c r="AO143" s="206">
        <f t="shared" si="234"/>
        <v>1.8482252141982864</v>
      </c>
      <c r="AP143" s="206">
        <f t="shared" si="235"/>
        <v>5.5900621118012417</v>
      </c>
      <c r="AQ143" s="206">
        <f t="shared" si="236"/>
        <v>3.14410480349345</v>
      </c>
      <c r="AR143" s="206" t="str">
        <f t="shared" si="237"/>
        <v/>
      </c>
      <c r="AS143" s="209" t="str">
        <f t="shared" si="238"/>
        <v/>
      </c>
      <c r="AT143" s="208" t="str">
        <f t="shared" si="239"/>
        <v/>
      </c>
      <c r="AU143" s="208">
        <f t="shared" si="240"/>
        <v>33.299999999999997</v>
      </c>
      <c r="AV143" s="208">
        <f t="shared" si="241"/>
        <v>33.299999999999997</v>
      </c>
      <c r="AW143" s="208">
        <f t="shared" si="242"/>
        <v>34.5</v>
      </c>
      <c r="AX143" s="208">
        <f t="shared" si="243"/>
        <v>18</v>
      </c>
      <c r="AY143" s="208">
        <f t="shared" si="244"/>
        <v>18</v>
      </c>
      <c r="AZ143" s="208">
        <f t="shared" si="245"/>
        <v>12.3</v>
      </c>
      <c r="BA143" s="208" t="str">
        <f t="shared" si="246"/>
        <v/>
      </c>
      <c r="BB143" s="208" t="str">
        <f t="shared" si="247"/>
        <v/>
      </c>
      <c r="BC143" s="208">
        <f t="shared" si="248"/>
        <v>15.1</v>
      </c>
      <c r="BD143" s="208">
        <f t="shared" si="249"/>
        <v>9</v>
      </c>
      <c r="BE143" s="208">
        <f t="shared" si="250"/>
        <v>7.2</v>
      </c>
      <c r="BF143" s="208" t="str">
        <f t="shared" si="251"/>
        <v/>
      </c>
      <c r="BG143" s="209" t="str">
        <f t="shared" si="252"/>
        <v/>
      </c>
      <c r="BH143" s="208" t="str">
        <f t="shared" si="253"/>
        <v/>
      </c>
      <c r="BI143" s="208">
        <f t="shared" si="254"/>
        <v>64.410058027079288</v>
      </c>
      <c r="BJ143" s="208">
        <f t="shared" si="255"/>
        <v>64.410058027079288</v>
      </c>
      <c r="BK143" s="208">
        <f t="shared" si="256"/>
        <v>70.841889117043124</v>
      </c>
      <c r="BL143" s="208">
        <f t="shared" si="257"/>
        <v>37.267080745341616</v>
      </c>
      <c r="BM143" s="208">
        <f t="shared" si="258"/>
        <v>37.267080745341616</v>
      </c>
      <c r="BN143" s="208">
        <f t="shared" si="259"/>
        <v>35.652173913043477</v>
      </c>
      <c r="BO143" s="208" t="str">
        <f t="shared" si="260"/>
        <v/>
      </c>
      <c r="BP143" s="208" t="str">
        <f t="shared" si="261"/>
        <v/>
      </c>
      <c r="BQ143" s="208">
        <f t="shared" si="262"/>
        <v>33.932584269662918</v>
      </c>
      <c r="BR143" s="208">
        <f t="shared" si="263"/>
        <v>17.751479289940828</v>
      </c>
      <c r="BS143" s="208">
        <f t="shared" si="264"/>
        <v>13.714285714285714</v>
      </c>
      <c r="BT143" s="208" t="str">
        <f t="shared" si="265"/>
        <v/>
      </c>
      <c r="BW143" s="206">
        <v>8.36</v>
      </c>
      <c r="BX143" s="206">
        <v>8.36</v>
      </c>
      <c r="BY143" s="206">
        <v>8.57</v>
      </c>
      <c r="BZ143" s="206">
        <v>7.64</v>
      </c>
      <c r="CA143" s="206">
        <v>7.64</v>
      </c>
      <c r="CB143" s="206">
        <v>7.37</v>
      </c>
      <c r="CC143" s="206">
        <v>7.19</v>
      </c>
      <c r="CD143" s="206">
        <v>7.19</v>
      </c>
      <c r="CE143" s="206">
        <v>7.57</v>
      </c>
      <c r="CF143" s="206">
        <v>7.01</v>
      </c>
      <c r="CG143" s="206">
        <v>7.32</v>
      </c>
      <c r="CI143" s="207" t="str">
        <f t="shared" si="266"/>
        <v/>
      </c>
      <c r="CJ143" s="206" t="str">
        <f t="shared" si="267"/>
        <v/>
      </c>
      <c r="CK143" s="206">
        <f t="shared" si="268"/>
        <v>8.36</v>
      </c>
      <c r="CL143" s="206">
        <f t="shared" si="269"/>
        <v>8.36</v>
      </c>
      <c r="CM143" s="206">
        <f t="shared" si="270"/>
        <v>8.57</v>
      </c>
      <c r="CN143" s="206">
        <f t="shared" si="271"/>
        <v>7.64</v>
      </c>
      <c r="CO143" s="206">
        <f t="shared" si="272"/>
        <v>7.64</v>
      </c>
      <c r="CP143" s="206">
        <f t="shared" si="273"/>
        <v>7.37</v>
      </c>
      <c r="CQ143" s="206" t="str">
        <f t="shared" si="274"/>
        <v/>
      </c>
      <c r="CR143" s="206" t="str">
        <f t="shared" si="275"/>
        <v/>
      </c>
      <c r="CS143" s="206">
        <f t="shared" si="276"/>
        <v>7.57</v>
      </c>
      <c r="CT143" s="206">
        <f t="shared" si="277"/>
        <v>7.01</v>
      </c>
      <c r="CU143" s="206">
        <f t="shared" si="278"/>
        <v>7.32</v>
      </c>
      <c r="CV143" s="206" t="str">
        <f t="shared" si="279"/>
        <v/>
      </c>
    </row>
    <row r="144" spans="1:100" x14ac:dyDescent="0.15">
      <c r="A144" s="210" t="s">
        <v>883</v>
      </c>
      <c r="B144" s="211" t="s">
        <v>1769</v>
      </c>
      <c r="C144" s="207">
        <v>4.0199999999999996</v>
      </c>
      <c r="D144" s="206">
        <v>3.33</v>
      </c>
      <c r="E144" s="206">
        <v>4.26</v>
      </c>
      <c r="F144" s="206">
        <v>4.26</v>
      </c>
      <c r="G144" s="206">
        <v>3.3</v>
      </c>
      <c r="H144" s="206">
        <v>5.45</v>
      </c>
      <c r="I144" s="206">
        <v>5.45</v>
      </c>
      <c r="J144" s="206">
        <v>2.56</v>
      </c>
      <c r="K144" s="206">
        <v>4.6900000000000004</v>
      </c>
      <c r="L144" s="206">
        <v>4.6900000000000004</v>
      </c>
      <c r="M144" s="206">
        <v>5.31</v>
      </c>
      <c r="N144" s="206">
        <v>0.98</v>
      </c>
      <c r="O144" s="206">
        <v>3.5</v>
      </c>
      <c r="P144" s="206">
        <v>5.16</v>
      </c>
      <c r="S144" s="208">
        <v>35.5</v>
      </c>
      <c r="T144" s="208">
        <v>35.5</v>
      </c>
      <c r="U144" s="208">
        <v>32.799999999999997</v>
      </c>
      <c r="V144" s="208">
        <v>19</v>
      </c>
      <c r="W144" s="208">
        <v>19</v>
      </c>
      <c r="X144" s="208">
        <v>9.4</v>
      </c>
      <c r="AA144" s="208">
        <v>11.8</v>
      </c>
      <c r="AB144" s="208">
        <v>8.9</v>
      </c>
      <c r="AC144" s="208">
        <v>29</v>
      </c>
      <c r="AE144" s="207" t="str">
        <f t="shared" si="224"/>
        <v/>
      </c>
      <c r="AF144" s="206" t="str">
        <f t="shared" si="225"/>
        <v/>
      </c>
      <c r="AG144" s="206">
        <f t="shared" si="226"/>
        <v>8.3333333333333339</v>
      </c>
      <c r="AH144" s="206">
        <f t="shared" si="227"/>
        <v>8.3333333333333339</v>
      </c>
      <c r="AI144" s="206">
        <f t="shared" si="228"/>
        <v>9.9393939393939394</v>
      </c>
      <c r="AJ144" s="206">
        <f t="shared" si="229"/>
        <v>3.4862385321100917</v>
      </c>
      <c r="AK144" s="206">
        <f t="shared" si="230"/>
        <v>3.4862385321100917</v>
      </c>
      <c r="AL144" s="206">
        <f t="shared" si="231"/>
        <v>3.671875</v>
      </c>
      <c r="AM144" s="206" t="str">
        <f t="shared" si="232"/>
        <v/>
      </c>
      <c r="AN144" s="206" t="str">
        <f t="shared" si="233"/>
        <v/>
      </c>
      <c r="AO144" s="206">
        <f t="shared" si="234"/>
        <v>2.2222222222222223</v>
      </c>
      <c r="AP144" s="206">
        <f t="shared" si="235"/>
        <v>9.0816326530612255</v>
      </c>
      <c r="AQ144" s="206">
        <f t="shared" si="236"/>
        <v>8.2857142857142865</v>
      </c>
      <c r="AR144" s="206" t="str">
        <f t="shared" si="237"/>
        <v/>
      </c>
      <c r="AS144" s="209" t="str">
        <f t="shared" si="238"/>
        <v/>
      </c>
      <c r="AT144" s="208" t="str">
        <f t="shared" si="239"/>
        <v/>
      </c>
      <c r="AU144" s="208">
        <f t="shared" si="240"/>
        <v>35.5</v>
      </c>
      <c r="AV144" s="208">
        <f t="shared" si="241"/>
        <v>35.5</v>
      </c>
      <c r="AW144" s="208">
        <f t="shared" si="242"/>
        <v>32.799999999999997</v>
      </c>
      <c r="AX144" s="208">
        <f t="shared" si="243"/>
        <v>19</v>
      </c>
      <c r="AY144" s="208">
        <f t="shared" si="244"/>
        <v>19</v>
      </c>
      <c r="AZ144" s="208">
        <f t="shared" si="245"/>
        <v>9.4</v>
      </c>
      <c r="BA144" s="208" t="str">
        <f t="shared" si="246"/>
        <v/>
      </c>
      <c r="BB144" s="208" t="str">
        <f t="shared" si="247"/>
        <v/>
      </c>
      <c r="BC144" s="208">
        <f t="shared" si="248"/>
        <v>11.8</v>
      </c>
      <c r="BD144" s="208">
        <f t="shared" si="249"/>
        <v>8.9</v>
      </c>
      <c r="BE144" s="208">
        <f t="shared" si="250"/>
        <v>29</v>
      </c>
      <c r="BF144" s="208" t="str">
        <f t="shared" si="251"/>
        <v/>
      </c>
      <c r="BG144" s="209" t="str">
        <f t="shared" si="252"/>
        <v/>
      </c>
      <c r="BH144" s="208" t="str">
        <f t="shared" si="253"/>
        <v/>
      </c>
      <c r="BI144" s="208">
        <f t="shared" si="254"/>
        <v>68.665377176015468</v>
      </c>
      <c r="BJ144" s="208">
        <f t="shared" si="255"/>
        <v>68.665377176015468</v>
      </c>
      <c r="BK144" s="208">
        <f t="shared" si="256"/>
        <v>67.351129363449672</v>
      </c>
      <c r="BL144" s="208">
        <f t="shared" si="257"/>
        <v>39.337474120082817</v>
      </c>
      <c r="BM144" s="208">
        <f t="shared" si="258"/>
        <v>39.337474120082817</v>
      </c>
      <c r="BN144" s="208">
        <f t="shared" si="259"/>
        <v>27.246376811594203</v>
      </c>
      <c r="BO144" s="208" t="str">
        <f t="shared" si="260"/>
        <v/>
      </c>
      <c r="BP144" s="208" t="str">
        <f t="shared" si="261"/>
        <v/>
      </c>
      <c r="BQ144" s="208">
        <f t="shared" si="262"/>
        <v>26.516853932584269</v>
      </c>
      <c r="BR144" s="208">
        <f t="shared" si="263"/>
        <v>17.554240631163708</v>
      </c>
      <c r="BS144" s="208">
        <f t="shared" si="264"/>
        <v>55.238095238095241</v>
      </c>
      <c r="BT144" s="208" t="str">
        <f t="shared" si="265"/>
        <v/>
      </c>
      <c r="BW144" s="206">
        <v>8.98</v>
      </c>
      <c r="BX144" s="206">
        <v>8.98</v>
      </c>
      <c r="BY144" s="206">
        <v>9.49</v>
      </c>
      <c r="BZ144" s="206">
        <v>8.4700000000000006</v>
      </c>
      <c r="CA144" s="206">
        <v>8.4700000000000006</v>
      </c>
      <c r="CB144" s="206">
        <v>8.27</v>
      </c>
      <c r="CE144" s="206">
        <v>8.5399999999999991</v>
      </c>
      <c r="CF144" s="206">
        <v>8.43</v>
      </c>
      <c r="CG144" s="206">
        <v>8.65</v>
      </c>
      <c r="CI144" s="207" t="str">
        <f t="shared" si="266"/>
        <v/>
      </c>
      <c r="CJ144" s="206" t="str">
        <f t="shared" si="267"/>
        <v/>
      </c>
      <c r="CK144" s="206">
        <f t="shared" si="268"/>
        <v>8.98</v>
      </c>
      <c r="CL144" s="206">
        <f t="shared" si="269"/>
        <v>8.98</v>
      </c>
      <c r="CM144" s="206">
        <f t="shared" si="270"/>
        <v>9.49</v>
      </c>
      <c r="CN144" s="206">
        <f t="shared" si="271"/>
        <v>8.4700000000000006</v>
      </c>
      <c r="CO144" s="206">
        <f t="shared" si="272"/>
        <v>8.4700000000000006</v>
      </c>
      <c r="CP144" s="206">
        <f t="shared" si="273"/>
        <v>8.27</v>
      </c>
      <c r="CQ144" s="206" t="str">
        <f t="shared" si="274"/>
        <v/>
      </c>
      <c r="CR144" s="206" t="str">
        <f t="shared" si="275"/>
        <v/>
      </c>
      <c r="CS144" s="206">
        <f t="shared" si="276"/>
        <v>8.5399999999999991</v>
      </c>
      <c r="CT144" s="206">
        <f t="shared" si="277"/>
        <v>8.43</v>
      </c>
      <c r="CU144" s="206">
        <f t="shared" si="278"/>
        <v>8.65</v>
      </c>
      <c r="CV144" s="206" t="str">
        <f t="shared" si="279"/>
        <v/>
      </c>
    </row>
    <row r="145" spans="1:100" x14ac:dyDescent="0.15">
      <c r="A145" s="210" t="s">
        <v>885</v>
      </c>
      <c r="B145" s="211" t="s">
        <v>1768</v>
      </c>
      <c r="C145" s="207">
        <v>5.98</v>
      </c>
      <c r="D145" s="206">
        <v>3.96</v>
      </c>
      <c r="E145" s="206">
        <v>7.85</v>
      </c>
      <c r="F145" s="206">
        <v>7.85</v>
      </c>
      <c r="G145" s="206">
        <v>4.8600000000000003</v>
      </c>
      <c r="H145" s="206">
        <v>7.16</v>
      </c>
      <c r="I145" s="206">
        <v>7.16</v>
      </c>
      <c r="J145" s="206">
        <v>4.25</v>
      </c>
      <c r="K145" s="206">
        <v>6.19</v>
      </c>
      <c r="L145" s="206">
        <v>6.19</v>
      </c>
      <c r="M145" s="206">
        <v>3.04</v>
      </c>
      <c r="N145" s="206">
        <v>6.17</v>
      </c>
      <c r="O145" s="206">
        <v>3.9</v>
      </c>
      <c r="P145" s="206">
        <v>3.62</v>
      </c>
      <c r="Q145" s="209">
        <v>17.7</v>
      </c>
      <c r="R145" s="208">
        <v>13.5</v>
      </c>
      <c r="S145" s="208">
        <v>47.4</v>
      </c>
      <c r="T145" s="208">
        <v>47.4</v>
      </c>
      <c r="U145" s="208">
        <v>39</v>
      </c>
      <c r="V145" s="208">
        <v>43.6</v>
      </c>
      <c r="W145" s="208">
        <v>43.6</v>
      </c>
      <c r="X145" s="208">
        <v>31.5</v>
      </c>
      <c r="Y145" s="208">
        <v>36.700000000000003</v>
      </c>
      <c r="Z145" s="208">
        <v>36.700000000000003</v>
      </c>
      <c r="AA145" s="208">
        <v>35.6</v>
      </c>
      <c r="AB145" s="208">
        <v>43.6</v>
      </c>
      <c r="AC145" s="208">
        <v>46.3</v>
      </c>
      <c r="AD145" s="208">
        <v>33.200000000000003</v>
      </c>
      <c r="AE145" s="207">
        <f t="shared" si="224"/>
        <v>2.9598662207357855</v>
      </c>
      <c r="AF145" s="206">
        <f t="shared" si="225"/>
        <v>3.4090909090909092</v>
      </c>
      <c r="AG145" s="206">
        <f t="shared" si="226"/>
        <v>6.0382165605095546</v>
      </c>
      <c r="AH145" s="206">
        <f t="shared" si="227"/>
        <v>6.0382165605095546</v>
      </c>
      <c r="AI145" s="206">
        <f t="shared" si="228"/>
        <v>8.0246913580246915</v>
      </c>
      <c r="AJ145" s="206">
        <f t="shared" si="229"/>
        <v>6.0893854748603351</v>
      </c>
      <c r="AK145" s="206">
        <f t="shared" si="230"/>
        <v>6.0893854748603351</v>
      </c>
      <c r="AL145" s="206">
        <f t="shared" si="231"/>
        <v>7.4117647058823533</v>
      </c>
      <c r="AM145" s="206">
        <f t="shared" si="232"/>
        <v>5.9289176090468496</v>
      </c>
      <c r="AN145" s="206">
        <f t="shared" si="233"/>
        <v>5.9289176090468496</v>
      </c>
      <c r="AO145" s="206">
        <f t="shared" si="234"/>
        <v>11.710526315789474</v>
      </c>
      <c r="AP145" s="206">
        <f t="shared" si="235"/>
        <v>7.0664505672609401</v>
      </c>
      <c r="AQ145" s="206">
        <f t="shared" si="236"/>
        <v>11.87179487179487</v>
      </c>
      <c r="AR145" s="206">
        <f t="shared" si="237"/>
        <v>9.1712707182320443</v>
      </c>
      <c r="AS145" s="209">
        <f t="shared" si="238"/>
        <v>17.7</v>
      </c>
      <c r="AT145" s="208">
        <f t="shared" si="239"/>
        <v>13.5</v>
      </c>
      <c r="AU145" s="208">
        <f t="shared" si="240"/>
        <v>47.4</v>
      </c>
      <c r="AV145" s="208">
        <f t="shared" si="241"/>
        <v>47.4</v>
      </c>
      <c r="AW145" s="208">
        <f t="shared" si="242"/>
        <v>39</v>
      </c>
      <c r="AX145" s="208">
        <f t="shared" si="243"/>
        <v>43.6</v>
      </c>
      <c r="AY145" s="208">
        <f t="shared" si="244"/>
        <v>43.6</v>
      </c>
      <c r="AZ145" s="208">
        <f t="shared" si="245"/>
        <v>31.5</v>
      </c>
      <c r="BA145" s="208">
        <f t="shared" si="246"/>
        <v>36.700000000000003</v>
      </c>
      <c r="BB145" s="208">
        <f t="shared" si="247"/>
        <v>36.700000000000003</v>
      </c>
      <c r="BC145" s="208">
        <f t="shared" si="248"/>
        <v>35.6</v>
      </c>
      <c r="BD145" s="208">
        <f t="shared" si="249"/>
        <v>43.6</v>
      </c>
      <c r="BE145" s="208">
        <f t="shared" si="250"/>
        <v>46.3</v>
      </c>
      <c r="BF145" s="208">
        <f t="shared" si="251"/>
        <v>33.200000000000003</v>
      </c>
      <c r="BG145" s="209">
        <f t="shared" si="252"/>
        <v>32.536764705882355</v>
      </c>
      <c r="BH145" s="208">
        <f t="shared" si="253"/>
        <v>25.092936802973981</v>
      </c>
      <c r="BI145" s="208">
        <f t="shared" si="254"/>
        <v>91.682785299806568</v>
      </c>
      <c r="BJ145" s="208">
        <f t="shared" si="255"/>
        <v>91.682785299806568</v>
      </c>
      <c r="BK145" s="208">
        <f t="shared" si="256"/>
        <v>80.082135523613957</v>
      </c>
      <c r="BL145" s="208">
        <f t="shared" si="257"/>
        <v>90.269151138716367</v>
      </c>
      <c r="BM145" s="208">
        <f t="shared" si="258"/>
        <v>90.269151138716367</v>
      </c>
      <c r="BN145" s="208">
        <f t="shared" si="259"/>
        <v>91.304347826086953</v>
      </c>
      <c r="BO145" s="208">
        <f t="shared" si="260"/>
        <v>75.359342915811098</v>
      </c>
      <c r="BP145" s="208">
        <f t="shared" si="261"/>
        <v>75.359342915811098</v>
      </c>
      <c r="BQ145" s="208">
        <f t="shared" si="262"/>
        <v>80</v>
      </c>
      <c r="BR145" s="208">
        <f t="shared" si="263"/>
        <v>85.996055226824453</v>
      </c>
      <c r="BS145" s="208">
        <f t="shared" si="264"/>
        <v>88.19047619047619</v>
      </c>
      <c r="BT145" s="208">
        <f t="shared" si="265"/>
        <v>65.612648221343875</v>
      </c>
      <c r="BU145" s="207">
        <v>7.17</v>
      </c>
      <c r="BV145" s="206">
        <v>7.12</v>
      </c>
      <c r="BW145" s="206">
        <v>9.4499999999999993</v>
      </c>
      <c r="BX145" s="206">
        <v>9.4499999999999993</v>
      </c>
      <c r="BY145" s="206">
        <v>10</v>
      </c>
      <c r="BZ145" s="206">
        <v>9.18</v>
      </c>
      <c r="CA145" s="206">
        <v>9.18</v>
      </c>
      <c r="CB145" s="206">
        <v>9.07</v>
      </c>
      <c r="CC145" s="206">
        <v>7.7</v>
      </c>
      <c r="CD145" s="206">
        <v>7.7</v>
      </c>
      <c r="CE145" s="206">
        <v>8.83</v>
      </c>
      <c r="CF145" s="206">
        <v>8.0500000000000007</v>
      </c>
      <c r="CG145" s="206">
        <v>8.2200000000000006</v>
      </c>
      <c r="CH145" s="206">
        <v>7.38</v>
      </c>
      <c r="CI145" s="207">
        <f t="shared" si="266"/>
        <v>7.17</v>
      </c>
      <c r="CJ145" s="206">
        <f t="shared" si="267"/>
        <v>7.12</v>
      </c>
      <c r="CK145" s="206">
        <f t="shared" si="268"/>
        <v>9.4499999999999993</v>
      </c>
      <c r="CL145" s="206">
        <f t="shared" si="269"/>
        <v>9.4499999999999993</v>
      </c>
      <c r="CM145" s="206">
        <f t="shared" si="270"/>
        <v>10</v>
      </c>
      <c r="CN145" s="206">
        <f t="shared" si="271"/>
        <v>9.18</v>
      </c>
      <c r="CO145" s="206">
        <f t="shared" si="272"/>
        <v>9.18</v>
      </c>
      <c r="CP145" s="206">
        <f t="shared" si="273"/>
        <v>9.07</v>
      </c>
      <c r="CQ145" s="206">
        <f t="shared" si="274"/>
        <v>7.7</v>
      </c>
      <c r="CR145" s="206">
        <f t="shared" si="275"/>
        <v>7.7</v>
      </c>
      <c r="CS145" s="206">
        <f t="shared" si="276"/>
        <v>8.83</v>
      </c>
      <c r="CT145" s="206">
        <f t="shared" si="277"/>
        <v>8.0500000000000007</v>
      </c>
      <c r="CU145" s="206">
        <f t="shared" si="278"/>
        <v>8.2200000000000006</v>
      </c>
      <c r="CV145" s="206">
        <f t="shared" si="279"/>
        <v>7.38</v>
      </c>
    </row>
    <row r="146" spans="1:100" x14ac:dyDescent="0.15">
      <c r="A146" s="210" t="s">
        <v>859</v>
      </c>
      <c r="B146" s="211" t="s">
        <v>1767</v>
      </c>
      <c r="C146" s="207">
        <v>3.44</v>
      </c>
      <c r="D146" s="206">
        <v>2.85</v>
      </c>
      <c r="E146" s="206">
        <v>2.17</v>
      </c>
      <c r="F146" s="206">
        <v>2.17</v>
      </c>
      <c r="G146" s="206">
        <v>1.78</v>
      </c>
      <c r="H146" s="206">
        <v>1.71</v>
      </c>
      <c r="I146" s="206">
        <v>1.71</v>
      </c>
      <c r="J146" s="206">
        <v>2.13</v>
      </c>
      <c r="K146" s="206">
        <v>5.96</v>
      </c>
      <c r="L146" s="206">
        <v>5.96</v>
      </c>
      <c r="M146" s="206">
        <v>7.14</v>
      </c>
      <c r="N146" s="206">
        <v>2.58</v>
      </c>
      <c r="O146" s="206">
        <v>1</v>
      </c>
      <c r="P146" s="206">
        <v>2.5499999999999998</v>
      </c>
      <c r="Q146" s="209">
        <v>48.1</v>
      </c>
      <c r="R146" s="208">
        <v>47.3</v>
      </c>
      <c r="S146" s="208">
        <v>48.5</v>
      </c>
      <c r="T146" s="208">
        <v>48.5</v>
      </c>
      <c r="U146" s="208">
        <v>37.299999999999997</v>
      </c>
      <c r="V146" s="208">
        <v>24.3</v>
      </c>
      <c r="W146" s="208">
        <v>24.3</v>
      </c>
      <c r="X146" s="208">
        <v>11.5</v>
      </c>
      <c r="Y146" s="208">
        <v>43.5</v>
      </c>
      <c r="Z146" s="208">
        <v>43.5</v>
      </c>
      <c r="AA146" s="208">
        <v>42.1</v>
      </c>
      <c r="AB146" s="208">
        <v>16.5</v>
      </c>
      <c r="AC146" s="208">
        <v>47.1</v>
      </c>
      <c r="AD146" s="208">
        <v>50.6</v>
      </c>
      <c r="AE146" s="207">
        <f t="shared" si="224"/>
        <v>13.982558139534884</v>
      </c>
      <c r="AF146" s="206">
        <f t="shared" si="225"/>
        <v>16.596491228070175</v>
      </c>
      <c r="AG146" s="206">
        <f t="shared" si="226"/>
        <v>22.350230414746544</v>
      </c>
      <c r="AH146" s="206">
        <f t="shared" si="227"/>
        <v>22.350230414746544</v>
      </c>
      <c r="AI146" s="206">
        <f t="shared" si="228"/>
        <v>20.95505617977528</v>
      </c>
      <c r="AJ146" s="206">
        <f t="shared" si="229"/>
        <v>14.210526315789474</v>
      </c>
      <c r="AK146" s="206">
        <f t="shared" si="230"/>
        <v>14.210526315789474</v>
      </c>
      <c r="AL146" s="206">
        <f t="shared" si="231"/>
        <v>5.39906103286385</v>
      </c>
      <c r="AM146" s="206">
        <f t="shared" si="232"/>
        <v>7.298657718120805</v>
      </c>
      <c r="AN146" s="206">
        <f t="shared" si="233"/>
        <v>7.298657718120805</v>
      </c>
      <c r="AO146" s="206">
        <f t="shared" si="234"/>
        <v>5.8963585434173673</v>
      </c>
      <c r="AP146" s="206">
        <f t="shared" si="235"/>
        <v>6.3953488372093021</v>
      </c>
      <c r="AQ146" s="206">
        <f t="shared" si="236"/>
        <v>47.1</v>
      </c>
      <c r="AR146" s="206">
        <f t="shared" si="237"/>
        <v>19.843137254901961</v>
      </c>
      <c r="AS146" s="209">
        <f t="shared" si="238"/>
        <v>48.1</v>
      </c>
      <c r="AT146" s="208">
        <f t="shared" si="239"/>
        <v>47.3</v>
      </c>
      <c r="AU146" s="208">
        <f t="shared" si="240"/>
        <v>48.5</v>
      </c>
      <c r="AV146" s="208">
        <f t="shared" si="241"/>
        <v>48.5</v>
      </c>
      <c r="AW146" s="208">
        <f t="shared" si="242"/>
        <v>37.299999999999997</v>
      </c>
      <c r="AX146" s="208">
        <f t="shared" si="243"/>
        <v>24.3</v>
      </c>
      <c r="AY146" s="208">
        <f t="shared" si="244"/>
        <v>24.3</v>
      </c>
      <c r="AZ146" s="208">
        <f t="shared" si="245"/>
        <v>11.5</v>
      </c>
      <c r="BA146" s="208">
        <f t="shared" si="246"/>
        <v>43.5</v>
      </c>
      <c r="BB146" s="208">
        <f t="shared" si="247"/>
        <v>43.5</v>
      </c>
      <c r="BC146" s="208">
        <f t="shared" si="248"/>
        <v>42.1</v>
      </c>
      <c r="BD146" s="208">
        <f t="shared" si="249"/>
        <v>16.5</v>
      </c>
      <c r="BE146" s="208">
        <f t="shared" si="250"/>
        <v>47.1</v>
      </c>
      <c r="BF146" s="208">
        <f t="shared" si="251"/>
        <v>50.6</v>
      </c>
      <c r="BG146" s="209">
        <f t="shared" si="252"/>
        <v>88.419117647058826</v>
      </c>
      <c r="BH146" s="208">
        <f t="shared" si="253"/>
        <v>87.918215613382898</v>
      </c>
      <c r="BI146" s="208">
        <f t="shared" si="254"/>
        <v>93.810444874274651</v>
      </c>
      <c r="BJ146" s="208">
        <f t="shared" si="255"/>
        <v>93.810444874274651</v>
      </c>
      <c r="BK146" s="208">
        <f t="shared" si="256"/>
        <v>76.59137577002052</v>
      </c>
      <c r="BL146" s="208">
        <f t="shared" si="257"/>
        <v>50.310559006211186</v>
      </c>
      <c r="BM146" s="208">
        <f t="shared" si="258"/>
        <v>50.310559006211186</v>
      </c>
      <c r="BN146" s="208">
        <f t="shared" si="259"/>
        <v>33.333333333333336</v>
      </c>
      <c r="BO146" s="208">
        <f t="shared" si="260"/>
        <v>89.322381930184804</v>
      </c>
      <c r="BP146" s="208">
        <f t="shared" si="261"/>
        <v>89.322381930184804</v>
      </c>
      <c r="BQ146" s="208">
        <f t="shared" si="262"/>
        <v>94.606741573033702</v>
      </c>
      <c r="BR146" s="208">
        <f t="shared" si="263"/>
        <v>32.544378698224847</v>
      </c>
      <c r="BS146" s="208">
        <f t="shared" si="264"/>
        <v>89.714285714285708</v>
      </c>
      <c r="BT146" s="208">
        <f t="shared" si="265"/>
        <v>100</v>
      </c>
      <c r="BU146" s="207">
        <v>8</v>
      </c>
      <c r="BV146" s="206">
        <v>7.84</v>
      </c>
      <c r="BW146" s="206">
        <v>8.16</v>
      </c>
      <c r="BX146" s="206">
        <v>8.16</v>
      </c>
      <c r="BY146" s="206">
        <v>7.48</v>
      </c>
      <c r="BZ146" s="206">
        <v>7.11</v>
      </c>
      <c r="CA146" s="206">
        <v>7.11</v>
      </c>
      <c r="CB146" s="206">
        <v>6.96</v>
      </c>
      <c r="CC146" s="206">
        <v>9.1300000000000008</v>
      </c>
      <c r="CD146" s="206">
        <v>9.1300000000000008</v>
      </c>
      <c r="CE146" s="206">
        <v>9.08</v>
      </c>
      <c r="CF146" s="206">
        <v>6.85</v>
      </c>
      <c r="CG146" s="206">
        <v>8.01</v>
      </c>
      <c r="CH146" s="206">
        <v>8.6300000000000008</v>
      </c>
      <c r="CI146" s="207">
        <f t="shared" si="266"/>
        <v>8</v>
      </c>
      <c r="CJ146" s="206">
        <f t="shared" si="267"/>
        <v>7.84</v>
      </c>
      <c r="CK146" s="206">
        <f t="shared" si="268"/>
        <v>8.16</v>
      </c>
      <c r="CL146" s="206">
        <f t="shared" si="269"/>
        <v>8.16</v>
      </c>
      <c r="CM146" s="206">
        <f t="shared" si="270"/>
        <v>7.48</v>
      </c>
      <c r="CN146" s="206">
        <f t="shared" si="271"/>
        <v>7.11</v>
      </c>
      <c r="CO146" s="206">
        <f t="shared" si="272"/>
        <v>7.11</v>
      </c>
      <c r="CP146" s="206">
        <f t="shared" si="273"/>
        <v>6.96</v>
      </c>
      <c r="CQ146" s="206">
        <f t="shared" si="274"/>
        <v>9.1300000000000008</v>
      </c>
      <c r="CR146" s="206">
        <f t="shared" si="275"/>
        <v>9.1300000000000008</v>
      </c>
      <c r="CS146" s="206">
        <f t="shared" si="276"/>
        <v>9.08</v>
      </c>
      <c r="CT146" s="206">
        <f t="shared" si="277"/>
        <v>6.85</v>
      </c>
      <c r="CU146" s="206">
        <f t="shared" si="278"/>
        <v>8.01</v>
      </c>
      <c r="CV146" s="206">
        <f t="shared" si="279"/>
        <v>8.6300000000000008</v>
      </c>
    </row>
    <row r="147" spans="1:100" x14ac:dyDescent="0.15">
      <c r="A147" s="210" t="s">
        <v>926</v>
      </c>
      <c r="B147" s="211" t="s">
        <v>1766</v>
      </c>
      <c r="C147" s="207">
        <v>5.49</v>
      </c>
      <c r="D147" s="206">
        <v>7.26</v>
      </c>
      <c r="E147" s="206">
        <v>13.73</v>
      </c>
      <c r="F147" s="206">
        <v>13.73</v>
      </c>
      <c r="G147" s="206">
        <v>7.89</v>
      </c>
      <c r="H147" s="206">
        <v>7.07</v>
      </c>
      <c r="I147" s="206">
        <v>7.07</v>
      </c>
      <c r="J147" s="206">
        <v>8.65</v>
      </c>
      <c r="K147" s="206">
        <v>7.81</v>
      </c>
      <c r="L147" s="206">
        <v>7.81</v>
      </c>
      <c r="M147" s="206">
        <v>8.25</v>
      </c>
      <c r="N147" s="206">
        <v>2.11</v>
      </c>
      <c r="O147" s="206">
        <v>8.7200000000000006</v>
      </c>
      <c r="P147" s="206">
        <v>9.64</v>
      </c>
      <c r="Q147" s="209">
        <v>42.9</v>
      </c>
      <c r="R147" s="208">
        <v>38</v>
      </c>
      <c r="S147" s="208">
        <v>34.4</v>
      </c>
      <c r="T147" s="208">
        <v>34.4</v>
      </c>
      <c r="U147" s="208">
        <v>37.700000000000003</v>
      </c>
      <c r="V147" s="208">
        <v>31.6</v>
      </c>
      <c r="W147" s="208">
        <v>31.6</v>
      </c>
      <c r="X147" s="208">
        <v>18.399999999999999</v>
      </c>
      <c r="Y147" s="208">
        <v>46.4</v>
      </c>
      <c r="Z147" s="208">
        <v>46.4</v>
      </c>
      <c r="AA147" s="208">
        <v>41.9</v>
      </c>
      <c r="AB147" s="208">
        <v>26.6</v>
      </c>
      <c r="AC147" s="208">
        <v>25.2</v>
      </c>
      <c r="AD147" s="208">
        <v>27.9</v>
      </c>
      <c r="AE147" s="207">
        <f t="shared" si="224"/>
        <v>7.8142076502732234</v>
      </c>
      <c r="AF147" s="206">
        <f t="shared" si="225"/>
        <v>5.2341597796143251</v>
      </c>
      <c r="AG147" s="206">
        <f t="shared" si="226"/>
        <v>2.5054624908958485</v>
      </c>
      <c r="AH147" s="206">
        <f t="shared" si="227"/>
        <v>2.5054624908958485</v>
      </c>
      <c r="AI147" s="206">
        <f t="shared" si="228"/>
        <v>4.7782002534854255</v>
      </c>
      <c r="AJ147" s="206">
        <f t="shared" si="229"/>
        <v>4.4695898161244694</v>
      </c>
      <c r="AK147" s="206">
        <f t="shared" si="230"/>
        <v>4.4695898161244694</v>
      </c>
      <c r="AL147" s="206">
        <f t="shared" si="231"/>
        <v>2.1271676300578033</v>
      </c>
      <c r="AM147" s="206">
        <f t="shared" si="232"/>
        <v>5.9411011523687582</v>
      </c>
      <c r="AN147" s="206">
        <f t="shared" si="233"/>
        <v>5.9411011523687582</v>
      </c>
      <c r="AO147" s="206">
        <f t="shared" si="234"/>
        <v>5.0787878787878782</v>
      </c>
      <c r="AP147" s="206">
        <f t="shared" si="235"/>
        <v>12.606635071090048</v>
      </c>
      <c r="AQ147" s="206">
        <f t="shared" si="236"/>
        <v>2.8899082568807337</v>
      </c>
      <c r="AR147" s="206">
        <f t="shared" si="237"/>
        <v>2.8941908713692941</v>
      </c>
      <c r="AS147" s="209">
        <f t="shared" si="238"/>
        <v>42.9</v>
      </c>
      <c r="AT147" s="208">
        <f t="shared" si="239"/>
        <v>38</v>
      </c>
      <c r="AU147" s="208">
        <f t="shared" si="240"/>
        <v>34.4</v>
      </c>
      <c r="AV147" s="208">
        <f t="shared" si="241"/>
        <v>34.4</v>
      </c>
      <c r="AW147" s="208">
        <f t="shared" si="242"/>
        <v>37.700000000000003</v>
      </c>
      <c r="AX147" s="208">
        <f t="shared" si="243"/>
        <v>31.6</v>
      </c>
      <c r="AY147" s="208">
        <f t="shared" si="244"/>
        <v>31.6</v>
      </c>
      <c r="AZ147" s="208">
        <f t="shared" si="245"/>
        <v>18.399999999999999</v>
      </c>
      <c r="BA147" s="208">
        <f t="shared" si="246"/>
        <v>46.4</v>
      </c>
      <c r="BB147" s="208">
        <f t="shared" si="247"/>
        <v>46.4</v>
      </c>
      <c r="BC147" s="208">
        <f t="shared" si="248"/>
        <v>41.9</v>
      </c>
      <c r="BD147" s="208">
        <f t="shared" si="249"/>
        <v>26.6</v>
      </c>
      <c r="BE147" s="208">
        <f t="shared" si="250"/>
        <v>25.2</v>
      </c>
      <c r="BF147" s="208">
        <f t="shared" si="251"/>
        <v>27.9</v>
      </c>
      <c r="BG147" s="209">
        <f t="shared" si="252"/>
        <v>78.860294117647058</v>
      </c>
      <c r="BH147" s="208">
        <f t="shared" si="253"/>
        <v>70.631970260223056</v>
      </c>
      <c r="BI147" s="208">
        <f t="shared" si="254"/>
        <v>66.537717601547385</v>
      </c>
      <c r="BJ147" s="208">
        <f t="shared" si="255"/>
        <v>66.537717601547385</v>
      </c>
      <c r="BK147" s="208">
        <f t="shared" si="256"/>
        <v>77.412731006160172</v>
      </c>
      <c r="BL147" s="208">
        <f t="shared" si="257"/>
        <v>65.424430641821957</v>
      </c>
      <c r="BM147" s="208">
        <f t="shared" si="258"/>
        <v>65.424430641821957</v>
      </c>
      <c r="BN147" s="208">
        <f t="shared" si="259"/>
        <v>53.333333333333329</v>
      </c>
      <c r="BO147" s="208">
        <f t="shared" si="260"/>
        <v>95.277207392197113</v>
      </c>
      <c r="BP147" s="208">
        <f t="shared" si="261"/>
        <v>95.277207392197113</v>
      </c>
      <c r="BQ147" s="208">
        <f t="shared" si="262"/>
        <v>94.157303370786522</v>
      </c>
      <c r="BR147" s="208">
        <f t="shared" si="263"/>
        <v>52.465483234714</v>
      </c>
      <c r="BS147" s="208">
        <f t="shared" si="264"/>
        <v>48</v>
      </c>
      <c r="BT147" s="208">
        <f t="shared" si="265"/>
        <v>55.138339920948617</v>
      </c>
      <c r="BU147" s="207">
        <v>8.36</v>
      </c>
      <c r="BV147" s="206">
        <v>8.36</v>
      </c>
      <c r="BW147" s="206">
        <v>8.4600000000000009</v>
      </c>
      <c r="BX147" s="206">
        <v>8.4600000000000009</v>
      </c>
      <c r="BY147" s="206">
        <v>8.8800000000000008</v>
      </c>
      <c r="BZ147" s="206">
        <v>7.95</v>
      </c>
      <c r="CA147" s="206">
        <v>7.95</v>
      </c>
      <c r="CB147" s="206">
        <v>7.51</v>
      </c>
      <c r="CC147" s="206">
        <v>9.91</v>
      </c>
      <c r="CD147" s="206">
        <v>9.91</v>
      </c>
      <c r="CE147" s="206">
        <v>10.130000000000001</v>
      </c>
      <c r="CF147" s="206">
        <v>7.78</v>
      </c>
      <c r="CG147" s="206">
        <v>7.38</v>
      </c>
      <c r="CH147" s="206">
        <v>7.73</v>
      </c>
      <c r="CI147" s="207">
        <f t="shared" si="266"/>
        <v>8.36</v>
      </c>
      <c r="CJ147" s="206">
        <f t="shared" si="267"/>
        <v>8.36</v>
      </c>
      <c r="CK147" s="206">
        <f t="shared" si="268"/>
        <v>8.4600000000000009</v>
      </c>
      <c r="CL147" s="206">
        <f t="shared" si="269"/>
        <v>8.4600000000000009</v>
      </c>
      <c r="CM147" s="206">
        <f t="shared" si="270"/>
        <v>8.8800000000000008</v>
      </c>
      <c r="CN147" s="206">
        <f t="shared" si="271"/>
        <v>7.95</v>
      </c>
      <c r="CO147" s="206">
        <f t="shared" si="272"/>
        <v>7.95</v>
      </c>
      <c r="CP147" s="206">
        <f t="shared" si="273"/>
        <v>7.51</v>
      </c>
      <c r="CQ147" s="206">
        <f t="shared" si="274"/>
        <v>9.91</v>
      </c>
      <c r="CR147" s="206">
        <f t="shared" si="275"/>
        <v>9.91</v>
      </c>
      <c r="CS147" s="206">
        <f t="shared" si="276"/>
        <v>10.130000000000001</v>
      </c>
      <c r="CT147" s="206">
        <f t="shared" si="277"/>
        <v>7.78</v>
      </c>
      <c r="CU147" s="206">
        <f t="shared" si="278"/>
        <v>7.38</v>
      </c>
      <c r="CV147" s="206">
        <f t="shared" si="279"/>
        <v>7.73</v>
      </c>
    </row>
    <row r="148" spans="1:100" x14ac:dyDescent="0.15">
      <c r="A148" s="210" t="s">
        <v>930</v>
      </c>
      <c r="B148" s="211" t="s">
        <v>1765</v>
      </c>
      <c r="C148" s="207">
        <v>3.69</v>
      </c>
      <c r="D148" s="206">
        <v>5.23</v>
      </c>
      <c r="E148" s="206">
        <v>6.21</v>
      </c>
      <c r="F148" s="206">
        <v>6.21</v>
      </c>
      <c r="G148" s="206">
        <v>5.24</v>
      </c>
      <c r="H148" s="206">
        <v>6.41</v>
      </c>
      <c r="I148" s="206">
        <v>6.41</v>
      </c>
      <c r="J148" s="206">
        <v>4.72</v>
      </c>
      <c r="K148" s="206">
        <v>6.81</v>
      </c>
      <c r="L148" s="206">
        <v>6.81</v>
      </c>
      <c r="M148" s="206">
        <v>5.56</v>
      </c>
      <c r="N148" s="206">
        <v>3.78</v>
      </c>
      <c r="O148" s="206">
        <v>3.53</v>
      </c>
      <c r="P148" s="206">
        <v>1.91</v>
      </c>
      <c r="Q148" s="209">
        <v>29.6</v>
      </c>
      <c r="R148" s="208">
        <v>30.6</v>
      </c>
      <c r="S148" s="208">
        <v>17.2</v>
      </c>
      <c r="T148" s="208">
        <v>17.2</v>
      </c>
      <c r="U148" s="208">
        <v>10.7</v>
      </c>
      <c r="V148" s="208">
        <v>14.1</v>
      </c>
      <c r="W148" s="208">
        <v>14.1</v>
      </c>
      <c r="X148" s="208">
        <v>18.7</v>
      </c>
      <c r="Y148" s="208">
        <v>11.1</v>
      </c>
      <c r="Z148" s="208">
        <v>11.1</v>
      </c>
      <c r="AA148" s="208">
        <v>14.8</v>
      </c>
      <c r="AB148" s="208">
        <v>20.5</v>
      </c>
      <c r="AC148" s="208">
        <v>31.5</v>
      </c>
      <c r="AD148" s="208">
        <v>16.899999999999999</v>
      </c>
      <c r="AE148" s="207">
        <f t="shared" si="224"/>
        <v>8.021680216802169</v>
      </c>
      <c r="AF148" s="206">
        <f t="shared" si="225"/>
        <v>5.8508604206500952</v>
      </c>
      <c r="AG148" s="206">
        <f t="shared" si="226"/>
        <v>2.7697262479871174</v>
      </c>
      <c r="AH148" s="206">
        <f t="shared" si="227"/>
        <v>2.7697262479871174</v>
      </c>
      <c r="AI148" s="206">
        <f t="shared" si="228"/>
        <v>2.0419847328244272</v>
      </c>
      <c r="AJ148" s="206">
        <f t="shared" si="229"/>
        <v>2.1996879875195008</v>
      </c>
      <c r="AK148" s="206">
        <f t="shared" si="230"/>
        <v>2.1996879875195008</v>
      </c>
      <c r="AL148" s="206">
        <f t="shared" si="231"/>
        <v>3.9618644067796609</v>
      </c>
      <c r="AM148" s="206">
        <f t="shared" si="232"/>
        <v>1.6299559471365639</v>
      </c>
      <c r="AN148" s="206">
        <f t="shared" si="233"/>
        <v>1.6299559471365639</v>
      </c>
      <c r="AO148" s="206">
        <f t="shared" si="234"/>
        <v>2.6618705035971226</v>
      </c>
      <c r="AP148" s="206">
        <f t="shared" si="235"/>
        <v>5.4232804232804233</v>
      </c>
      <c r="AQ148" s="206">
        <f t="shared" si="236"/>
        <v>8.9235127478753551</v>
      </c>
      <c r="AR148" s="206">
        <f t="shared" si="237"/>
        <v>8.8481675392670152</v>
      </c>
      <c r="AS148" s="209">
        <f t="shared" si="238"/>
        <v>29.6</v>
      </c>
      <c r="AT148" s="208">
        <f t="shared" si="239"/>
        <v>30.6</v>
      </c>
      <c r="AU148" s="208">
        <f t="shared" si="240"/>
        <v>17.2</v>
      </c>
      <c r="AV148" s="208">
        <f t="shared" si="241"/>
        <v>17.2</v>
      </c>
      <c r="AW148" s="208">
        <f t="shared" si="242"/>
        <v>10.7</v>
      </c>
      <c r="AX148" s="208">
        <f t="shared" si="243"/>
        <v>14.1</v>
      </c>
      <c r="AY148" s="208">
        <f t="shared" si="244"/>
        <v>14.1</v>
      </c>
      <c r="AZ148" s="208">
        <f t="shared" si="245"/>
        <v>18.7</v>
      </c>
      <c r="BA148" s="208">
        <f t="shared" si="246"/>
        <v>11.1</v>
      </c>
      <c r="BB148" s="208">
        <f t="shared" si="247"/>
        <v>11.1</v>
      </c>
      <c r="BC148" s="208">
        <f t="shared" si="248"/>
        <v>14.8</v>
      </c>
      <c r="BD148" s="208">
        <f t="shared" si="249"/>
        <v>20.5</v>
      </c>
      <c r="BE148" s="208">
        <f t="shared" si="250"/>
        <v>31.5</v>
      </c>
      <c r="BF148" s="208">
        <f t="shared" si="251"/>
        <v>16.899999999999999</v>
      </c>
      <c r="BG148" s="209">
        <f t="shared" si="252"/>
        <v>54.411764705882355</v>
      </c>
      <c r="BH148" s="208">
        <f t="shared" si="253"/>
        <v>56.877323420074354</v>
      </c>
      <c r="BI148" s="208">
        <f t="shared" si="254"/>
        <v>33.268858800773693</v>
      </c>
      <c r="BJ148" s="208">
        <f t="shared" si="255"/>
        <v>33.268858800773693</v>
      </c>
      <c r="BK148" s="208">
        <f t="shared" si="256"/>
        <v>21.97125256673511</v>
      </c>
      <c r="BL148" s="208">
        <f t="shared" si="257"/>
        <v>29.192546583850934</v>
      </c>
      <c r="BM148" s="208">
        <f t="shared" si="258"/>
        <v>29.192546583850934</v>
      </c>
      <c r="BN148" s="208">
        <f t="shared" si="259"/>
        <v>54.20289855072464</v>
      </c>
      <c r="BO148" s="208">
        <f t="shared" si="260"/>
        <v>22.792607802874741</v>
      </c>
      <c r="BP148" s="208">
        <f t="shared" si="261"/>
        <v>22.792607802874741</v>
      </c>
      <c r="BQ148" s="208">
        <f t="shared" si="262"/>
        <v>33.258426966292134</v>
      </c>
      <c r="BR148" s="208">
        <f t="shared" si="263"/>
        <v>40.433925049309664</v>
      </c>
      <c r="BS148" s="208">
        <f t="shared" si="264"/>
        <v>60</v>
      </c>
      <c r="BT148" s="208">
        <f t="shared" si="265"/>
        <v>33.399209486166001</v>
      </c>
      <c r="BU148" s="207">
        <v>9.66</v>
      </c>
      <c r="BV148" s="206">
        <v>9.61</v>
      </c>
      <c r="BW148" s="206">
        <v>10.25</v>
      </c>
      <c r="BX148" s="206">
        <v>10.25</v>
      </c>
      <c r="BY148" s="206">
        <v>10.210000000000001</v>
      </c>
      <c r="BZ148" s="206">
        <v>10.07</v>
      </c>
      <c r="CA148" s="206">
        <v>10.07</v>
      </c>
      <c r="CB148" s="206">
        <v>10.039999999999999</v>
      </c>
      <c r="CC148" s="206">
        <v>10.130000000000001</v>
      </c>
      <c r="CD148" s="206">
        <v>10.130000000000001</v>
      </c>
      <c r="CE148" s="206">
        <v>10.050000000000001</v>
      </c>
      <c r="CF148" s="206">
        <v>9.2899999999999991</v>
      </c>
      <c r="CG148" s="206">
        <v>9.68</v>
      </c>
      <c r="CH148" s="206">
        <v>9.24</v>
      </c>
      <c r="CI148" s="207">
        <f t="shared" si="266"/>
        <v>9.66</v>
      </c>
      <c r="CJ148" s="206">
        <f t="shared" si="267"/>
        <v>9.61</v>
      </c>
      <c r="CK148" s="206">
        <f t="shared" si="268"/>
        <v>10.25</v>
      </c>
      <c r="CL148" s="206">
        <f t="shared" si="269"/>
        <v>10.25</v>
      </c>
      <c r="CM148" s="206">
        <f t="shared" si="270"/>
        <v>10.210000000000001</v>
      </c>
      <c r="CN148" s="206">
        <f t="shared" si="271"/>
        <v>10.07</v>
      </c>
      <c r="CO148" s="206">
        <f t="shared" si="272"/>
        <v>10.07</v>
      </c>
      <c r="CP148" s="206">
        <f t="shared" si="273"/>
        <v>10.039999999999999</v>
      </c>
      <c r="CQ148" s="206">
        <f t="shared" si="274"/>
        <v>10.130000000000001</v>
      </c>
      <c r="CR148" s="206">
        <f t="shared" si="275"/>
        <v>10.130000000000001</v>
      </c>
      <c r="CS148" s="206">
        <f t="shared" si="276"/>
        <v>10.050000000000001</v>
      </c>
      <c r="CT148" s="206">
        <f t="shared" si="277"/>
        <v>9.2899999999999991</v>
      </c>
      <c r="CU148" s="206">
        <f t="shared" si="278"/>
        <v>9.68</v>
      </c>
      <c r="CV148" s="206">
        <f t="shared" si="279"/>
        <v>9.24</v>
      </c>
    </row>
    <row r="149" spans="1:100" x14ac:dyDescent="0.15">
      <c r="A149" s="210" t="s">
        <v>166</v>
      </c>
      <c r="B149" s="211" t="s">
        <v>1580</v>
      </c>
      <c r="C149" s="207">
        <v>3.39</v>
      </c>
      <c r="D149" s="206">
        <v>3.91</v>
      </c>
      <c r="E149" s="206">
        <v>6.02</v>
      </c>
      <c r="F149" s="206">
        <v>6.02</v>
      </c>
      <c r="G149" s="206">
        <v>6.42</v>
      </c>
      <c r="H149" s="206">
        <v>4.71</v>
      </c>
      <c r="I149" s="206">
        <v>4.71</v>
      </c>
      <c r="J149" s="206">
        <v>3.66</v>
      </c>
      <c r="K149" s="206">
        <v>4.55</v>
      </c>
      <c r="L149" s="206">
        <v>4.55</v>
      </c>
      <c r="M149" s="206">
        <v>4.5599999999999996</v>
      </c>
      <c r="N149" s="206">
        <v>2.31</v>
      </c>
      <c r="O149" s="206">
        <v>3.91</v>
      </c>
      <c r="P149" s="206">
        <v>4.9000000000000004</v>
      </c>
      <c r="Q149" s="209">
        <v>40.299999999999997</v>
      </c>
      <c r="R149" s="208">
        <v>38.1</v>
      </c>
      <c r="S149" s="208">
        <v>29.3</v>
      </c>
      <c r="T149" s="208">
        <v>29.3</v>
      </c>
      <c r="U149" s="208">
        <v>28.8</v>
      </c>
      <c r="V149" s="208">
        <v>9.1999999999999993</v>
      </c>
      <c r="W149" s="208">
        <v>9.1999999999999993</v>
      </c>
      <c r="X149" s="208">
        <v>12.4</v>
      </c>
      <c r="Y149" s="208">
        <v>34.200000000000003</v>
      </c>
      <c r="Z149" s="208">
        <v>34.200000000000003</v>
      </c>
      <c r="AA149" s="208">
        <v>28.1</v>
      </c>
      <c r="AB149" s="208">
        <v>7.6</v>
      </c>
      <c r="AC149" s="208">
        <v>11.4</v>
      </c>
      <c r="AE149" s="207">
        <f t="shared" si="224"/>
        <v>11.887905604719762</v>
      </c>
      <c r="AF149" s="206">
        <f t="shared" si="225"/>
        <v>9.7442455242966748</v>
      </c>
      <c r="AG149" s="206">
        <f t="shared" si="226"/>
        <v>4.8671096345514959</v>
      </c>
      <c r="AH149" s="206">
        <f t="shared" si="227"/>
        <v>4.8671096345514959</v>
      </c>
      <c r="AI149" s="206">
        <f t="shared" si="228"/>
        <v>4.4859813084112155</v>
      </c>
      <c r="AJ149" s="206">
        <f t="shared" si="229"/>
        <v>1.9532908704883225</v>
      </c>
      <c r="AK149" s="206">
        <f t="shared" si="230"/>
        <v>1.9532908704883225</v>
      </c>
      <c r="AL149" s="206">
        <f t="shared" si="231"/>
        <v>3.3879781420765025</v>
      </c>
      <c r="AM149" s="206">
        <f t="shared" si="232"/>
        <v>7.5164835164835173</v>
      </c>
      <c r="AN149" s="206">
        <f t="shared" si="233"/>
        <v>7.5164835164835173</v>
      </c>
      <c r="AO149" s="206">
        <f t="shared" si="234"/>
        <v>6.162280701754387</v>
      </c>
      <c r="AP149" s="206">
        <f t="shared" si="235"/>
        <v>3.2900432900432897</v>
      </c>
      <c r="AQ149" s="206">
        <f t="shared" si="236"/>
        <v>2.9156010230179028</v>
      </c>
      <c r="AR149" s="206" t="str">
        <f t="shared" si="237"/>
        <v/>
      </c>
      <c r="AS149" s="209">
        <f t="shared" si="238"/>
        <v>40.299999999999997</v>
      </c>
      <c r="AT149" s="208">
        <f t="shared" si="239"/>
        <v>38.1</v>
      </c>
      <c r="AU149" s="208">
        <f t="shared" si="240"/>
        <v>29.3</v>
      </c>
      <c r="AV149" s="208">
        <f t="shared" si="241"/>
        <v>29.3</v>
      </c>
      <c r="AW149" s="208">
        <f t="shared" si="242"/>
        <v>28.8</v>
      </c>
      <c r="AX149" s="208">
        <f t="shared" si="243"/>
        <v>9.1999999999999993</v>
      </c>
      <c r="AY149" s="208">
        <f t="shared" si="244"/>
        <v>9.1999999999999993</v>
      </c>
      <c r="AZ149" s="208">
        <f t="shared" si="245"/>
        <v>12.4</v>
      </c>
      <c r="BA149" s="208">
        <f t="shared" si="246"/>
        <v>34.200000000000003</v>
      </c>
      <c r="BB149" s="208">
        <f t="shared" si="247"/>
        <v>34.200000000000003</v>
      </c>
      <c r="BC149" s="208">
        <f t="shared" si="248"/>
        <v>28.1</v>
      </c>
      <c r="BD149" s="208">
        <f t="shared" si="249"/>
        <v>7.6</v>
      </c>
      <c r="BE149" s="208">
        <f t="shared" si="250"/>
        <v>11.4</v>
      </c>
      <c r="BF149" s="208" t="str">
        <f t="shared" si="251"/>
        <v/>
      </c>
      <c r="BG149" s="209">
        <f t="shared" si="252"/>
        <v>74.080882352941174</v>
      </c>
      <c r="BH149" s="208">
        <f t="shared" si="253"/>
        <v>70.817843866171003</v>
      </c>
      <c r="BI149" s="208">
        <f t="shared" si="254"/>
        <v>56.67311411992263</v>
      </c>
      <c r="BJ149" s="208">
        <f t="shared" si="255"/>
        <v>56.67311411992263</v>
      </c>
      <c r="BK149" s="208">
        <f t="shared" si="256"/>
        <v>59.137577002053384</v>
      </c>
      <c r="BL149" s="208">
        <f t="shared" si="257"/>
        <v>19.047619047619047</v>
      </c>
      <c r="BM149" s="208">
        <f t="shared" si="258"/>
        <v>19.047619047619047</v>
      </c>
      <c r="BN149" s="208">
        <f t="shared" si="259"/>
        <v>35.94202898550725</v>
      </c>
      <c r="BO149" s="208">
        <f t="shared" si="260"/>
        <v>70.225872689938399</v>
      </c>
      <c r="BP149" s="208">
        <f t="shared" si="261"/>
        <v>70.225872689938399</v>
      </c>
      <c r="BQ149" s="208">
        <f t="shared" si="262"/>
        <v>63.146067415730336</v>
      </c>
      <c r="BR149" s="208">
        <f t="shared" si="263"/>
        <v>14.990138067061142</v>
      </c>
      <c r="BS149" s="208">
        <f t="shared" si="264"/>
        <v>21.714285714285715</v>
      </c>
      <c r="BT149" s="208" t="str">
        <f t="shared" si="265"/>
        <v/>
      </c>
      <c r="BU149" s="207">
        <v>9.94</v>
      </c>
      <c r="BV149" s="206">
        <v>9.8800000000000008</v>
      </c>
      <c r="BW149" s="206">
        <v>9.3000000000000007</v>
      </c>
      <c r="BX149" s="206">
        <v>9.3000000000000007</v>
      </c>
      <c r="BY149" s="206">
        <v>9.25</v>
      </c>
      <c r="BZ149" s="206">
        <v>8.68</v>
      </c>
      <c r="CA149" s="206">
        <v>8.68</v>
      </c>
      <c r="CB149" s="206">
        <v>8.64</v>
      </c>
      <c r="CC149" s="206">
        <v>10.59</v>
      </c>
      <c r="CD149" s="206">
        <v>10.59</v>
      </c>
      <c r="CE149" s="206">
        <v>9.42</v>
      </c>
      <c r="CF149" s="206">
        <v>8.51</v>
      </c>
      <c r="CG149" s="206">
        <v>8.51</v>
      </c>
      <c r="CI149" s="207">
        <f t="shared" si="266"/>
        <v>9.94</v>
      </c>
      <c r="CJ149" s="206">
        <f t="shared" si="267"/>
        <v>9.8800000000000008</v>
      </c>
      <c r="CK149" s="206">
        <f t="shared" si="268"/>
        <v>9.3000000000000007</v>
      </c>
      <c r="CL149" s="206">
        <f t="shared" si="269"/>
        <v>9.3000000000000007</v>
      </c>
      <c r="CM149" s="206">
        <f t="shared" si="270"/>
        <v>9.25</v>
      </c>
      <c r="CN149" s="206">
        <f t="shared" si="271"/>
        <v>8.68</v>
      </c>
      <c r="CO149" s="206">
        <f t="shared" si="272"/>
        <v>8.68</v>
      </c>
      <c r="CP149" s="206">
        <f t="shared" si="273"/>
        <v>8.64</v>
      </c>
      <c r="CQ149" s="206">
        <f t="shared" si="274"/>
        <v>10.59</v>
      </c>
      <c r="CR149" s="206">
        <f t="shared" si="275"/>
        <v>10.59</v>
      </c>
      <c r="CS149" s="206">
        <f t="shared" si="276"/>
        <v>9.42</v>
      </c>
      <c r="CT149" s="206">
        <f t="shared" si="277"/>
        <v>8.51</v>
      </c>
      <c r="CU149" s="206">
        <f t="shared" si="278"/>
        <v>8.51</v>
      </c>
      <c r="CV149" s="206" t="str">
        <f t="shared" si="279"/>
        <v/>
      </c>
    </row>
    <row r="150" spans="1:100" x14ac:dyDescent="0.15">
      <c r="A150" s="210" t="s">
        <v>939</v>
      </c>
      <c r="B150" s="211" t="s">
        <v>1764</v>
      </c>
      <c r="C150" s="207">
        <v>4.82</v>
      </c>
      <c r="D150" s="206">
        <v>3.46</v>
      </c>
      <c r="E150" s="206">
        <v>9.59</v>
      </c>
      <c r="F150" s="206">
        <v>9.59</v>
      </c>
      <c r="G150" s="206">
        <v>7.66</v>
      </c>
      <c r="H150" s="206">
        <v>6.04</v>
      </c>
      <c r="I150" s="206">
        <v>6.04</v>
      </c>
      <c r="J150" s="206">
        <v>4.7300000000000004</v>
      </c>
      <c r="K150" s="206">
        <v>6.48</v>
      </c>
      <c r="L150" s="206">
        <v>6.48</v>
      </c>
      <c r="M150" s="206">
        <v>4.7300000000000004</v>
      </c>
      <c r="N150" s="206">
        <v>5.49</v>
      </c>
      <c r="O150" s="206">
        <v>4.4800000000000004</v>
      </c>
      <c r="P150" s="206">
        <v>5.54</v>
      </c>
      <c r="Q150" s="209">
        <v>45.1</v>
      </c>
      <c r="R150" s="208">
        <v>43.6</v>
      </c>
      <c r="S150" s="208">
        <v>33.9</v>
      </c>
      <c r="T150" s="208">
        <v>33.9</v>
      </c>
      <c r="U150" s="208">
        <v>33.700000000000003</v>
      </c>
      <c r="V150" s="208">
        <v>14.9</v>
      </c>
      <c r="W150" s="208">
        <v>14.9</v>
      </c>
      <c r="X150" s="208">
        <v>15.9</v>
      </c>
      <c r="Y150" s="208">
        <v>41.1</v>
      </c>
      <c r="Z150" s="208">
        <v>41.1</v>
      </c>
      <c r="AA150" s="208">
        <v>24.1</v>
      </c>
      <c r="AB150" s="208">
        <v>3.1</v>
      </c>
      <c r="AC150" s="208">
        <v>7.3</v>
      </c>
      <c r="AD150" s="208">
        <v>7.3</v>
      </c>
      <c r="AE150" s="207">
        <f t="shared" si="224"/>
        <v>9.3568464730290462</v>
      </c>
      <c r="AF150" s="206">
        <f t="shared" si="225"/>
        <v>12.601156069364162</v>
      </c>
      <c r="AG150" s="206">
        <f t="shared" si="226"/>
        <v>3.5349322210636078</v>
      </c>
      <c r="AH150" s="206">
        <f t="shared" si="227"/>
        <v>3.5349322210636078</v>
      </c>
      <c r="AI150" s="206">
        <f t="shared" si="228"/>
        <v>4.3994778067885116</v>
      </c>
      <c r="AJ150" s="206">
        <f t="shared" si="229"/>
        <v>2.4668874172185431</v>
      </c>
      <c r="AK150" s="206">
        <f t="shared" si="230"/>
        <v>2.4668874172185431</v>
      </c>
      <c r="AL150" s="206">
        <f t="shared" si="231"/>
        <v>3.3615221987315009</v>
      </c>
      <c r="AM150" s="206">
        <f t="shared" si="232"/>
        <v>6.3425925925925926</v>
      </c>
      <c r="AN150" s="206">
        <f t="shared" si="233"/>
        <v>6.3425925925925926</v>
      </c>
      <c r="AO150" s="206">
        <f t="shared" si="234"/>
        <v>5.0951374207188156</v>
      </c>
      <c r="AP150" s="206">
        <f t="shared" si="235"/>
        <v>0.56466302367941712</v>
      </c>
      <c r="AQ150" s="206">
        <f t="shared" si="236"/>
        <v>1.6294642857142856</v>
      </c>
      <c r="AR150" s="206">
        <f t="shared" si="237"/>
        <v>1.3176895306859204</v>
      </c>
      <c r="AS150" s="209">
        <f t="shared" si="238"/>
        <v>45.1</v>
      </c>
      <c r="AT150" s="208">
        <f t="shared" si="239"/>
        <v>43.6</v>
      </c>
      <c r="AU150" s="208">
        <f t="shared" si="240"/>
        <v>33.9</v>
      </c>
      <c r="AV150" s="208">
        <f t="shared" si="241"/>
        <v>33.9</v>
      </c>
      <c r="AW150" s="208">
        <f t="shared" si="242"/>
        <v>33.700000000000003</v>
      </c>
      <c r="AX150" s="208">
        <f t="shared" si="243"/>
        <v>14.9</v>
      </c>
      <c r="AY150" s="208">
        <f t="shared" si="244"/>
        <v>14.9</v>
      </c>
      <c r="AZ150" s="208">
        <f t="shared" si="245"/>
        <v>15.9</v>
      </c>
      <c r="BA150" s="208">
        <f t="shared" si="246"/>
        <v>41.1</v>
      </c>
      <c r="BB150" s="208">
        <f t="shared" si="247"/>
        <v>41.1</v>
      </c>
      <c r="BC150" s="208">
        <f t="shared" si="248"/>
        <v>24.1</v>
      </c>
      <c r="BD150" s="208" t="str">
        <f t="shared" si="249"/>
        <v/>
      </c>
      <c r="BE150" s="208">
        <f t="shared" si="250"/>
        <v>7.3</v>
      </c>
      <c r="BF150" s="208" t="str">
        <f t="shared" si="251"/>
        <v/>
      </c>
      <c r="BG150" s="209">
        <f t="shared" si="252"/>
        <v>82.904411764705884</v>
      </c>
      <c r="BH150" s="208">
        <f t="shared" si="253"/>
        <v>81.040892193308551</v>
      </c>
      <c r="BI150" s="208">
        <f t="shared" si="254"/>
        <v>65.570599613152794</v>
      </c>
      <c r="BJ150" s="208">
        <f t="shared" si="255"/>
        <v>65.570599613152794</v>
      </c>
      <c r="BK150" s="208">
        <f t="shared" si="256"/>
        <v>69.199178644763862</v>
      </c>
      <c r="BL150" s="208">
        <f t="shared" si="257"/>
        <v>30.848861283643895</v>
      </c>
      <c r="BM150" s="208">
        <f t="shared" si="258"/>
        <v>30.848861283643895</v>
      </c>
      <c r="BN150" s="208">
        <f t="shared" si="259"/>
        <v>46.086956521739133</v>
      </c>
      <c r="BO150" s="208">
        <f t="shared" si="260"/>
        <v>84.394250513347018</v>
      </c>
      <c r="BP150" s="208">
        <f t="shared" si="261"/>
        <v>84.394250513347018</v>
      </c>
      <c r="BQ150" s="208">
        <f t="shared" si="262"/>
        <v>54.157303370786515</v>
      </c>
      <c r="BR150" s="208" t="str">
        <f t="shared" si="263"/>
        <v/>
      </c>
      <c r="BS150" s="208">
        <f t="shared" si="264"/>
        <v>13.904761904761905</v>
      </c>
      <c r="BT150" s="208" t="str">
        <f t="shared" si="265"/>
        <v/>
      </c>
      <c r="BU150" s="207">
        <v>9.52</v>
      </c>
      <c r="BV150" s="206">
        <v>9.4600000000000009</v>
      </c>
      <c r="BW150" s="206">
        <v>9.0299999999999994</v>
      </c>
      <c r="BX150" s="206">
        <v>9.0299999999999994</v>
      </c>
      <c r="BY150" s="206">
        <v>9.1199999999999992</v>
      </c>
      <c r="BZ150" s="206">
        <v>8.84</v>
      </c>
      <c r="CA150" s="206">
        <v>8.84</v>
      </c>
      <c r="CB150" s="206">
        <v>8.7799999999999994</v>
      </c>
      <c r="CC150" s="206">
        <v>9.8800000000000008</v>
      </c>
      <c r="CD150" s="206">
        <v>9.8800000000000008</v>
      </c>
      <c r="CE150" s="206">
        <v>8.98</v>
      </c>
      <c r="CF150" s="206">
        <v>8.4600000000000009</v>
      </c>
      <c r="CG150" s="206">
        <v>8.7899999999999991</v>
      </c>
      <c r="CH150" s="206">
        <v>8.58</v>
      </c>
      <c r="CI150" s="207">
        <f t="shared" si="266"/>
        <v>9.52</v>
      </c>
      <c r="CJ150" s="206">
        <f t="shared" si="267"/>
        <v>9.4600000000000009</v>
      </c>
      <c r="CK150" s="206">
        <f t="shared" si="268"/>
        <v>9.0299999999999994</v>
      </c>
      <c r="CL150" s="206">
        <f t="shared" si="269"/>
        <v>9.0299999999999994</v>
      </c>
      <c r="CM150" s="206">
        <f t="shared" si="270"/>
        <v>9.1199999999999992</v>
      </c>
      <c r="CN150" s="206">
        <f t="shared" si="271"/>
        <v>8.84</v>
      </c>
      <c r="CO150" s="206">
        <f t="shared" si="272"/>
        <v>8.84</v>
      </c>
      <c r="CP150" s="206">
        <f t="shared" si="273"/>
        <v>8.7799999999999994</v>
      </c>
      <c r="CQ150" s="206">
        <f t="shared" si="274"/>
        <v>9.8800000000000008</v>
      </c>
      <c r="CR150" s="206">
        <f t="shared" si="275"/>
        <v>9.8800000000000008</v>
      </c>
      <c r="CS150" s="206">
        <f t="shared" si="276"/>
        <v>8.98</v>
      </c>
      <c r="CT150" s="206" t="str">
        <f t="shared" si="277"/>
        <v/>
      </c>
      <c r="CU150" s="206">
        <f t="shared" si="278"/>
        <v>8.7899999999999991</v>
      </c>
      <c r="CV150" s="206" t="str">
        <f t="shared" si="279"/>
        <v/>
      </c>
    </row>
    <row r="151" spans="1:100" x14ac:dyDescent="0.15">
      <c r="A151" s="210" t="s">
        <v>87</v>
      </c>
      <c r="B151" s="211" t="s">
        <v>1579</v>
      </c>
      <c r="C151" s="207">
        <v>5.83</v>
      </c>
      <c r="D151" s="206">
        <v>4.96</v>
      </c>
      <c r="E151" s="206">
        <v>5.52</v>
      </c>
      <c r="F151" s="206">
        <v>5.52</v>
      </c>
      <c r="G151" s="206">
        <v>7.23</v>
      </c>
      <c r="H151" s="206">
        <v>5.13</v>
      </c>
      <c r="I151" s="206">
        <v>5.13</v>
      </c>
      <c r="J151" s="206">
        <v>5.0599999999999996</v>
      </c>
      <c r="K151" s="206">
        <v>7.83</v>
      </c>
      <c r="L151" s="206">
        <v>7.83</v>
      </c>
      <c r="M151" s="206">
        <v>7.46</v>
      </c>
      <c r="N151" s="206">
        <v>5.75</v>
      </c>
      <c r="O151" s="206">
        <v>4.1500000000000004</v>
      </c>
      <c r="P151" s="206">
        <v>5.59</v>
      </c>
      <c r="Q151" s="209">
        <v>49.6</v>
      </c>
      <c r="R151" s="208">
        <v>48.1</v>
      </c>
      <c r="Y151" s="208">
        <v>25.4</v>
      </c>
      <c r="Z151" s="208">
        <v>25.4</v>
      </c>
      <c r="AE151" s="207">
        <f t="shared" si="224"/>
        <v>8.5077186963979425</v>
      </c>
      <c r="AF151" s="206">
        <f t="shared" si="225"/>
        <v>9.69758064516129</v>
      </c>
      <c r="AG151" s="206" t="str">
        <f t="shared" si="226"/>
        <v/>
      </c>
      <c r="AH151" s="206" t="str">
        <f t="shared" si="227"/>
        <v/>
      </c>
      <c r="AI151" s="206" t="str">
        <f t="shared" si="228"/>
        <v/>
      </c>
      <c r="AJ151" s="206" t="str">
        <f t="shared" si="229"/>
        <v/>
      </c>
      <c r="AK151" s="206" t="str">
        <f t="shared" si="230"/>
        <v/>
      </c>
      <c r="AL151" s="206" t="str">
        <f t="shared" si="231"/>
        <v/>
      </c>
      <c r="AM151" s="206">
        <f t="shared" si="232"/>
        <v>3.2439335887611747</v>
      </c>
      <c r="AN151" s="206">
        <f t="shared" si="233"/>
        <v>3.2439335887611747</v>
      </c>
      <c r="AO151" s="206" t="str">
        <f t="shared" si="234"/>
        <v/>
      </c>
      <c r="AP151" s="206" t="str">
        <f t="shared" si="235"/>
        <v/>
      </c>
      <c r="AQ151" s="206" t="str">
        <f t="shared" si="236"/>
        <v/>
      </c>
      <c r="AR151" s="206" t="str">
        <f t="shared" si="237"/>
        <v/>
      </c>
      <c r="AS151" s="209">
        <f t="shared" si="238"/>
        <v>49.6</v>
      </c>
      <c r="AT151" s="208">
        <f t="shared" si="239"/>
        <v>48.1</v>
      </c>
      <c r="AU151" s="208" t="str">
        <f t="shared" si="240"/>
        <v/>
      </c>
      <c r="AV151" s="208" t="str">
        <f t="shared" si="241"/>
        <v/>
      </c>
      <c r="AW151" s="208" t="str">
        <f t="shared" si="242"/>
        <v/>
      </c>
      <c r="AX151" s="208" t="str">
        <f t="shared" si="243"/>
        <v/>
      </c>
      <c r="AY151" s="208" t="str">
        <f t="shared" si="244"/>
        <v/>
      </c>
      <c r="AZ151" s="208" t="str">
        <f t="shared" si="245"/>
        <v/>
      </c>
      <c r="BA151" s="208">
        <f t="shared" si="246"/>
        <v>25.4</v>
      </c>
      <c r="BB151" s="208">
        <f t="shared" si="247"/>
        <v>25.4</v>
      </c>
      <c r="BC151" s="208" t="str">
        <f t="shared" si="248"/>
        <v/>
      </c>
      <c r="BD151" s="208" t="str">
        <f t="shared" si="249"/>
        <v/>
      </c>
      <c r="BE151" s="208" t="str">
        <f t="shared" si="250"/>
        <v/>
      </c>
      <c r="BF151" s="208" t="str">
        <f t="shared" si="251"/>
        <v/>
      </c>
      <c r="BG151" s="209">
        <f t="shared" si="252"/>
        <v>91.17647058823529</v>
      </c>
      <c r="BH151" s="208">
        <f t="shared" si="253"/>
        <v>89.405204460966544</v>
      </c>
      <c r="BI151" s="208" t="str">
        <f t="shared" si="254"/>
        <v/>
      </c>
      <c r="BJ151" s="208" t="str">
        <f t="shared" si="255"/>
        <v/>
      </c>
      <c r="BK151" s="208" t="str">
        <f t="shared" si="256"/>
        <v/>
      </c>
      <c r="BL151" s="208" t="str">
        <f t="shared" si="257"/>
        <v/>
      </c>
      <c r="BM151" s="208" t="str">
        <f t="shared" si="258"/>
        <v/>
      </c>
      <c r="BN151" s="208" t="str">
        <f t="shared" si="259"/>
        <v/>
      </c>
      <c r="BO151" s="208">
        <f t="shared" si="260"/>
        <v>52.156057494866523</v>
      </c>
      <c r="BP151" s="208">
        <f t="shared" si="261"/>
        <v>52.156057494866523</v>
      </c>
      <c r="BQ151" s="208" t="str">
        <f t="shared" si="262"/>
        <v/>
      </c>
      <c r="BR151" s="208" t="str">
        <f t="shared" si="263"/>
        <v/>
      </c>
      <c r="BS151" s="208" t="str">
        <f t="shared" si="264"/>
        <v/>
      </c>
      <c r="BT151" s="208" t="str">
        <f t="shared" si="265"/>
        <v/>
      </c>
      <c r="BU151" s="207">
        <v>11.03</v>
      </c>
      <c r="BV151" s="206">
        <v>10.97</v>
      </c>
      <c r="CC151" s="206">
        <v>9.09</v>
      </c>
      <c r="CD151" s="206">
        <v>9.09</v>
      </c>
      <c r="CI151" s="207">
        <f t="shared" si="266"/>
        <v>11.03</v>
      </c>
      <c r="CJ151" s="206">
        <f t="shared" si="267"/>
        <v>10.97</v>
      </c>
      <c r="CK151" s="206" t="str">
        <f t="shared" si="268"/>
        <v/>
      </c>
      <c r="CL151" s="206" t="str">
        <f t="shared" si="269"/>
        <v/>
      </c>
      <c r="CM151" s="206" t="str">
        <f t="shared" si="270"/>
        <v/>
      </c>
      <c r="CN151" s="206" t="str">
        <f t="shared" si="271"/>
        <v/>
      </c>
      <c r="CO151" s="206" t="str">
        <f t="shared" si="272"/>
        <v/>
      </c>
      <c r="CP151" s="206" t="str">
        <f t="shared" si="273"/>
        <v/>
      </c>
      <c r="CQ151" s="206">
        <f t="shared" si="274"/>
        <v>9.09</v>
      </c>
      <c r="CR151" s="206">
        <f t="shared" si="275"/>
        <v>9.09</v>
      </c>
      <c r="CS151" s="206" t="str">
        <f t="shared" si="276"/>
        <v/>
      </c>
      <c r="CT151" s="206" t="str">
        <f t="shared" si="277"/>
        <v/>
      </c>
      <c r="CU151" s="206" t="str">
        <f t="shared" si="278"/>
        <v/>
      </c>
      <c r="CV151" s="206" t="str">
        <f t="shared" si="279"/>
        <v/>
      </c>
    </row>
  </sheetData>
  <conditionalFormatting sqref="AE2:AR1048576">
    <cfRule type="cellIs" dxfId="16" priority="1" operator="lessThan">
      <formula>1.35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79998168889431442"/>
  </sheetPr>
  <dimension ref="A1:DJ150"/>
  <sheetViews>
    <sheetView zoomScale="150" zoomScaleNormal="150" workbookViewId="0">
      <pane xSplit="2" ySplit="1" topLeftCell="C106" activePane="bottomRight" state="frozen"/>
      <selection activeCell="L50" sqref="L50"/>
      <selection pane="topRight" activeCell="L50" sqref="L50"/>
      <selection pane="bottomLeft" activeCell="L50" sqref="L50"/>
      <selection pane="bottomRight" activeCell="L50" sqref="L50"/>
    </sheetView>
  </sheetViews>
  <sheetFormatPr baseColWidth="10" defaultRowHeight="15" x14ac:dyDescent="0.2"/>
  <cols>
    <col min="1" max="1" width="8.5" style="91" bestFit="1" customWidth="1"/>
    <col min="2" max="2" width="7.1640625" style="91" bestFit="1" customWidth="1"/>
    <col min="3" max="3" width="2.1640625" style="92" bestFit="1" customWidth="1"/>
    <col min="4" max="4" width="4.6640625" style="15" bestFit="1" customWidth="1"/>
    <col min="5" max="14" width="4.6640625" style="16" bestFit="1" customWidth="1"/>
    <col min="15" max="15" width="4.33203125" style="15" bestFit="1" customWidth="1"/>
    <col min="16" max="18" width="4.5" style="16" bestFit="1" customWidth="1"/>
    <col min="19" max="21" width="4.33203125" style="16" bestFit="1" customWidth="1"/>
    <col min="22" max="22" width="4.5" style="16" bestFit="1" customWidth="1"/>
    <col min="23" max="25" width="4.33203125" style="16" bestFit="1" customWidth="1"/>
    <col min="26" max="26" width="4.1640625" style="92" bestFit="1" customWidth="1"/>
    <col min="27" max="29" width="4.33203125" style="92" bestFit="1" customWidth="1"/>
    <col min="30" max="32" width="4.1640625" style="92" bestFit="1" customWidth="1"/>
    <col min="33" max="34" width="4.33203125" style="92" bestFit="1" customWidth="1"/>
    <col min="35" max="36" width="4.1640625" style="92" bestFit="1" customWidth="1"/>
    <col min="37" max="37" width="4.1640625" style="93" bestFit="1" customWidth="1"/>
    <col min="38" max="40" width="4.33203125" style="92" bestFit="1" customWidth="1"/>
    <col min="41" max="43" width="4.1640625" style="92" bestFit="1" customWidth="1"/>
    <col min="44" max="45" width="4.33203125" style="92" bestFit="1" customWidth="1"/>
    <col min="46" max="47" width="4.1640625" style="92" bestFit="1" customWidth="1"/>
    <col min="48" max="48" width="4.1640625" style="4" bestFit="1" customWidth="1"/>
    <col min="49" max="51" width="4.33203125" style="4" bestFit="1" customWidth="1"/>
    <col min="52" max="54" width="4.1640625" style="4" bestFit="1" customWidth="1"/>
    <col min="55" max="56" width="4.33203125" style="4" bestFit="1" customWidth="1"/>
    <col min="57" max="58" width="4.1640625" style="4" bestFit="1" customWidth="1"/>
    <col min="59" max="59" width="4.1640625" style="2" bestFit="1" customWidth="1"/>
    <col min="60" max="62" width="4.33203125" style="4" bestFit="1" customWidth="1"/>
    <col min="63" max="65" width="4.1640625" style="4" bestFit="1" customWidth="1"/>
    <col min="66" max="67" width="4.33203125" style="4" bestFit="1" customWidth="1"/>
    <col min="68" max="69" width="4.1640625" style="4" bestFit="1" customWidth="1"/>
    <col min="70" max="70" width="4.1640625" style="2" bestFit="1" customWidth="1"/>
    <col min="71" max="73" width="4.33203125" style="4" bestFit="1" customWidth="1"/>
    <col min="74" max="76" width="4.1640625" style="4" bestFit="1" customWidth="1"/>
    <col min="77" max="77" width="4.33203125" style="4" bestFit="1" customWidth="1"/>
    <col min="78" max="80" width="4.1640625" style="4" bestFit="1" customWidth="1"/>
    <col min="81" max="81" width="4" style="15" bestFit="1" customWidth="1"/>
    <col min="82" max="82" width="4.33203125" style="16" bestFit="1" customWidth="1"/>
    <col min="83" max="83" width="4.33203125" style="15" bestFit="1" customWidth="1"/>
    <col min="84" max="84" width="4.33203125" style="16" bestFit="1" customWidth="1"/>
    <col min="85" max="85" width="4.5" style="16" bestFit="1" customWidth="1"/>
    <col min="86" max="86" width="4" style="16" bestFit="1" customWidth="1"/>
    <col min="87" max="87" width="4" style="15" bestFit="1" customWidth="1"/>
    <col min="88" max="89" width="4.33203125" style="16" bestFit="1" customWidth="1"/>
    <col min="90" max="90" width="4.33203125" style="15" bestFit="1" customWidth="1"/>
    <col min="91" max="91" width="4.33203125" style="16" bestFit="1" customWidth="1"/>
    <col min="92" max="92" width="3.6640625" style="15" bestFit="1" customWidth="1"/>
    <col min="93" max="93" width="3.6640625" style="16" bestFit="1" customWidth="1"/>
    <col min="94" max="94" width="3.6640625" style="15" bestFit="1" customWidth="1"/>
    <col min="95" max="95" width="3.6640625" style="16" bestFit="1" customWidth="1"/>
    <col min="96" max="96" width="3.5" style="16" bestFit="1" customWidth="1"/>
    <col min="97" max="97" width="3.6640625" style="16" bestFit="1" customWidth="1"/>
    <col min="98" max="98" width="3.5" style="15" bestFit="1" customWidth="1"/>
    <col min="99" max="100" width="3.5" style="16" bestFit="1" customWidth="1"/>
    <col min="101" max="101" width="3.5" style="15" bestFit="1" customWidth="1"/>
    <col min="102" max="102" width="3.5" style="16" bestFit="1" customWidth="1"/>
    <col min="103" max="103" width="3" style="20" bestFit="1" customWidth="1"/>
    <col min="104" max="104" width="3.33203125" style="18" bestFit="1" customWidth="1"/>
    <col min="105" max="105" width="3" style="20" bestFit="1" customWidth="1"/>
    <col min="106" max="106" width="3" style="18" bestFit="1" customWidth="1"/>
    <col min="107" max="107" width="3.33203125" style="18" bestFit="1" customWidth="1"/>
    <col min="108" max="108" width="3" style="18" bestFit="1" customWidth="1"/>
    <col min="109" max="109" width="3.33203125" style="20" bestFit="1" customWidth="1"/>
    <col min="110" max="111" width="2.33203125" style="18" bestFit="1" customWidth="1"/>
    <col min="112" max="112" width="3.33203125" style="20" bestFit="1" customWidth="1"/>
    <col min="113" max="113" width="2.33203125" style="18" bestFit="1" customWidth="1"/>
    <col min="114" max="114" width="10.83203125" style="11"/>
    <col min="115" max="16384" width="10.83203125" style="6"/>
  </cols>
  <sheetData>
    <row r="1" spans="1:114" s="111" customFormat="1" ht="63" customHeight="1" x14ac:dyDescent="0.2">
      <c r="A1" s="88" t="s">
        <v>178</v>
      </c>
      <c r="B1" s="88" t="s">
        <v>331</v>
      </c>
      <c r="C1" s="89" t="s">
        <v>332</v>
      </c>
      <c r="D1" s="109" t="s">
        <v>1226</v>
      </c>
      <c r="E1" s="110" t="s">
        <v>1274</v>
      </c>
      <c r="F1" s="109" t="s">
        <v>1227</v>
      </c>
      <c r="G1" s="110" t="s">
        <v>1275</v>
      </c>
      <c r="H1" s="110" t="s">
        <v>1229</v>
      </c>
      <c r="I1" s="110" t="s">
        <v>1231</v>
      </c>
      <c r="J1" s="109" t="s">
        <v>1234</v>
      </c>
      <c r="K1" s="110" t="s">
        <v>1236</v>
      </c>
      <c r="L1" s="110" t="s">
        <v>1237</v>
      </c>
      <c r="M1" s="112" t="s">
        <v>1232</v>
      </c>
      <c r="N1" s="110" t="s">
        <v>1233</v>
      </c>
      <c r="O1" s="109" t="s">
        <v>1238</v>
      </c>
      <c r="P1" s="110" t="s">
        <v>1276</v>
      </c>
      <c r="Q1" s="109" t="s">
        <v>1239</v>
      </c>
      <c r="R1" s="110" t="s">
        <v>1277</v>
      </c>
      <c r="S1" s="110" t="s">
        <v>1241</v>
      </c>
      <c r="T1" s="110" t="s">
        <v>1243</v>
      </c>
      <c r="U1" s="109" t="s">
        <v>1246</v>
      </c>
      <c r="V1" s="110" t="s">
        <v>1248</v>
      </c>
      <c r="W1" s="110" t="s">
        <v>1249</v>
      </c>
      <c r="X1" s="112" t="s">
        <v>1244</v>
      </c>
      <c r="Y1" s="110" t="s">
        <v>1245</v>
      </c>
      <c r="Z1" s="90" t="s">
        <v>1194</v>
      </c>
      <c r="AA1" s="80" t="s">
        <v>1220</v>
      </c>
      <c r="AB1" s="90" t="s">
        <v>1195</v>
      </c>
      <c r="AC1" s="80" t="s">
        <v>1221</v>
      </c>
      <c r="AD1" s="80" t="s">
        <v>1197</v>
      </c>
      <c r="AE1" s="80" t="s">
        <v>1199</v>
      </c>
      <c r="AF1" s="90" t="s">
        <v>1202</v>
      </c>
      <c r="AG1" s="80" t="s">
        <v>1204</v>
      </c>
      <c r="AH1" s="80" t="s">
        <v>1205</v>
      </c>
      <c r="AI1" s="86" t="s">
        <v>1200</v>
      </c>
      <c r="AJ1" s="80" t="s">
        <v>1201</v>
      </c>
      <c r="AK1" s="90" t="s">
        <v>1206</v>
      </c>
      <c r="AL1" s="80" t="s">
        <v>1218</v>
      </c>
      <c r="AM1" s="90" t="s">
        <v>1207</v>
      </c>
      <c r="AN1" s="80" t="s">
        <v>1219</v>
      </c>
      <c r="AO1" s="80" t="s">
        <v>1209</v>
      </c>
      <c r="AP1" s="80" t="s">
        <v>1211</v>
      </c>
      <c r="AQ1" s="90" t="s">
        <v>1214</v>
      </c>
      <c r="AR1" s="80" t="s">
        <v>1216</v>
      </c>
      <c r="AS1" s="80" t="s">
        <v>1217</v>
      </c>
      <c r="AT1" s="86" t="s">
        <v>1212</v>
      </c>
      <c r="AU1" s="80" t="s">
        <v>1213</v>
      </c>
      <c r="AV1" s="90" t="s">
        <v>1142</v>
      </c>
      <c r="AW1" s="80" t="s">
        <v>1143</v>
      </c>
      <c r="AX1" s="90" t="s">
        <v>1053</v>
      </c>
      <c r="AY1" s="80" t="s">
        <v>1144</v>
      </c>
      <c r="AZ1" s="80" t="s">
        <v>1055</v>
      </c>
      <c r="BA1" s="80" t="s">
        <v>1057</v>
      </c>
      <c r="BB1" s="90" t="s">
        <v>982</v>
      </c>
      <c r="BC1" s="80" t="s">
        <v>1061</v>
      </c>
      <c r="BD1" s="80" t="s">
        <v>1062</v>
      </c>
      <c r="BE1" s="86" t="s">
        <v>1058</v>
      </c>
      <c r="BF1" s="80" t="s">
        <v>1059</v>
      </c>
      <c r="BG1" s="90" t="s">
        <v>1052</v>
      </c>
      <c r="BH1" s="80" t="s">
        <v>1140</v>
      </c>
      <c r="BI1" s="90" t="s">
        <v>1065</v>
      </c>
      <c r="BJ1" s="80" t="s">
        <v>1141</v>
      </c>
      <c r="BK1" s="80" t="s">
        <v>1067</v>
      </c>
      <c r="BL1" s="80" t="s">
        <v>1069</v>
      </c>
      <c r="BM1" s="90" t="s">
        <v>1072</v>
      </c>
      <c r="BN1" s="80" t="s">
        <v>1074</v>
      </c>
      <c r="BO1" s="80" t="s">
        <v>1075</v>
      </c>
      <c r="BP1" s="86" t="s">
        <v>1070</v>
      </c>
      <c r="BQ1" s="80" t="s">
        <v>1071</v>
      </c>
      <c r="BR1" s="90" t="s">
        <v>1078</v>
      </c>
      <c r="BS1" s="80" t="s">
        <v>1138</v>
      </c>
      <c r="BT1" s="90" t="s">
        <v>1079</v>
      </c>
      <c r="BU1" s="80" t="s">
        <v>1139</v>
      </c>
      <c r="BV1" s="80" t="s">
        <v>1081</v>
      </c>
      <c r="BW1" s="80" t="s">
        <v>1083</v>
      </c>
      <c r="BX1" s="90" t="s">
        <v>1086</v>
      </c>
      <c r="BY1" s="80" t="s">
        <v>1088</v>
      </c>
      <c r="BZ1" s="80" t="s">
        <v>1089</v>
      </c>
      <c r="CA1" s="86" t="s">
        <v>1084</v>
      </c>
      <c r="CB1" s="80" t="s">
        <v>1085</v>
      </c>
      <c r="CC1" s="90" t="s">
        <v>1093</v>
      </c>
      <c r="CD1" s="80" t="s">
        <v>1123</v>
      </c>
      <c r="CE1" s="90" t="s">
        <v>1094</v>
      </c>
      <c r="CF1" s="80" t="s">
        <v>1124</v>
      </c>
      <c r="CG1" s="80" t="s">
        <v>1096</v>
      </c>
      <c r="CH1" s="80" t="s">
        <v>1098</v>
      </c>
      <c r="CI1" s="90" t="s">
        <v>1101</v>
      </c>
      <c r="CJ1" s="80" t="s">
        <v>1103</v>
      </c>
      <c r="CK1" s="80" t="s">
        <v>1104</v>
      </c>
      <c r="CL1" s="90" t="s">
        <v>1099</v>
      </c>
      <c r="CM1" s="80" t="s">
        <v>1100</v>
      </c>
      <c r="CN1" s="90" t="s">
        <v>1108</v>
      </c>
      <c r="CO1" s="80" t="s">
        <v>1125</v>
      </c>
      <c r="CP1" s="90" t="s">
        <v>1109</v>
      </c>
      <c r="CQ1" s="80" t="s">
        <v>1126</v>
      </c>
      <c r="CR1" s="80" t="s">
        <v>1111</v>
      </c>
      <c r="CS1" s="80" t="s">
        <v>1113</v>
      </c>
      <c r="CT1" s="90" t="s">
        <v>1116</v>
      </c>
      <c r="CU1" s="80" t="s">
        <v>1118</v>
      </c>
      <c r="CV1" s="80" t="s">
        <v>1119</v>
      </c>
      <c r="CW1" s="90" t="s">
        <v>1114</v>
      </c>
      <c r="CX1" s="80" t="s">
        <v>1115</v>
      </c>
      <c r="CY1" s="90" t="s">
        <v>1127</v>
      </c>
      <c r="CZ1" s="80" t="s">
        <v>1128</v>
      </c>
      <c r="DA1" s="90" t="s">
        <v>1129</v>
      </c>
      <c r="DB1" s="80" t="s">
        <v>1130</v>
      </c>
      <c r="DC1" s="80" t="s">
        <v>1131</v>
      </c>
      <c r="DD1" s="80" t="s">
        <v>1132</v>
      </c>
      <c r="DE1" s="90" t="s">
        <v>1133</v>
      </c>
      <c r="DF1" s="80" t="s">
        <v>1134</v>
      </c>
      <c r="DG1" s="80" t="s">
        <v>1135</v>
      </c>
      <c r="DH1" s="90" t="s">
        <v>1136</v>
      </c>
      <c r="DI1" s="80" t="s">
        <v>1137</v>
      </c>
      <c r="DJ1" s="12"/>
    </row>
    <row r="2" spans="1:114" x14ac:dyDescent="0.2">
      <c r="A2" s="91" t="s">
        <v>179</v>
      </c>
      <c r="B2" s="91" t="e">
        <f>VLOOKUP(A2,#REF!,5,FALSE)</f>
        <v>#REF!</v>
      </c>
      <c r="C2" s="92">
        <v>4</v>
      </c>
      <c r="D2" s="103">
        <f>IF(CC2&gt;0,(CC2-AVERAGE(CC$2:CC$149)),"")</f>
        <v>1.0023232323232305</v>
      </c>
      <c r="E2" s="103">
        <f t="shared" ref="E2:N2" si="0">IF(CD2&gt;0,(CD2-AVERAGE(CD$2:CD$149)),"")</f>
        <v>1.0546464646464617</v>
      </c>
      <c r="F2" s="103">
        <f t="shared" si="0"/>
        <v>-0.52961832061068748</v>
      </c>
      <c r="G2" s="103">
        <f t="shared" si="0"/>
        <v>-0.71101562500000171</v>
      </c>
      <c r="H2" s="103">
        <f t="shared" si="0"/>
        <v>-0.27406250000000032</v>
      </c>
      <c r="I2" s="103">
        <f t="shared" si="0"/>
        <v>-0.40483870967742241</v>
      </c>
      <c r="J2" s="103">
        <f t="shared" si="0"/>
        <v>0.76389380530973483</v>
      </c>
      <c r="K2" s="103">
        <f t="shared" si="0"/>
        <v>0.18899159663865372</v>
      </c>
      <c r="L2" s="103" t="str">
        <f t="shared" si="0"/>
        <v/>
      </c>
      <c r="M2" s="103" t="str">
        <f t="shared" si="0"/>
        <v/>
      </c>
      <c r="N2" s="103">
        <f t="shared" si="0"/>
        <v>-0.41171717171716793</v>
      </c>
      <c r="O2" s="102">
        <f>IF(CC2&gt;0,(CC2-AVERAGE($CC2:$CM2)),"")</f>
        <v>0.78111111111111153</v>
      </c>
      <c r="P2" s="103">
        <f t="shared" ref="P2:Y2" si="1">IF(CD2&gt;0,(CD2-AVERAGE($CC2:$CM2)),"")</f>
        <v>0.77111111111110997</v>
      </c>
      <c r="Q2" s="103">
        <f t="shared" si="1"/>
        <v>-0.45888888888888957</v>
      </c>
      <c r="R2" s="103">
        <f t="shared" si="1"/>
        <v>-0.44888888888888889</v>
      </c>
      <c r="S2" s="103">
        <f t="shared" si="1"/>
        <v>-0.48888888888888893</v>
      </c>
      <c r="T2" s="103">
        <f t="shared" si="1"/>
        <v>-0.60888888888888903</v>
      </c>
      <c r="U2" s="103">
        <f t="shared" si="1"/>
        <v>0.8611111111111116</v>
      </c>
      <c r="V2" s="103">
        <f t="shared" si="1"/>
        <v>0.34111111111111114</v>
      </c>
      <c r="W2" s="103" t="str">
        <f t="shared" si="1"/>
        <v/>
      </c>
      <c r="X2" s="103" t="str">
        <f t="shared" si="1"/>
        <v/>
      </c>
      <c r="Y2" s="103">
        <f t="shared" si="1"/>
        <v>-0.7488888888888896</v>
      </c>
      <c r="Z2" s="35">
        <f>IFERROR(100*BG2/MAX($BG2:$BH2),0)</f>
        <v>99.574853419207571</v>
      </c>
      <c r="AA2" s="35">
        <f>IFERROR(100*BH2/MAX($BG2:$BH2),0)</f>
        <v>100</v>
      </c>
      <c r="AB2" s="35">
        <f>IFERROR(100*BI2/MAX($BI2:$BL2),0)</f>
        <v>94.590989519531789</v>
      </c>
      <c r="AC2" s="35">
        <f t="shared" ref="AC2:AE2" si="2">IFERROR(100*BJ2/MAX($BI2:$BL2),0)</f>
        <v>93.516801490678787</v>
      </c>
      <c r="AD2" s="35">
        <f t="shared" si="2"/>
        <v>100</v>
      </c>
      <c r="AE2" s="35">
        <f t="shared" si="2"/>
        <v>94.967018417043548</v>
      </c>
      <c r="AF2" s="35">
        <f>IFERROR(100*BM2/MAX($BM2:$BO2),0)</f>
        <v>100</v>
      </c>
      <c r="AG2" s="35">
        <f t="shared" ref="AG2:AH2" si="3">IFERROR(100*BN2/MAX($BM2:$BO2),0)</f>
        <v>91.490212085650626</v>
      </c>
      <c r="AH2" s="35">
        <f t="shared" si="3"/>
        <v>0</v>
      </c>
      <c r="AI2" s="35">
        <f>IFERROR(100*BP2/MAX($BP2:$BQ2),0)</f>
        <v>0</v>
      </c>
      <c r="AJ2" s="35">
        <f>IFERROR(100*BQ2/MAX($BP2:$BQ2),0)</f>
        <v>100</v>
      </c>
      <c r="AK2" s="36">
        <f>IFERROR(100*CC2/MAX($CC2:$CD2),0)</f>
        <v>100</v>
      </c>
      <c r="AL2" s="35">
        <f>IFERROR(100*CD2/MAX($CC2:$CD2),0)</f>
        <v>99.88066825775654</v>
      </c>
      <c r="AM2" s="35">
        <f>IFERROR(100*CE2/MAX($CE2:$CH2),0)</f>
        <v>99.860139860139853</v>
      </c>
      <c r="AN2" s="35">
        <f>IFERROR(100*CF2/MAX($CE2:$CH2),0)</f>
        <v>100</v>
      </c>
      <c r="AO2" s="35">
        <f>IFERROR(100*CG2/MAX($CE2:$CH2),0)</f>
        <v>99.44055944055944</v>
      </c>
      <c r="AP2" s="35">
        <f>IFERROR(100*CH2/MAX($CE2:$CH2),0)</f>
        <v>97.76223776223776</v>
      </c>
      <c r="AQ2" s="35">
        <f>IFERROR(100*CI2/MAX($CI2:$CK2),0)</f>
        <v>100</v>
      </c>
      <c r="AR2" s="35">
        <f>IFERROR(100*CJ2/MAX($CI2:$CK2),0)</f>
        <v>93.853427895981085</v>
      </c>
      <c r="AS2" s="35">
        <f>IFERROR(100*CK2/MAX($CI2:$CK2),0)</f>
        <v>0</v>
      </c>
      <c r="AT2" s="35">
        <f>IFERROR(100*CL2/MAX($CL2:$CM2),0)</f>
        <v>0</v>
      </c>
      <c r="AU2" s="35">
        <f>IFERROR(100*CM2/MAX($CL2:$CM2),0)</f>
        <v>100</v>
      </c>
      <c r="AV2" s="36">
        <f t="shared" ref="AV2:AV33" si="4">IFERROR(100*BG2/MAX($BG2:$BQ2),0)</f>
        <v>97.348087849814291</v>
      </c>
      <c r="AW2" s="35">
        <f t="shared" ref="AW2:AW33" si="5">IFERROR(100*BH2/MAX($BG2:$BQ2),0)</f>
        <v>97.763726992377642</v>
      </c>
      <c r="AX2" s="35">
        <f t="shared" ref="AX2:AX33" si="6">IFERROR(100*BI2/MAX($BG2:$BQ2),0)</f>
        <v>84.319377716769608</v>
      </c>
      <c r="AY2" s="35">
        <f t="shared" ref="AY2:AY33" si="7">IFERROR(100*BJ2/MAX($BG2:$BQ2),0)</f>
        <v>83.361835496271055</v>
      </c>
      <c r="AZ2" s="35">
        <f t="shared" ref="AZ2:AZ33" si="8">IFERROR(100*BK2/MAX($BG2:$BQ2),0)</f>
        <v>89.141025107215711</v>
      </c>
      <c r="BA2" s="35">
        <f t="shared" ref="BA2:BA33" si="9">IFERROR(100*BL2/MAX($BG2:$BQ2),0)</f>
        <v>84.65457373071095</v>
      </c>
      <c r="BB2" s="35">
        <f t="shared" ref="BB2:BB33" si="10">IFERROR(100*BM2/MAX($BG2:$BQ2),0)</f>
        <v>100</v>
      </c>
      <c r="BC2" s="35">
        <f t="shared" ref="BC2:BC33" si="11">IFERROR(100*BN2/MAX($BG2:$BQ2),0)</f>
        <v>91.490212085650626</v>
      </c>
      <c r="BD2" s="35">
        <f t="shared" ref="BD2:BD33" si="12">IFERROR(100*BO2/MAX($BG2:$BQ2),0)</f>
        <v>0</v>
      </c>
      <c r="BE2" s="35">
        <f t="shared" ref="BE2:BE33" si="13">IFERROR(100*BP2/MAX($BG2:$BQ2),0)</f>
        <v>0</v>
      </c>
      <c r="BF2" s="35">
        <f t="shared" ref="BF2:BF33" si="14">IFERROR(100*BQ2/MAX($BG2:$BQ2),0)</f>
        <v>83.830645252336396</v>
      </c>
      <c r="BG2" s="36">
        <f t="shared" ref="BG2:BG33" si="15">IFERROR(100*CC2/MAX(CC$2:CC$155),0)</f>
        <v>75.9746146872167</v>
      </c>
      <c r="BH2" s="35">
        <f t="shared" ref="BH2:BH33" si="16">IFERROR(100*CD2/MAX(CD$2:CD$155),0)</f>
        <v>76.298997265268895</v>
      </c>
      <c r="BI2" s="35">
        <f t="shared" ref="BI2:BI33" si="17">IFERROR(100*CE2/MAX(CE$2:CE$155),0)</f>
        <v>65.806451612903231</v>
      </c>
      <c r="BJ2" s="35">
        <f t="shared" ref="BJ2:BJ33" si="18">IFERROR(100*CF2/MAX(CF$2:CF$155),0)</f>
        <v>65.059144676979074</v>
      </c>
      <c r="BK2" s="35">
        <f t="shared" ref="BK2:BK33" si="19">IFERROR(100*CG2/MAX(CG$2:CG$155),0)</f>
        <v>69.569471624266143</v>
      </c>
      <c r="BL2" s="35">
        <f t="shared" ref="BL2:BL33" si="20">IFERROR(100*CH2/MAX(CH$2:CH$155),0)</f>
        <v>66.068052930056709</v>
      </c>
      <c r="BM2" s="35">
        <f t="shared" ref="BM2:BM33" si="21">IFERROR(100*CI2/MAX(CI$2:CI$155),0)</f>
        <v>78.044280442804435</v>
      </c>
      <c r="BN2" s="35">
        <f t="shared" ref="BN2:BN33" si="22">IFERROR(100*CJ2/MAX(CJ$2:CJ$155),0)</f>
        <v>71.402877697841731</v>
      </c>
      <c r="BO2" s="35">
        <f t="shared" ref="BO2:BO33" si="23">IFERROR(100*CK2/MAX(CK$2:CK$155),0)</f>
        <v>0</v>
      </c>
      <c r="BP2" s="35">
        <f t="shared" ref="BP2:BP33" si="24">IFERROR(100*CL2/MAX(CL$2:CL$155),0)</f>
        <v>0</v>
      </c>
      <c r="BQ2" s="35">
        <f t="shared" ref="BQ2:BQ33" si="25">IFERROR(100*CM2/MAX(CM$2:CM$155),0)</f>
        <v>65.425023877745943</v>
      </c>
      <c r="BR2" s="36">
        <f t="shared" ref="BR2:CB2" si="26">IFERROR(100*CC2/MAX($CC2:$CM2),0)</f>
        <v>99.054373522458633</v>
      </c>
      <c r="BS2" s="35">
        <f t="shared" si="26"/>
        <v>98.93617021276593</v>
      </c>
      <c r="BT2" s="35">
        <f t="shared" si="26"/>
        <v>84.39716312056737</v>
      </c>
      <c r="BU2" s="35">
        <f t="shared" si="26"/>
        <v>84.515366430260045</v>
      </c>
      <c r="BV2" s="35">
        <f t="shared" si="26"/>
        <v>84.042553191489347</v>
      </c>
      <c r="BW2" s="35">
        <f t="shared" si="26"/>
        <v>82.624113475177296</v>
      </c>
      <c r="BX2" s="35">
        <f t="shared" si="26"/>
        <v>100</v>
      </c>
      <c r="BY2" s="35">
        <f t="shared" si="26"/>
        <v>93.853427895981085</v>
      </c>
      <c r="BZ2" s="35">
        <f t="shared" si="26"/>
        <v>0</v>
      </c>
      <c r="CA2" s="35">
        <f t="shared" si="26"/>
        <v>0</v>
      </c>
      <c r="CB2" s="35">
        <f t="shared" si="26"/>
        <v>80.969267139479896</v>
      </c>
      <c r="CC2" s="15">
        <v>8.3800000000000008</v>
      </c>
      <c r="CD2" s="16">
        <v>8.3699999999999992</v>
      </c>
      <c r="CE2" s="15">
        <v>7.14</v>
      </c>
      <c r="CF2" s="16">
        <v>7.15</v>
      </c>
      <c r="CG2" s="16">
        <v>7.11</v>
      </c>
      <c r="CH2" s="16">
        <v>6.99</v>
      </c>
      <c r="CI2" s="15">
        <v>8.4600000000000009</v>
      </c>
      <c r="CJ2" s="16">
        <v>7.94</v>
      </c>
      <c r="CM2" s="16">
        <v>6.85</v>
      </c>
      <c r="CN2" s="15">
        <v>0.09</v>
      </c>
      <c r="CO2" s="16">
        <v>0.13</v>
      </c>
      <c r="CP2" s="15">
        <v>0.05</v>
      </c>
      <c r="CQ2" s="16">
        <v>0.02</v>
      </c>
      <c r="CR2" s="16">
        <v>0.04</v>
      </c>
      <c r="CS2" s="16">
        <v>0.03</v>
      </c>
      <c r="CT2" s="15">
        <v>0.15</v>
      </c>
      <c r="CU2" s="16">
        <v>0.05</v>
      </c>
      <c r="CV2" s="16" t="s">
        <v>180</v>
      </c>
      <c r="CW2" s="15" t="s">
        <v>180</v>
      </c>
      <c r="CX2" s="16">
        <v>0.05</v>
      </c>
      <c r="CY2" s="19">
        <f>IFERROR(ABS(CN2/CC2)*100,"")</f>
        <v>1.0739856801909307</v>
      </c>
      <c r="CZ2" s="17">
        <f t="shared" ref="CZ2:DI2" si="27">IFERROR(ABS(CO2/CD2)*100,"")</f>
        <v>1.5531660692951017</v>
      </c>
      <c r="DA2" s="19">
        <f t="shared" si="27"/>
        <v>0.70028011204481799</v>
      </c>
      <c r="DB2" s="17">
        <f t="shared" si="27"/>
        <v>0.27972027972027974</v>
      </c>
      <c r="DC2" s="17">
        <f t="shared" si="27"/>
        <v>0.56258790436005623</v>
      </c>
      <c r="DD2" s="17">
        <f t="shared" si="27"/>
        <v>0.42918454935622319</v>
      </c>
      <c r="DE2" s="19">
        <f t="shared" si="27"/>
        <v>1.7730496453900706</v>
      </c>
      <c r="DF2" s="17">
        <f t="shared" si="27"/>
        <v>0.62972292191435775</v>
      </c>
      <c r="DG2" s="17" t="str">
        <f t="shared" si="27"/>
        <v/>
      </c>
      <c r="DH2" s="19" t="str">
        <f t="shared" si="27"/>
        <v/>
      </c>
      <c r="DI2" s="17">
        <f t="shared" si="27"/>
        <v>0.72992700729927018</v>
      </c>
    </row>
    <row r="3" spans="1:114" x14ac:dyDescent="0.2">
      <c r="A3" s="91" t="s">
        <v>181</v>
      </c>
      <c r="B3" s="91" t="e">
        <f>VLOOKUP(A3,#REF!,5,FALSE)</f>
        <v>#REF!</v>
      </c>
      <c r="C3" s="92">
        <v>6</v>
      </c>
      <c r="D3" s="103">
        <f t="shared" ref="D3:D66" si="28">IF(CC3&gt;0,(CC3-AVERAGE(CC$2:CC$149)),"")</f>
        <v>-2.0476767676767702</v>
      </c>
      <c r="E3" s="103">
        <f t="shared" ref="E3:E66" si="29">IF(CD3&gt;0,(CD3-AVERAGE(CD$2:CD$149)),"")</f>
        <v>-1.9853535353535374</v>
      </c>
      <c r="F3" s="103">
        <f t="shared" ref="F3:F66" si="30">IF(CE3&gt;0,(CE3-AVERAGE(CE$2:CE$149)),"")</f>
        <v>-0.5796183206106873</v>
      </c>
      <c r="G3" s="103">
        <f t="shared" ref="G3:G66" si="31">IF(CF3&gt;0,(CF3-AVERAGE(CF$2:CF$149)),"")</f>
        <v>-1.1510156250000021</v>
      </c>
      <c r="H3" s="103">
        <f t="shared" ref="H3:H66" si="32">IF(CG3&gt;0,(CG3-AVERAGE(CG$2:CG$149)),"")</f>
        <v>0.1559374999999994</v>
      </c>
      <c r="I3" s="103">
        <f t="shared" ref="I3:I66" si="33">IF(CH3&gt;0,(CH3-AVERAGE(CH$2:CH$149)),"")</f>
        <v>4.5161290322577763E-2</v>
      </c>
      <c r="J3" s="103">
        <f t="shared" ref="J3:J66" si="34">IF(CI3&gt;0,(CI3-AVERAGE(CI$2:CI$149)),"")</f>
        <v>-1.9561061946902658</v>
      </c>
      <c r="K3" s="103">
        <f t="shared" ref="K3:K66" si="35">IF(CJ3&gt;0,(CJ3-AVERAGE(CJ$2:CJ$149)),"")</f>
        <v>-1.6910084033613471</v>
      </c>
      <c r="L3" s="103">
        <f t="shared" ref="L3:L66" si="36">IF(CK3&gt;0,(CK3-AVERAGE(CK$2:CK$149)),"")</f>
        <v>-1.1008791208791209</v>
      </c>
      <c r="M3" s="103">
        <f t="shared" ref="M3:M66" si="37">IF(CL3&gt;0,(CL3-AVERAGE(CL$2:CL$149)),"")</f>
        <v>-1.6288679245282998</v>
      </c>
      <c r="N3" s="103" t="str">
        <f t="shared" ref="N3:N66" si="38">IF(CM3&gt;0,(CM3-AVERAGE(CM$2:CM$149)),"")</f>
        <v/>
      </c>
      <c r="O3" s="102">
        <f t="shared" ref="O3:O66" si="39">IF(CC3&gt;0,(CC3-AVERAGE($CC3:$CM3)),"")</f>
        <v>-0.98400000000000087</v>
      </c>
      <c r="P3" s="103">
        <f t="shared" ref="P3:P66" si="40">IF(CD3&gt;0,(CD3-AVERAGE($CC3:$CM3)),"")</f>
        <v>-0.98400000000000087</v>
      </c>
      <c r="Q3" s="103">
        <f t="shared" ref="Q3:Q66" si="41">IF(CE3&gt;0,(CE3-AVERAGE($CC3:$CM3)),"")</f>
        <v>0.77599999999999891</v>
      </c>
      <c r="R3" s="103">
        <f t="shared" ref="R3:R66" si="42">IF(CF3&gt;0,(CF3-AVERAGE($CC3:$CM3)),"")</f>
        <v>0.39599999999999902</v>
      </c>
      <c r="S3" s="103">
        <f t="shared" ref="S3:S66" si="43">IF(CG3&gt;0,(CG3-AVERAGE($CC3:$CM3)),"")</f>
        <v>1.2259999999999991</v>
      </c>
      <c r="T3" s="103">
        <f t="shared" ref="T3:T66" si="44">IF(CH3&gt;0,(CH3-AVERAGE($CC3:$CM3)),"")</f>
        <v>1.1259999999999994</v>
      </c>
      <c r="U3" s="103">
        <f t="shared" ref="U3:U66" si="45">IF(CI3&gt;0,(CI3-AVERAGE($CC3:$CM3)),"")</f>
        <v>-0.57400000000000073</v>
      </c>
      <c r="V3" s="103">
        <f t="shared" ref="V3:V66" si="46">IF(CJ3&gt;0,(CJ3-AVERAGE($CC3:$CM3)),"")</f>
        <v>-0.25400000000000134</v>
      </c>
      <c r="W3" s="103">
        <f t="shared" ref="W3:W66" si="47">IF(CK3&gt;0,(CK3-AVERAGE($CC3:$CM3)),"")</f>
        <v>-0.11400000000000077</v>
      </c>
      <c r="X3" s="103">
        <f t="shared" ref="X3:X66" si="48">IF(CL3&gt;0,(CL3-AVERAGE($CC3:$CM3)),"")</f>
        <v>-0.61400000000000077</v>
      </c>
      <c r="Y3" s="103" t="str">
        <f t="shared" ref="Y3:Y66" si="49">IF(CM3&gt;0,(CM3-AVERAGE($CC3:$CM3)),"")</f>
        <v/>
      </c>
      <c r="Z3" s="35">
        <f t="shared" ref="Z3:Z66" si="50">IFERROR(100*BG3/MAX($BG3:$BH3),0)</f>
        <v>99.456029011786043</v>
      </c>
      <c r="AA3" s="35">
        <f t="shared" ref="AA3:AA66" si="51">IFERROR(100*BH3/MAX($BG3:$BH3),0)</f>
        <v>100.00000000000001</v>
      </c>
      <c r="AB3" s="35">
        <f t="shared" ref="AB3:AB66" si="52">IFERROR(100*BI3/MAX($BI3:$BL3),0)</f>
        <v>88.571917515187835</v>
      </c>
      <c r="AC3" s="35">
        <f t="shared" ref="AC3:AC66" si="53">IFERROR(100*BJ3/MAX($BI3:$BL3),0)</f>
        <v>82.75693118653804</v>
      </c>
      <c r="AD3" s="35">
        <f t="shared" ref="AD3:AD66" si="54">IFERROR(100*BK3/MAX($BI3:$BL3),0)</f>
        <v>100</v>
      </c>
      <c r="AE3" s="35">
        <f t="shared" ref="AE3:AE66" si="55">IFERROR(100*BL3/MAX($BI3:$BL3),0)</f>
        <v>95.316221487918241</v>
      </c>
      <c r="AF3" s="35">
        <f t="shared" ref="AF3:AF66" si="56">IFERROR(100*BM3/MAX($BM3:$BO3),0)</f>
        <v>89.164385192239024</v>
      </c>
      <c r="AG3" s="35">
        <f t="shared" ref="AG3:AG66" si="57">IFERROR(100*BN3/MAX($BM3:$BO3),0)</f>
        <v>91.764910652123461</v>
      </c>
      <c r="AH3" s="35">
        <f t="shared" ref="AH3:AH66" si="58">IFERROR(100*BO3/MAX($BM3:$BO3),0)</f>
        <v>100</v>
      </c>
      <c r="AI3" s="35">
        <f t="shared" ref="AI3:AI66" si="59">IFERROR(100*BP3/MAX($BP3:$BQ3),0)</f>
        <v>100</v>
      </c>
      <c r="AJ3" s="35">
        <f t="shared" ref="AJ3:AJ66" si="60">IFERROR(100*BQ3/MAX($BP3:$BQ3),0)</f>
        <v>0</v>
      </c>
      <c r="AK3" s="36">
        <f t="shared" ref="AK3:AK66" si="61">IFERROR(100*CC3/MAX($CC3:$CD3),0)</f>
        <v>100</v>
      </c>
      <c r="AL3" s="35">
        <f t="shared" ref="AL3:AL66" si="62">IFERROR(100*CD3/MAX($CC3:$CD3),0)</f>
        <v>100</v>
      </c>
      <c r="AM3" s="35">
        <f t="shared" ref="AM3:AM66" si="63">IFERROR(100*CE3/MAX($CE3:$CH3),0)</f>
        <v>94.031830238726783</v>
      </c>
      <c r="AN3" s="35">
        <f t="shared" ref="AN3:AN66" si="64">IFERROR(100*CF3/MAX($CE3:$CH3),0)</f>
        <v>88.992042440318301</v>
      </c>
      <c r="AO3" s="35">
        <f t="shared" ref="AO3:AO66" si="65">IFERROR(100*CG3/MAX($CE3:$CH3),0)</f>
        <v>100</v>
      </c>
      <c r="AP3" s="35">
        <f t="shared" ref="AP3:AP66" si="66">IFERROR(100*CH3/MAX($CE3:$CH3),0)</f>
        <v>98.673740053050395</v>
      </c>
      <c r="AQ3" s="35">
        <f t="shared" ref="AQ3:AQ66" si="67">IFERROR(100*CI3/MAX($CI3:$CK3),0)</f>
        <v>92.58064516129032</v>
      </c>
      <c r="AR3" s="35">
        <f t="shared" ref="AR3:AR66" si="68">IFERROR(100*CJ3/MAX($CI3:$CK3),0)</f>
        <v>97.741935483870961</v>
      </c>
      <c r="AS3" s="35">
        <f t="shared" ref="AS3:AS66" si="69">IFERROR(100*CK3/MAX($CI3:$CK3),0)</f>
        <v>100</v>
      </c>
      <c r="AT3" s="35">
        <f t="shared" ref="AT3:AT66" si="70">IFERROR(100*CL3/MAX($CL3:$CM3),0)</f>
        <v>100</v>
      </c>
      <c r="AU3" s="35">
        <f t="shared" ref="AU3:AU66" si="71">IFERROR(100*CM3/MAX($CL3:$CM3),0)</f>
        <v>0</v>
      </c>
      <c r="AV3" s="36">
        <f t="shared" si="4"/>
        <v>65.498483759027124</v>
      </c>
      <c r="AW3" s="35">
        <f t="shared" si="5"/>
        <v>65.856725238110215</v>
      </c>
      <c r="AX3" s="35">
        <f t="shared" si="6"/>
        <v>88.571917515187835</v>
      </c>
      <c r="AY3" s="35">
        <f t="shared" si="7"/>
        <v>82.75693118653804</v>
      </c>
      <c r="AZ3" s="35">
        <f t="shared" si="8"/>
        <v>100</v>
      </c>
      <c r="BA3" s="35">
        <f t="shared" si="9"/>
        <v>95.316221487918241</v>
      </c>
      <c r="BB3" s="35">
        <f t="shared" si="10"/>
        <v>71.773175291434626</v>
      </c>
      <c r="BC3" s="35">
        <f t="shared" si="11"/>
        <v>73.866477110089136</v>
      </c>
      <c r="BD3" s="35">
        <f t="shared" si="12"/>
        <v>80.495340305090608</v>
      </c>
      <c r="BE3" s="35">
        <f t="shared" si="13"/>
        <v>73.58090185676393</v>
      </c>
      <c r="BF3" s="35">
        <f t="shared" si="14"/>
        <v>0</v>
      </c>
      <c r="BG3" s="36">
        <f t="shared" si="15"/>
        <v>48.32275611967362</v>
      </c>
      <c r="BH3" s="35">
        <f t="shared" si="16"/>
        <v>48.587055606198724</v>
      </c>
      <c r="BI3" s="35">
        <f t="shared" si="17"/>
        <v>65.345622119815673</v>
      </c>
      <c r="BJ3" s="35">
        <f t="shared" si="18"/>
        <v>61.055505004549588</v>
      </c>
      <c r="BK3" s="35">
        <f t="shared" si="19"/>
        <v>73.776908023483358</v>
      </c>
      <c r="BL3" s="35">
        <f t="shared" si="20"/>
        <v>70.321361058601127</v>
      </c>
      <c r="BM3" s="35">
        <f t="shared" si="21"/>
        <v>52.952029520295206</v>
      </c>
      <c r="BN3" s="35">
        <f t="shared" si="22"/>
        <v>54.496402877697847</v>
      </c>
      <c r="BO3" s="35">
        <f t="shared" si="23"/>
        <v>59.38697318007663</v>
      </c>
      <c r="BP3" s="35">
        <f t="shared" si="24"/>
        <v>54.285714285714285</v>
      </c>
      <c r="BQ3" s="35">
        <f t="shared" si="25"/>
        <v>0</v>
      </c>
      <c r="BR3" s="36">
        <f t="shared" ref="BR3:BR34" si="72">IFERROR(100*CC3/MAX($CD3:$CM3),0)</f>
        <v>70.689655172413794</v>
      </c>
      <c r="BS3" s="35">
        <f t="shared" ref="BS3:BS34" si="73">IFERROR(100*CD3/MAX($CD3:$CM3),0)</f>
        <v>70.689655172413794</v>
      </c>
      <c r="BT3" s="35">
        <f t="shared" ref="BT3:BT34" si="74">IFERROR(100*CE3/MAX($CD3:$CM3),0)</f>
        <v>94.031830238726783</v>
      </c>
      <c r="BU3" s="35">
        <f t="shared" ref="BU3:BU34" si="75">IFERROR(100*CF3/MAX($CD3:$CM3),0)</f>
        <v>88.992042440318301</v>
      </c>
      <c r="BV3" s="35">
        <f t="shared" ref="BV3:BV34" si="76">IFERROR(100*CG3/MAX($CD3:$CM3),0)</f>
        <v>100</v>
      </c>
      <c r="BW3" s="35">
        <f t="shared" ref="BW3:BW34" si="77">IFERROR(100*CH3/MAX($CD3:$CM3),0)</f>
        <v>98.673740053050395</v>
      </c>
      <c r="BX3" s="35">
        <f t="shared" ref="BX3:BX34" si="78">IFERROR(100*CI3/MAX($CD3:$CM3),0)</f>
        <v>76.127320954907162</v>
      </c>
      <c r="BY3" s="35">
        <f t="shared" ref="BY3:BY34" si="79">IFERROR(100*CJ3/MAX($CD3:$CM3),0)</f>
        <v>80.371352785145888</v>
      </c>
      <c r="BZ3" s="35">
        <f t="shared" ref="BZ3:BZ34" si="80">IFERROR(100*CK3/MAX($CD3:$CM3),0)</f>
        <v>82.228116710875327</v>
      </c>
      <c r="CA3" s="35">
        <f t="shared" ref="CA3:CA34" si="81">IFERROR(100*CL3/MAX($CD3:$CM3),0)</f>
        <v>75.596816976127315</v>
      </c>
      <c r="CB3" s="35">
        <f t="shared" ref="CB3:CB34" si="82">IFERROR(100*CM3/MAX($CD3:$CM3),0)</f>
        <v>0</v>
      </c>
      <c r="CC3" s="15">
        <v>5.33</v>
      </c>
      <c r="CD3" s="16">
        <v>5.33</v>
      </c>
      <c r="CE3" s="15">
        <v>7.09</v>
      </c>
      <c r="CF3" s="16">
        <v>6.71</v>
      </c>
      <c r="CG3" s="16">
        <v>7.54</v>
      </c>
      <c r="CH3" s="16">
        <v>7.44</v>
      </c>
      <c r="CI3" s="15">
        <v>5.74</v>
      </c>
      <c r="CJ3" s="16">
        <v>6.06</v>
      </c>
      <c r="CK3" s="16">
        <v>6.2</v>
      </c>
      <c r="CL3" s="15">
        <v>5.7</v>
      </c>
      <c r="CN3" s="15">
        <v>0.14000000000000001</v>
      </c>
      <c r="CO3" s="16">
        <v>0.11</v>
      </c>
      <c r="CP3" s="15">
        <v>0.62</v>
      </c>
      <c r="CQ3" s="16">
        <v>0.54</v>
      </c>
      <c r="CR3" s="16">
        <v>0.1</v>
      </c>
      <c r="CS3" s="16">
        <v>0.09</v>
      </c>
      <c r="CT3" s="15">
        <v>0.1</v>
      </c>
      <c r="CU3" s="16">
        <v>0.1</v>
      </c>
      <c r="CV3" s="16">
        <v>0.1</v>
      </c>
      <c r="CW3" s="15">
        <v>0.12</v>
      </c>
      <c r="CX3" s="16" t="s">
        <v>180</v>
      </c>
      <c r="CY3" s="19">
        <f t="shared" ref="CY3:CY66" si="83">IFERROR(ABS(CN3/CC3)*100,"")</f>
        <v>2.6266416510318953</v>
      </c>
      <c r="CZ3" s="17">
        <f t="shared" ref="CZ3:CZ66" si="84">IFERROR(ABS(CO3/CD3)*100,"")</f>
        <v>2.0637898686679175</v>
      </c>
      <c r="DA3" s="19">
        <f t="shared" ref="DA3:DA66" si="85">IFERROR(ABS(CP3/CE3)*100,"")</f>
        <v>8.7447108603667143</v>
      </c>
      <c r="DB3" s="17">
        <f t="shared" ref="DB3:DB66" si="86">IFERROR(ABS(CQ3/CF3)*100,"")</f>
        <v>8.0476900149031305</v>
      </c>
      <c r="DC3" s="17">
        <f t="shared" ref="DC3:DC66" si="87">IFERROR(ABS(CR3/CG3)*100,"")</f>
        <v>1.3262599469496021</v>
      </c>
      <c r="DD3" s="17">
        <f t="shared" ref="DD3:DD66" si="88">IFERROR(ABS(CS3/CH3)*100,"")</f>
        <v>1.2096774193548387</v>
      </c>
      <c r="DE3" s="19">
        <f t="shared" ref="DE3:DE66" si="89">IFERROR(ABS(CT3/CI3)*100,"")</f>
        <v>1.7421602787456445</v>
      </c>
      <c r="DF3" s="17">
        <f t="shared" ref="DF3:DF66" si="90">IFERROR(ABS(CU3/CJ3)*100,"")</f>
        <v>1.6501650165016504</v>
      </c>
      <c r="DG3" s="17">
        <f t="shared" ref="DG3:DG66" si="91">IFERROR(ABS(CV3/CK3)*100,"")</f>
        <v>1.6129032258064515</v>
      </c>
      <c r="DH3" s="19">
        <f t="shared" ref="DH3:DH66" si="92">IFERROR(ABS(CW3/CL3)*100,"")</f>
        <v>2.1052631578947367</v>
      </c>
      <c r="DI3" s="17" t="str">
        <f t="shared" ref="DI3:DI66" si="93">IFERROR(ABS(CX3/CM3)*100,"")</f>
        <v/>
      </c>
    </row>
    <row r="4" spans="1:114" x14ac:dyDescent="0.2">
      <c r="A4" s="91" t="s">
        <v>182</v>
      </c>
      <c r="B4" s="91" t="e">
        <f>VLOOKUP(A4,#REF!,5,FALSE)</f>
        <v>#REF!</v>
      </c>
      <c r="C4" s="92">
        <v>5</v>
      </c>
      <c r="D4" s="103">
        <f t="shared" si="28"/>
        <v>-1.0376767676767704</v>
      </c>
      <c r="E4" s="103">
        <f t="shared" si="29"/>
        <v>-0.76535353535353767</v>
      </c>
      <c r="F4" s="103">
        <f t="shared" si="30"/>
        <v>-1.3396183206106871</v>
      </c>
      <c r="G4" s="103">
        <f t="shared" si="31"/>
        <v>-1.3710156250000018</v>
      </c>
      <c r="H4" s="103">
        <f t="shared" si="32"/>
        <v>-0.94406250000000025</v>
      </c>
      <c r="I4" s="103">
        <f t="shared" si="33"/>
        <v>-0.94483870967742245</v>
      </c>
      <c r="J4" s="103">
        <f t="shared" si="34"/>
        <v>-1.2061061946902658</v>
      </c>
      <c r="K4" s="103">
        <f t="shared" si="35"/>
        <v>-1.111008403361347</v>
      </c>
      <c r="L4" s="103" t="str">
        <f t="shared" si="36"/>
        <v/>
      </c>
      <c r="M4" s="103" t="str">
        <f t="shared" si="37"/>
        <v/>
      </c>
      <c r="N4" s="103" t="str">
        <f t="shared" si="38"/>
        <v/>
      </c>
      <c r="O4" s="102">
        <f t="shared" si="39"/>
        <v>-0.12625000000000064</v>
      </c>
      <c r="P4" s="103">
        <f t="shared" si="40"/>
        <v>8.3749999999999325E-2</v>
      </c>
      <c r="Q4" s="103">
        <f t="shared" si="41"/>
        <v>-0.13625000000000043</v>
      </c>
      <c r="R4" s="103">
        <f t="shared" si="42"/>
        <v>2.3749999999999716E-2</v>
      </c>
      <c r="S4" s="103">
        <f t="shared" si="43"/>
        <v>-2.6250000000000107E-2</v>
      </c>
      <c r="T4" s="103">
        <f t="shared" si="44"/>
        <v>-1.625000000000032E-2</v>
      </c>
      <c r="U4" s="103">
        <f t="shared" si="45"/>
        <v>2.3749999999999716E-2</v>
      </c>
      <c r="V4" s="103">
        <f t="shared" si="46"/>
        <v>0.17374999999999918</v>
      </c>
      <c r="W4" s="103" t="str">
        <f t="shared" si="47"/>
        <v/>
      </c>
      <c r="X4" s="103" t="str">
        <f t="shared" si="48"/>
        <v/>
      </c>
      <c r="Y4" s="103" t="str">
        <f t="shared" si="49"/>
        <v/>
      </c>
      <c r="Z4" s="35">
        <f t="shared" si="50"/>
        <v>96.267362432782235</v>
      </c>
      <c r="AA4" s="35">
        <f t="shared" si="51"/>
        <v>100</v>
      </c>
      <c r="AB4" s="35">
        <f t="shared" si="52"/>
        <v>92.584652374273702</v>
      </c>
      <c r="AC4" s="35">
        <f t="shared" si="53"/>
        <v>93.71563081061835</v>
      </c>
      <c r="AD4" s="35">
        <f t="shared" si="54"/>
        <v>100</v>
      </c>
      <c r="AE4" s="35">
        <f t="shared" si="55"/>
        <v>96.747349387688004</v>
      </c>
      <c r="AF4" s="35">
        <f t="shared" si="56"/>
        <v>100</v>
      </c>
      <c r="AG4" s="35">
        <f t="shared" si="57"/>
        <v>99.735065568500517</v>
      </c>
      <c r="AH4" s="35">
        <f t="shared" si="58"/>
        <v>0</v>
      </c>
      <c r="AI4" s="35">
        <f t="shared" si="59"/>
        <v>0</v>
      </c>
      <c r="AJ4" s="35">
        <f t="shared" si="60"/>
        <v>0</v>
      </c>
      <c r="AK4" s="36">
        <f t="shared" si="61"/>
        <v>96.793893129770993</v>
      </c>
      <c r="AL4" s="35">
        <f t="shared" si="62"/>
        <v>100</v>
      </c>
      <c r="AM4" s="35">
        <f t="shared" si="63"/>
        <v>97.534668721109398</v>
      </c>
      <c r="AN4" s="35">
        <f t="shared" si="64"/>
        <v>100</v>
      </c>
      <c r="AO4" s="35">
        <f t="shared" si="65"/>
        <v>99.229583975346685</v>
      </c>
      <c r="AP4" s="35">
        <f t="shared" si="66"/>
        <v>99.383667180277342</v>
      </c>
      <c r="AQ4" s="35">
        <f t="shared" si="67"/>
        <v>97.740963855421697</v>
      </c>
      <c r="AR4" s="35">
        <f t="shared" si="68"/>
        <v>100</v>
      </c>
      <c r="AS4" s="35">
        <f t="shared" si="69"/>
        <v>0</v>
      </c>
      <c r="AT4" s="35">
        <f t="shared" si="70"/>
        <v>0</v>
      </c>
      <c r="AU4" s="35">
        <f t="shared" si="71"/>
        <v>0</v>
      </c>
      <c r="AV4" s="36">
        <f t="shared" si="4"/>
        <v>91.217627813473143</v>
      </c>
      <c r="AW4" s="35">
        <f t="shared" si="5"/>
        <v>94.75446870912765</v>
      </c>
      <c r="AX4" s="35">
        <f t="shared" si="6"/>
        <v>92.584652374273702</v>
      </c>
      <c r="AY4" s="35">
        <f t="shared" si="7"/>
        <v>93.71563081061835</v>
      </c>
      <c r="AZ4" s="35">
        <f t="shared" si="8"/>
        <v>100</v>
      </c>
      <c r="BA4" s="35">
        <f t="shared" si="9"/>
        <v>96.747349387688004</v>
      </c>
      <c r="BB4" s="35">
        <f t="shared" si="10"/>
        <v>95.012433819990392</v>
      </c>
      <c r="BC4" s="35">
        <f t="shared" si="11"/>
        <v>94.760713168595558</v>
      </c>
      <c r="BD4" s="35">
        <f t="shared" si="12"/>
        <v>0</v>
      </c>
      <c r="BE4" s="35">
        <f t="shared" si="13"/>
        <v>0</v>
      </c>
      <c r="BF4" s="35">
        <f t="shared" si="14"/>
        <v>0</v>
      </c>
      <c r="BG4" s="36">
        <f t="shared" si="15"/>
        <v>57.47960108794198</v>
      </c>
      <c r="BH4" s="35">
        <f t="shared" si="16"/>
        <v>59.708295350957151</v>
      </c>
      <c r="BI4" s="35">
        <f t="shared" si="17"/>
        <v>58.341013824884797</v>
      </c>
      <c r="BJ4" s="35">
        <f t="shared" si="18"/>
        <v>59.053685168334852</v>
      </c>
      <c r="BK4" s="35">
        <f t="shared" si="19"/>
        <v>63.013698630136986</v>
      </c>
      <c r="BL4" s="35">
        <f t="shared" si="20"/>
        <v>60.964083175803403</v>
      </c>
      <c r="BM4" s="35">
        <f t="shared" si="21"/>
        <v>59.870848708487088</v>
      </c>
      <c r="BN4" s="35">
        <f t="shared" si="22"/>
        <v>59.71223021582734</v>
      </c>
      <c r="BO4" s="35">
        <f t="shared" si="23"/>
        <v>0</v>
      </c>
      <c r="BP4" s="35">
        <f t="shared" si="24"/>
        <v>0</v>
      </c>
      <c r="BQ4" s="35">
        <f t="shared" si="25"/>
        <v>0</v>
      </c>
      <c r="BR4" s="36">
        <f t="shared" si="72"/>
        <v>95.481927710843379</v>
      </c>
      <c r="BS4" s="35">
        <f t="shared" si="73"/>
        <v>98.644578313253021</v>
      </c>
      <c r="BT4" s="35">
        <f t="shared" si="74"/>
        <v>95.331325301204828</v>
      </c>
      <c r="BU4" s="35">
        <f t="shared" si="75"/>
        <v>97.740963855421697</v>
      </c>
      <c r="BV4" s="35">
        <f t="shared" si="76"/>
        <v>96.987951807228924</v>
      </c>
      <c r="BW4" s="35">
        <f t="shared" si="77"/>
        <v>97.138554216867476</v>
      </c>
      <c r="BX4" s="35">
        <f t="shared" si="78"/>
        <v>97.740963855421697</v>
      </c>
      <c r="BY4" s="35">
        <f t="shared" si="79"/>
        <v>100</v>
      </c>
      <c r="BZ4" s="35">
        <f t="shared" si="80"/>
        <v>0</v>
      </c>
      <c r="CA4" s="35">
        <f t="shared" si="81"/>
        <v>0</v>
      </c>
      <c r="CB4" s="35">
        <f t="shared" si="82"/>
        <v>0</v>
      </c>
      <c r="CC4" s="15">
        <v>6.34</v>
      </c>
      <c r="CD4" s="16">
        <v>6.55</v>
      </c>
      <c r="CE4" s="15">
        <v>6.33</v>
      </c>
      <c r="CF4" s="16">
        <v>6.49</v>
      </c>
      <c r="CG4" s="16">
        <v>6.44</v>
      </c>
      <c r="CH4" s="16">
        <v>6.45</v>
      </c>
      <c r="CI4" s="15">
        <v>6.49</v>
      </c>
      <c r="CJ4" s="16">
        <v>6.64</v>
      </c>
      <c r="CN4" s="15">
        <v>0.09</v>
      </c>
      <c r="CO4" s="16">
        <v>0.04</v>
      </c>
      <c r="CP4" s="15">
        <v>0.15</v>
      </c>
      <c r="CQ4" s="16">
        <v>0.15</v>
      </c>
      <c r="CR4" s="16">
        <v>0.06</v>
      </c>
      <c r="CS4" s="16">
        <v>0.2</v>
      </c>
      <c r="CT4" s="15">
        <v>0.02</v>
      </c>
      <c r="CU4" s="16">
        <v>0.21</v>
      </c>
      <c r="CV4" s="16" t="s">
        <v>180</v>
      </c>
      <c r="CW4" s="15" t="s">
        <v>180</v>
      </c>
      <c r="CX4" s="16" t="s">
        <v>180</v>
      </c>
      <c r="CY4" s="19">
        <f t="shared" si="83"/>
        <v>1.4195583596214512</v>
      </c>
      <c r="CZ4" s="17">
        <f t="shared" si="84"/>
        <v>0.61068702290076338</v>
      </c>
      <c r="DA4" s="19">
        <f t="shared" si="85"/>
        <v>2.3696682464454977</v>
      </c>
      <c r="DB4" s="17">
        <f t="shared" si="86"/>
        <v>2.3112480739599381</v>
      </c>
      <c r="DC4" s="17">
        <f t="shared" si="87"/>
        <v>0.93167701863354024</v>
      </c>
      <c r="DD4" s="17">
        <f t="shared" si="88"/>
        <v>3.1007751937984498</v>
      </c>
      <c r="DE4" s="19">
        <f t="shared" si="89"/>
        <v>0.30816640986132515</v>
      </c>
      <c r="DF4" s="17">
        <f t="shared" si="90"/>
        <v>3.1626506024096384</v>
      </c>
      <c r="DG4" s="17" t="str">
        <f t="shared" si="91"/>
        <v/>
      </c>
      <c r="DH4" s="19" t="str">
        <f t="shared" si="92"/>
        <v/>
      </c>
      <c r="DI4" s="17" t="str">
        <f t="shared" si="93"/>
        <v/>
      </c>
    </row>
    <row r="5" spans="1:114" x14ac:dyDescent="0.2">
      <c r="A5" s="91" t="s">
        <v>183</v>
      </c>
      <c r="B5" s="91" t="e">
        <f>VLOOKUP(A5,#REF!,5,FALSE)</f>
        <v>#REF!</v>
      </c>
      <c r="C5" s="92">
        <v>5</v>
      </c>
      <c r="D5" s="103">
        <f t="shared" si="28"/>
        <v>-1.6076767676767707</v>
      </c>
      <c r="E5" s="103">
        <f t="shared" si="29"/>
        <v>-1.7653535353535377</v>
      </c>
      <c r="F5" s="103">
        <f t="shared" si="30"/>
        <v>-1.9596183206106872</v>
      </c>
      <c r="G5" s="103">
        <f t="shared" si="31"/>
        <v>-2.0510156250000025</v>
      </c>
      <c r="H5" s="103">
        <f t="shared" si="32"/>
        <v>-1.4640625000000007</v>
      </c>
      <c r="I5" s="103">
        <f t="shared" si="33"/>
        <v>-1.7448387096774223</v>
      </c>
      <c r="J5" s="103">
        <f t="shared" si="34"/>
        <v>-2.3361061946902657</v>
      </c>
      <c r="K5" s="103">
        <f t="shared" si="35"/>
        <v>-1.8810084033613466</v>
      </c>
      <c r="L5" s="103">
        <f t="shared" si="36"/>
        <v>-2.6708791208791212</v>
      </c>
      <c r="M5" s="103">
        <f t="shared" si="37"/>
        <v>-2.4888679245283001</v>
      </c>
      <c r="N5" s="103">
        <f t="shared" si="38"/>
        <v>-2.2217171717171675</v>
      </c>
      <c r="O5" s="102">
        <f t="shared" si="39"/>
        <v>0.30181818181818176</v>
      </c>
      <c r="P5" s="103">
        <f t="shared" si="40"/>
        <v>8.1818181818182012E-2</v>
      </c>
      <c r="Q5" s="103">
        <f t="shared" si="41"/>
        <v>0.24181818181818215</v>
      </c>
      <c r="R5" s="103">
        <f t="shared" si="42"/>
        <v>0.3418181818181818</v>
      </c>
      <c r="S5" s="103">
        <f t="shared" si="43"/>
        <v>0.45181818181818212</v>
      </c>
      <c r="T5" s="103">
        <f t="shared" si="44"/>
        <v>0.18181818181818254</v>
      </c>
      <c r="U5" s="103">
        <f t="shared" si="45"/>
        <v>-0.10818181818181749</v>
      </c>
      <c r="V5" s="103">
        <f t="shared" si="46"/>
        <v>0.4018181818181823</v>
      </c>
      <c r="W5" s="103">
        <f t="shared" si="47"/>
        <v>-0.83818181818181792</v>
      </c>
      <c r="X5" s="103">
        <f t="shared" si="48"/>
        <v>-0.62818181818181795</v>
      </c>
      <c r="Y5" s="103">
        <f t="shared" si="49"/>
        <v>-0.42818181818181777</v>
      </c>
      <c r="Z5" s="35">
        <f t="shared" si="50"/>
        <v>100</v>
      </c>
      <c r="AA5" s="35">
        <f t="shared" si="51"/>
        <v>96.713267158423236</v>
      </c>
      <c r="AB5" s="35">
        <f t="shared" si="52"/>
        <v>90.852223190932875</v>
      </c>
      <c r="AC5" s="35">
        <f t="shared" si="53"/>
        <v>91.265708383542787</v>
      </c>
      <c r="AD5" s="35">
        <f t="shared" si="54"/>
        <v>99.999999999999986</v>
      </c>
      <c r="AE5" s="35">
        <f t="shared" si="55"/>
        <v>92.191730955908668</v>
      </c>
      <c r="AF5" s="35">
        <f t="shared" si="56"/>
        <v>93.670360894409626</v>
      </c>
      <c r="AG5" s="35">
        <f t="shared" si="57"/>
        <v>100</v>
      </c>
      <c r="AH5" s="35">
        <f t="shared" si="58"/>
        <v>84.013132559217283</v>
      </c>
      <c r="AI5" s="35">
        <f t="shared" si="59"/>
        <v>95.75736961451247</v>
      </c>
      <c r="AJ5" s="35">
        <f t="shared" si="60"/>
        <v>100</v>
      </c>
      <c r="AK5" s="36">
        <f t="shared" si="61"/>
        <v>100.00000000000001</v>
      </c>
      <c r="AL5" s="35">
        <f t="shared" si="62"/>
        <v>96.187175043327557</v>
      </c>
      <c r="AM5" s="35">
        <f t="shared" si="63"/>
        <v>96.452702702702709</v>
      </c>
      <c r="AN5" s="35">
        <f t="shared" si="64"/>
        <v>98.141891891891888</v>
      </c>
      <c r="AO5" s="35">
        <f t="shared" si="65"/>
        <v>100</v>
      </c>
      <c r="AP5" s="35">
        <f t="shared" si="66"/>
        <v>95.439189189189193</v>
      </c>
      <c r="AQ5" s="35">
        <f t="shared" si="67"/>
        <v>91.311754684838164</v>
      </c>
      <c r="AR5" s="35">
        <f t="shared" si="68"/>
        <v>100</v>
      </c>
      <c r="AS5" s="35">
        <f t="shared" si="69"/>
        <v>78.875638841567294</v>
      </c>
      <c r="AT5" s="35">
        <f t="shared" si="70"/>
        <v>96.031746031746025</v>
      </c>
      <c r="AU5" s="35">
        <f t="shared" si="71"/>
        <v>100</v>
      </c>
      <c r="AV5" s="36">
        <f t="shared" si="4"/>
        <v>90.308679032613767</v>
      </c>
      <c r="AW5" s="35">
        <f t="shared" si="5"/>
        <v>87.3404740200547</v>
      </c>
      <c r="AX5" s="35">
        <f t="shared" si="6"/>
        <v>90.852223190932875</v>
      </c>
      <c r="AY5" s="35">
        <f t="shared" si="7"/>
        <v>91.265708383542787</v>
      </c>
      <c r="AZ5" s="35">
        <f t="shared" si="8"/>
        <v>99.999999999999986</v>
      </c>
      <c r="BA5" s="35">
        <f t="shared" si="9"/>
        <v>92.191730955908668</v>
      </c>
      <c r="BB5" s="35">
        <f t="shared" si="10"/>
        <v>85.36202253914432</v>
      </c>
      <c r="BC5" s="35">
        <f t="shared" si="11"/>
        <v>91.130237701730522</v>
      </c>
      <c r="BD5" s="35">
        <f t="shared" si="12"/>
        <v>76.561367401884667</v>
      </c>
      <c r="BE5" s="35">
        <f t="shared" si="13"/>
        <v>79.576576576576571</v>
      </c>
      <c r="BF5" s="35">
        <f t="shared" si="14"/>
        <v>83.102300007744134</v>
      </c>
      <c r="BG5" s="36">
        <f t="shared" si="15"/>
        <v>52.311876699909341</v>
      </c>
      <c r="BH5" s="35">
        <f t="shared" si="16"/>
        <v>50.592525068368275</v>
      </c>
      <c r="BI5" s="35">
        <f t="shared" si="17"/>
        <v>52.626728110599082</v>
      </c>
      <c r="BJ5" s="35">
        <f t="shared" si="18"/>
        <v>52.866242038216562</v>
      </c>
      <c r="BK5" s="35">
        <f t="shared" si="19"/>
        <v>57.925636007827784</v>
      </c>
      <c r="BL5" s="35">
        <f t="shared" si="20"/>
        <v>53.402646502835537</v>
      </c>
      <c r="BM5" s="35">
        <f t="shared" si="21"/>
        <v>49.446494464944649</v>
      </c>
      <c r="BN5" s="35">
        <f t="shared" si="22"/>
        <v>52.787769784172667</v>
      </c>
      <c r="BO5" s="35">
        <f t="shared" si="23"/>
        <v>44.348659003831422</v>
      </c>
      <c r="BP5" s="35">
        <f t="shared" si="24"/>
        <v>46.095238095238095</v>
      </c>
      <c r="BQ5" s="35">
        <f t="shared" si="25"/>
        <v>48.137535816618907</v>
      </c>
      <c r="BR5" s="36">
        <f t="shared" si="72"/>
        <v>97.46621621621621</v>
      </c>
      <c r="BS5" s="35">
        <f t="shared" si="73"/>
        <v>93.75</v>
      </c>
      <c r="BT5" s="35">
        <f t="shared" si="74"/>
        <v>96.452702702702709</v>
      </c>
      <c r="BU5" s="35">
        <f t="shared" si="75"/>
        <v>98.141891891891888</v>
      </c>
      <c r="BV5" s="35">
        <f t="shared" si="76"/>
        <v>100</v>
      </c>
      <c r="BW5" s="35">
        <f t="shared" si="77"/>
        <v>95.439189189189193</v>
      </c>
      <c r="BX5" s="35">
        <f t="shared" si="78"/>
        <v>90.540540540540547</v>
      </c>
      <c r="BY5" s="35">
        <f t="shared" si="79"/>
        <v>99.155405405405403</v>
      </c>
      <c r="BZ5" s="35">
        <f t="shared" si="80"/>
        <v>78.209459459459467</v>
      </c>
      <c r="CA5" s="35">
        <f t="shared" si="81"/>
        <v>81.756756756756758</v>
      </c>
      <c r="CB5" s="35">
        <f t="shared" si="82"/>
        <v>85.13513513513513</v>
      </c>
      <c r="CC5" s="15">
        <v>5.77</v>
      </c>
      <c r="CD5" s="16">
        <v>5.55</v>
      </c>
      <c r="CE5" s="15">
        <v>5.71</v>
      </c>
      <c r="CF5" s="16">
        <v>5.81</v>
      </c>
      <c r="CG5" s="16">
        <v>5.92</v>
      </c>
      <c r="CH5" s="16">
        <v>5.65</v>
      </c>
      <c r="CI5" s="15">
        <v>5.36</v>
      </c>
      <c r="CJ5" s="16">
        <v>5.87</v>
      </c>
      <c r="CK5" s="16">
        <v>4.63</v>
      </c>
      <c r="CL5" s="15">
        <v>4.84</v>
      </c>
      <c r="CM5" s="16">
        <v>5.04</v>
      </c>
      <c r="CN5" s="15">
        <v>0.14000000000000001</v>
      </c>
      <c r="CO5" s="16">
        <v>0.12</v>
      </c>
      <c r="CP5" s="15">
        <v>0.14000000000000001</v>
      </c>
      <c r="CQ5" s="16">
        <v>0.22</v>
      </c>
      <c r="CR5" s="16">
        <v>0.13</v>
      </c>
      <c r="CS5" s="16">
        <v>0.11</v>
      </c>
      <c r="CT5" s="15">
        <v>0.13</v>
      </c>
      <c r="CU5" s="16">
        <v>0.18</v>
      </c>
      <c r="CV5" s="16">
        <v>0.33</v>
      </c>
      <c r="CW5" s="15">
        <v>0.13</v>
      </c>
      <c r="CX5" s="16">
        <v>0.1</v>
      </c>
      <c r="CY5" s="19">
        <f t="shared" si="83"/>
        <v>2.4263431542461009</v>
      </c>
      <c r="CZ5" s="17">
        <f t="shared" si="84"/>
        <v>2.1621621621621623</v>
      </c>
      <c r="DA5" s="19">
        <f t="shared" si="85"/>
        <v>2.4518388791593697</v>
      </c>
      <c r="DB5" s="17">
        <f t="shared" si="86"/>
        <v>3.7865748709122204</v>
      </c>
      <c r="DC5" s="17">
        <f t="shared" si="87"/>
        <v>2.1959459459459461</v>
      </c>
      <c r="DD5" s="17">
        <f t="shared" si="88"/>
        <v>1.9469026548672566</v>
      </c>
      <c r="DE5" s="19">
        <f t="shared" si="89"/>
        <v>2.4253731343283582</v>
      </c>
      <c r="DF5" s="17">
        <f t="shared" si="90"/>
        <v>3.0664395229982966</v>
      </c>
      <c r="DG5" s="17">
        <f t="shared" si="91"/>
        <v>7.1274298056155514</v>
      </c>
      <c r="DH5" s="19">
        <f t="shared" si="92"/>
        <v>2.6859504132231407</v>
      </c>
      <c r="DI5" s="17">
        <f t="shared" si="93"/>
        <v>1.9841269841269844</v>
      </c>
    </row>
    <row r="6" spans="1:114" x14ac:dyDescent="0.2">
      <c r="A6" s="91" t="s">
        <v>184</v>
      </c>
      <c r="B6" s="91" t="e">
        <f>VLOOKUP(A6,#REF!,5,FALSE)</f>
        <v>#REF!</v>
      </c>
      <c r="C6" s="92">
        <v>4</v>
      </c>
      <c r="D6" s="103" t="str">
        <f t="shared" si="28"/>
        <v/>
      </c>
      <c r="E6" s="103" t="str">
        <f t="shared" si="29"/>
        <v/>
      </c>
      <c r="F6" s="103">
        <f t="shared" si="30"/>
        <v>-1.0596183206106868</v>
      </c>
      <c r="G6" s="103">
        <f t="shared" si="31"/>
        <v>-1.0510156250000025</v>
      </c>
      <c r="H6" s="103">
        <f t="shared" si="32"/>
        <v>-1.8440625000000006</v>
      </c>
      <c r="I6" s="103">
        <f t="shared" si="33"/>
        <v>-2.1148387096774224</v>
      </c>
      <c r="J6" s="103" t="str">
        <f t="shared" si="34"/>
        <v/>
      </c>
      <c r="K6" s="103" t="str">
        <f t="shared" si="35"/>
        <v/>
      </c>
      <c r="L6" s="103" t="str">
        <f t="shared" si="36"/>
        <v/>
      </c>
      <c r="M6" s="103" t="str">
        <f t="shared" si="37"/>
        <v/>
      </c>
      <c r="N6" s="103" t="str">
        <f t="shared" si="38"/>
        <v/>
      </c>
      <c r="O6" s="102" t="str">
        <f t="shared" si="39"/>
        <v/>
      </c>
      <c r="P6" s="103" t="str">
        <f t="shared" si="40"/>
        <v/>
      </c>
      <c r="Q6" s="103">
        <f t="shared" si="41"/>
        <v>0.54999999999999982</v>
      </c>
      <c r="R6" s="103">
        <f t="shared" si="42"/>
        <v>0.74999999999999911</v>
      </c>
      <c r="S6" s="103">
        <f t="shared" si="43"/>
        <v>-0.52000000000000046</v>
      </c>
      <c r="T6" s="103">
        <f t="shared" si="44"/>
        <v>-0.78000000000000025</v>
      </c>
      <c r="U6" s="103" t="str">
        <f t="shared" si="45"/>
        <v/>
      </c>
      <c r="V6" s="103" t="str">
        <f t="shared" si="46"/>
        <v/>
      </c>
      <c r="W6" s="103" t="str">
        <f t="shared" si="47"/>
        <v/>
      </c>
      <c r="X6" s="103" t="str">
        <f t="shared" si="48"/>
        <v/>
      </c>
      <c r="Y6" s="103" t="str">
        <f t="shared" si="49"/>
        <v/>
      </c>
      <c r="Z6" s="35">
        <f t="shared" si="50"/>
        <v>0</v>
      </c>
      <c r="AA6" s="35">
        <f t="shared" si="51"/>
        <v>0</v>
      </c>
      <c r="AB6" s="35">
        <f t="shared" si="52"/>
        <v>98.315570081947811</v>
      </c>
      <c r="AC6" s="35">
        <f t="shared" si="53"/>
        <v>100</v>
      </c>
      <c r="AD6" s="35">
        <f t="shared" si="54"/>
        <v>87.480135980528217</v>
      </c>
      <c r="AE6" s="35">
        <f t="shared" si="55"/>
        <v>80.537628140536128</v>
      </c>
      <c r="AF6" s="35">
        <f t="shared" si="56"/>
        <v>0</v>
      </c>
      <c r="AG6" s="35">
        <f t="shared" si="57"/>
        <v>0</v>
      </c>
      <c r="AH6" s="35">
        <f t="shared" si="58"/>
        <v>0</v>
      </c>
      <c r="AI6" s="35">
        <f t="shared" si="59"/>
        <v>0</v>
      </c>
      <c r="AJ6" s="35">
        <f t="shared" si="60"/>
        <v>0</v>
      </c>
      <c r="AK6" s="36">
        <f t="shared" si="61"/>
        <v>0</v>
      </c>
      <c r="AL6" s="35">
        <f t="shared" si="62"/>
        <v>0</v>
      </c>
      <c r="AM6" s="35">
        <f t="shared" si="63"/>
        <v>97.063142437591779</v>
      </c>
      <c r="AN6" s="35">
        <f t="shared" si="64"/>
        <v>100</v>
      </c>
      <c r="AO6" s="35">
        <f t="shared" si="65"/>
        <v>81.350954478707791</v>
      </c>
      <c r="AP6" s="35">
        <f t="shared" si="66"/>
        <v>77.533039647577098</v>
      </c>
      <c r="AQ6" s="35">
        <f t="shared" si="67"/>
        <v>0</v>
      </c>
      <c r="AR6" s="35">
        <f t="shared" si="68"/>
        <v>0</v>
      </c>
      <c r="AS6" s="35">
        <f t="shared" si="69"/>
        <v>0</v>
      </c>
      <c r="AT6" s="35">
        <f t="shared" si="70"/>
        <v>0</v>
      </c>
      <c r="AU6" s="35">
        <f t="shared" si="71"/>
        <v>0</v>
      </c>
      <c r="AV6" s="36">
        <f t="shared" si="4"/>
        <v>0</v>
      </c>
      <c r="AW6" s="35">
        <f t="shared" si="5"/>
        <v>0</v>
      </c>
      <c r="AX6" s="35">
        <f t="shared" si="6"/>
        <v>98.315570081947811</v>
      </c>
      <c r="AY6" s="35">
        <f t="shared" si="7"/>
        <v>100</v>
      </c>
      <c r="AZ6" s="35">
        <f t="shared" si="8"/>
        <v>87.480135980528217</v>
      </c>
      <c r="BA6" s="35">
        <f t="shared" si="9"/>
        <v>80.537628140536128</v>
      </c>
      <c r="BB6" s="35">
        <f t="shared" si="10"/>
        <v>0</v>
      </c>
      <c r="BC6" s="35">
        <f t="shared" si="11"/>
        <v>0</v>
      </c>
      <c r="BD6" s="35">
        <f t="shared" si="12"/>
        <v>0</v>
      </c>
      <c r="BE6" s="35">
        <f t="shared" si="13"/>
        <v>0</v>
      </c>
      <c r="BF6" s="35">
        <f t="shared" si="14"/>
        <v>0</v>
      </c>
      <c r="BG6" s="36">
        <f t="shared" si="15"/>
        <v>0</v>
      </c>
      <c r="BH6" s="35">
        <f t="shared" si="16"/>
        <v>0</v>
      </c>
      <c r="BI6" s="35">
        <f t="shared" si="17"/>
        <v>60.921658986175117</v>
      </c>
      <c r="BJ6" s="35">
        <f t="shared" si="18"/>
        <v>61.965423111919925</v>
      </c>
      <c r="BK6" s="35">
        <f t="shared" si="19"/>
        <v>54.207436399217215</v>
      </c>
      <c r="BL6" s="35">
        <f t="shared" si="20"/>
        <v>49.905482041587902</v>
      </c>
      <c r="BM6" s="35">
        <f t="shared" si="21"/>
        <v>0</v>
      </c>
      <c r="BN6" s="35">
        <f t="shared" si="22"/>
        <v>0</v>
      </c>
      <c r="BO6" s="35">
        <f t="shared" si="23"/>
        <v>0</v>
      </c>
      <c r="BP6" s="35">
        <f t="shared" si="24"/>
        <v>0</v>
      </c>
      <c r="BQ6" s="35">
        <f t="shared" si="25"/>
        <v>0</v>
      </c>
      <c r="BR6" s="36">
        <f t="shared" si="72"/>
        <v>0</v>
      </c>
      <c r="BS6" s="35">
        <f t="shared" si="73"/>
        <v>0</v>
      </c>
      <c r="BT6" s="35">
        <f t="shared" si="74"/>
        <v>97.063142437591779</v>
      </c>
      <c r="BU6" s="35">
        <f t="shared" si="75"/>
        <v>100</v>
      </c>
      <c r="BV6" s="35">
        <f t="shared" si="76"/>
        <v>81.350954478707791</v>
      </c>
      <c r="BW6" s="35">
        <f t="shared" si="77"/>
        <v>77.533039647577098</v>
      </c>
      <c r="BX6" s="35">
        <f t="shared" si="78"/>
        <v>0</v>
      </c>
      <c r="BY6" s="35">
        <f t="shared" si="79"/>
        <v>0</v>
      </c>
      <c r="BZ6" s="35">
        <f t="shared" si="80"/>
        <v>0</v>
      </c>
      <c r="CA6" s="35">
        <f t="shared" si="81"/>
        <v>0</v>
      </c>
      <c r="CB6" s="35">
        <f t="shared" si="82"/>
        <v>0</v>
      </c>
      <c r="CE6" s="15">
        <v>6.61</v>
      </c>
      <c r="CF6" s="16">
        <v>6.81</v>
      </c>
      <c r="CG6" s="16">
        <v>5.54</v>
      </c>
      <c r="CH6" s="16">
        <v>5.28</v>
      </c>
      <c r="CN6" s="15" t="s">
        <v>180</v>
      </c>
      <c r="CO6" s="16" t="s">
        <v>180</v>
      </c>
      <c r="CP6" s="15">
        <v>0.08</v>
      </c>
      <c r="CQ6" s="16">
        <v>0.11</v>
      </c>
      <c r="CR6" s="16">
        <v>0.13</v>
      </c>
      <c r="CS6" s="16">
        <v>0.16</v>
      </c>
      <c r="CT6" s="15" t="s">
        <v>180</v>
      </c>
      <c r="CU6" s="16" t="s">
        <v>180</v>
      </c>
      <c r="CV6" s="16" t="s">
        <v>180</v>
      </c>
      <c r="CW6" s="15" t="s">
        <v>180</v>
      </c>
      <c r="CX6" s="16" t="s">
        <v>180</v>
      </c>
      <c r="CY6" s="19" t="str">
        <f t="shared" si="83"/>
        <v/>
      </c>
      <c r="CZ6" s="17" t="str">
        <f t="shared" si="84"/>
        <v/>
      </c>
      <c r="DA6" s="19">
        <f t="shared" si="85"/>
        <v>1.2102874432677762</v>
      </c>
      <c r="DB6" s="17">
        <f t="shared" si="86"/>
        <v>1.6152716593245229</v>
      </c>
      <c r="DC6" s="17">
        <f t="shared" si="87"/>
        <v>2.3465703971119134</v>
      </c>
      <c r="DD6" s="17">
        <f t="shared" si="88"/>
        <v>3.0303030303030303</v>
      </c>
      <c r="DE6" s="19" t="str">
        <f t="shared" si="89"/>
        <v/>
      </c>
      <c r="DF6" s="17" t="str">
        <f t="shared" si="90"/>
        <v/>
      </c>
      <c r="DG6" s="17" t="str">
        <f t="shared" si="91"/>
        <v/>
      </c>
      <c r="DH6" s="19" t="str">
        <f t="shared" si="92"/>
        <v/>
      </c>
      <c r="DI6" s="17" t="str">
        <f t="shared" si="93"/>
        <v/>
      </c>
    </row>
    <row r="7" spans="1:114" x14ac:dyDescent="0.2">
      <c r="A7" s="91" t="s">
        <v>185</v>
      </c>
      <c r="B7" s="91" t="e">
        <f>VLOOKUP(A7,#REF!,5,FALSE)</f>
        <v>#REF!</v>
      </c>
      <c r="C7" s="92">
        <v>4</v>
      </c>
      <c r="D7" s="103">
        <f t="shared" si="28"/>
        <v>1.19232323232323</v>
      </c>
      <c r="E7" s="103">
        <f t="shared" si="29"/>
        <v>1.124646464646462</v>
      </c>
      <c r="F7" s="103">
        <f t="shared" si="30"/>
        <v>-0.56961832061068751</v>
      </c>
      <c r="G7" s="103">
        <f t="shared" si="31"/>
        <v>-0.70101562500000192</v>
      </c>
      <c r="H7" s="103">
        <f t="shared" si="32"/>
        <v>-0.67406250000000068</v>
      </c>
      <c r="I7" s="103">
        <f t="shared" si="33"/>
        <v>-0.52483870967742252</v>
      </c>
      <c r="J7" s="103">
        <f t="shared" si="34"/>
        <v>0.75389380530973327</v>
      </c>
      <c r="K7" s="103">
        <f t="shared" si="35"/>
        <v>0.92899159663865305</v>
      </c>
      <c r="L7" s="103">
        <f t="shared" si="36"/>
        <v>-0.5808791208791213</v>
      </c>
      <c r="M7" s="103">
        <f t="shared" si="37"/>
        <v>-0.71886792452829962</v>
      </c>
      <c r="N7" s="103">
        <f t="shared" si="38"/>
        <v>0.32828282828283228</v>
      </c>
      <c r="O7" s="102">
        <f t="shared" si="39"/>
        <v>1.0336363636363632</v>
      </c>
      <c r="P7" s="103">
        <f t="shared" si="40"/>
        <v>0.90363636363636246</v>
      </c>
      <c r="Q7" s="103">
        <f t="shared" si="41"/>
        <v>-0.4363636363636374</v>
      </c>
      <c r="R7" s="103">
        <f t="shared" si="42"/>
        <v>-0.3763636363636369</v>
      </c>
      <c r="S7" s="103">
        <f t="shared" si="43"/>
        <v>-0.82636363636363708</v>
      </c>
      <c r="T7" s="103">
        <f t="shared" si="44"/>
        <v>-0.66636363636363694</v>
      </c>
      <c r="U7" s="103">
        <f t="shared" si="45"/>
        <v>0.91363636363636225</v>
      </c>
      <c r="V7" s="103">
        <f t="shared" si="46"/>
        <v>1.1436363636363627</v>
      </c>
      <c r="W7" s="103">
        <f t="shared" si="47"/>
        <v>-0.81636363636363729</v>
      </c>
      <c r="X7" s="103">
        <f t="shared" si="48"/>
        <v>-0.92636363636363672</v>
      </c>
      <c r="Y7" s="103">
        <f t="shared" si="49"/>
        <v>5.3636363636362816E-2</v>
      </c>
      <c r="Z7" s="35">
        <f t="shared" si="50"/>
        <v>100</v>
      </c>
      <c r="AA7" s="35">
        <f t="shared" si="51"/>
        <v>99.021729996628125</v>
      </c>
      <c r="AB7" s="35">
        <f t="shared" si="52"/>
        <v>99.668285178597202</v>
      </c>
      <c r="AC7" s="35">
        <f t="shared" si="53"/>
        <v>99.230163175031095</v>
      </c>
      <c r="AD7" s="35">
        <f t="shared" si="54"/>
        <v>100</v>
      </c>
      <c r="AE7" s="35">
        <f t="shared" si="55"/>
        <v>98.900718111105803</v>
      </c>
      <c r="AF7" s="35">
        <f t="shared" si="56"/>
        <v>99.864812012175406</v>
      </c>
      <c r="AG7" s="35">
        <f t="shared" si="57"/>
        <v>100</v>
      </c>
      <c r="AH7" s="35">
        <f t="shared" si="58"/>
        <v>82.461994809047084</v>
      </c>
      <c r="AI7" s="35">
        <f t="shared" si="59"/>
        <v>86.839450404667787</v>
      </c>
      <c r="AJ7" s="35">
        <f t="shared" si="60"/>
        <v>100</v>
      </c>
      <c r="AK7" s="36">
        <f t="shared" si="61"/>
        <v>100</v>
      </c>
      <c r="AL7" s="35">
        <f t="shared" si="62"/>
        <v>98.483080513418898</v>
      </c>
      <c r="AM7" s="35">
        <f t="shared" si="63"/>
        <v>99.162011173184354</v>
      </c>
      <c r="AN7" s="35">
        <f t="shared" si="64"/>
        <v>100</v>
      </c>
      <c r="AO7" s="35">
        <f t="shared" si="65"/>
        <v>93.715083798882674</v>
      </c>
      <c r="AP7" s="35">
        <f t="shared" si="66"/>
        <v>95.949720670391059</v>
      </c>
      <c r="AQ7" s="35">
        <f t="shared" si="67"/>
        <v>97.350230414746534</v>
      </c>
      <c r="AR7" s="35">
        <f t="shared" si="68"/>
        <v>100</v>
      </c>
      <c r="AS7" s="35">
        <f t="shared" si="69"/>
        <v>77.41935483870968</v>
      </c>
      <c r="AT7" s="35">
        <f t="shared" si="70"/>
        <v>87.088274044795781</v>
      </c>
      <c r="AU7" s="35">
        <f t="shared" si="71"/>
        <v>100</v>
      </c>
      <c r="AV7" s="36">
        <f t="shared" si="4"/>
        <v>99.538334913996579</v>
      </c>
      <c r="AW7" s="35">
        <f t="shared" si="5"/>
        <v>98.564581241677132</v>
      </c>
      <c r="AX7" s="35">
        <f t="shared" si="6"/>
        <v>83.832742254029597</v>
      </c>
      <c r="AY7" s="35">
        <f t="shared" si="7"/>
        <v>83.464230154769936</v>
      </c>
      <c r="AZ7" s="35">
        <f t="shared" si="8"/>
        <v>84.111753406621133</v>
      </c>
      <c r="BA7" s="35">
        <f t="shared" si="9"/>
        <v>83.187128134990814</v>
      </c>
      <c r="BB7" s="35">
        <f t="shared" si="10"/>
        <v>99.864812012175406</v>
      </c>
      <c r="BC7" s="35">
        <f t="shared" si="11"/>
        <v>100</v>
      </c>
      <c r="BD7" s="35">
        <f t="shared" si="12"/>
        <v>82.461994809047084</v>
      </c>
      <c r="BE7" s="35">
        <f t="shared" si="13"/>
        <v>80.648672372174659</v>
      </c>
      <c r="BF7" s="35">
        <f t="shared" si="14"/>
        <v>92.871007354785888</v>
      </c>
      <c r="BG7" s="36">
        <f t="shared" si="15"/>
        <v>77.697189483227561</v>
      </c>
      <c r="BH7" s="35">
        <f t="shared" si="16"/>
        <v>76.937101185050139</v>
      </c>
      <c r="BI7" s="35">
        <f t="shared" si="17"/>
        <v>65.437788018433181</v>
      </c>
      <c r="BJ7" s="35">
        <f t="shared" si="18"/>
        <v>65.150136487716111</v>
      </c>
      <c r="BK7" s="35">
        <f t="shared" si="19"/>
        <v>65.655577299412911</v>
      </c>
      <c r="BL7" s="35">
        <f t="shared" si="20"/>
        <v>64.933837429111534</v>
      </c>
      <c r="BM7" s="35">
        <f t="shared" si="21"/>
        <v>77.952029520295198</v>
      </c>
      <c r="BN7" s="35">
        <f t="shared" si="22"/>
        <v>78.057553956834539</v>
      </c>
      <c r="BO7" s="35">
        <f t="shared" si="23"/>
        <v>64.367816091954026</v>
      </c>
      <c r="BP7" s="35">
        <f t="shared" si="24"/>
        <v>62.952380952380949</v>
      </c>
      <c r="BQ7" s="35">
        <f t="shared" si="25"/>
        <v>72.492836676217763</v>
      </c>
      <c r="BR7" s="36">
        <f t="shared" si="72"/>
        <v>98.732718894009224</v>
      </c>
      <c r="BS7" s="35">
        <f t="shared" si="73"/>
        <v>97.235023041474662</v>
      </c>
      <c r="BT7" s="35">
        <f t="shared" si="74"/>
        <v>81.79723502304148</v>
      </c>
      <c r="BU7" s="35">
        <f t="shared" si="75"/>
        <v>82.488479262672811</v>
      </c>
      <c r="BV7" s="35">
        <f t="shared" si="76"/>
        <v>77.304147465437794</v>
      </c>
      <c r="BW7" s="35">
        <f t="shared" si="77"/>
        <v>79.147465437788014</v>
      </c>
      <c r="BX7" s="35">
        <f t="shared" si="78"/>
        <v>97.350230414746534</v>
      </c>
      <c r="BY7" s="35">
        <f t="shared" si="79"/>
        <v>100</v>
      </c>
      <c r="BZ7" s="35">
        <f t="shared" si="80"/>
        <v>77.41935483870968</v>
      </c>
      <c r="CA7" s="35">
        <f t="shared" si="81"/>
        <v>76.15207373271889</v>
      </c>
      <c r="CB7" s="35">
        <f t="shared" si="82"/>
        <v>87.442396313364057</v>
      </c>
      <c r="CC7" s="15">
        <v>8.57</v>
      </c>
      <c r="CD7" s="16">
        <v>8.44</v>
      </c>
      <c r="CE7" s="15">
        <v>7.1</v>
      </c>
      <c r="CF7" s="16">
        <v>7.16</v>
      </c>
      <c r="CG7" s="16">
        <v>6.71</v>
      </c>
      <c r="CH7" s="16">
        <v>6.87</v>
      </c>
      <c r="CI7" s="15">
        <v>8.4499999999999993</v>
      </c>
      <c r="CJ7" s="16">
        <v>8.68</v>
      </c>
      <c r="CK7" s="16">
        <v>6.72</v>
      </c>
      <c r="CL7" s="15">
        <v>6.61</v>
      </c>
      <c r="CM7" s="16">
        <v>7.59</v>
      </c>
      <c r="CN7" s="15">
        <v>0.24</v>
      </c>
      <c r="CO7" s="16">
        <v>0.26</v>
      </c>
      <c r="CP7" s="15">
        <v>0.28000000000000003</v>
      </c>
      <c r="CQ7" s="16">
        <v>0.26</v>
      </c>
      <c r="CR7" s="16">
        <v>0.26</v>
      </c>
      <c r="CS7" s="16">
        <v>0.24</v>
      </c>
      <c r="CT7" s="15">
        <v>0.28000000000000003</v>
      </c>
      <c r="CU7" s="16">
        <v>0.21</v>
      </c>
      <c r="CV7" s="16">
        <v>0.26</v>
      </c>
      <c r="CW7" s="15">
        <v>0.28000000000000003</v>
      </c>
      <c r="CX7" s="16">
        <v>0.19</v>
      </c>
      <c r="CY7" s="19">
        <f t="shared" si="83"/>
        <v>2.8004667444574092</v>
      </c>
      <c r="CZ7" s="17">
        <f t="shared" si="84"/>
        <v>3.080568720379147</v>
      </c>
      <c r="DA7" s="19">
        <f t="shared" si="85"/>
        <v>3.943661971830986</v>
      </c>
      <c r="DB7" s="17">
        <f t="shared" si="86"/>
        <v>3.6312849162011176</v>
      </c>
      <c r="DC7" s="17">
        <f t="shared" si="87"/>
        <v>3.8748137108792844</v>
      </c>
      <c r="DD7" s="17">
        <f t="shared" si="88"/>
        <v>3.4934497816593884</v>
      </c>
      <c r="DE7" s="19">
        <f t="shared" si="89"/>
        <v>3.3136094674556222</v>
      </c>
      <c r="DF7" s="17">
        <f t="shared" si="90"/>
        <v>2.4193548387096775</v>
      </c>
      <c r="DG7" s="17">
        <f t="shared" si="91"/>
        <v>3.8690476190476191</v>
      </c>
      <c r="DH7" s="19">
        <f t="shared" si="92"/>
        <v>4.2360060514372169</v>
      </c>
      <c r="DI7" s="17">
        <f t="shared" si="93"/>
        <v>2.5032938076416338</v>
      </c>
    </row>
    <row r="8" spans="1:114" x14ac:dyDescent="0.2">
      <c r="A8" s="91" t="s">
        <v>186</v>
      </c>
      <c r="B8" s="91" t="e">
        <f>VLOOKUP(A8,#REF!,5,FALSE)</f>
        <v>#REF!</v>
      </c>
      <c r="C8" s="92">
        <v>3</v>
      </c>
      <c r="D8" s="103">
        <f t="shared" si="28"/>
        <v>0.37232323232322972</v>
      </c>
      <c r="E8" s="103">
        <f t="shared" si="29"/>
        <v>0.14464646464646247</v>
      </c>
      <c r="F8" s="103">
        <f t="shared" si="30"/>
        <v>-1.6796183206106869</v>
      </c>
      <c r="G8" s="103">
        <f t="shared" si="31"/>
        <v>-1.821015625000002</v>
      </c>
      <c r="H8" s="103">
        <f t="shared" si="32"/>
        <v>-1.4640625000000007</v>
      </c>
      <c r="I8" s="103">
        <f t="shared" si="33"/>
        <v>-1.4048387096774224</v>
      </c>
      <c r="J8" s="103">
        <f t="shared" si="34"/>
        <v>-0.23610619469026606</v>
      </c>
      <c r="K8" s="103">
        <f t="shared" si="35"/>
        <v>-0.12100840336134677</v>
      </c>
      <c r="L8" s="103">
        <f t="shared" si="36"/>
        <v>-1.260879120879121</v>
      </c>
      <c r="M8" s="103">
        <f t="shared" si="37"/>
        <v>-1.3088679245283004</v>
      </c>
      <c r="N8" s="103">
        <f t="shared" si="38"/>
        <v>-1.0517171717171676</v>
      </c>
      <c r="O8" s="102">
        <f t="shared" si="39"/>
        <v>1.1581818181818173</v>
      </c>
      <c r="P8" s="103">
        <f t="shared" si="40"/>
        <v>0.86818181818181728</v>
      </c>
      <c r="Q8" s="103">
        <f t="shared" si="41"/>
        <v>-0.60181818181818247</v>
      </c>
      <c r="R8" s="103">
        <f t="shared" si="42"/>
        <v>-0.55181818181818265</v>
      </c>
      <c r="S8" s="103">
        <f t="shared" si="43"/>
        <v>-0.67181818181818276</v>
      </c>
      <c r="T8" s="103">
        <f t="shared" si="44"/>
        <v>-0.60181818181818247</v>
      </c>
      <c r="U8" s="103">
        <f t="shared" si="45"/>
        <v>0.86818181818181728</v>
      </c>
      <c r="V8" s="103">
        <f t="shared" si="46"/>
        <v>1.0381818181818172</v>
      </c>
      <c r="W8" s="103">
        <f t="shared" si="47"/>
        <v>-0.55181818181818265</v>
      </c>
      <c r="X8" s="103">
        <f t="shared" si="48"/>
        <v>-0.57181818181818311</v>
      </c>
      <c r="Y8" s="103">
        <f t="shared" si="49"/>
        <v>-0.38181818181818272</v>
      </c>
      <c r="Z8" s="35">
        <f t="shared" si="50"/>
        <v>100</v>
      </c>
      <c r="AA8" s="35">
        <f t="shared" si="51"/>
        <v>96.784544358514395</v>
      </c>
      <c r="AB8" s="35">
        <f t="shared" si="52"/>
        <v>95.307323452484752</v>
      </c>
      <c r="AC8" s="35">
        <f t="shared" si="53"/>
        <v>94.878636598381831</v>
      </c>
      <c r="AD8" s="35">
        <f t="shared" si="54"/>
        <v>99.999999999999986</v>
      </c>
      <c r="AE8" s="35">
        <f t="shared" si="55"/>
        <v>97.739551933786345</v>
      </c>
      <c r="AF8" s="35">
        <f t="shared" si="56"/>
        <v>100</v>
      </c>
      <c r="AG8" s="35">
        <f t="shared" si="57"/>
        <v>99.703454394661208</v>
      </c>
      <c r="AH8" s="35">
        <f t="shared" si="58"/>
        <v>84.067260382320001</v>
      </c>
      <c r="AI8" s="35">
        <f t="shared" si="59"/>
        <v>96.663446054750423</v>
      </c>
      <c r="AJ8" s="35">
        <f t="shared" si="60"/>
        <v>100.00000000000001</v>
      </c>
      <c r="AK8" s="36">
        <f t="shared" si="61"/>
        <v>100</v>
      </c>
      <c r="AL8" s="35">
        <f t="shared" si="62"/>
        <v>96.258064516129039</v>
      </c>
      <c r="AM8" s="35">
        <f t="shared" si="63"/>
        <v>99.172185430463571</v>
      </c>
      <c r="AN8" s="35">
        <f t="shared" si="64"/>
        <v>100</v>
      </c>
      <c r="AO8" s="35">
        <f t="shared" si="65"/>
        <v>98.013245033112582</v>
      </c>
      <c r="AP8" s="35">
        <f t="shared" si="66"/>
        <v>99.172185430463571</v>
      </c>
      <c r="AQ8" s="35">
        <f t="shared" si="67"/>
        <v>97.771952817824385</v>
      </c>
      <c r="AR8" s="35">
        <f t="shared" si="68"/>
        <v>100</v>
      </c>
      <c r="AS8" s="35">
        <f t="shared" si="69"/>
        <v>79.161205766710353</v>
      </c>
      <c r="AT8" s="35">
        <f t="shared" si="70"/>
        <v>96.940418679549111</v>
      </c>
      <c r="AU8" s="35">
        <f t="shared" si="71"/>
        <v>100</v>
      </c>
      <c r="AV8" s="36">
        <f t="shared" si="4"/>
        <v>100</v>
      </c>
      <c r="AW8" s="35">
        <f t="shared" si="5"/>
        <v>96.784544358514395</v>
      </c>
      <c r="AX8" s="35">
        <f t="shared" si="6"/>
        <v>78.572558346960008</v>
      </c>
      <c r="AY8" s="35">
        <f t="shared" si="7"/>
        <v>78.219143502891185</v>
      </c>
      <c r="AZ8" s="35">
        <f t="shared" si="8"/>
        <v>82.441260021463265</v>
      </c>
      <c r="BA8" s="35">
        <f t="shared" si="9"/>
        <v>80.577718153545931</v>
      </c>
      <c r="BB8" s="35">
        <f t="shared" si="10"/>
        <v>97.945244613736449</v>
      </c>
      <c r="BC8" s="35">
        <f t="shared" si="11"/>
        <v>97.654792295196089</v>
      </c>
      <c r="BD8" s="35">
        <f t="shared" si="12"/>
        <v>82.33988382153008</v>
      </c>
      <c r="BE8" s="35">
        <f t="shared" si="13"/>
        <v>81.598279569892469</v>
      </c>
      <c r="BF8" s="35">
        <f t="shared" si="14"/>
        <v>84.414825769479606</v>
      </c>
      <c r="BG8" s="36">
        <f t="shared" si="15"/>
        <v>70.262919310970091</v>
      </c>
      <c r="BH8" s="35">
        <f t="shared" si="16"/>
        <v>68.003646308113034</v>
      </c>
      <c r="BI8" s="35">
        <f t="shared" si="17"/>
        <v>55.207373271889402</v>
      </c>
      <c r="BJ8" s="35">
        <f t="shared" si="18"/>
        <v>54.959053685168335</v>
      </c>
      <c r="BK8" s="35">
        <f t="shared" si="19"/>
        <v>57.925636007827784</v>
      </c>
      <c r="BL8" s="35">
        <f t="shared" si="20"/>
        <v>56.616257088846879</v>
      </c>
      <c r="BM8" s="35">
        <f t="shared" si="21"/>
        <v>68.819188191881921</v>
      </c>
      <c r="BN8" s="35">
        <f t="shared" si="22"/>
        <v>68.615107913669064</v>
      </c>
      <c r="BO8" s="35">
        <f t="shared" si="23"/>
        <v>57.854406130268202</v>
      </c>
      <c r="BP8" s="35">
        <f t="shared" si="24"/>
        <v>57.333333333333336</v>
      </c>
      <c r="BQ8" s="35">
        <f t="shared" si="25"/>
        <v>59.312320916905442</v>
      </c>
      <c r="BR8" s="36">
        <f t="shared" si="72"/>
        <v>101.57273918741809</v>
      </c>
      <c r="BS8" s="35">
        <f t="shared" si="73"/>
        <v>97.771952817824385</v>
      </c>
      <c r="BT8" s="35">
        <f t="shared" si="74"/>
        <v>78.505897771952817</v>
      </c>
      <c r="BU8" s="35">
        <f t="shared" si="75"/>
        <v>79.161205766710353</v>
      </c>
      <c r="BV8" s="35">
        <f t="shared" si="76"/>
        <v>77.588466579292273</v>
      </c>
      <c r="BW8" s="35">
        <f t="shared" si="77"/>
        <v>78.505897771952817</v>
      </c>
      <c r="BX8" s="35">
        <f t="shared" si="78"/>
        <v>97.771952817824385</v>
      </c>
      <c r="BY8" s="35">
        <f t="shared" si="79"/>
        <v>100</v>
      </c>
      <c r="BZ8" s="35">
        <f t="shared" si="80"/>
        <v>79.161205766710353</v>
      </c>
      <c r="CA8" s="35">
        <f t="shared" si="81"/>
        <v>78.899082568807344</v>
      </c>
      <c r="CB8" s="35">
        <f t="shared" si="82"/>
        <v>81.389252948885982</v>
      </c>
      <c r="CC8" s="15">
        <v>7.75</v>
      </c>
      <c r="CD8" s="16">
        <v>7.46</v>
      </c>
      <c r="CE8" s="15">
        <v>5.99</v>
      </c>
      <c r="CF8" s="16">
        <v>6.04</v>
      </c>
      <c r="CG8" s="16">
        <v>5.92</v>
      </c>
      <c r="CH8" s="16">
        <v>5.99</v>
      </c>
      <c r="CI8" s="15">
        <v>7.46</v>
      </c>
      <c r="CJ8" s="16">
        <v>7.63</v>
      </c>
      <c r="CK8" s="16">
        <v>6.04</v>
      </c>
      <c r="CL8" s="15">
        <v>6.02</v>
      </c>
      <c r="CM8" s="16">
        <v>6.21</v>
      </c>
      <c r="CN8" s="15">
        <v>0.14000000000000001</v>
      </c>
      <c r="CO8" s="16">
        <v>0.1</v>
      </c>
      <c r="CP8" s="15">
        <v>0.16</v>
      </c>
      <c r="CQ8" s="16">
        <v>0.23</v>
      </c>
      <c r="CR8" s="16">
        <v>0.23</v>
      </c>
      <c r="CS8" s="16">
        <v>0.13</v>
      </c>
      <c r="CT8" s="15">
        <v>0.14000000000000001</v>
      </c>
      <c r="CU8" s="16">
        <v>0.15</v>
      </c>
      <c r="CV8" s="16">
        <v>0.17</v>
      </c>
      <c r="CW8" s="15">
        <v>0.34</v>
      </c>
      <c r="CX8" s="16">
        <v>0.11</v>
      </c>
      <c r="CY8" s="19">
        <f t="shared" si="83"/>
        <v>1.806451612903226</v>
      </c>
      <c r="CZ8" s="17">
        <f t="shared" si="84"/>
        <v>1.3404825737265416</v>
      </c>
      <c r="DA8" s="19">
        <f t="shared" si="85"/>
        <v>2.671118530884808</v>
      </c>
      <c r="DB8" s="17">
        <f t="shared" si="86"/>
        <v>3.8079470198675498</v>
      </c>
      <c r="DC8" s="17">
        <f t="shared" si="87"/>
        <v>3.8851351351351351</v>
      </c>
      <c r="DD8" s="17">
        <f t="shared" si="88"/>
        <v>2.1702838063439067</v>
      </c>
      <c r="DE8" s="19">
        <f t="shared" si="89"/>
        <v>1.8766756032171583</v>
      </c>
      <c r="DF8" s="17">
        <f t="shared" si="90"/>
        <v>1.9659239842726082</v>
      </c>
      <c r="DG8" s="17">
        <f t="shared" si="91"/>
        <v>2.814569536423841</v>
      </c>
      <c r="DH8" s="19">
        <f t="shared" si="92"/>
        <v>5.6478405315614628</v>
      </c>
      <c r="DI8" s="17">
        <f t="shared" si="93"/>
        <v>1.7713365539452495</v>
      </c>
    </row>
    <row r="9" spans="1:114" x14ac:dyDescent="0.2">
      <c r="A9" s="91" t="s">
        <v>187</v>
      </c>
      <c r="B9" s="91" t="e">
        <f>VLOOKUP(A9,#REF!,5,FALSE)</f>
        <v>#REF!</v>
      </c>
      <c r="C9" s="92">
        <v>4</v>
      </c>
      <c r="D9" s="103">
        <f t="shared" si="28"/>
        <v>-0.62767676767677028</v>
      </c>
      <c r="E9" s="103">
        <f t="shared" si="29"/>
        <v>-0.5653535353535375</v>
      </c>
      <c r="F9" s="103" t="str">
        <f t="shared" si="30"/>
        <v/>
      </c>
      <c r="G9" s="103" t="str">
        <f t="shared" si="31"/>
        <v/>
      </c>
      <c r="H9" s="103" t="str">
        <f t="shared" si="32"/>
        <v/>
      </c>
      <c r="I9" s="103" t="str">
        <f t="shared" si="33"/>
        <v/>
      </c>
      <c r="J9" s="103">
        <f t="shared" si="34"/>
        <v>-0.75610619469026563</v>
      </c>
      <c r="K9" s="103">
        <f t="shared" si="35"/>
        <v>-0.89100840336134635</v>
      </c>
      <c r="L9" s="103" t="str">
        <f t="shared" si="36"/>
        <v/>
      </c>
      <c r="M9" s="103" t="str">
        <f t="shared" si="37"/>
        <v/>
      </c>
      <c r="N9" s="103" t="str">
        <f t="shared" si="38"/>
        <v/>
      </c>
      <c r="O9" s="102">
        <f t="shared" si="39"/>
        <v>-7.5000000000000178E-2</v>
      </c>
      <c r="P9" s="103">
        <f t="shared" si="40"/>
        <v>-7.5000000000000178E-2</v>
      </c>
      <c r="Q9" s="103" t="str">
        <f t="shared" si="41"/>
        <v/>
      </c>
      <c r="R9" s="103" t="str">
        <f t="shared" si="42"/>
        <v/>
      </c>
      <c r="S9" s="103" t="str">
        <f t="shared" si="43"/>
        <v/>
      </c>
      <c r="T9" s="103" t="str">
        <f t="shared" si="44"/>
        <v/>
      </c>
      <c r="U9" s="103">
        <f t="shared" si="45"/>
        <v>0.11500000000000021</v>
      </c>
      <c r="V9" s="103">
        <f t="shared" si="46"/>
        <v>3.5000000000000142E-2</v>
      </c>
      <c r="W9" s="103" t="str">
        <f t="shared" si="47"/>
        <v/>
      </c>
      <c r="X9" s="103" t="str">
        <f t="shared" si="48"/>
        <v/>
      </c>
      <c r="Y9" s="103" t="str">
        <f t="shared" si="49"/>
        <v/>
      </c>
      <c r="Z9" s="35">
        <f t="shared" si="50"/>
        <v>99.456029011786043</v>
      </c>
      <c r="AA9" s="35">
        <f t="shared" si="51"/>
        <v>100</v>
      </c>
      <c r="AB9" s="35">
        <f t="shared" si="52"/>
        <v>0</v>
      </c>
      <c r="AC9" s="35">
        <f t="shared" si="53"/>
        <v>0</v>
      </c>
      <c r="AD9" s="35">
        <f t="shared" si="54"/>
        <v>0</v>
      </c>
      <c r="AE9" s="35">
        <f t="shared" si="55"/>
        <v>0</v>
      </c>
      <c r="AF9" s="35">
        <f t="shared" si="56"/>
        <v>100</v>
      </c>
      <c r="AG9" s="35">
        <f t="shared" si="57"/>
        <v>96.358302407065707</v>
      </c>
      <c r="AH9" s="35">
        <f t="shared" si="58"/>
        <v>0</v>
      </c>
      <c r="AI9" s="35">
        <f t="shared" si="59"/>
        <v>0</v>
      </c>
      <c r="AJ9" s="35">
        <f t="shared" si="60"/>
        <v>0</v>
      </c>
      <c r="AK9" s="36">
        <f t="shared" si="61"/>
        <v>100</v>
      </c>
      <c r="AL9" s="35">
        <f t="shared" si="62"/>
        <v>100</v>
      </c>
      <c r="AM9" s="35">
        <f t="shared" si="63"/>
        <v>0</v>
      </c>
      <c r="AN9" s="35">
        <f t="shared" si="64"/>
        <v>0</v>
      </c>
      <c r="AO9" s="35">
        <f t="shared" si="65"/>
        <v>0</v>
      </c>
      <c r="AP9" s="35">
        <f t="shared" si="66"/>
        <v>0</v>
      </c>
      <c r="AQ9" s="35">
        <f t="shared" si="67"/>
        <v>100</v>
      </c>
      <c r="AR9" s="35">
        <f t="shared" si="68"/>
        <v>98.847262247838614</v>
      </c>
      <c r="AS9" s="35">
        <f t="shared" si="69"/>
        <v>0</v>
      </c>
      <c r="AT9" s="35">
        <f t="shared" si="70"/>
        <v>0</v>
      </c>
      <c r="AU9" s="35">
        <f t="shared" si="71"/>
        <v>0</v>
      </c>
      <c r="AV9" s="36">
        <f t="shared" si="4"/>
        <v>95.586832871315082</v>
      </c>
      <c r="AW9" s="35">
        <f t="shared" si="5"/>
        <v>96.10964143761214</v>
      </c>
      <c r="AX9" s="35">
        <f t="shared" si="6"/>
        <v>0</v>
      </c>
      <c r="AY9" s="35">
        <f t="shared" si="7"/>
        <v>0</v>
      </c>
      <c r="AZ9" s="35">
        <f t="shared" si="8"/>
        <v>0</v>
      </c>
      <c r="BA9" s="35">
        <f t="shared" si="9"/>
        <v>0</v>
      </c>
      <c r="BB9" s="35">
        <f t="shared" si="10"/>
        <v>100</v>
      </c>
      <c r="BC9" s="35">
        <f t="shared" si="11"/>
        <v>96.358302407065707</v>
      </c>
      <c r="BD9" s="35">
        <f t="shared" si="12"/>
        <v>0</v>
      </c>
      <c r="BE9" s="35">
        <f t="shared" si="13"/>
        <v>0</v>
      </c>
      <c r="BF9" s="35">
        <f t="shared" si="14"/>
        <v>0</v>
      </c>
      <c r="BG9" s="36">
        <f t="shared" si="15"/>
        <v>61.196736174070722</v>
      </c>
      <c r="BH9" s="35">
        <f t="shared" si="16"/>
        <v>61.531449407474931</v>
      </c>
      <c r="BI9" s="35">
        <f t="shared" si="17"/>
        <v>0</v>
      </c>
      <c r="BJ9" s="35">
        <f t="shared" si="18"/>
        <v>0</v>
      </c>
      <c r="BK9" s="35">
        <f t="shared" si="19"/>
        <v>0</v>
      </c>
      <c r="BL9" s="35">
        <f t="shared" si="20"/>
        <v>0</v>
      </c>
      <c r="BM9" s="35">
        <f t="shared" si="21"/>
        <v>64.022140221402211</v>
      </c>
      <c r="BN9" s="35">
        <f t="shared" si="22"/>
        <v>61.690647482014391</v>
      </c>
      <c r="BO9" s="35">
        <f t="shared" si="23"/>
        <v>0</v>
      </c>
      <c r="BP9" s="35">
        <f t="shared" si="24"/>
        <v>0</v>
      </c>
      <c r="BQ9" s="35">
        <f t="shared" si="25"/>
        <v>0</v>
      </c>
      <c r="BR9" s="36">
        <f t="shared" si="72"/>
        <v>97.262247838616716</v>
      </c>
      <c r="BS9" s="35">
        <f t="shared" si="73"/>
        <v>97.262247838616716</v>
      </c>
      <c r="BT9" s="35">
        <f t="shared" si="74"/>
        <v>0</v>
      </c>
      <c r="BU9" s="35">
        <f t="shared" si="75"/>
        <v>0</v>
      </c>
      <c r="BV9" s="35">
        <f t="shared" si="76"/>
        <v>0</v>
      </c>
      <c r="BW9" s="35">
        <f t="shared" si="77"/>
        <v>0</v>
      </c>
      <c r="BX9" s="35">
        <f t="shared" si="78"/>
        <v>100</v>
      </c>
      <c r="BY9" s="35">
        <f t="shared" si="79"/>
        <v>98.847262247838614</v>
      </c>
      <c r="BZ9" s="35">
        <f t="shared" si="80"/>
        <v>0</v>
      </c>
      <c r="CA9" s="35">
        <f t="shared" si="81"/>
        <v>0</v>
      </c>
      <c r="CB9" s="35">
        <f t="shared" si="82"/>
        <v>0</v>
      </c>
      <c r="CC9" s="15">
        <v>6.75</v>
      </c>
      <c r="CD9" s="16">
        <v>6.75</v>
      </c>
      <c r="CI9" s="15">
        <v>6.94</v>
      </c>
      <c r="CJ9" s="16">
        <v>6.86</v>
      </c>
      <c r="CN9" s="15">
        <v>0.24</v>
      </c>
      <c r="CO9" s="16">
        <v>0.19</v>
      </c>
      <c r="CP9" s="15" t="s">
        <v>180</v>
      </c>
      <c r="CQ9" s="16" t="s">
        <v>180</v>
      </c>
      <c r="CR9" s="16" t="s">
        <v>180</v>
      </c>
      <c r="CS9" s="16" t="s">
        <v>180</v>
      </c>
      <c r="CT9" s="15">
        <v>0.23</v>
      </c>
      <c r="CU9" s="16">
        <v>0.24</v>
      </c>
      <c r="CV9" s="16" t="s">
        <v>180</v>
      </c>
      <c r="CW9" s="15" t="s">
        <v>180</v>
      </c>
      <c r="CX9" s="16" t="s">
        <v>180</v>
      </c>
      <c r="CY9" s="19">
        <f t="shared" si="83"/>
        <v>3.5555555555555554</v>
      </c>
      <c r="CZ9" s="17">
        <f t="shared" si="84"/>
        <v>2.8148148148148149</v>
      </c>
      <c r="DA9" s="19" t="str">
        <f t="shared" si="85"/>
        <v/>
      </c>
      <c r="DB9" s="17" t="str">
        <f t="shared" si="86"/>
        <v/>
      </c>
      <c r="DC9" s="17" t="str">
        <f t="shared" si="87"/>
        <v/>
      </c>
      <c r="DD9" s="17" t="str">
        <f t="shared" si="88"/>
        <v/>
      </c>
      <c r="DE9" s="19">
        <f t="shared" si="89"/>
        <v>3.3141210374639769</v>
      </c>
      <c r="DF9" s="17">
        <f t="shared" si="90"/>
        <v>3.4985422740524776</v>
      </c>
      <c r="DG9" s="17" t="str">
        <f t="shared" si="91"/>
        <v/>
      </c>
      <c r="DH9" s="19" t="str">
        <f t="shared" si="92"/>
        <v/>
      </c>
      <c r="DI9" s="17" t="str">
        <f t="shared" si="93"/>
        <v/>
      </c>
    </row>
    <row r="10" spans="1:114" x14ac:dyDescent="0.2">
      <c r="A10" s="91" t="s">
        <v>188</v>
      </c>
      <c r="B10" s="91" t="e">
        <f>VLOOKUP(A10,#REF!,5,FALSE)</f>
        <v>#REF!</v>
      </c>
      <c r="C10" s="92">
        <v>4</v>
      </c>
      <c r="D10" s="103">
        <f t="shared" si="28"/>
        <v>-1.5876767676767702</v>
      </c>
      <c r="E10" s="103">
        <f t="shared" si="29"/>
        <v>-1.8153535353535375</v>
      </c>
      <c r="F10" s="103">
        <f t="shared" si="30"/>
        <v>0.40038167938931313</v>
      </c>
      <c r="G10" s="103">
        <f t="shared" si="31"/>
        <v>0.55898437499999787</v>
      </c>
      <c r="H10" s="103">
        <f t="shared" si="32"/>
        <v>0.34593749999999979</v>
      </c>
      <c r="I10" s="103">
        <f t="shared" si="33"/>
        <v>1.1051612903225774</v>
      </c>
      <c r="J10" s="103">
        <f t="shared" si="34"/>
        <v>-1.616106194690266</v>
      </c>
      <c r="K10" s="103">
        <f t="shared" si="35"/>
        <v>-1.5610084033613463</v>
      </c>
      <c r="L10" s="103">
        <f t="shared" si="36"/>
        <v>-0.99087912087912144</v>
      </c>
      <c r="M10" s="103">
        <f t="shared" si="37"/>
        <v>-0.88886792452829955</v>
      </c>
      <c r="N10" s="103">
        <f t="shared" si="38"/>
        <v>-0.89171717171716747</v>
      </c>
      <c r="O10" s="102">
        <f t="shared" si="39"/>
        <v>-1.0645454545454553</v>
      </c>
      <c r="P10" s="103">
        <f t="shared" si="40"/>
        <v>-1.3545454545454554</v>
      </c>
      <c r="Q10" s="103">
        <f t="shared" si="41"/>
        <v>1.2154545454545449</v>
      </c>
      <c r="R10" s="103">
        <f t="shared" si="42"/>
        <v>1.5654545454545445</v>
      </c>
      <c r="S10" s="103">
        <f t="shared" si="43"/>
        <v>0.87545454545454504</v>
      </c>
      <c r="T10" s="103">
        <f t="shared" si="44"/>
        <v>1.6454545454545446</v>
      </c>
      <c r="U10" s="103">
        <f t="shared" si="45"/>
        <v>-0.77454545454545531</v>
      </c>
      <c r="V10" s="103">
        <f t="shared" si="46"/>
        <v>-0.66454545454545499</v>
      </c>
      <c r="W10" s="103">
        <f t="shared" si="47"/>
        <v>-0.54454545454545578</v>
      </c>
      <c r="X10" s="103">
        <f t="shared" si="48"/>
        <v>-0.41454545454545499</v>
      </c>
      <c r="Y10" s="103">
        <f t="shared" si="49"/>
        <v>-0.48454545454545528</v>
      </c>
      <c r="Z10" s="35">
        <f t="shared" si="50"/>
        <v>100</v>
      </c>
      <c r="AA10" s="35">
        <f t="shared" si="51"/>
        <v>95.510916095553412</v>
      </c>
      <c r="AB10" s="35">
        <f t="shared" si="52"/>
        <v>92.57858498238005</v>
      </c>
      <c r="AC10" s="35">
        <f t="shared" si="53"/>
        <v>95.363271423218961</v>
      </c>
      <c r="AD10" s="35">
        <f t="shared" si="54"/>
        <v>94.144583860941623</v>
      </c>
      <c r="AE10" s="35">
        <f t="shared" si="55"/>
        <v>100</v>
      </c>
      <c r="AF10" s="35">
        <f t="shared" si="56"/>
        <v>92.799457313115127</v>
      </c>
      <c r="AG10" s="35">
        <f t="shared" si="57"/>
        <v>92.099442474546507</v>
      </c>
      <c r="AH10" s="35">
        <f t="shared" si="58"/>
        <v>100</v>
      </c>
      <c r="AI10" s="35">
        <f t="shared" si="59"/>
        <v>100</v>
      </c>
      <c r="AJ10" s="35">
        <f t="shared" si="60"/>
        <v>99.196461940949291</v>
      </c>
      <c r="AK10" s="36">
        <f t="shared" si="61"/>
        <v>100</v>
      </c>
      <c r="AL10" s="35">
        <f t="shared" si="62"/>
        <v>94.991364421416236</v>
      </c>
      <c r="AM10" s="35">
        <f t="shared" si="63"/>
        <v>94.941176470588232</v>
      </c>
      <c r="AN10" s="35">
        <f t="shared" si="64"/>
        <v>99.058823529411768</v>
      </c>
      <c r="AO10" s="35">
        <f t="shared" si="65"/>
        <v>90.941176470588232</v>
      </c>
      <c r="AP10" s="35">
        <f t="shared" si="66"/>
        <v>100</v>
      </c>
      <c r="AQ10" s="35">
        <f t="shared" si="67"/>
        <v>96.354992076069735</v>
      </c>
      <c r="AR10" s="35">
        <f t="shared" si="68"/>
        <v>98.09825673534074</v>
      </c>
      <c r="AS10" s="35">
        <f t="shared" si="69"/>
        <v>100</v>
      </c>
      <c r="AT10" s="35">
        <f t="shared" si="70"/>
        <v>100</v>
      </c>
      <c r="AU10" s="35">
        <f t="shared" si="71"/>
        <v>98.91304347826086</v>
      </c>
      <c r="AV10" s="36">
        <f t="shared" si="4"/>
        <v>65.338595274918674</v>
      </c>
      <c r="AW10" s="35">
        <f t="shared" si="5"/>
        <v>62.4054909110408</v>
      </c>
      <c r="AX10" s="35">
        <f t="shared" si="6"/>
        <v>92.57858498238005</v>
      </c>
      <c r="AY10" s="35">
        <f t="shared" si="7"/>
        <v>95.363271423218961</v>
      </c>
      <c r="AZ10" s="35">
        <f t="shared" si="8"/>
        <v>94.144583860941623</v>
      </c>
      <c r="BA10" s="35">
        <f t="shared" si="9"/>
        <v>100</v>
      </c>
      <c r="BB10" s="35">
        <f t="shared" si="10"/>
        <v>69.81376166702843</v>
      </c>
      <c r="BC10" s="35">
        <f t="shared" si="11"/>
        <v>69.287134997884039</v>
      </c>
      <c r="BD10" s="35">
        <f t="shared" si="12"/>
        <v>75.230786567500573</v>
      </c>
      <c r="BE10" s="35">
        <f t="shared" si="13"/>
        <v>76.341960784313727</v>
      </c>
      <c r="BF10" s="35">
        <f t="shared" si="14"/>
        <v>75.728524074386186</v>
      </c>
      <c r="BG10" s="36">
        <f t="shared" si="15"/>
        <v>52.493200362647329</v>
      </c>
      <c r="BH10" s="35">
        <f t="shared" si="16"/>
        <v>50.13673655423883</v>
      </c>
      <c r="BI10" s="35">
        <f t="shared" si="17"/>
        <v>74.377880184331801</v>
      </c>
      <c r="BJ10" s="35">
        <f t="shared" si="18"/>
        <v>76.615104640582345</v>
      </c>
      <c r="BK10" s="35">
        <f t="shared" si="19"/>
        <v>75.636007827788646</v>
      </c>
      <c r="BL10" s="35">
        <f t="shared" si="20"/>
        <v>80.340264650283558</v>
      </c>
      <c r="BM10" s="35">
        <f t="shared" si="21"/>
        <v>56.088560885608857</v>
      </c>
      <c r="BN10" s="35">
        <f t="shared" si="22"/>
        <v>55.665467625899282</v>
      </c>
      <c r="BO10" s="35">
        <f t="shared" si="23"/>
        <v>60.440613026819925</v>
      </c>
      <c r="BP10" s="35">
        <f t="shared" si="24"/>
        <v>61.333333333333336</v>
      </c>
      <c r="BQ10" s="35">
        <f t="shared" si="25"/>
        <v>60.840496657115565</v>
      </c>
      <c r="BR10" s="36">
        <f t="shared" si="72"/>
        <v>68.117647058823536</v>
      </c>
      <c r="BS10" s="35">
        <f t="shared" si="73"/>
        <v>64.705882352941174</v>
      </c>
      <c r="BT10" s="35">
        <f t="shared" si="74"/>
        <v>94.941176470588232</v>
      </c>
      <c r="BU10" s="35">
        <f t="shared" si="75"/>
        <v>99.058823529411768</v>
      </c>
      <c r="BV10" s="35">
        <f t="shared" si="76"/>
        <v>90.941176470588232</v>
      </c>
      <c r="BW10" s="35">
        <f t="shared" si="77"/>
        <v>100</v>
      </c>
      <c r="BX10" s="35">
        <f t="shared" si="78"/>
        <v>71.529411764705884</v>
      </c>
      <c r="BY10" s="35">
        <f t="shared" si="79"/>
        <v>72.82352941176471</v>
      </c>
      <c r="BZ10" s="35">
        <f t="shared" si="80"/>
        <v>74.235294117647058</v>
      </c>
      <c r="CA10" s="35">
        <f t="shared" si="81"/>
        <v>75.764705882352942</v>
      </c>
      <c r="CB10" s="35">
        <f t="shared" si="82"/>
        <v>74.941176470588232</v>
      </c>
      <c r="CC10" s="15">
        <v>5.79</v>
      </c>
      <c r="CD10" s="16">
        <v>5.5</v>
      </c>
      <c r="CE10" s="15">
        <v>8.07</v>
      </c>
      <c r="CF10" s="16">
        <v>8.42</v>
      </c>
      <c r="CG10" s="16">
        <v>7.73</v>
      </c>
      <c r="CH10" s="16">
        <v>8.5</v>
      </c>
      <c r="CI10" s="15">
        <v>6.08</v>
      </c>
      <c r="CJ10" s="16">
        <v>6.19</v>
      </c>
      <c r="CK10" s="16">
        <v>6.31</v>
      </c>
      <c r="CL10" s="15">
        <v>6.44</v>
      </c>
      <c r="CM10" s="16">
        <v>6.37</v>
      </c>
      <c r="CN10" s="15">
        <v>0.12</v>
      </c>
      <c r="CO10" s="16">
        <v>0.11</v>
      </c>
      <c r="CP10" s="15">
        <v>0.14000000000000001</v>
      </c>
      <c r="CQ10" s="16">
        <v>0.18</v>
      </c>
      <c r="CR10" s="16">
        <v>0.14000000000000001</v>
      </c>
      <c r="CS10" s="16">
        <v>0.18</v>
      </c>
      <c r="CT10" s="15">
        <v>7.0000000000000007E-2</v>
      </c>
      <c r="CU10" s="16">
        <v>0.1</v>
      </c>
      <c r="CV10" s="16">
        <v>0.16</v>
      </c>
      <c r="CW10" s="15">
        <v>0.16</v>
      </c>
      <c r="CX10" s="16">
        <v>0.15</v>
      </c>
      <c r="CY10" s="19">
        <f t="shared" si="83"/>
        <v>2.0725388601036272</v>
      </c>
      <c r="CZ10" s="17">
        <f t="shared" si="84"/>
        <v>2</v>
      </c>
      <c r="DA10" s="19">
        <f t="shared" si="85"/>
        <v>1.7348203221809171</v>
      </c>
      <c r="DB10" s="17">
        <f t="shared" si="86"/>
        <v>2.1377672209026128</v>
      </c>
      <c r="DC10" s="17">
        <f t="shared" si="87"/>
        <v>1.8111254851228979</v>
      </c>
      <c r="DD10" s="17">
        <f t="shared" si="88"/>
        <v>2.1176470588235294</v>
      </c>
      <c r="DE10" s="19">
        <f t="shared" si="89"/>
        <v>1.1513157894736843</v>
      </c>
      <c r="DF10" s="17">
        <f t="shared" si="90"/>
        <v>1.615508885298869</v>
      </c>
      <c r="DG10" s="17">
        <f t="shared" si="91"/>
        <v>2.5356576862123612</v>
      </c>
      <c r="DH10" s="19">
        <f t="shared" si="92"/>
        <v>2.4844720496894408</v>
      </c>
      <c r="DI10" s="17">
        <f t="shared" si="93"/>
        <v>2.3547880690737832</v>
      </c>
    </row>
    <row r="11" spans="1:114" x14ac:dyDescent="0.2">
      <c r="A11" s="91" t="s">
        <v>189</v>
      </c>
      <c r="B11" s="91" t="e">
        <f>VLOOKUP(A11,#REF!,5,FALSE)</f>
        <v>#REF!</v>
      </c>
      <c r="C11" s="92">
        <v>3</v>
      </c>
      <c r="D11" s="103">
        <f t="shared" si="28"/>
        <v>-0.76767676767676996</v>
      </c>
      <c r="E11" s="103">
        <f t="shared" si="29"/>
        <v>-0.90535353535353735</v>
      </c>
      <c r="F11" s="103">
        <f t="shared" si="30"/>
        <v>0.47038167938931341</v>
      </c>
      <c r="G11" s="103">
        <f t="shared" si="31"/>
        <v>0.53898437499999829</v>
      </c>
      <c r="H11" s="103">
        <f t="shared" si="32"/>
        <v>0.71593749999999901</v>
      </c>
      <c r="I11" s="103">
        <f t="shared" si="33"/>
        <v>0.62516129032257695</v>
      </c>
      <c r="J11" s="103">
        <f t="shared" si="34"/>
        <v>-0.8361061946902657</v>
      </c>
      <c r="K11" s="103">
        <f t="shared" si="35"/>
        <v>-0.51100840336134645</v>
      </c>
      <c r="L11" s="103">
        <f t="shared" si="36"/>
        <v>-0.72087912087912098</v>
      </c>
      <c r="M11" s="103">
        <f t="shared" si="37"/>
        <v>0.32113207547170042</v>
      </c>
      <c r="N11" s="103">
        <f t="shared" si="38"/>
        <v>-3.1717171717167147E-2</v>
      </c>
      <c r="O11" s="102">
        <f t="shared" si="39"/>
        <v>-0.77545454545454717</v>
      </c>
      <c r="P11" s="103">
        <f t="shared" si="40"/>
        <v>-0.97545454545454735</v>
      </c>
      <c r="Q11" s="103">
        <f t="shared" si="41"/>
        <v>0.75454545454545308</v>
      </c>
      <c r="R11" s="103">
        <f t="shared" si="42"/>
        <v>1.0145454545454529</v>
      </c>
      <c r="S11" s="103">
        <f t="shared" si="43"/>
        <v>0.71454545454545215</v>
      </c>
      <c r="T11" s="103">
        <f t="shared" si="44"/>
        <v>0.63454545454545208</v>
      </c>
      <c r="U11" s="103">
        <f t="shared" si="45"/>
        <v>-0.52545454545454717</v>
      </c>
      <c r="V11" s="103">
        <f t="shared" si="46"/>
        <v>-0.14545454545454728</v>
      </c>
      <c r="W11" s="103">
        <f t="shared" si="47"/>
        <v>-0.80545454545454742</v>
      </c>
      <c r="X11" s="103">
        <f t="shared" si="48"/>
        <v>0.26454545454545286</v>
      </c>
      <c r="Y11" s="103">
        <f t="shared" si="49"/>
        <v>-0.15545454545454707</v>
      </c>
      <c r="Z11" s="35">
        <f t="shared" si="50"/>
        <v>100</v>
      </c>
      <c r="AA11" s="35">
        <f t="shared" si="51"/>
        <v>97.504678555322798</v>
      </c>
      <c r="AB11" s="35">
        <f t="shared" si="52"/>
        <v>94.65870171246516</v>
      </c>
      <c r="AC11" s="35">
        <f t="shared" si="53"/>
        <v>96.437839112998361</v>
      </c>
      <c r="AD11" s="35">
        <f t="shared" si="54"/>
        <v>100</v>
      </c>
      <c r="AE11" s="35">
        <f t="shared" si="55"/>
        <v>95.643305561390008</v>
      </c>
      <c r="AF11" s="35">
        <f t="shared" si="56"/>
        <v>97.198833866791688</v>
      </c>
      <c r="AG11" s="35">
        <f t="shared" si="57"/>
        <v>100</v>
      </c>
      <c r="AH11" s="35">
        <f t="shared" si="58"/>
        <v>96.803623970703399</v>
      </c>
      <c r="AI11" s="35">
        <f t="shared" si="59"/>
        <v>100</v>
      </c>
      <c r="AJ11" s="35">
        <f t="shared" si="60"/>
        <v>94.780605652002905</v>
      </c>
      <c r="AK11" s="36">
        <f t="shared" si="61"/>
        <v>100</v>
      </c>
      <c r="AL11" s="35">
        <f t="shared" si="62"/>
        <v>96.974281391830559</v>
      </c>
      <c r="AM11" s="35">
        <f t="shared" si="63"/>
        <v>96.904761904761898</v>
      </c>
      <c r="AN11" s="35">
        <f t="shared" si="64"/>
        <v>100</v>
      </c>
      <c r="AO11" s="35">
        <f t="shared" si="65"/>
        <v>96.428571428571431</v>
      </c>
      <c r="AP11" s="35">
        <f t="shared" si="66"/>
        <v>95.476190476190467</v>
      </c>
      <c r="AQ11" s="35">
        <f t="shared" si="67"/>
        <v>94.751381215469607</v>
      </c>
      <c r="AR11" s="35">
        <f t="shared" si="68"/>
        <v>100</v>
      </c>
      <c r="AS11" s="35">
        <f t="shared" si="69"/>
        <v>90.88397790055248</v>
      </c>
      <c r="AT11" s="35">
        <f t="shared" si="70"/>
        <v>100</v>
      </c>
      <c r="AU11" s="35">
        <f t="shared" si="71"/>
        <v>94.509803921568619</v>
      </c>
      <c r="AV11" s="36">
        <f t="shared" si="4"/>
        <v>75.612191218114461</v>
      </c>
      <c r="AW11" s="35">
        <f t="shared" si="5"/>
        <v>73.72542399585852</v>
      </c>
      <c r="AX11" s="35">
        <f t="shared" si="6"/>
        <v>94.65870171246516</v>
      </c>
      <c r="AY11" s="35">
        <f t="shared" si="7"/>
        <v>96.437839112998361</v>
      </c>
      <c r="AZ11" s="35">
        <f t="shared" si="8"/>
        <v>100</v>
      </c>
      <c r="BA11" s="35">
        <f t="shared" si="9"/>
        <v>95.643305561390008</v>
      </c>
      <c r="BB11" s="35">
        <f t="shared" si="10"/>
        <v>79.847387362762518</v>
      </c>
      <c r="BC11" s="35">
        <f t="shared" si="11"/>
        <v>82.148503419486644</v>
      </c>
      <c r="BD11" s="35">
        <f t="shared" si="12"/>
        <v>79.522728347760292</v>
      </c>
      <c r="BE11" s="35">
        <f t="shared" si="13"/>
        <v>91.925925925925938</v>
      </c>
      <c r="BF11" s="35">
        <f t="shared" si="14"/>
        <v>87.127949343804161</v>
      </c>
      <c r="BG11" s="36">
        <f t="shared" si="15"/>
        <v>59.927470534904806</v>
      </c>
      <c r="BH11" s="35">
        <f t="shared" si="16"/>
        <v>58.432087511394712</v>
      </c>
      <c r="BI11" s="35">
        <f t="shared" si="17"/>
        <v>75.023041474654377</v>
      </c>
      <c r="BJ11" s="35">
        <f t="shared" si="18"/>
        <v>76.433121019108285</v>
      </c>
      <c r="BK11" s="35">
        <f t="shared" si="19"/>
        <v>79.256360078277879</v>
      </c>
      <c r="BL11" s="35">
        <f t="shared" si="20"/>
        <v>75.803402646502832</v>
      </c>
      <c r="BM11" s="35">
        <f t="shared" si="21"/>
        <v>63.284132841328415</v>
      </c>
      <c r="BN11" s="35">
        <f t="shared" si="22"/>
        <v>65.107913669064757</v>
      </c>
      <c r="BO11" s="35">
        <f t="shared" si="23"/>
        <v>63.026819923371647</v>
      </c>
      <c r="BP11" s="35">
        <f t="shared" si="24"/>
        <v>72.857142857142861</v>
      </c>
      <c r="BQ11" s="35">
        <f t="shared" si="25"/>
        <v>69.05444126074498</v>
      </c>
      <c r="BR11" s="36">
        <f t="shared" si="72"/>
        <v>78.69047619047619</v>
      </c>
      <c r="BS11" s="35">
        <f t="shared" si="73"/>
        <v>76.30952380952381</v>
      </c>
      <c r="BT11" s="35">
        <f t="shared" si="74"/>
        <v>96.904761904761898</v>
      </c>
      <c r="BU11" s="35">
        <f t="shared" si="75"/>
        <v>100</v>
      </c>
      <c r="BV11" s="35">
        <f t="shared" si="76"/>
        <v>96.428571428571431</v>
      </c>
      <c r="BW11" s="35">
        <f t="shared" si="77"/>
        <v>95.476190476190467</v>
      </c>
      <c r="BX11" s="35">
        <f t="shared" si="78"/>
        <v>81.666666666666657</v>
      </c>
      <c r="BY11" s="35">
        <f t="shared" si="79"/>
        <v>86.19047619047619</v>
      </c>
      <c r="BZ11" s="35">
        <f t="shared" si="80"/>
        <v>78.333333333333329</v>
      </c>
      <c r="CA11" s="35">
        <f t="shared" si="81"/>
        <v>91.071428571428569</v>
      </c>
      <c r="CB11" s="35">
        <f t="shared" si="82"/>
        <v>86.071428571428569</v>
      </c>
      <c r="CC11" s="15">
        <v>6.61</v>
      </c>
      <c r="CD11" s="16">
        <v>6.41</v>
      </c>
      <c r="CE11" s="15">
        <v>8.14</v>
      </c>
      <c r="CF11" s="16">
        <v>8.4</v>
      </c>
      <c r="CG11" s="16">
        <v>8.1</v>
      </c>
      <c r="CH11" s="16">
        <v>8.02</v>
      </c>
      <c r="CI11" s="15">
        <v>6.86</v>
      </c>
      <c r="CJ11" s="16">
        <v>7.24</v>
      </c>
      <c r="CK11" s="16">
        <v>6.58</v>
      </c>
      <c r="CL11" s="15">
        <v>7.65</v>
      </c>
      <c r="CM11" s="16">
        <v>7.23</v>
      </c>
      <c r="CN11" s="15">
        <v>0.08</v>
      </c>
      <c r="CO11" s="16">
        <v>0.04</v>
      </c>
      <c r="CP11" s="15">
        <v>0.09</v>
      </c>
      <c r="CQ11" s="16">
        <v>0.1</v>
      </c>
      <c r="CR11" s="16">
        <v>0.11</v>
      </c>
      <c r="CS11" s="16">
        <v>0.14000000000000001</v>
      </c>
      <c r="CT11" s="15">
        <v>0.09</v>
      </c>
      <c r="CU11" s="16">
        <v>0.1</v>
      </c>
      <c r="CV11" s="16">
        <v>0.09</v>
      </c>
      <c r="CW11" s="15">
        <v>0.06</v>
      </c>
      <c r="CX11" s="16">
        <v>0.11</v>
      </c>
      <c r="CY11" s="19">
        <f t="shared" si="83"/>
        <v>1.2102874432677762</v>
      </c>
      <c r="CZ11" s="17">
        <f t="shared" si="84"/>
        <v>0.62402496099843996</v>
      </c>
      <c r="DA11" s="19">
        <f t="shared" si="85"/>
        <v>1.1056511056511056</v>
      </c>
      <c r="DB11" s="17">
        <f t="shared" si="86"/>
        <v>1.1904761904761905</v>
      </c>
      <c r="DC11" s="17">
        <f t="shared" si="87"/>
        <v>1.3580246913580247</v>
      </c>
      <c r="DD11" s="17">
        <f t="shared" si="88"/>
        <v>1.7456359102244392</v>
      </c>
      <c r="DE11" s="19">
        <f t="shared" si="89"/>
        <v>1.3119533527696792</v>
      </c>
      <c r="DF11" s="17">
        <f t="shared" si="90"/>
        <v>1.3812154696132597</v>
      </c>
      <c r="DG11" s="17">
        <f t="shared" si="91"/>
        <v>1.3677811550151975</v>
      </c>
      <c r="DH11" s="19">
        <f t="shared" si="92"/>
        <v>0.78431372549019607</v>
      </c>
      <c r="DI11" s="17">
        <f t="shared" si="93"/>
        <v>1.5214384508990317</v>
      </c>
    </row>
    <row r="12" spans="1:114" x14ac:dyDescent="0.2">
      <c r="A12" s="91" t="s">
        <v>190</v>
      </c>
      <c r="B12" s="91" t="e">
        <f>VLOOKUP(A12,#REF!,5,FALSE)</f>
        <v>#REF!</v>
      </c>
      <c r="C12" s="92">
        <v>4</v>
      </c>
      <c r="D12" s="103" t="str">
        <f t="shared" si="28"/>
        <v/>
      </c>
      <c r="E12" s="103" t="str">
        <f t="shared" si="29"/>
        <v/>
      </c>
      <c r="F12" s="103">
        <f t="shared" si="30"/>
        <v>-0.49961832061068723</v>
      </c>
      <c r="G12" s="103">
        <f t="shared" si="31"/>
        <v>-0.6510156250000021</v>
      </c>
      <c r="H12" s="103">
        <f t="shared" si="32"/>
        <v>-0.52406250000000032</v>
      </c>
      <c r="I12" s="103">
        <f t="shared" si="33"/>
        <v>4.5161290322577763E-2</v>
      </c>
      <c r="J12" s="103">
        <f t="shared" si="34"/>
        <v>-1.3061061946902663</v>
      </c>
      <c r="K12" s="103">
        <f t="shared" si="35"/>
        <v>-1.4110084033613468</v>
      </c>
      <c r="L12" s="103" t="str">
        <f t="shared" si="36"/>
        <v/>
      </c>
      <c r="M12" s="103" t="str">
        <f t="shared" si="37"/>
        <v/>
      </c>
      <c r="N12" s="103" t="str">
        <f t="shared" si="38"/>
        <v/>
      </c>
      <c r="O12" s="102" t="str">
        <f t="shared" si="39"/>
        <v/>
      </c>
      <c r="P12" s="103" t="str">
        <f t="shared" si="40"/>
        <v/>
      </c>
      <c r="Q12" s="103">
        <f t="shared" si="41"/>
        <v>0.26833333333333353</v>
      </c>
      <c r="R12" s="103">
        <f t="shared" si="42"/>
        <v>0.30833333333333357</v>
      </c>
      <c r="S12" s="103">
        <f t="shared" si="43"/>
        <v>-4.1666666666666075E-2</v>
      </c>
      <c r="T12" s="103">
        <f t="shared" si="44"/>
        <v>0.538333333333334</v>
      </c>
      <c r="U12" s="103">
        <f t="shared" si="45"/>
        <v>-0.51166666666666671</v>
      </c>
      <c r="V12" s="103">
        <f t="shared" si="46"/>
        <v>-0.56166666666666654</v>
      </c>
      <c r="W12" s="103" t="str">
        <f t="shared" si="47"/>
        <v/>
      </c>
      <c r="X12" s="103" t="str">
        <f t="shared" si="48"/>
        <v/>
      </c>
      <c r="Y12" s="103" t="str">
        <f t="shared" si="49"/>
        <v/>
      </c>
      <c r="Z12" s="35">
        <f t="shared" si="50"/>
        <v>0</v>
      </c>
      <c r="AA12" s="35">
        <f t="shared" si="51"/>
        <v>0</v>
      </c>
      <c r="AB12" s="35">
        <f t="shared" si="52"/>
        <v>93.972796194440321</v>
      </c>
      <c r="AC12" s="35">
        <f t="shared" si="53"/>
        <v>93.293267584412035</v>
      </c>
      <c r="AD12" s="35">
        <f t="shared" si="54"/>
        <v>95.452202091618801</v>
      </c>
      <c r="AE12" s="35">
        <f t="shared" si="55"/>
        <v>100</v>
      </c>
      <c r="AF12" s="35">
        <f t="shared" si="56"/>
        <v>100</v>
      </c>
      <c r="AG12" s="35">
        <f t="shared" si="57"/>
        <v>96.71924432285158</v>
      </c>
      <c r="AH12" s="35">
        <f t="shared" si="58"/>
        <v>0</v>
      </c>
      <c r="AI12" s="35">
        <f t="shared" si="59"/>
        <v>0</v>
      </c>
      <c r="AJ12" s="35">
        <f t="shared" si="60"/>
        <v>0</v>
      </c>
      <c r="AK12" s="36">
        <f t="shared" si="61"/>
        <v>0</v>
      </c>
      <c r="AL12" s="35">
        <f t="shared" si="62"/>
        <v>0</v>
      </c>
      <c r="AM12" s="35">
        <f t="shared" si="63"/>
        <v>96.370967741935473</v>
      </c>
      <c r="AN12" s="35">
        <f t="shared" si="64"/>
        <v>96.908602150537632</v>
      </c>
      <c r="AO12" s="35">
        <f t="shared" si="65"/>
        <v>92.204301075268816</v>
      </c>
      <c r="AP12" s="35">
        <f t="shared" si="66"/>
        <v>100</v>
      </c>
      <c r="AQ12" s="35">
        <f t="shared" si="67"/>
        <v>100</v>
      </c>
      <c r="AR12" s="35">
        <f t="shared" si="68"/>
        <v>99.217527386541477</v>
      </c>
      <c r="AS12" s="35">
        <f t="shared" si="69"/>
        <v>0</v>
      </c>
      <c r="AT12" s="35">
        <f t="shared" si="70"/>
        <v>0</v>
      </c>
      <c r="AU12" s="35">
        <f t="shared" si="71"/>
        <v>0</v>
      </c>
      <c r="AV12" s="36">
        <f t="shared" si="4"/>
        <v>0</v>
      </c>
      <c r="AW12" s="35">
        <f t="shared" si="5"/>
        <v>0</v>
      </c>
      <c r="AX12" s="35">
        <f t="shared" si="6"/>
        <v>93.972796194440321</v>
      </c>
      <c r="AY12" s="35">
        <f t="shared" si="7"/>
        <v>93.293267584412035</v>
      </c>
      <c r="AZ12" s="35">
        <f t="shared" si="8"/>
        <v>95.452202091618801</v>
      </c>
      <c r="BA12" s="35">
        <f t="shared" si="9"/>
        <v>100</v>
      </c>
      <c r="BB12" s="35">
        <f t="shared" si="10"/>
        <v>83.827074157838354</v>
      </c>
      <c r="BC12" s="35">
        <f t="shared" si="11"/>
        <v>81.076912663417659</v>
      </c>
      <c r="BD12" s="35">
        <f t="shared" si="12"/>
        <v>0</v>
      </c>
      <c r="BE12" s="35">
        <f t="shared" si="13"/>
        <v>0</v>
      </c>
      <c r="BF12" s="35">
        <f t="shared" si="14"/>
        <v>0</v>
      </c>
      <c r="BG12" s="36">
        <f t="shared" si="15"/>
        <v>0</v>
      </c>
      <c r="BH12" s="35">
        <f t="shared" si="16"/>
        <v>0</v>
      </c>
      <c r="BI12" s="35">
        <f t="shared" si="17"/>
        <v>66.082949308755758</v>
      </c>
      <c r="BJ12" s="35">
        <f t="shared" si="18"/>
        <v>65.605095541401269</v>
      </c>
      <c r="BK12" s="35">
        <f t="shared" si="19"/>
        <v>67.123287671232873</v>
      </c>
      <c r="BL12" s="35">
        <f t="shared" si="20"/>
        <v>70.321361058601127</v>
      </c>
      <c r="BM12" s="35">
        <f t="shared" si="21"/>
        <v>58.948339483394832</v>
      </c>
      <c r="BN12" s="35">
        <f t="shared" si="22"/>
        <v>57.014388489208635</v>
      </c>
      <c r="BO12" s="35">
        <f t="shared" si="23"/>
        <v>0</v>
      </c>
      <c r="BP12" s="35">
        <f t="shared" si="24"/>
        <v>0</v>
      </c>
      <c r="BQ12" s="35">
        <f t="shared" si="25"/>
        <v>0</v>
      </c>
      <c r="BR12" s="36">
        <f t="shared" si="72"/>
        <v>0</v>
      </c>
      <c r="BS12" s="35">
        <f t="shared" si="73"/>
        <v>0</v>
      </c>
      <c r="BT12" s="35">
        <f t="shared" si="74"/>
        <v>96.370967741935473</v>
      </c>
      <c r="BU12" s="35">
        <f t="shared" si="75"/>
        <v>96.908602150537632</v>
      </c>
      <c r="BV12" s="35">
        <f t="shared" si="76"/>
        <v>92.204301075268816</v>
      </c>
      <c r="BW12" s="35">
        <f t="shared" si="77"/>
        <v>100</v>
      </c>
      <c r="BX12" s="35">
        <f t="shared" si="78"/>
        <v>85.887096774193537</v>
      </c>
      <c r="BY12" s="35">
        <f t="shared" si="79"/>
        <v>85.215053763440849</v>
      </c>
      <c r="BZ12" s="35">
        <f t="shared" si="80"/>
        <v>0</v>
      </c>
      <c r="CA12" s="35">
        <f t="shared" si="81"/>
        <v>0</v>
      </c>
      <c r="CB12" s="35">
        <f t="shared" si="82"/>
        <v>0</v>
      </c>
      <c r="CE12" s="15">
        <v>7.17</v>
      </c>
      <c r="CF12" s="16">
        <v>7.21</v>
      </c>
      <c r="CG12" s="16">
        <v>6.86</v>
      </c>
      <c r="CH12" s="16">
        <v>7.44</v>
      </c>
      <c r="CI12" s="15">
        <v>6.39</v>
      </c>
      <c r="CJ12" s="16">
        <v>6.34</v>
      </c>
      <c r="CN12" s="15" t="s">
        <v>180</v>
      </c>
      <c r="CO12" s="16" t="s">
        <v>180</v>
      </c>
      <c r="CP12" s="15">
        <v>0.13</v>
      </c>
      <c r="CQ12" s="16">
        <v>0.13</v>
      </c>
      <c r="CR12" s="16">
        <v>7.0000000000000007E-2</v>
      </c>
      <c r="CS12" s="16">
        <v>0.14000000000000001</v>
      </c>
      <c r="CT12" s="15">
        <v>0.13</v>
      </c>
      <c r="CU12" s="16">
        <v>0.15</v>
      </c>
      <c r="CV12" s="16" t="s">
        <v>180</v>
      </c>
      <c r="CW12" s="15" t="s">
        <v>180</v>
      </c>
      <c r="CX12" s="16" t="s">
        <v>180</v>
      </c>
      <c r="CY12" s="19" t="str">
        <f t="shared" si="83"/>
        <v/>
      </c>
      <c r="CZ12" s="17" t="str">
        <f t="shared" si="84"/>
        <v/>
      </c>
      <c r="DA12" s="19">
        <f t="shared" si="85"/>
        <v>1.8131101813110184</v>
      </c>
      <c r="DB12" s="17">
        <f t="shared" si="86"/>
        <v>1.8030513176144247</v>
      </c>
      <c r="DC12" s="17">
        <f t="shared" si="87"/>
        <v>1.0204081632653061</v>
      </c>
      <c r="DD12" s="17">
        <f t="shared" si="88"/>
        <v>1.881720430107527</v>
      </c>
      <c r="DE12" s="19">
        <f t="shared" si="89"/>
        <v>2.0344287949921753</v>
      </c>
      <c r="DF12" s="17">
        <f t="shared" si="90"/>
        <v>2.3659305993690851</v>
      </c>
      <c r="DG12" s="17" t="str">
        <f t="shared" si="91"/>
        <v/>
      </c>
      <c r="DH12" s="19" t="str">
        <f t="shared" si="92"/>
        <v/>
      </c>
      <c r="DI12" s="17" t="str">
        <f t="shared" si="93"/>
        <v/>
      </c>
    </row>
    <row r="13" spans="1:114" x14ac:dyDescent="0.2">
      <c r="A13" s="91" t="s">
        <v>191</v>
      </c>
      <c r="B13" s="91" t="e">
        <f>VLOOKUP(A13,#REF!,5,FALSE)</f>
        <v>#REF!</v>
      </c>
      <c r="C13" s="92">
        <v>3</v>
      </c>
      <c r="D13" s="103">
        <f t="shared" si="28"/>
        <v>0.7023232323232298</v>
      </c>
      <c r="E13" s="103">
        <f t="shared" si="29"/>
        <v>0.59464646464646265</v>
      </c>
      <c r="F13" s="103">
        <f t="shared" si="30"/>
        <v>-0.46961832061068698</v>
      </c>
      <c r="G13" s="103">
        <f t="shared" si="31"/>
        <v>-0.66101562500000188</v>
      </c>
      <c r="H13" s="103">
        <f t="shared" si="32"/>
        <v>-0.29406250000000078</v>
      </c>
      <c r="I13" s="103">
        <f t="shared" si="33"/>
        <v>-0.11483870967742238</v>
      </c>
      <c r="J13" s="103">
        <f t="shared" si="34"/>
        <v>-0.30610619469026634</v>
      </c>
      <c r="K13" s="103">
        <f t="shared" si="35"/>
        <v>0.55899159663865383</v>
      </c>
      <c r="L13" s="103" t="str">
        <f t="shared" si="36"/>
        <v/>
      </c>
      <c r="M13" s="103" t="str">
        <f t="shared" si="37"/>
        <v/>
      </c>
      <c r="N13" s="103">
        <f t="shared" si="38"/>
        <v>-7.1717171717167183E-2</v>
      </c>
      <c r="O13" s="102">
        <f t="shared" si="39"/>
        <v>0.56333333333333258</v>
      </c>
      <c r="P13" s="103">
        <f t="shared" si="40"/>
        <v>0.39333333333333265</v>
      </c>
      <c r="Q13" s="103">
        <f t="shared" si="41"/>
        <v>-0.31666666666666732</v>
      </c>
      <c r="R13" s="103">
        <f t="shared" si="42"/>
        <v>-0.31666666666666732</v>
      </c>
      <c r="S13" s="103">
        <f t="shared" si="43"/>
        <v>-0.42666666666666764</v>
      </c>
      <c r="T13" s="103">
        <f t="shared" si="44"/>
        <v>-0.23666666666666725</v>
      </c>
      <c r="U13" s="103">
        <f t="shared" si="45"/>
        <v>-0.12666666666666782</v>
      </c>
      <c r="V13" s="103">
        <f t="shared" si="46"/>
        <v>0.793333333333333</v>
      </c>
      <c r="W13" s="103" t="str">
        <f t="shared" si="47"/>
        <v/>
      </c>
      <c r="X13" s="103" t="str">
        <f t="shared" si="48"/>
        <v/>
      </c>
      <c r="Y13" s="103">
        <f t="shared" si="49"/>
        <v>-0.3266666666666671</v>
      </c>
      <c r="Z13" s="35">
        <f t="shared" si="50"/>
        <v>100</v>
      </c>
      <c r="AA13" s="35">
        <f t="shared" si="51"/>
        <v>98.431478289123348</v>
      </c>
      <c r="AB13" s="35">
        <f t="shared" si="52"/>
        <v>95.65494335502072</v>
      </c>
      <c r="AC13" s="35">
        <f t="shared" si="53"/>
        <v>94.436409044765682</v>
      </c>
      <c r="AD13" s="35">
        <f t="shared" si="54"/>
        <v>100</v>
      </c>
      <c r="AE13" s="35">
        <f t="shared" si="55"/>
        <v>99.185999077483402</v>
      </c>
      <c r="AF13" s="35">
        <f t="shared" si="56"/>
        <v>91.226060275043196</v>
      </c>
      <c r="AG13" s="35">
        <f t="shared" si="57"/>
        <v>100</v>
      </c>
      <c r="AH13" s="35">
        <f t="shared" si="58"/>
        <v>0</v>
      </c>
      <c r="AI13" s="35">
        <f t="shared" si="59"/>
        <v>0</v>
      </c>
      <c r="AJ13" s="35">
        <f t="shared" si="60"/>
        <v>100</v>
      </c>
      <c r="AK13" s="36">
        <f t="shared" si="61"/>
        <v>100</v>
      </c>
      <c r="AL13" s="35">
        <f t="shared" si="62"/>
        <v>97.896039603960389</v>
      </c>
      <c r="AM13" s="35">
        <f t="shared" si="63"/>
        <v>98.901098901098891</v>
      </c>
      <c r="AN13" s="35">
        <f t="shared" si="64"/>
        <v>98.901098901098891</v>
      </c>
      <c r="AO13" s="35">
        <f t="shared" si="65"/>
        <v>97.390109890109883</v>
      </c>
      <c r="AP13" s="35">
        <f t="shared" si="66"/>
        <v>100</v>
      </c>
      <c r="AQ13" s="35">
        <f t="shared" si="67"/>
        <v>88.929001203369424</v>
      </c>
      <c r="AR13" s="35">
        <f t="shared" si="68"/>
        <v>100</v>
      </c>
      <c r="AS13" s="35">
        <f t="shared" si="69"/>
        <v>0</v>
      </c>
      <c r="AT13" s="35">
        <f t="shared" si="70"/>
        <v>0</v>
      </c>
      <c r="AU13" s="35">
        <f t="shared" si="71"/>
        <v>100</v>
      </c>
      <c r="AV13" s="36">
        <f t="shared" si="4"/>
        <v>98.025623150078616</v>
      </c>
      <c r="AW13" s="35">
        <f t="shared" si="5"/>
        <v>96.488069968747496</v>
      </c>
      <c r="AX13" s="35">
        <f t="shared" si="6"/>
        <v>88.798682393651546</v>
      </c>
      <c r="AY13" s="35">
        <f t="shared" si="7"/>
        <v>87.667488987362987</v>
      </c>
      <c r="AZ13" s="35">
        <f t="shared" si="8"/>
        <v>92.832298341422515</v>
      </c>
      <c r="BA13" s="35">
        <f t="shared" si="9"/>
        <v>92.076642576529977</v>
      </c>
      <c r="BB13" s="35">
        <f t="shared" si="10"/>
        <v>91.226060275043196</v>
      </c>
      <c r="BC13" s="35">
        <f t="shared" si="11"/>
        <v>100</v>
      </c>
      <c r="BD13" s="35">
        <f t="shared" si="12"/>
        <v>0</v>
      </c>
      <c r="BE13" s="35">
        <f t="shared" si="13"/>
        <v>0</v>
      </c>
      <c r="BF13" s="35">
        <f t="shared" si="14"/>
        <v>91.893749489975932</v>
      </c>
      <c r="BG13" s="36">
        <f t="shared" si="15"/>
        <v>73.254759746146874</v>
      </c>
      <c r="BH13" s="35">
        <f t="shared" si="16"/>
        <v>72.10574293527803</v>
      </c>
      <c r="BI13" s="35">
        <f t="shared" si="17"/>
        <v>66.359447004608299</v>
      </c>
      <c r="BJ13" s="35">
        <f t="shared" si="18"/>
        <v>65.514103730664246</v>
      </c>
      <c r="BK13" s="35">
        <f t="shared" si="19"/>
        <v>69.373776908023473</v>
      </c>
      <c r="BL13" s="35">
        <f t="shared" si="20"/>
        <v>68.809073724007561</v>
      </c>
      <c r="BM13" s="35">
        <f t="shared" si="21"/>
        <v>68.173431734317347</v>
      </c>
      <c r="BN13" s="35">
        <f t="shared" si="22"/>
        <v>74.730215827338128</v>
      </c>
      <c r="BO13" s="35">
        <f t="shared" si="23"/>
        <v>0</v>
      </c>
      <c r="BP13" s="35">
        <f t="shared" si="24"/>
        <v>0</v>
      </c>
      <c r="BQ13" s="35">
        <f t="shared" si="25"/>
        <v>68.672397325692444</v>
      </c>
      <c r="BR13" s="36">
        <f t="shared" si="72"/>
        <v>97.232250300842352</v>
      </c>
      <c r="BS13" s="35">
        <f t="shared" si="73"/>
        <v>95.186522262334535</v>
      </c>
      <c r="BT13" s="35">
        <f t="shared" si="74"/>
        <v>86.642599277978334</v>
      </c>
      <c r="BU13" s="35">
        <f t="shared" si="75"/>
        <v>86.642599277978334</v>
      </c>
      <c r="BV13" s="35">
        <f t="shared" si="76"/>
        <v>85.318892900120332</v>
      </c>
      <c r="BW13" s="35">
        <f t="shared" si="77"/>
        <v>87.605294825511422</v>
      </c>
      <c r="BX13" s="35">
        <f t="shared" si="78"/>
        <v>88.929001203369424</v>
      </c>
      <c r="BY13" s="35">
        <f t="shared" si="79"/>
        <v>100</v>
      </c>
      <c r="BZ13" s="35">
        <f t="shared" si="80"/>
        <v>0</v>
      </c>
      <c r="CA13" s="35">
        <f t="shared" si="81"/>
        <v>0</v>
      </c>
      <c r="CB13" s="35">
        <f t="shared" si="82"/>
        <v>86.522262334536691</v>
      </c>
      <c r="CC13" s="15">
        <v>8.08</v>
      </c>
      <c r="CD13" s="16">
        <v>7.91</v>
      </c>
      <c r="CE13" s="15">
        <v>7.2</v>
      </c>
      <c r="CF13" s="16">
        <v>7.2</v>
      </c>
      <c r="CG13" s="16">
        <v>7.09</v>
      </c>
      <c r="CH13" s="16">
        <v>7.28</v>
      </c>
      <c r="CI13" s="15">
        <v>7.39</v>
      </c>
      <c r="CJ13" s="16">
        <v>8.31</v>
      </c>
      <c r="CM13" s="16">
        <v>7.19</v>
      </c>
      <c r="CN13" s="15">
        <v>0.05</v>
      </c>
      <c r="CO13" s="16">
        <v>0.06</v>
      </c>
      <c r="CP13" s="15">
        <v>0.03</v>
      </c>
      <c r="CQ13" s="16">
        <v>0.09</v>
      </c>
      <c r="CR13" s="16">
        <v>0.09</v>
      </c>
      <c r="CS13" s="16">
        <v>7.0000000000000007E-2</v>
      </c>
      <c r="CT13" s="15">
        <v>0.08</v>
      </c>
      <c r="CU13" s="16">
        <v>0.06</v>
      </c>
      <c r="CV13" s="16" t="s">
        <v>180</v>
      </c>
      <c r="CW13" s="15" t="s">
        <v>180</v>
      </c>
      <c r="CX13" s="16">
        <v>0.16</v>
      </c>
      <c r="CY13" s="19">
        <f t="shared" si="83"/>
        <v>0.61881188118811881</v>
      </c>
      <c r="CZ13" s="17">
        <f t="shared" si="84"/>
        <v>0.75853350189633373</v>
      </c>
      <c r="DA13" s="19">
        <f t="shared" si="85"/>
        <v>0.41666666666666669</v>
      </c>
      <c r="DB13" s="17">
        <f t="shared" si="86"/>
        <v>1.25</v>
      </c>
      <c r="DC13" s="17">
        <f t="shared" si="87"/>
        <v>1.2693935119887165</v>
      </c>
      <c r="DD13" s="17">
        <f t="shared" si="88"/>
        <v>0.96153846153846156</v>
      </c>
      <c r="DE13" s="19">
        <f t="shared" si="89"/>
        <v>1.0825439783491204</v>
      </c>
      <c r="DF13" s="17">
        <f t="shared" si="90"/>
        <v>0.72202166064981943</v>
      </c>
      <c r="DG13" s="17" t="str">
        <f t="shared" si="91"/>
        <v/>
      </c>
      <c r="DH13" s="19" t="str">
        <f t="shared" si="92"/>
        <v/>
      </c>
      <c r="DI13" s="17">
        <f t="shared" si="93"/>
        <v>2.2253129346314324</v>
      </c>
    </row>
    <row r="14" spans="1:114" s="124" customFormat="1" x14ac:dyDescent="0.2">
      <c r="A14" s="113" t="s">
        <v>192</v>
      </c>
      <c r="B14" s="113" t="e">
        <f>VLOOKUP(A14,#REF!,5,FALSE)</f>
        <v>#REF!</v>
      </c>
      <c r="C14" s="114">
        <v>6</v>
      </c>
      <c r="D14" s="115">
        <f t="shared" si="28"/>
        <v>3.2323232323229867E-2</v>
      </c>
      <c r="E14" s="115">
        <f t="shared" si="29"/>
        <v>-1.5353535353537673E-2</v>
      </c>
      <c r="F14" s="115" t="str">
        <f t="shared" si="30"/>
        <v/>
      </c>
      <c r="G14" s="115" t="str">
        <f t="shared" si="31"/>
        <v/>
      </c>
      <c r="H14" s="115" t="str">
        <f t="shared" si="32"/>
        <v/>
      </c>
      <c r="I14" s="115" t="str">
        <f t="shared" si="33"/>
        <v/>
      </c>
      <c r="J14" s="115">
        <f t="shared" si="34"/>
        <v>-0.55610619469026634</v>
      </c>
      <c r="K14" s="115">
        <f t="shared" si="35"/>
        <v>-0.22100840336134642</v>
      </c>
      <c r="L14" s="115" t="str">
        <f t="shared" si="36"/>
        <v/>
      </c>
      <c r="M14" s="115" t="str">
        <f t="shared" si="37"/>
        <v/>
      </c>
      <c r="N14" s="115" t="str">
        <f t="shared" si="38"/>
        <v/>
      </c>
      <c r="O14" s="116">
        <f t="shared" si="39"/>
        <v>6.4999999999999503E-2</v>
      </c>
      <c r="P14" s="115">
        <f t="shared" si="40"/>
        <v>-4.5000000000000817E-2</v>
      </c>
      <c r="Q14" s="115" t="str">
        <f t="shared" si="41"/>
        <v/>
      </c>
      <c r="R14" s="115" t="str">
        <f t="shared" si="42"/>
        <v/>
      </c>
      <c r="S14" s="115" t="str">
        <f t="shared" si="43"/>
        <v/>
      </c>
      <c r="T14" s="115" t="str">
        <f t="shared" si="44"/>
        <v/>
      </c>
      <c r="U14" s="115">
        <f t="shared" si="45"/>
        <v>-0.20500000000000096</v>
      </c>
      <c r="V14" s="115">
        <f t="shared" si="46"/>
        <v>0.18499999999999961</v>
      </c>
      <c r="W14" s="115" t="str">
        <f t="shared" si="47"/>
        <v/>
      </c>
      <c r="X14" s="115" t="str">
        <f t="shared" si="48"/>
        <v/>
      </c>
      <c r="Y14" s="115" t="str">
        <f t="shared" si="49"/>
        <v/>
      </c>
      <c r="Z14" s="117">
        <f t="shared" si="50"/>
        <v>100</v>
      </c>
      <c r="AA14" s="117">
        <f t="shared" si="51"/>
        <v>99.054346475543028</v>
      </c>
      <c r="AB14" s="117">
        <f t="shared" si="52"/>
        <v>0</v>
      </c>
      <c r="AC14" s="117">
        <f t="shared" si="53"/>
        <v>0</v>
      </c>
      <c r="AD14" s="117">
        <f t="shared" si="54"/>
        <v>0</v>
      </c>
      <c r="AE14" s="117">
        <f t="shared" si="55"/>
        <v>0</v>
      </c>
      <c r="AF14" s="117">
        <f t="shared" si="56"/>
        <v>97.269960747416235</v>
      </c>
      <c r="AG14" s="117">
        <f t="shared" si="57"/>
        <v>100</v>
      </c>
      <c r="AH14" s="117">
        <f t="shared" si="58"/>
        <v>0</v>
      </c>
      <c r="AI14" s="117">
        <f t="shared" si="59"/>
        <v>0</v>
      </c>
      <c r="AJ14" s="117">
        <f t="shared" si="60"/>
        <v>0</v>
      </c>
      <c r="AK14" s="118">
        <f t="shared" si="61"/>
        <v>100</v>
      </c>
      <c r="AL14" s="117">
        <f t="shared" si="62"/>
        <v>98.515519568151149</v>
      </c>
      <c r="AM14" s="117">
        <f t="shared" si="63"/>
        <v>0</v>
      </c>
      <c r="AN14" s="117">
        <f t="shared" si="64"/>
        <v>0</v>
      </c>
      <c r="AO14" s="117">
        <f t="shared" si="65"/>
        <v>0</v>
      </c>
      <c r="AP14" s="117">
        <f t="shared" si="66"/>
        <v>0</v>
      </c>
      <c r="AQ14" s="117">
        <f t="shared" si="67"/>
        <v>94.820717131474098</v>
      </c>
      <c r="AR14" s="117">
        <f t="shared" si="68"/>
        <v>100</v>
      </c>
      <c r="AS14" s="117">
        <f t="shared" si="69"/>
        <v>0</v>
      </c>
      <c r="AT14" s="117">
        <f t="shared" si="70"/>
        <v>0</v>
      </c>
      <c r="AU14" s="117">
        <f t="shared" si="71"/>
        <v>0</v>
      </c>
      <c r="AV14" s="118">
        <f t="shared" si="4"/>
        <v>99.209327693758055</v>
      </c>
      <c r="AW14" s="117">
        <f t="shared" si="5"/>
        <v>98.271151189831969</v>
      </c>
      <c r="AX14" s="117">
        <f t="shared" si="6"/>
        <v>0</v>
      </c>
      <c r="AY14" s="117">
        <f t="shared" si="7"/>
        <v>0</v>
      </c>
      <c r="AZ14" s="117">
        <f t="shared" si="8"/>
        <v>0</v>
      </c>
      <c r="BA14" s="117">
        <f t="shared" si="9"/>
        <v>0</v>
      </c>
      <c r="BB14" s="117">
        <f t="shared" si="10"/>
        <v>97.269960747416235</v>
      </c>
      <c r="BC14" s="117">
        <f t="shared" si="11"/>
        <v>100</v>
      </c>
      <c r="BD14" s="117">
        <f t="shared" si="12"/>
        <v>0</v>
      </c>
      <c r="BE14" s="117">
        <f t="shared" si="13"/>
        <v>0</v>
      </c>
      <c r="BF14" s="117">
        <f t="shared" si="14"/>
        <v>0</v>
      </c>
      <c r="BG14" s="118">
        <f t="shared" si="15"/>
        <v>67.180417044424303</v>
      </c>
      <c r="BH14" s="117">
        <f t="shared" si="16"/>
        <v>66.54512306289881</v>
      </c>
      <c r="BI14" s="117">
        <f t="shared" si="17"/>
        <v>0</v>
      </c>
      <c r="BJ14" s="117">
        <f t="shared" si="18"/>
        <v>0</v>
      </c>
      <c r="BK14" s="117">
        <f t="shared" si="19"/>
        <v>0</v>
      </c>
      <c r="BL14" s="117">
        <f t="shared" si="20"/>
        <v>0</v>
      </c>
      <c r="BM14" s="117">
        <f t="shared" si="21"/>
        <v>65.867158671586722</v>
      </c>
      <c r="BN14" s="117">
        <f t="shared" si="22"/>
        <v>67.7158273381295</v>
      </c>
      <c r="BO14" s="117">
        <f t="shared" si="23"/>
        <v>0</v>
      </c>
      <c r="BP14" s="117">
        <f t="shared" si="24"/>
        <v>0</v>
      </c>
      <c r="BQ14" s="117">
        <f t="shared" si="25"/>
        <v>0</v>
      </c>
      <c r="BR14" s="118">
        <f t="shared" si="72"/>
        <v>98.406374501992033</v>
      </c>
      <c r="BS14" s="117">
        <f t="shared" si="73"/>
        <v>96.945551128818053</v>
      </c>
      <c r="BT14" s="117">
        <f t="shared" si="74"/>
        <v>0</v>
      </c>
      <c r="BU14" s="117">
        <f t="shared" si="75"/>
        <v>0</v>
      </c>
      <c r="BV14" s="117">
        <f t="shared" si="76"/>
        <v>0</v>
      </c>
      <c r="BW14" s="117">
        <f t="shared" si="77"/>
        <v>0</v>
      </c>
      <c r="BX14" s="117">
        <f t="shared" si="78"/>
        <v>94.820717131474098</v>
      </c>
      <c r="BY14" s="117">
        <f t="shared" si="79"/>
        <v>100</v>
      </c>
      <c r="BZ14" s="117">
        <f t="shared" si="80"/>
        <v>0</v>
      </c>
      <c r="CA14" s="117">
        <f t="shared" si="81"/>
        <v>0</v>
      </c>
      <c r="CB14" s="117">
        <f t="shared" si="82"/>
        <v>0</v>
      </c>
      <c r="CC14" s="119">
        <v>7.41</v>
      </c>
      <c r="CD14" s="120">
        <v>7.3</v>
      </c>
      <c r="CE14" s="119"/>
      <c r="CF14" s="120"/>
      <c r="CG14" s="120"/>
      <c r="CH14" s="120"/>
      <c r="CI14" s="119">
        <v>7.14</v>
      </c>
      <c r="CJ14" s="120">
        <v>7.53</v>
      </c>
      <c r="CK14" s="120"/>
      <c r="CL14" s="119"/>
      <c r="CM14" s="120"/>
      <c r="CN14" s="119">
        <v>0.08</v>
      </c>
      <c r="CO14" s="120">
        <v>0.03</v>
      </c>
      <c r="CP14" s="119" t="s">
        <v>180</v>
      </c>
      <c r="CQ14" s="120" t="s">
        <v>180</v>
      </c>
      <c r="CR14" s="120" t="s">
        <v>180</v>
      </c>
      <c r="CS14" s="120" t="s">
        <v>180</v>
      </c>
      <c r="CT14" s="119">
        <v>0.11</v>
      </c>
      <c r="CU14" s="120">
        <v>0.09</v>
      </c>
      <c r="CV14" s="120" t="s">
        <v>180</v>
      </c>
      <c r="CW14" s="119" t="s">
        <v>180</v>
      </c>
      <c r="CX14" s="120" t="s">
        <v>180</v>
      </c>
      <c r="CY14" s="121">
        <f t="shared" si="83"/>
        <v>1.0796221322537112</v>
      </c>
      <c r="CZ14" s="122">
        <f t="shared" si="84"/>
        <v>0.41095890410958902</v>
      </c>
      <c r="DA14" s="121" t="str">
        <f t="shared" si="85"/>
        <v/>
      </c>
      <c r="DB14" s="122" t="str">
        <f t="shared" si="86"/>
        <v/>
      </c>
      <c r="DC14" s="122" t="str">
        <f t="shared" si="87"/>
        <v/>
      </c>
      <c r="DD14" s="122" t="str">
        <f t="shared" si="88"/>
        <v/>
      </c>
      <c r="DE14" s="121">
        <f t="shared" si="89"/>
        <v>1.5406162464985995</v>
      </c>
      <c r="DF14" s="122">
        <f t="shared" si="90"/>
        <v>1.1952191235059761</v>
      </c>
      <c r="DG14" s="122" t="str">
        <f t="shared" si="91"/>
        <v/>
      </c>
      <c r="DH14" s="121" t="str">
        <f t="shared" si="92"/>
        <v/>
      </c>
      <c r="DI14" s="122" t="str">
        <f t="shared" si="93"/>
        <v/>
      </c>
      <c r="DJ14" s="123"/>
    </row>
    <row r="15" spans="1:114" x14ac:dyDescent="0.2">
      <c r="A15" s="91" t="s">
        <v>193</v>
      </c>
      <c r="B15" s="91" t="e">
        <f>VLOOKUP(A15,#REF!,5,FALSE)</f>
        <v>#REF!</v>
      </c>
      <c r="C15" s="92">
        <v>5</v>
      </c>
      <c r="D15" s="103">
        <f t="shared" si="28"/>
        <v>-1.9476767676767706</v>
      </c>
      <c r="E15" s="103">
        <f t="shared" si="29"/>
        <v>-2.1553535353535374</v>
      </c>
      <c r="F15" s="103" t="str">
        <f t="shared" si="30"/>
        <v/>
      </c>
      <c r="G15" s="103" t="str">
        <f t="shared" si="31"/>
        <v/>
      </c>
      <c r="H15" s="103" t="str">
        <f t="shared" si="32"/>
        <v/>
      </c>
      <c r="I15" s="103" t="str">
        <f t="shared" si="33"/>
        <v/>
      </c>
      <c r="J15" s="103" t="str">
        <f t="shared" si="34"/>
        <v/>
      </c>
      <c r="K15" s="103" t="str">
        <f t="shared" si="35"/>
        <v/>
      </c>
      <c r="L15" s="103" t="str">
        <f t="shared" si="36"/>
        <v/>
      </c>
      <c r="M15" s="103" t="str">
        <f t="shared" si="37"/>
        <v/>
      </c>
      <c r="N15" s="103" t="str">
        <f t="shared" si="38"/>
        <v/>
      </c>
      <c r="O15" s="102">
        <f t="shared" si="39"/>
        <v>0.13499999999999979</v>
      </c>
      <c r="P15" s="103">
        <f t="shared" si="40"/>
        <v>-0.13499999999999979</v>
      </c>
      <c r="Q15" s="103" t="str">
        <f t="shared" si="41"/>
        <v/>
      </c>
      <c r="R15" s="103" t="str">
        <f t="shared" si="42"/>
        <v/>
      </c>
      <c r="S15" s="103" t="str">
        <f t="shared" si="43"/>
        <v/>
      </c>
      <c r="T15" s="103" t="str">
        <f t="shared" si="44"/>
        <v/>
      </c>
      <c r="U15" s="103" t="str">
        <f t="shared" si="45"/>
        <v/>
      </c>
      <c r="V15" s="103" t="str">
        <f t="shared" si="46"/>
        <v/>
      </c>
      <c r="W15" s="103" t="str">
        <f t="shared" si="47"/>
        <v/>
      </c>
      <c r="X15" s="103" t="str">
        <f t="shared" si="48"/>
        <v/>
      </c>
      <c r="Y15" s="103" t="str">
        <f t="shared" si="49"/>
        <v/>
      </c>
      <c r="Z15" s="35">
        <f t="shared" si="50"/>
        <v>100.00000000000001</v>
      </c>
      <c r="AA15" s="35">
        <f t="shared" si="51"/>
        <v>95.547374305614994</v>
      </c>
      <c r="AB15" s="35">
        <f t="shared" si="52"/>
        <v>0</v>
      </c>
      <c r="AC15" s="35">
        <f t="shared" si="53"/>
        <v>0</v>
      </c>
      <c r="AD15" s="35">
        <f t="shared" si="54"/>
        <v>0</v>
      </c>
      <c r="AE15" s="35">
        <f t="shared" si="55"/>
        <v>0</v>
      </c>
      <c r="AF15" s="35">
        <f t="shared" si="56"/>
        <v>0</v>
      </c>
      <c r="AG15" s="35">
        <f t="shared" si="57"/>
        <v>0</v>
      </c>
      <c r="AH15" s="35">
        <f t="shared" si="58"/>
        <v>0</v>
      </c>
      <c r="AI15" s="35">
        <f t="shared" si="59"/>
        <v>0</v>
      </c>
      <c r="AJ15" s="35">
        <f t="shared" si="60"/>
        <v>0</v>
      </c>
      <c r="AK15" s="36">
        <f t="shared" si="61"/>
        <v>100</v>
      </c>
      <c r="AL15" s="35">
        <f t="shared" si="62"/>
        <v>95.027624309392266</v>
      </c>
      <c r="AM15" s="35">
        <f t="shared" si="63"/>
        <v>0</v>
      </c>
      <c r="AN15" s="35">
        <f t="shared" si="64"/>
        <v>0</v>
      </c>
      <c r="AO15" s="35">
        <f t="shared" si="65"/>
        <v>0</v>
      </c>
      <c r="AP15" s="35">
        <f t="shared" si="66"/>
        <v>0</v>
      </c>
      <c r="AQ15" s="35">
        <f t="shared" si="67"/>
        <v>0</v>
      </c>
      <c r="AR15" s="35">
        <f t="shared" si="68"/>
        <v>0</v>
      </c>
      <c r="AS15" s="35">
        <f t="shared" si="69"/>
        <v>0</v>
      </c>
      <c r="AT15" s="35">
        <f t="shared" si="70"/>
        <v>0</v>
      </c>
      <c r="AU15" s="35">
        <f t="shared" si="71"/>
        <v>0</v>
      </c>
      <c r="AV15" s="36">
        <f t="shared" si="4"/>
        <v>100.00000000000001</v>
      </c>
      <c r="AW15" s="35">
        <f t="shared" si="5"/>
        <v>95.547374305614994</v>
      </c>
      <c r="AX15" s="35">
        <f t="shared" si="6"/>
        <v>0</v>
      </c>
      <c r="AY15" s="35">
        <f t="shared" si="7"/>
        <v>0</v>
      </c>
      <c r="AZ15" s="35">
        <f t="shared" si="8"/>
        <v>0</v>
      </c>
      <c r="BA15" s="35">
        <f t="shared" si="9"/>
        <v>0</v>
      </c>
      <c r="BB15" s="35">
        <f t="shared" si="10"/>
        <v>0</v>
      </c>
      <c r="BC15" s="35">
        <f t="shared" si="11"/>
        <v>0</v>
      </c>
      <c r="BD15" s="35">
        <f t="shared" si="12"/>
        <v>0</v>
      </c>
      <c r="BE15" s="35">
        <f t="shared" si="13"/>
        <v>0</v>
      </c>
      <c r="BF15" s="35">
        <f t="shared" si="14"/>
        <v>0</v>
      </c>
      <c r="BG15" s="36">
        <f t="shared" si="15"/>
        <v>49.22937443336356</v>
      </c>
      <c r="BH15" s="35">
        <f t="shared" si="16"/>
        <v>47.037374658158612</v>
      </c>
      <c r="BI15" s="35">
        <f t="shared" si="17"/>
        <v>0</v>
      </c>
      <c r="BJ15" s="35">
        <f t="shared" si="18"/>
        <v>0</v>
      </c>
      <c r="BK15" s="35">
        <f t="shared" si="19"/>
        <v>0</v>
      </c>
      <c r="BL15" s="35">
        <f t="shared" si="20"/>
        <v>0</v>
      </c>
      <c r="BM15" s="35">
        <f t="shared" si="21"/>
        <v>0</v>
      </c>
      <c r="BN15" s="35">
        <f t="shared" si="22"/>
        <v>0</v>
      </c>
      <c r="BO15" s="35">
        <f t="shared" si="23"/>
        <v>0</v>
      </c>
      <c r="BP15" s="35">
        <f t="shared" si="24"/>
        <v>0</v>
      </c>
      <c r="BQ15" s="35">
        <f t="shared" si="25"/>
        <v>0</v>
      </c>
      <c r="BR15" s="36">
        <f t="shared" si="72"/>
        <v>105.23255813953489</v>
      </c>
      <c r="BS15" s="35">
        <f t="shared" si="73"/>
        <v>100</v>
      </c>
      <c r="BT15" s="35">
        <f t="shared" si="74"/>
        <v>0</v>
      </c>
      <c r="BU15" s="35">
        <f t="shared" si="75"/>
        <v>0</v>
      </c>
      <c r="BV15" s="35">
        <f t="shared" si="76"/>
        <v>0</v>
      </c>
      <c r="BW15" s="35">
        <f t="shared" si="77"/>
        <v>0</v>
      </c>
      <c r="BX15" s="35">
        <f t="shared" si="78"/>
        <v>0</v>
      </c>
      <c r="BY15" s="35">
        <f t="shared" si="79"/>
        <v>0</v>
      </c>
      <c r="BZ15" s="35">
        <f t="shared" si="80"/>
        <v>0</v>
      </c>
      <c r="CA15" s="35">
        <f t="shared" si="81"/>
        <v>0</v>
      </c>
      <c r="CB15" s="35">
        <f t="shared" si="82"/>
        <v>0</v>
      </c>
      <c r="CC15" s="15">
        <v>5.43</v>
      </c>
      <c r="CD15" s="16">
        <v>5.16</v>
      </c>
      <c r="CN15" s="15">
        <v>0.13</v>
      </c>
      <c r="CO15" s="16">
        <v>0.2</v>
      </c>
      <c r="CP15" s="15" t="s">
        <v>180</v>
      </c>
      <c r="CQ15" s="16" t="s">
        <v>180</v>
      </c>
      <c r="CR15" s="16" t="s">
        <v>180</v>
      </c>
      <c r="CS15" s="16" t="s">
        <v>180</v>
      </c>
      <c r="CT15" s="15" t="s">
        <v>180</v>
      </c>
      <c r="CU15" s="16" t="s">
        <v>180</v>
      </c>
      <c r="CV15" s="16" t="s">
        <v>180</v>
      </c>
      <c r="CW15" s="15" t="s">
        <v>180</v>
      </c>
      <c r="CX15" s="16" t="s">
        <v>180</v>
      </c>
      <c r="CY15" s="19">
        <f t="shared" si="83"/>
        <v>2.3941068139963169</v>
      </c>
      <c r="CZ15" s="17">
        <f t="shared" si="84"/>
        <v>3.8759689922480618</v>
      </c>
      <c r="DA15" s="19" t="str">
        <f t="shared" si="85"/>
        <v/>
      </c>
      <c r="DB15" s="17" t="str">
        <f t="shared" si="86"/>
        <v/>
      </c>
      <c r="DC15" s="17" t="str">
        <f t="shared" si="87"/>
        <v/>
      </c>
      <c r="DD15" s="17" t="str">
        <f t="shared" si="88"/>
        <v/>
      </c>
      <c r="DE15" s="19" t="str">
        <f t="shared" si="89"/>
        <v/>
      </c>
      <c r="DF15" s="17" t="str">
        <f t="shared" si="90"/>
        <v/>
      </c>
      <c r="DG15" s="17" t="str">
        <f t="shared" si="91"/>
        <v/>
      </c>
      <c r="DH15" s="19" t="str">
        <f t="shared" si="92"/>
        <v/>
      </c>
      <c r="DI15" s="17" t="str">
        <f t="shared" si="93"/>
        <v/>
      </c>
    </row>
    <row r="16" spans="1:114" x14ac:dyDescent="0.2">
      <c r="A16" s="91" t="s">
        <v>194</v>
      </c>
      <c r="B16" s="91" t="e">
        <f>VLOOKUP(A16,#REF!,5,FALSE)</f>
        <v>#REF!</v>
      </c>
      <c r="C16" s="92">
        <v>4</v>
      </c>
      <c r="D16" s="103">
        <f t="shared" si="28"/>
        <v>1.7723232323232301</v>
      </c>
      <c r="E16" s="103">
        <f t="shared" si="29"/>
        <v>1.8146464646464633</v>
      </c>
      <c r="F16" s="103">
        <f t="shared" si="30"/>
        <v>2.3403816793893126</v>
      </c>
      <c r="G16" s="103">
        <f t="shared" si="31"/>
        <v>2.6489843749999977</v>
      </c>
      <c r="H16" s="103">
        <f t="shared" si="32"/>
        <v>1.6159374999999994</v>
      </c>
      <c r="I16" s="103">
        <f t="shared" si="33"/>
        <v>1.3051612903225767</v>
      </c>
      <c r="J16" s="103">
        <f t="shared" si="34"/>
        <v>2.7838938053097344</v>
      </c>
      <c r="K16" s="103">
        <f t="shared" si="35"/>
        <v>2.6189915966386526</v>
      </c>
      <c r="L16" s="103">
        <f t="shared" si="36"/>
        <v>3.1391208791208784</v>
      </c>
      <c r="M16" s="103">
        <f t="shared" si="37"/>
        <v>2.1211320754716994</v>
      </c>
      <c r="N16" s="103">
        <f t="shared" si="38"/>
        <v>2.0182828282828318</v>
      </c>
      <c r="O16" s="102">
        <f t="shared" si="39"/>
        <v>-0.53363636363636502</v>
      </c>
      <c r="P16" s="103">
        <f t="shared" si="40"/>
        <v>-0.55363636363636459</v>
      </c>
      <c r="Q16" s="103">
        <f t="shared" si="41"/>
        <v>0.32636363636363441</v>
      </c>
      <c r="R16" s="103">
        <f t="shared" si="42"/>
        <v>0.82636363636363441</v>
      </c>
      <c r="S16" s="103">
        <f t="shared" si="43"/>
        <v>-0.68363636363636537</v>
      </c>
      <c r="T16" s="103">
        <f t="shared" si="44"/>
        <v>-0.98363636363636608</v>
      </c>
      <c r="U16" s="103">
        <f t="shared" si="45"/>
        <v>0.79636363636363505</v>
      </c>
      <c r="V16" s="103">
        <f t="shared" si="46"/>
        <v>0.68636363636363384</v>
      </c>
      <c r="W16" s="103">
        <f t="shared" si="47"/>
        <v>0.75636363636363413</v>
      </c>
      <c r="X16" s="103">
        <f t="shared" si="48"/>
        <v>-0.23363636363636608</v>
      </c>
      <c r="Y16" s="103">
        <f t="shared" si="49"/>
        <v>-0.40363636363636601</v>
      </c>
      <c r="Z16" s="35">
        <f t="shared" si="50"/>
        <v>99.673895449927969</v>
      </c>
      <c r="AA16" s="35">
        <f t="shared" si="51"/>
        <v>100</v>
      </c>
      <c r="AB16" s="35">
        <f t="shared" si="52"/>
        <v>96.471563180995062</v>
      </c>
      <c r="AC16" s="35">
        <f t="shared" si="53"/>
        <v>100</v>
      </c>
      <c r="AD16" s="35">
        <f t="shared" si="54"/>
        <v>92.084511815231423</v>
      </c>
      <c r="AE16" s="35">
        <f t="shared" si="55"/>
        <v>85.986161347820683</v>
      </c>
      <c r="AF16" s="35">
        <f t="shared" si="56"/>
        <v>96.678966789667896</v>
      </c>
      <c r="AG16" s="35">
        <f t="shared" si="57"/>
        <v>93.255395683453244</v>
      </c>
      <c r="AH16" s="35">
        <f t="shared" si="58"/>
        <v>100</v>
      </c>
      <c r="AI16" s="35">
        <f t="shared" si="59"/>
        <v>100</v>
      </c>
      <c r="AJ16" s="35">
        <f t="shared" si="60"/>
        <v>98.482436591319129</v>
      </c>
      <c r="AK16" s="36">
        <f t="shared" si="61"/>
        <v>100</v>
      </c>
      <c r="AL16" s="35">
        <f t="shared" si="62"/>
        <v>99.781420765027335</v>
      </c>
      <c r="AM16" s="35">
        <f t="shared" si="63"/>
        <v>95.242626070409131</v>
      </c>
      <c r="AN16" s="35">
        <f t="shared" si="64"/>
        <v>100</v>
      </c>
      <c r="AO16" s="35">
        <f t="shared" si="65"/>
        <v>85.632730732635594</v>
      </c>
      <c r="AP16" s="35">
        <f t="shared" si="66"/>
        <v>82.778306374881055</v>
      </c>
      <c r="AQ16" s="35">
        <f t="shared" si="67"/>
        <v>100</v>
      </c>
      <c r="AR16" s="35">
        <f t="shared" si="68"/>
        <v>98.950381679389309</v>
      </c>
      <c r="AS16" s="35">
        <f t="shared" si="69"/>
        <v>99.618320610687022</v>
      </c>
      <c r="AT16" s="35">
        <f t="shared" si="70"/>
        <v>100</v>
      </c>
      <c r="AU16" s="35">
        <f t="shared" si="71"/>
        <v>98.201058201058203</v>
      </c>
      <c r="AV16" s="36">
        <f t="shared" si="4"/>
        <v>82.955575702629218</v>
      </c>
      <c r="AW16" s="35">
        <f t="shared" si="5"/>
        <v>83.226982680036471</v>
      </c>
      <c r="AX16" s="35">
        <f t="shared" si="6"/>
        <v>92.258064516129039</v>
      </c>
      <c r="AY16" s="35">
        <f t="shared" si="7"/>
        <v>95.632393084622379</v>
      </c>
      <c r="AZ16" s="35">
        <f t="shared" si="8"/>
        <v>88.06262230919765</v>
      </c>
      <c r="BA16" s="35">
        <f t="shared" si="9"/>
        <v>82.230623818525515</v>
      </c>
      <c r="BB16" s="35">
        <f t="shared" si="10"/>
        <v>96.678966789667896</v>
      </c>
      <c r="BC16" s="35">
        <f t="shared" si="11"/>
        <v>93.255395683453244</v>
      </c>
      <c r="BD16" s="35">
        <f t="shared" si="12"/>
        <v>100</v>
      </c>
      <c r="BE16" s="35">
        <f t="shared" si="13"/>
        <v>89.999999999999986</v>
      </c>
      <c r="BF16" s="35">
        <f t="shared" si="14"/>
        <v>88.634192932187204</v>
      </c>
      <c r="BG16" s="36">
        <f t="shared" si="15"/>
        <v>82.955575702629204</v>
      </c>
      <c r="BH16" s="35">
        <f t="shared" si="16"/>
        <v>83.226982680036471</v>
      </c>
      <c r="BI16" s="35">
        <f t="shared" si="17"/>
        <v>92.258064516129039</v>
      </c>
      <c r="BJ16" s="35">
        <f t="shared" si="18"/>
        <v>95.632393084622379</v>
      </c>
      <c r="BK16" s="35">
        <f t="shared" si="19"/>
        <v>88.06262230919765</v>
      </c>
      <c r="BL16" s="35">
        <f t="shared" si="20"/>
        <v>82.230623818525515</v>
      </c>
      <c r="BM16" s="35">
        <f t="shared" si="21"/>
        <v>96.678966789667896</v>
      </c>
      <c r="BN16" s="35">
        <f t="shared" si="22"/>
        <v>93.255395683453244</v>
      </c>
      <c r="BO16" s="35">
        <f t="shared" si="23"/>
        <v>100</v>
      </c>
      <c r="BP16" s="35">
        <f t="shared" si="24"/>
        <v>89.999999999999986</v>
      </c>
      <c r="BQ16" s="35">
        <f t="shared" si="25"/>
        <v>88.63419293218719</v>
      </c>
      <c r="BR16" s="36">
        <f t="shared" si="72"/>
        <v>87.059942911512849</v>
      </c>
      <c r="BS16" s="35">
        <f t="shared" si="73"/>
        <v>86.869647954329224</v>
      </c>
      <c r="BT16" s="35">
        <f t="shared" si="74"/>
        <v>95.242626070409131</v>
      </c>
      <c r="BU16" s="35">
        <f t="shared" si="75"/>
        <v>100</v>
      </c>
      <c r="BV16" s="35">
        <f t="shared" si="76"/>
        <v>85.632730732635594</v>
      </c>
      <c r="BW16" s="35">
        <f t="shared" si="77"/>
        <v>82.778306374881055</v>
      </c>
      <c r="BX16" s="35">
        <f t="shared" si="78"/>
        <v>99.714557564224549</v>
      </c>
      <c r="BY16" s="35">
        <f t="shared" si="79"/>
        <v>98.667935299714557</v>
      </c>
      <c r="BZ16" s="35">
        <f t="shared" si="80"/>
        <v>99.333967649857286</v>
      </c>
      <c r="CA16" s="35">
        <f t="shared" si="81"/>
        <v>89.914367269267359</v>
      </c>
      <c r="CB16" s="35">
        <f t="shared" si="82"/>
        <v>88.296860133206465</v>
      </c>
      <c r="CC16" s="15">
        <v>9.15</v>
      </c>
      <c r="CD16" s="16">
        <v>9.1300000000000008</v>
      </c>
      <c r="CE16" s="15">
        <v>10.01</v>
      </c>
      <c r="CF16" s="16">
        <v>10.51</v>
      </c>
      <c r="CG16" s="16">
        <v>9</v>
      </c>
      <c r="CH16" s="16">
        <v>8.6999999999999993</v>
      </c>
      <c r="CI16" s="15">
        <v>10.48</v>
      </c>
      <c r="CJ16" s="16">
        <v>10.37</v>
      </c>
      <c r="CK16" s="16">
        <v>10.44</v>
      </c>
      <c r="CL16" s="15">
        <v>9.4499999999999993</v>
      </c>
      <c r="CM16" s="16">
        <v>9.2799999999999994</v>
      </c>
      <c r="CN16" s="15">
        <v>0.03</v>
      </c>
      <c r="CO16" s="16">
        <v>0.04</v>
      </c>
      <c r="CP16" s="15">
        <v>0.05</v>
      </c>
      <c r="CQ16" s="16">
        <v>7.0000000000000007E-2</v>
      </c>
      <c r="CR16" s="16">
        <v>0.16</v>
      </c>
      <c r="CS16" s="16">
        <v>0.18</v>
      </c>
      <c r="CT16" s="15">
        <v>0.06</v>
      </c>
      <c r="CU16" s="16">
        <v>0.08</v>
      </c>
      <c r="CV16" s="16">
        <v>7.0000000000000007E-2</v>
      </c>
      <c r="CW16" s="15">
        <v>0.1</v>
      </c>
      <c r="CX16" s="16">
        <v>0.09</v>
      </c>
      <c r="CY16" s="19">
        <f t="shared" si="83"/>
        <v>0.32786885245901637</v>
      </c>
      <c r="CZ16" s="17">
        <f t="shared" si="84"/>
        <v>0.43811610076670315</v>
      </c>
      <c r="DA16" s="19">
        <f t="shared" si="85"/>
        <v>0.49950049950049952</v>
      </c>
      <c r="DB16" s="17">
        <f t="shared" si="86"/>
        <v>0.66603235014272133</v>
      </c>
      <c r="DC16" s="17">
        <f t="shared" si="87"/>
        <v>1.7777777777777777</v>
      </c>
      <c r="DD16" s="17">
        <f t="shared" si="88"/>
        <v>2.0689655172413794</v>
      </c>
      <c r="DE16" s="19">
        <f t="shared" si="89"/>
        <v>0.5725190839694656</v>
      </c>
      <c r="DF16" s="17">
        <f t="shared" si="90"/>
        <v>0.77145612343297987</v>
      </c>
      <c r="DG16" s="17">
        <f t="shared" si="91"/>
        <v>0.67049808429118785</v>
      </c>
      <c r="DH16" s="19">
        <f t="shared" si="92"/>
        <v>1.0582010582010584</v>
      </c>
      <c r="DI16" s="17">
        <f t="shared" si="93"/>
        <v>0.96982758620689657</v>
      </c>
    </row>
    <row r="17" spans="1:113" x14ac:dyDescent="0.2">
      <c r="A17" s="91" t="s">
        <v>195</v>
      </c>
      <c r="B17" s="91" t="e">
        <f>VLOOKUP(A17,#REF!,5,FALSE)</f>
        <v>#REF!</v>
      </c>
      <c r="C17" s="92">
        <v>4</v>
      </c>
      <c r="D17" s="103" t="str">
        <f t="shared" si="28"/>
        <v/>
      </c>
      <c r="E17" s="103" t="str">
        <f t="shared" si="29"/>
        <v/>
      </c>
      <c r="F17" s="103">
        <f t="shared" si="30"/>
        <v>0.13038167938931267</v>
      </c>
      <c r="G17" s="103">
        <f t="shared" si="31"/>
        <v>-6.1015625000002238E-2</v>
      </c>
      <c r="H17" s="103">
        <f t="shared" si="32"/>
        <v>-0.38406250000000064</v>
      </c>
      <c r="I17" s="103">
        <f t="shared" si="33"/>
        <v>-0.38483870967742284</v>
      </c>
      <c r="J17" s="103">
        <f t="shared" si="34"/>
        <v>-0.38610619469026641</v>
      </c>
      <c r="K17" s="103">
        <f t="shared" si="35"/>
        <v>3.899159663865337E-2</v>
      </c>
      <c r="L17" s="103" t="str">
        <f t="shared" si="36"/>
        <v/>
      </c>
      <c r="M17" s="103">
        <f t="shared" si="37"/>
        <v>-0.74886792452829987</v>
      </c>
      <c r="N17" s="103" t="str">
        <f t="shared" si="38"/>
        <v/>
      </c>
      <c r="O17" s="102" t="str">
        <f t="shared" si="39"/>
        <v/>
      </c>
      <c r="P17" s="103" t="str">
        <f t="shared" si="40"/>
        <v/>
      </c>
      <c r="Q17" s="103">
        <f t="shared" si="41"/>
        <v>0.47285714285714242</v>
      </c>
      <c r="R17" s="103">
        <f t="shared" si="42"/>
        <v>0.47285714285714242</v>
      </c>
      <c r="S17" s="103">
        <f t="shared" si="43"/>
        <v>-0.3271428571428574</v>
      </c>
      <c r="T17" s="103">
        <f t="shared" si="44"/>
        <v>-0.31714285714285761</v>
      </c>
      <c r="U17" s="103">
        <f t="shared" si="45"/>
        <v>-1.7142857142857792E-2</v>
      </c>
      <c r="V17" s="103">
        <f t="shared" si="46"/>
        <v>0.46285714285714263</v>
      </c>
      <c r="W17" s="103" t="str">
        <f t="shared" si="47"/>
        <v/>
      </c>
      <c r="X17" s="103">
        <f t="shared" si="48"/>
        <v>-0.74714285714285733</v>
      </c>
      <c r="Y17" s="103" t="str">
        <f t="shared" si="49"/>
        <v/>
      </c>
      <c r="Z17" s="35">
        <f t="shared" si="50"/>
        <v>0</v>
      </c>
      <c r="AA17" s="35">
        <f t="shared" si="51"/>
        <v>0</v>
      </c>
      <c r="AB17" s="35">
        <f t="shared" si="52"/>
        <v>100</v>
      </c>
      <c r="AC17" s="35">
        <f t="shared" si="53"/>
        <v>98.72611464968152</v>
      </c>
      <c r="AD17" s="35">
        <f t="shared" si="54"/>
        <v>95.275728837372668</v>
      </c>
      <c r="AE17" s="35">
        <f t="shared" si="55"/>
        <v>92.165309485725359</v>
      </c>
      <c r="AF17" s="35">
        <f t="shared" si="56"/>
        <v>96.262120515941973</v>
      </c>
      <c r="AG17" s="35">
        <f t="shared" si="57"/>
        <v>100</v>
      </c>
      <c r="AH17" s="35">
        <f t="shared" si="58"/>
        <v>0</v>
      </c>
      <c r="AI17" s="35">
        <f t="shared" si="59"/>
        <v>100</v>
      </c>
      <c r="AJ17" s="35">
        <f t="shared" si="60"/>
        <v>0</v>
      </c>
      <c r="AK17" s="36">
        <f t="shared" si="61"/>
        <v>0</v>
      </c>
      <c r="AL17" s="35">
        <f t="shared" si="62"/>
        <v>0</v>
      </c>
      <c r="AM17" s="35">
        <f t="shared" si="63"/>
        <v>100</v>
      </c>
      <c r="AN17" s="35">
        <f t="shared" si="64"/>
        <v>100</v>
      </c>
      <c r="AO17" s="35">
        <f t="shared" si="65"/>
        <v>89.743589743589752</v>
      </c>
      <c r="AP17" s="35">
        <f t="shared" si="66"/>
        <v>89.871794871794876</v>
      </c>
      <c r="AQ17" s="35">
        <f t="shared" si="67"/>
        <v>93.838254172015411</v>
      </c>
      <c r="AR17" s="35">
        <f t="shared" si="68"/>
        <v>100</v>
      </c>
      <c r="AS17" s="35">
        <f t="shared" si="69"/>
        <v>0</v>
      </c>
      <c r="AT17" s="35">
        <f t="shared" si="70"/>
        <v>100</v>
      </c>
      <c r="AU17" s="35">
        <f t="shared" si="71"/>
        <v>0</v>
      </c>
      <c r="AV17" s="36">
        <f t="shared" si="4"/>
        <v>0</v>
      </c>
      <c r="AW17" s="35">
        <f t="shared" si="5"/>
        <v>0</v>
      </c>
      <c r="AX17" s="35">
        <f t="shared" si="6"/>
        <v>100</v>
      </c>
      <c r="AY17" s="35">
        <f t="shared" si="7"/>
        <v>98.72611464968152</v>
      </c>
      <c r="AZ17" s="35">
        <f t="shared" si="8"/>
        <v>95.275728837372668</v>
      </c>
      <c r="BA17" s="35">
        <f t="shared" si="9"/>
        <v>92.165309485725359</v>
      </c>
      <c r="BB17" s="35">
        <f t="shared" si="10"/>
        <v>93.804404390197732</v>
      </c>
      <c r="BC17" s="35">
        <f t="shared" si="11"/>
        <v>97.446850212137988</v>
      </c>
      <c r="BD17" s="35">
        <f t="shared" si="12"/>
        <v>0</v>
      </c>
      <c r="BE17" s="35">
        <f t="shared" si="13"/>
        <v>87.170940170940156</v>
      </c>
      <c r="BF17" s="35">
        <f t="shared" si="14"/>
        <v>0</v>
      </c>
      <c r="BG17" s="36">
        <f t="shared" si="15"/>
        <v>0</v>
      </c>
      <c r="BH17" s="35">
        <f t="shared" si="16"/>
        <v>0</v>
      </c>
      <c r="BI17" s="35">
        <f t="shared" si="17"/>
        <v>71.889400921658989</v>
      </c>
      <c r="BJ17" s="35">
        <f t="shared" si="18"/>
        <v>70.973612374886258</v>
      </c>
      <c r="BK17" s="35">
        <f t="shared" si="19"/>
        <v>68.493150684931507</v>
      </c>
      <c r="BL17" s="35">
        <f t="shared" si="20"/>
        <v>66.257088846880904</v>
      </c>
      <c r="BM17" s="35">
        <f t="shared" si="21"/>
        <v>67.435424354243537</v>
      </c>
      <c r="BN17" s="35">
        <f t="shared" si="22"/>
        <v>70.053956834532386</v>
      </c>
      <c r="BO17" s="35">
        <f t="shared" si="23"/>
        <v>0</v>
      </c>
      <c r="BP17" s="35">
        <f t="shared" si="24"/>
        <v>62.666666666666664</v>
      </c>
      <c r="BQ17" s="35">
        <f t="shared" si="25"/>
        <v>0</v>
      </c>
      <c r="BR17" s="36">
        <f t="shared" si="72"/>
        <v>0</v>
      </c>
      <c r="BS17" s="35">
        <f t="shared" si="73"/>
        <v>0</v>
      </c>
      <c r="BT17" s="35">
        <f t="shared" si="74"/>
        <v>100</v>
      </c>
      <c r="BU17" s="35">
        <f t="shared" si="75"/>
        <v>100</v>
      </c>
      <c r="BV17" s="35">
        <f t="shared" si="76"/>
        <v>89.743589743589752</v>
      </c>
      <c r="BW17" s="35">
        <f t="shared" si="77"/>
        <v>89.871794871794876</v>
      </c>
      <c r="BX17" s="35">
        <f t="shared" si="78"/>
        <v>93.717948717948715</v>
      </c>
      <c r="BY17" s="35">
        <f t="shared" si="79"/>
        <v>99.871794871794876</v>
      </c>
      <c r="BZ17" s="35">
        <f t="shared" si="80"/>
        <v>0</v>
      </c>
      <c r="CA17" s="35">
        <f t="shared" si="81"/>
        <v>84.358974358974365</v>
      </c>
      <c r="CB17" s="35">
        <f t="shared" si="82"/>
        <v>0</v>
      </c>
      <c r="CE17" s="15">
        <v>7.8</v>
      </c>
      <c r="CF17" s="16">
        <v>7.8</v>
      </c>
      <c r="CG17" s="16">
        <v>7</v>
      </c>
      <c r="CH17" s="16">
        <v>7.01</v>
      </c>
      <c r="CI17" s="15">
        <v>7.31</v>
      </c>
      <c r="CJ17" s="16">
        <v>7.79</v>
      </c>
      <c r="CL17" s="15">
        <v>6.58</v>
      </c>
      <c r="CN17" s="15" t="s">
        <v>180</v>
      </c>
      <c r="CO17" s="16" t="s">
        <v>180</v>
      </c>
      <c r="CP17" s="15">
        <v>0.12</v>
      </c>
      <c r="CQ17" s="16">
        <v>0.1</v>
      </c>
      <c r="CR17" s="16">
        <v>0.12</v>
      </c>
      <c r="CS17" s="16">
        <v>0.09</v>
      </c>
      <c r="CT17" s="15">
        <v>0.16</v>
      </c>
      <c r="CU17" s="16">
        <v>0.17</v>
      </c>
      <c r="CV17" s="16" t="s">
        <v>180</v>
      </c>
      <c r="CW17" s="15">
        <v>0.21</v>
      </c>
      <c r="CX17" s="16" t="s">
        <v>180</v>
      </c>
      <c r="CY17" s="19" t="str">
        <f t="shared" si="83"/>
        <v/>
      </c>
      <c r="CZ17" s="17" t="str">
        <f t="shared" si="84"/>
        <v/>
      </c>
      <c r="DA17" s="19">
        <f t="shared" si="85"/>
        <v>1.5384615384615383</v>
      </c>
      <c r="DB17" s="17">
        <f t="shared" si="86"/>
        <v>1.2820512820512822</v>
      </c>
      <c r="DC17" s="17">
        <f t="shared" si="87"/>
        <v>1.7142857142857144</v>
      </c>
      <c r="DD17" s="17">
        <f t="shared" si="88"/>
        <v>1.2838801711840229</v>
      </c>
      <c r="DE17" s="19">
        <f t="shared" si="89"/>
        <v>2.1887824897400825</v>
      </c>
      <c r="DF17" s="17">
        <f t="shared" si="90"/>
        <v>2.1822849807445444</v>
      </c>
      <c r="DG17" s="17" t="str">
        <f t="shared" si="91"/>
        <v/>
      </c>
      <c r="DH17" s="19">
        <f t="shared" si="92"/>
        <v>3.1914893617021276</v>
      </c>
      <c r="DI17" s="17" t="str">
        <f t="shared" si="93"/>
        <v/>
      </c>
    </row>
    <row r="18" spans="1:113" x14ac:dyDescent="0.2">
      <c r="A18" s="91" t="s">
        <v>196</v>
      </c>
      <c r="B18" s="91" t="e">
        <f>VLOOKUP(A18,#REF!,5,FALSE)</f>
        <v>#REF!</v>
      </c>
      <c r="C18" s="92">
        <v>4</v>
      </c>
      <c r="D18" s="103">
        <f t="shared" si="28"/>
        <v>2.5623232323232292</v>
      </c>
      <c r="E18" s="103">
        <f t="shared" si="29"/>
        <v>2.5646464646464633</v>
      </c>
      <c r="F18" s="103">
        <f t="shared" si="30"/>
        <v>1.6303816793893136</v>
      </c>
      <c r="G18" s="103">
        <f t="shared" si="31"/>
        <v>1.3889843749999979</v>
      </c>
      <c r="H18" s="103">
        <f t="shared" si="32"/>
        <v>1.2959374999999991</v>
      </c>
      <c r="I18" s="103">
        <f t="shared" si="33"/>
        <v>1.2451612903225779</v>
      </c>
      <c r="J18" s="103">
        <f t="shared" si="34"/>
        <v>2.8938938053097338</v>
      </c>
      <c r="K18" s="103">
        <f t="shared" si="35"/>
        <v>1.6689915966386533</v>
      </c>
      <c r="L18" s="103">
        <f t="shared" si="36"/>
        <v>1.2091208791208787</v>
      </c>
      <c r="M18" s="103">
        <f t="shared" si="37"/>
        <v>1.1811320754716998</v>
      </c>
      <c r="N18" s="103" t="str">
        <f t="shared" si="38"/>
        <v/>
      </c>
      <c r="O18" s="102">
        <f t="shared" si="39"/>
        <v>0.66799999999999748</v>
      </c>
      <c r="P18" s="103">
        <f t="shared" si="40"/>
        <v>0.60799999999999876</v>
      </c>
      <c r="Q18" s="103">
        <f t="shared" si="41"/>
        <v>2.7999999999998693E-2</v>
      </c>
      <c r="R18" s="103">
        <f t="shared" si="42"/>
        <v>-2.2000000000002018E-2</v>
      </c>
      <c r="S18" s="103">
        <f t="shared" si="43"/>
        <v>-0.5920000000000023</v>
      </c>
      <c r="T18" s="103">
        <f t="shared" si="44"/>
        <v>-0.63200000000000145</v>
      </c>
      <c r="U18" s="103">
        <f t="shared" si="45"/>
        <v>1.3179999999999978</v>
      </c>
      <c r="V18" s="103">
        <f t="shared" si="46"/>
        <v>0.14799999999999791</v>
      </c>
      <c r="W18" s="103">
        <f t="shared" si="47"/>
        <v>-0.76200000000000223</v>
      </c>
      <c r="X18" s="103">
        <f t="shared" si="48"/>
        <v>-0.76200000000000223</v>
      </c>
      <c r="Y18" s="103" t="str">
        <f t="shared" si="49"/>
        <v/>
      </c>
      <c r="Z18" s="35">
        <f t="shared" si="50"/>
        <v>100.00000000000001</v>
      </c>
      <c r="AA18" s="35">
        <f t="shared" si="51"/>
        <v>99.940023000353989</v>
      </c>
      <c r="AB18" s="35">
        <f t="shared" si="52"/>
        <v>100</v>
      </c>
      <c r="AC18" s="35">
        <f t="shared" si="53"/>
        <v>98.195329087048819</v>
      </c>
      <c r="AD18" s="35">
        <f t="shared" si="54"/>
        <v>99.086757990867568</v>
      </c>
      <c r="AE18" s="35">
        <f t="shared" si="55"/>
        <v>95.274102079395078</v>
      </c>
      <c r="AF18" s="35">
        <f t="shared" si="56"/>
        <v>99.999999999999986</v>
      </c>
      <c r="AG18" s="35">
        <f t="shared" si="57"/>
        <v>86.712046793160383</v>
      </c>
      <c r="AH18" s="35">
        <f t="shared" si="58"/>
        <v>83.437711424426283</v>
      </c>
      <c r="AI18" s="35">
        <f t="shared" si="59"/>
        <v>100</v>
      </c>
      <c r="AJ18" s="35">
        <f t="shared" si="60"/>
        <v>0</v>
      </c>
      <c r="AK18" s="36">
        <f t="shared" si="61"/>
        <v>100</v>
      </c>
      <c r="AL18" s="35">
        <f t="shared" si="62"/>
        <v>99.396378269617728</v>
      </c>
      <c r="AM18" s="35">
        <f t="shared" si="63"/>
        <v>100</v>
      </c>
      <c r="AN18" s="35">
        <f t="shared" si="64"/>
        <v>99.462365591397841</v>
      </c>
      <c r="AO18" s="35">
        <f t="shared" si="65"/>
        <v>93.333333333333329</v>
      </c>
      <c r="AP18" s="35">
        <f t="shared" si="66"/>
        <v>92.903225806451601</v>
      </c>
      <c r="AQ18" s="35">
        <f t="shared" si="67"/>
        <v>100</v>
      </c>
      <c r="AR18" s="35">
        <f t="shared" si="68"/>
        <v>88.951841359773368</v>
      </c>
      <c r="AS18" s="35">
        <f t="shared" si="69"/>
        <v>80.358829084041545</v>
      </c>
      <c r="AT18" s="35">
        <f t="shared" si="70"/>
        <v>100</v>
      </c>
      <c r="AU18" s="35">
        <f t="shared" si="71"/>
        <v>0</v>
      </c>
      <c r="AV18" s="36">
        <f t="shared" si="4"/>
        <v>92.245288623952035</v>
      </c>
      <c r="AW18" s="35">
        <f t="shared" si="5"/>
        <v>92.189962667520575</v>
      </c>
      <c r="AX18" s="35">
        <f t="shared" si="6"/>
        <v>87.737757992715515</v>
      </c>
      <c r="AY18" s="35">
        <f t="shared" si="7"/>
        <v>86.154380194545467</v>
      </c>
      <c r="AZ18" s="35">
        <f t="shared" si="8"/>
        <v>86.936499928855085</v>
      </c>
      <c r="BA18" s="35">
        <f t="shared" si="9"/>
        <v>83.591361112152384</v>
      </c>
      <c r="BB18" s="35">
        <f t="shared" si="10"/>
        <v>99.999999999999986</v>
      </c>
      <c r="BC18" s="35">
        <f t="shared" si="11"/>
        <v>86.712046793160383</v>
      </c>
      <c r="BD18" s="35">
        <f t="shared" si="12"/>
        <v>83.437711424426283</v>
      </c>
      <c r="BE18" s="35">
        <f t="shared" si="13"/>
        <v>82.960924502000992</v>
      </c>
      <c r="BF18" s="35">
        <f t="shared" si="14"/>
        <v>0</v>
      </c>
      <c r="BG18" s="36">
        <f t="shared" si="15"/>
        <v>90.117860380779703</v>
      </c>
      <c r="BH18" s="35">
        <f t="shared" si="16"/>
        <v>90.063810391978123</v>
      </c>
      <c r="BI18" s="35">
        <f t="shared" si="17"/>
        <v>85.714285714285722</v>
      </c>
      <c r="BJ18" s="35">
        <f t="shared" si="18"/>
        <v>84.167424931756145</v>
      </c>
      <c r="BK18" s="35">
        <f t="shared" si="19"/>
        <v>84.931506849315056</v>
      </c>
      <c r="BL18" s="35">
        <f t="shared" si="20"/>
        <v>81.663516068052928</v>
      </c>
      <c r="BM18" s="35">
        <f t="shared" si="21"/>
        <v>97.693726937269375</v>
      </c>
      <c r="BN18" s="35">
        <f t="shared" si="22"/>
        <v>84.712230215827347</v>
      </c>
      <c r="BO18" s="35">
        <f t="shared" si="23"/>
        <v>81.513409961685824</v>
      </c>
      <c r="BP18" s="35">
        <f t="shared" si="24"/>
        <v>81.047619047619051</v>
      </c>
      <c r="BQ18" s="35">
        <f t="shared" si="25"/>
        <v>0</v>
      </c>
      <c r="BR18" s="36">
        <f t="shared" si="72"/>
        <v>93.862134088762986</v>
      </c>
      <c r="BS18" s="35">
        <f t="shared" si="73"/>
        <v>93.295561850802656</v>
      </c>
      <c r="BT18" s="35">
        <f t="shared" si="74"/>
        <v>87.818696883852709</v>
      </c>
      <c r="BU18" s="35">
        <f t="shared" si="75"/>
        <v>87.346553352219075</v>
      </c>
      <c r="BV18" s="35">
        <f t="shared" si="76"/>
        <v>81.964117091595853</v>
      </c>
      <c r="BW18" s="35">
        <f t="shared" si="77"/>
        <v>81.586402266288957</v>
      </c>
      <c r="BX18" s="35">
        <f t="shared" si="78"/>
        <v>100</v>
      </c>
      <c r="BY18" s="35">
        <f t="shared" si="79"/>
        <v>88.951841359773368</v>
      </c>
      <c r="BZ18" s="35">
        <f t="shared" si="80"/>
        <v>80.358829084041545</v>
      </c>
      <c r="CA18" s="35">
        <f t="shared" si="81"/>
        <v>80.358829084041545</v>
      </c>
      <c r="CB18" s="35">
        <f t="shared" si="82"/>
        <v>0</v>
      </c>
      <c r="CC18" s="15">
        <v>9.94</v>
      </c>
      <c r="CD18" s="16">
        <v>9.8800000000000008</v>
      </c>
      <c r="CE18" s="15">
        <v>9.3000000000000007</v>
      </c>
      <c r="CF18" s="16">
        <v>9.25</v>
      </c>
      <c r="CG18" s="16">
        <v>8.68</v>
      </c>
      <c r="CH18" s="16">
        <v>8.64</v>
      </c>
      <c r="CI18" s="15">
        <v>10.59</v>
      </c>
      <c r="CJ18" s="16">
        <v>9.42</v>
      </c>
      <c r="CK18" s="16">
        <v>8.51</v>
      </c>
      <c r="CL18" s="15">
        <v>8.51</v>
      </c>
      <c r="CN18" s="15">
        <v>0.05</v>
      </c>
      <c r="CO18" s="16">
        <v>0.09</v>
      </c>
      <c r="CP18" s="15">
        <v>0.05</v>
      </c>
      <c r="CQ18" s="16">
        <v>7.0000000000000007E-2</v>
      </c>
      <c r="CR18" s="16">
        <v>0.21</v>
      </c>
      <c r="CS18" s="16">
        <v>0.25</v>
      </c>
      <c r="CT18" s="15">
        <v>0.1</v>
      </c>
      <c r="CU18" s="16">
        <v>0.08</v>
      </c>
      <c r="CV18" s="16">
        <v>0.12</v>
      </c>
      <c r="CW18" s="15">
        <v>0.17</v>
      </c>
      <c r="CX18" s="16" t="s">
        <v>180</v>
      </c>
      <c r="CY18" s="19">
        <f t="shared" si="83"/>
        <v>0.50301810865191154</v>
      </c>
      <c r="CZ18" s="17">
        <f t="shared" si="84"/>
        <v>0.91093117408906876</v>
      </c>
      <c r="DA18" s="19">
        <f t="shared" si="85"/>
        <v>0.5376344086021505</v>
      </c>
      <c r="DB18" s="17">
        <f t="shared" si="86"/>
        <v>0.7567567567567568</v>
      </c>
      <c r="DC18" s="17">
        <f t="shared" si="87"/>
        <v>2.4193548387096775</v>
      </c>
      <c r="DD18" s="17">
        <f t="shared" si="88"/>
        <v>2.8935185185185182</v>
      </c>
      <c r="DE18" s="19">
        <f t="shared" si="89"/>
        <v>0.94428706326723333</v>
      </c>
      <c r="DF18" s="17">
        <f t="shared" si="90"/>
        <v>0.84925690021231426</v>
      </c>
      <c r="DG18" s="17">
        <f t="shared" si="91"/>
        <v>1.410105757931845</v>
      </c>
      <c r="DH18" s="19">
        <f t="shared" si="92"/>
        <v>1.9976498237367806</v>
      </c>
      <c r="DI18" s="17" t="str">
        <f t="shared" si="93"/>
        <v/>
      </c>
    </row>
    <row r="19" spans="1:113" x14ac:dyDescent="0.2">
      <c r="A19" s="91" t="s">
        <v>197</v>
      </c>
      <c r="B19" s="91" t="e">
        <f>VLOOKUP(A19,#REF!,5,FALSE)</f>
        <v>#REF!</v>
      </c>
      <c r="C19" s="92">
        <v>4</v>
      </c>
      <c r="D19" s="103">
        <f t="shared" si="28"/>
        <v>2.1423232323232293</v>
      </c>
      <c r="E19" s="103">
        <f t="shared" si="29"/>
        <v>2.1446464646464634</v>
      </c>
      <c r="F19" s="103">
        <f t="shared" si="30"/>
        <v>1.3603816793893122</v>
      </c>
      <c r="G19" s="103">
        <f t="shared" si="31"/>
        <v>1.2589843749999972</v>
      </c>
      <c r="H19" s="103">
        <f t="shared" si="32"/>
        <v>1.4559374999999992</v>
      </c>
      <c r="I19" s="103">
        <f t="shared" si="33"/>
        <v>1.3851612903225767</v>
      </c>
      <c r="J19" s="103">
        <f t="shared" si="34"/>
        <v>2.1838938053097348</v>
      </c>
      <c r="K19" s="103">
        <f t="shared" si="35"/>
        <v>1.2289915966386538</v>
      </c>
      <c r="L19" s="103">
        <f t="shared" si="36"/>
        <v>1.1591208791208798</v>
      </c>
      <c r="M19" s="103">
        <f t="shared" si="37"/>
        <v>1.4611320754716992</v>
      </c>
      <c r="N19" s="103">
        <f t="shared" si="38"/>
        <v>1.3182828282828325</v>
      </c>
      <c r="O19" s="102">
        <f t="shared" si="39"/>
        <v>0.48000000000000043</v>
      </c>
      <c r="P19" s="103">
        <f t="shared" si="40"/>
        <v>0.42000000000000171</v>
      </c>
      <c r="Q19" s="103">
        <f t="shared" si="41"/>
        <v>-9.9999999999997868E-3</v>
      </c>
      <c r="R19" s="103">
        <f t="shared" si="42"/>
        <v>8.0000000000000071E-2</v>
      </c>
      <c r="S19" s="103">
        <f t="shared" si="43"/>
        <v>-0.19999999999999929</v>
      </c>
      <c r="T19" s="103">
        <f t="shared" si="44"/>
        <v>-0.25999999999999979</v>
      </c>
      <c r="U19" s="103">
        <f t="shared" si="45"/>
        <v>0.84000000000000163</v>
      </c>
      <c r="V19" s="103">
        <f t="shared" si="46"/>
        <v>-5.9999999999998721E-2</v>
      </c>
      <c r="W19" s="103">
        <f t="shared" si="47"/>
        <v>-0.57999999999999829</v>
      </c>
      <c r="X19" s="103">
        <f t="shared" si="48"/>
        <v>-0.25</v>
      </c>
      <c r="Y19" s="103">
        <f t="shared" si="49"/>
        <v>-0.45999999999999908</v>
      </c>
      <c r="Z19" s="35">
        <f t="shared" si="50"/>
        <v>100</v>
      </c>
      <c r="AA19" s="35">
        <f t="shared" si="51"/>
        <v>99.913246976092182</v>
      </c>
      <c r="AB19" s="35">
        <f t="shared" si="52"/>
        <v>96.218070354692742</v>
      </c>
      <c r="AC19" s="35">
        <f t="shared" si="53"/>
        <v>95.939130184165762</v>
      </c>
      <c r="AD19" s="35">
        <f t="shared" si="54"/>
        <v>100.00000000000001</v>
      </c>
      <c r="AE19" s="35">
        <f t="shared" si="55"/>
        <v>95.941715351256093</v>
      </c>
      <c r="AF19" s="35">
        <f t="shared" si="56"/>
        <v>100</v>
      </c>
      <c r="AG19" s="35">
        <f t="shared" si="57"/>
        <v>88.60207380654181</v>
      </c>
      <c r="AH19" s="35">
        <f t="shared" si="58"/>
        <v>88.908278654195172</v>
      </c>
      <c r="AI19" s="35">
        <f t="shared" si="59"/>
        <v>100</v>
      </c>
      <c r="AJ19" s="35">
        <f t="shared" si="60"/>
        <v>97.890608955866114</v>
      </c>
      <c r="AK19" s="36">
        <f t="shared" si="61"/>
        <v>100</v>
      </c>
      <c r="AL19" s="35">
        <f t="shared" si="62"/>
        <v>99.369747899159677</v>
      </c>
      <c r="AM19" s="35">
        <f t="shared" si="63"/>
        <v>99.013157894736835</v>
      </c>
      <c r="AN19" s="35">
        <f t="shared" si="64"/>
        <v>100</v>
      </c>
      <c r="AO19" s="35">
        <f t="shared" si="65"/>
        <v>96.929824561403521</v>
      </c>
      <c r="AP19" s="35">
        <f t="shared" si="66"/>
        <v>96.271929824561397</v>
      </c>
      <c r="AQ19" s="35">
        <f t="shared" si="67"/>
        <v>100</v>
      </c>
      <c r="AR19" s="35">
        <f t="shared" si="68"/>
        <v>90.890688259109311</v>
      </c>
      <c r="AS19" s="35">
        <f t="shared" si="69"/>
        <v>85.627530364372475</v>
      </c>
      <c r="AT19" s="35">
        <f t="shared" si="70"/>
        <v>100</v>
      </c>
      <c r="AU19" s="35">
        <f t="shared" si="71"/>
        <v>97.6109215017065</v>
      </c>
      <c r="AV19" s="36">
        <f t="shared" si="4"/>
        <v>94.696466390888304</v>
      </c>
      <c r="AW19" s="35">
        <f t="shared" si="5"/>
        <v>94.614314342760338</v>
      </c>
      <c r="AX19" s="35">
        <f t="shared" si="6"/>
        <v>91.312524487397127</v>
      </c>
      <c r="AY19" s="35">
        <f t="shared" si="7"/>
        <v>91.047805697487192</v>
      </c>
      <c r="AZ19" s="35">
        <f t="shared" si="8"/>
        <v>94.90163765578329</v>
      </c>
      <c r="BA19" s="35">
        <f t="shared" si="9"/>
        <v>91.050259063392062</v>
      </c>
      <c r="BB19" s="35">
        <f t="shared" si="10"/>
        <v>100</v>
      </c>
      <c r="BC19" s="35">
        <f t="shared" si="11"/>
        <v>88.60207380654181</v>
      </c>
      <c r="BD19" s="35">
        <f t="shared" si="12"/>
        <v>88.908278654195172</v>
      </c>
      <c r="BE19" s="35">
        <f t="shared" si="13"/>
        <v>91.848467322151507</v>
      </c>
      <c r="BF19" s="35">
        <f t="shared" si="14"/>
        <v>89.911023978283808</v>
      </c>
      <c r="BG19" s="36">
        <f t="shared" si="15"/>
        <v>86.310063463281963</v>
      </c>
      <c r="BH19" s="35">
        <f t="shared" si="16"/>
        <v>86.2351868732908</v>
      </c>
      <c r="BI19" s="35">
        <f t="shared" si="17"/>
        <v>83.225806451612897</v>
      </c>
      <c r="BJ19" s="35">
        <f t="shared" si="18"/>
        <v>82.984531392174688</v>
      </c>
      <c r="BK19" s="35">
        <f t="shared" si="19"/>
        <v>86.49706457925636</v>
      </c>
      <c r="BL19" s="35">
        <f t="shared" si="20"/>
        <v>82.986767485822298</v>
      </c>
      <c r="BM19" s="35">
        <f t="shared" si="21"/>
        <v>91.143911439114405</v>
      </c>
      <c r="BN19" s="35">
        <f t="shared" si="22"/>
        <v>80.755395683453244</v>
      </c>
      <c r="BO19" s="35">
        <f t="shared" si="23"/>
        <v>81.034482758620697</v>
      </c>
      <c r="BP19" s="35">
        <f t="shared" si="24"/>
        <v>83.714285714285708</v>
      </c>
      <c r="BQ19" s="35">
        <f t="shared" si="25"/>
        <v>81.948424068767906</v>
      </c>
      <c r="BR19" s="36">
        <f t="shared" si="72"/>
        <v>96.356275303643713</v>
      </c>
      <c r="BS19" s="35">
        <f t="shared" si="73"/>
        <v>95.748987854251013</v>
      </c>
      <c r="BT19" s="35">
        <f t="shared" si="74"/>
        <v>91.396761133603221</v>
      </c>
      <c r="BU19" s="35">
        <f t="shared" si="75"/>
        <v>92.307692307692292</v>
      </c>
      <c r="BV19" s="35">
        <f t="shared" si="76"/>
        <v>89.473684210526315</v>
      </c>
      <c r="BW19" s="35">
        <f t="shared" si="77"/>
        <v>88.866396761133586</v>
      </c>
      <c r="BX19" s="35">
        <f t="shared" si="78"/>
        <v>100</v>
      </c>
      <c r="BY19" s="35">
        <f t="shared" si="79"/>
        <v>90.890688259109311</v>
      </c>
      <c r="BZ19" s="35">
        <f t="shared" si="80"/>
        <v>85.627530364372475</v>
      </c>
      <c r="CA19" s="35">
        <f t="shared" si="81"/>
        <v>88.967611336032377</v>
      </c>
      <c r="CB19" s="35">
        <f t="shared" si="82"/>
        <v>86.84210526315789</v>
      </c>
      <c r="CC19" s="15">
        <v>9.52</v>
      </c>
      <c r="CD19" s="16">
        <v>9.4600000000000009</v>
      </c>
      <c r="CE19" s="15">
        <v>9.0299999999999994</v>
      </c>
      <c r="CF19" s="16">
        <v>9.1199999999999992</v>
      </c>
      <c r="CG19" s="16">
        <v>8.84</v>
      </c>
      <c r="CH19" s="16">
        <v>8.7799999999999994</v>
      </c>
      <c r="CI19" s="15">
        <v>9.8800000000000008</v>
      </c>
      <c r="CJ19" s="16">
        <v>8.98</v>
      </c>
      <c r="CK19" s="16">
        <v>8.4600000000000009</v>
      </c>
      <c r="CL19" s="15">
        <v>8.7899999999999991</v>
      </c>
      <c r="CM19" s="16">
        <v>8.58</v>
      </c>
      <c r="CN19" s="15">
        <v>7.0000000000000007E-2</v>
      </c>
      <c r="CO19" s="16">
        <v>7.0000000000000007E-2</v>
      </c>
      <c r="CP19" s="15">
        <v>0.14000000000000001</v>
      </c>
      <c r="CQ19" s="16">
        <v>0.15</v>
      </c>
      <c r="CR19" s="16">
        <v>0.06</v>
      </c>
      <c r="CS19" s="16">
        <v>0.14000000000000001</v>
      </c>
      <c r="CT19" s="15">
        <v>7.0000000000000007E-2</v>
      </c>
      <c r="CU19" s="16">
        <v>0.11</v>
      </c>
      <c r="CV19" s="16">
        <v>0.16</v>
      </c>
      <c r="CW19" s="15">
        <v>0.16</v>
      </c>
      <c r="CX19" s="16">
        <v>7.0000000000000007E-2</v>
      </c>
      <c r="CY19" s="19">
        <f t="shared" si="83"/>
        <v>0.73529411764705888</v>
      </c>
      <c r="CZ19" s="17">
        <f t="shared" si="84"/>
        <v>0.73995771670190269</v>
      </c>
      <c r="DA19" s="19">
        <f t="shared" si="85"/>
        <v>1.5503875968992251</v>
      </c>
      <c r="DB19" s="17">
        <f t="shared" si="86"/>
        <v>1.6447368421052631</v>
      </c>
      <c r="DC19" s="17">
        <f t="shared" si="87"/>
        <v>0.67873303167420818</v>
      </c>
      <c r="DD19" s="17">
        <f t="shared" si="88"/>
        <v>1.5945330296127564</v>
      </c>
      <c r="DE19" s="19">
        <f t="shared" si="89"/>
        <v>0.708502024291498</v>
      </c>
      <c r="DF19" s="17">
        <f t="shared" si="90"/>
        <v>1.2249443207126949</v>
      </c>
      <c r="DG19" s="17">
        <f t="shared" si="91"/>
        <v>1.8912529550827424</v>
      </c>
      <c r="DH19" s="19">
        <f t="shared" si="92"/>
        <v>1.8202502844141071</v>
      </c>
      <c r="DI19" s="17">
        <f t="shared" si="93"/>
        <v>0.81585081585081598</v>
      </c>
    </row>
    <row r="20" spans="1:113" x14ac:dyDescent="0.2">
      <c r="A20" s="91" t="s">
        <v>198</v>
      </c>
      <c r="B20" s="91" t="e">
        <f>VLOOKUP(A20,#REF!,5,FALSE)</f>
        <v>#REF!</v>
      </c>
      <c r="C20" s="92">
        <v>5</v>
      </c>
      <c r="D20" s="103">
        <f t="shared" si="28"/>
        <v>3.6523232323232291</v>
      </c>
      <c r="E20" s="103">
        <f t="shared" si="29"/>
        <v>3.6546464646464631</v>
      </c>
      <c r="F20" s="103" t="str">
        <f t="shared" si="30"/>
        <v/>
      </c>
      <c r="G20" s="103" t="str">
        <f t="shared" si="31"/>
        <v/>
      </c>
      <c r="H20" s="103" t="str">
        <f t="shared" si="32"/>
        <v/>
      </c>
      <c r="I20" s="103" t="str">
        <f t="shared" si="33"/>
        <v/>
      </c>
      <c r="J20" s="103">
        <f t="shared" si="34"/>
        <v>1.3938938053097338</v>
      </c>
      <c r="K20" s="103" t="str">
        <f t="shared" si="35"/>
        <v/>
      </c>
      <c r="L20" s="103" t="str">
        <f t="shared" si="36"/>
        <v/>
      </c>
      <c r="M20" s="103" t="str">
        <f t="shared" si="37"/>
        <v/>
      </c>
      <c r="N20" s="103" t="str">
        <f t="shared" si="38"/>
        <v/>
      </c>
      <c r="O20" s="102">
        <f t="shared" si="39"/>
        <v>0.66666666666666607</v>
      </c>
      <c r="P20" s="103">
        <f t="shared" si="40"/>
        <v>0.60666666666666735</v>
      </c>
      <c r="Q20" s="103" t="str">
        <f t="shared" si="41"/>
        <v/>
      </c>
      <c r="R20" s="103" t="str">
        <f t="shared" si="42"/>
        <v/>
      </c>
      <c r="S20" s="103" t="str">
        <f t="shared" si="43"/>
        <v/>
      </c>
      <c r="T20" s="103" t="str">
        <f t="shared" si="44"/>
        <v/>
      </c>
      <c r="U20" s="103">
        <f t="shared" si="45"/>
        <v>-1.2733333333333334</v>
      </c>
      <c r="V20" s="103" t="str">
        <f t="shared" si="46"/>
        <v/>
      </c>
      <c r="W20" s="103" t="str">
        <f t="shared" si="47"/>
        <v/>
      </c>
      <c r="X20" s="103" t="str">
        <f t="shared" si="48"/>
        <v/>
      </c>
      <c r="Y20" s="103" t="str">
        <f t="shared" si="49"/>
        <v/>
      </c>
      <c r="Z20" s="35">
        <f t="shared" si="50"/>
        <v>100</v>
      </c>
      <c r="AA20" s="35">
        <f t="shared" si="51"/>
        <v>100</v>
      </c>
      <c r="AB20" s="35">
        <f t="shared" si="52"/>
        <v>0</v>
      </c>
      <c r="AC20" s="35">
        <f t="shared" si="53"/>
        <v>0</v>
      </c>
      <c r="AD20" s="35">
        <f t="shared" si="54"/>
        <v>0</v>
      </c>
      <c r="AE20" s="35">
        <f t="shared" si="55"/>
        <v>0</v>
      </c>
      <c r="AF20" s="35">
        <f t="shared" si="56"/>
        <v>100.00000000000001</v>
      </c>
      <c r="AG20" s="35">
        <f t="shared" si="57"/>
        <v>0</v>
      </c>
      <c r="AH20" s="35">
        <f t="shared" si="58"/>
        <v>0</v>
      </c>
      <c r="AI20" s="35">
        <f t="shared" si="59"/>
        <v>0</v>
      </c>
      <c r="AJ20" s="35">
        <f t="shared" si="60"/>
        <v>0</v>
      </c>
      <c r="AK20" s="36">
        <f t="shared" si="61"/>
        <v>100</v>
      </c>
      <c r="AL20" s="35">
        <f t="shared" si="62"/>
        <v>99.456029011786043</v>
      </c>
      <c r="AM20" s="35">
        <f t="shared" si="63"/>
        <v>0</v>
      </c>
      <c r="AN20" s="35">
        <f t="shared" si="64"/>
        <v>0</v>
      </c>
      <c r="AO20" s="35">
        <f t="shared" si="65"/>
        <v>0</v>
      </c>
      <c r="AP20" s="35">
        <f t="shared" si="66"/>
        <v>0</v>
      </c>
      <c r="AQ20" s="35">
        <f t="shared" si="67"/>
        <v>100</v>
      </c>
      <c r="AR20" s="35">
        <f t="shared" si="68"/>
        <v>0</v>
      </c>
      <c r="AS20" s="35">
        <f t="shared" si="69"/>
        <v>0</v>
      </c>
      <c r="AT20" s="35">
        <f t="shared" si="70"/>
        <v>0</v>
      </c>
      <c r="AU20" s="35">
        <f t="shared" si="71"/>
        <v>0</v>
      </c>
      <c r="AV20" s="36">
        <f t="shared" si="4"/>
        <v>100</v>
      </c>
      <c r="AW20" s="35">
        <f t="shared" si="5"/>
        <v>100</v>
      </c>
      <c r="AX20" s="35">
        <f t="shared" si="6"/>
        <v>0</v>
      </c>
      <c r="AY20" s="35">
        <f t="shared" si="7"/>
        <v>0</v>
      </c>
      <c r="AZ20" s="35">
        <f t="shared" si="8"/>
        <v>0</v>
      </c>
      <c r="BA20" s="35">
        <f t="shared" si="9"/>
        <v>0</v>
      </c>
      <c r="BB20" s="35">
        <f t="shared" si="10"/>
        <v>83.856088560885624</v>
      </c>
      <c r="BC20" s="35">
        <f t="shared" si="11"/>
        <v>0</v>
      </c>
      <c r="BD20" s="35">
        <f t="shared" si="12"/>
        <v>0</v>
      </c>
      <c r="BE20" s="35">
        <f t="shared" si="13"/>
        <v>0</v>
      </c>
      <c r="BF20" s="35">
        <f t="shared" si="14"/>
        <v>0</v>
      </c>
      <c r="BG20" s="36">
        <f t="shared" si="15"/>
        <v>100</v>
      </c>
      <c r="BH20" s="35">
        <f t="shared" si="16"/>
        <v>100</v>
      </c>
      <c r="BI20" s="35">
        <f t="shared" si="17"/>
        <v>0</v>
      </c>
      <c r="BJ20" s="35">
        <f t="shared" si="18"/>
        <v>0</v>
      </c>
      <c r="BK20" s="35">
        <f t="shared" si="19"/>
        <v>0</v>
      </c>
      <c r="BL20" s="35">
        <f t="shared" si="20"/>
        <v>0</v>
      </c>
      <c r="BM20" s="35">
        <f t="shared" si="21"/>
        <v>83.85608856088561</v>
      </c>
      <c r="BN20" s="35">
        <f t="shared" si="22"/>
        <v>0</v>
      </c>
      <c r="BO20" s="35">
        <f t="shared" si="23"/>
        <v>0</v>
      </c>
      <c r="BP20" s="35">
        <f t="shared" si="24"/>
        <v>0</v>
      </c>
      <c r="BQ20" s="35">
        <f t="shared" si="25"/>
        <v>0</v>
      </c>
      <c r="BR20" s="36">
        <f t="shared" si="72"/>
        <v>100.54694621695533</v>
      </c>
      <c r="BS20" s="35">
        <f t="shared" si="73"/>
        <v>100</v>
      </c>
      <c r="BT20" s="35">
        <f t="shared" si="74"/>
        <v>0</v>
      </c>
      <c r="BU20" s="35">
        <f t="shared" si="75"/>
        <v>0</v>
      </c>
      <c r="BV20" s="35">
        <f t="shared" si="76"/>
        <v>0</v>
      </c>
      <c r="BW20" s="35">
        <f t="shared" si="77"/>
        <v>0</v>
      </c>
      <c r="BX20" s="35">
        <f t="shared" si="78"/>
        <v>82.862351868732901</v>
      </c>
      <c r="BY20" s="35">
        <f t="shared" si="79"/>
        <v>0</v>
      </c>
      <c r="BZ20" s="35">
        <f t="shared" si="80"/>
        <v>0</v>
      </c>
      <c r="CA20" s="35">
        <f t="shared" si="81"/>
        <v>0</v>
      </c>
      <c r="CB20" s="35">
        <f t="shared" si="82"/>
        <v>0</v>
      </c>
      <c r="CC20" s="15">
        <v>11.03</v>
      </c>
      <c r="CD20" s="16">
        <v>10.97</v>
      </c>
      <c r="CI20" s="15">
        <v>9.09</v>
      </c>
      <c r="CN20" s="15">
        <v>0.09</v>
      </c>
      <c r="CO20" s="16">
        <v>0.08</v>
      </c>
      <c r="CP20" s="15" t="s">
        <v>180</v>
      </c>
      <c r="CQ20" s="16" t="s">
        <v>180</v>
      </c>
      <c r="CR20" s="16" t="s">
        <v>180</v>
      </c>
      <c r="CS20" s="16" t="s">
        <v>180</v>
      </c>
      <c r="CT20" s="15">
        <v>0.1</v>
      </c>
      <c r="CU20" s="16" t="s">
        <v>180</v>
      </c>
      <c r="CV20" s="16" t="s">
        <v>180</v>
      </c>
      <c r="CW20" s="15" t="s">
        <v>180</v>
      </c>
      <c r="CX20" s="16" t="s">
        <v>180</v>
      </c>
      <c r="CY20" s="19">
        <f t="shared" si="83"/>
        <v>0.81595648232094287</v>
      </c>
      <c r="CZ20" s="17">
        <f t="shared" si="84"/>
        <v>0.72926162260711025</v>
      </c>
      <c r="DA20" s="19" t="str">
        <f t="shared" si="85"/>
        <v/>
      </c>
      <c r="DB20" s="17" t="str">
        <f t="shared" si="86"/>
        <v/>
      </c>
      <c r="DC20" s="17" t="str">
        <f t="shared" si="87"/>
        <v/>
      </c>
      <c r="DD20" s="17" t="str">
        <f t="shared" si="88"/>
        <v/>
      </c>
      <c r="DE20" s="19">
        <f t="shared" si="89"/>
        <v>1.1001100110011002</v>
      </c>
      <c r="DF20" s="17" t="str">
        <f t="shared" si="90"/>
        <v/>
      </c>
      <c r="DG20" s="17" t="str">
        <f t="shared" si="91"/>
        <v/>
      </c>
      <c r="DH20" s="19" t="str">
        <f t="shared" si="92"/>
        <v/>
      </c>
      <c r="DI20" s="17" t="str">
        <f t="shared" si="93"/>
        <v/>
      </c>
    </row>
    <row r="21" spans="1:113" x14ac:dyDescent="0.2">
      <c r="A21" s="91" t="s">
        <v>199</v>
      </c>
      <c r="B21" s="91" t="e">
        <f>VLOOKUP(A21,#REF!,5,FALSE)</f>
        <v>#REF!</v>
      </c>
      <c r="C21" s="92">
        <v>4</v>
      </c>
      <c r="D21" s="103">
        <f t="shared" si="28"/>
        <v>0.41232323232322976</v>
      </c>
      <c r="E21" s="103">
        <f t="shared" si="29"/>
        <v>0.36464646464646222</v>
      </c>
      <c r="F21" s="103">
        <f t="shared" si="30"/>
        <v>0.59038167938931263</v>
      </c>
      <c r="G21" s="103">
        <f t="shared" si="31"/>
        <v>0.51898437499999872</v>
      </c>
      <c r="H21" s="103">
        <f t="shared" si="32"/>
        <v>0.73593749999999858</v>
      </c>
      <c r="I21" s="103">
        <f t="shared" si="33"/>
        <v>5.516129032257755E-2</v>
      </c>
      <c r="J21" s="103">
        <f t="shared" si="34"/>
        <v>0.93389380530973476</v>
      </c>
      <c r="K21" s="103">
        <f t="shared" si="35"/>
        <v>0.76899159663865291</v>
      </c>
      <c r="L21" s="103">
        <f t="shared" si="36"/>
        <v>0.87912087912087866</v>
      </c>
      <c r="M21" s="103">
        <f t="shared" si="37"/>
        <v>0.40113207547170049</v>
      </c>
      <c r="N21" s="103">
        <f t="shared" si="38"/>
        <v>0.73828282828283243</v>
      </c>
      <c r="O21" s="102">
        <f t="shared" si="39"/>
        <v>-0.27727272727272645</v>
      </c>
      <c r="P21" s="103">
        <f t="shared" si="40"/>
        <v>-0.38727272727272677</v>
      </c>
      <c r="Q21" s="103">
        <f t="shared" si="41"/>
        <v>0.1927272727272733</v>
      </c>
      <c r="R21" s="103">
        <f t="shared" si="42"/>
        <v>0.3127272727272743</v>
      </c>
      <c r="S21" s="103">
        <f t="shared" si="43"/>
        <v>5.2727272727272734E-2</v>
      </c>
      <c r="T21" s="103">
        <f t="shared" si="44"/>
        <v>-0.61727272727272631</v>
      </c>
      <c r="U21" s="103">
        <f t="shared" si="45"/>
        <v>0.5627272727272743</v>
      </c>
      <c r="V21" s="103">
        <f t="shared" si="46"/>
        <v>0.45272727272727309</v>
      </c>
      <c r="W21" s="103">
        <f t="shared" si="47"/>
        <v>0.11272727272727323</v>
      </c>
      <c r="X21" s="103">
        <f t="shared" si="48"/>
        <v>-0.33727272727272606</v>
      </c>
      <c r="Y21" s="103">
        <f t="shared" si="49"/>
        <v>-6.7272727272726485E-2</v>
      </c>
      <c r="Z21" s="35">
        <f t="shared" si="50"/>
        <v>100</v>
      </c>
      <c r="AA21" s="35">
        <f t="shared" si="51"/>
        <v>99.127156219026546</v>
      </c>
      <c r="AB21" s="35">
        <f t="shared" si="52"/>
        <v>95.817575083426036</v>
      </c>
      <c r="AC21" s="35">
        <f t="shared" si="53"/>
        <v>95.971259138401706</v>
      </c>
      <c r="AD21" s="35">
        <f t="shared" si="54"/>
        <v>100</v>
      </c>
      <c r="AE21" s="35">
        <f t="shared" si="55"/>
        <v>88.626882211068377</v>
      </c>
      <c r="AF21" s="35">
        <f t="shared" si="56"/>
        <v>100</v>
      </c>
      <c r="AG21" s="35">
        <f t="shared" si="57"/>
        <v>96.239485815750641</v>
      </c>
      <c r="AH21" s="35">
        <f t="shared" si="58"/>
        <v>98.417264909453337</v>
      </c>
      <c r="AI21" s="35">
        <f t="shared" si="59"/>
        <v>96.348928571428587</v>
      </c>
      <c r="AJ21" s="35">
        <f t="shared" si="60"/>
        <v>100</v>
      </c>
      <c r="AK21" s="36">
        <f t="shared" si="61"/>
        <v>100</v>
      </c>
      <c r="AL21" s="35">
        <f t="shared" si="62"/>
        <v>98.587933247753526</v>
      </c>
      <c r="AM21" s="35">
        <f t="shared" si="63"/>
        <v>98.568019093078746</v>
      </c>
      <c r="AN21" s="35">
        <f t="shared" si="64"/>
        <v>100</v>
      </c>
      <c r="AO21" s="35">
        <f t="shared" si="65"/>
        <v>96.897374701670628</v>
      </c>
      <c r="AP21" s="35">
        <f t="shared" si="66"/>
        <v>88.902147971360378</v>
      </c>
      <c r="AQ21" s="35">
        <f t="shared" si="67"/>
        <v>100</v>
      </c>
      <c r="AR21" s="35">
        <f t="shared" si="68"/>
        <v>98.72537659327925</v>
      </c>
      <c r="AS21" s="35">
        <f t="shared" si="69"/>
        <v>94.785631517960596</v>
      </c>
      <c r="AT21" s="35">
        <f t="shared" si="70"/>
        <v>96.625</v>
      </c>
      <c r="AU21" s="35">
        <f t="shared" si="71"/>
        <v>100</v>
      </c>
      <c r="AV21" s="36">
        <f t="shared" si="4"/>
        <v>88.711603979035374</v>
      </c>
      <c r="AW21" s="35">
        <f t="shared" si="5"/>
        <v>87.937290260702568</v>
      </c>
      <c r="AX21" s="35">
        <f t="shared" si="6"/>
        <v>95.624415953351004</v>
      </c>
      <c r="AY21" s="35">
        <f t="shared" si="7"/>
        <v>95.777790195869628</v>
      </c>
      <c r="AZ21" s="35">
        <f t="shared" si="8"/>
        <v>99.798409498563444</v>
      </c>
      <c r="BA21" s="35">
        <f t="shared" si="9"/>
        <v>88.448218834811499</v>
      </c>
      <c r="BB21" s="35">
        <f t="shared" si="10"/>
        <v>100</v>
      </c>
      <c r="BC21" s="35">
        <f t="shared" si="11"/>
        <v>96.239485815750641</v>
      </c>
      <c r="BD21" s="35">
        <f t="shared" si="12"/>
        <v>98.417264909453337</v>
      </c>
      <c r="BE21" s="35">
        <f t="shared" si="13"/>
        <v>92.471665838989125</v>
      </c>
      <c r="BF21" s="35">
        <f t="shared" si="14"/>
        <v>95.975811262327596</v>
      </c>
      <c r="BG21" s="36">
        <f t="shared" si="15"/>
        <v>70.625566636446067</v>
      </c>
      <c r="BH21" s="35">
        <f t="shared" si="16"/>
        <v>70.009115770282591</v>
      </c>
      <c r="BI21" s="35">
        <f t="shared" si="17"/>
        <v>76.129032258064512</v>
      </c>
      <c r="BJ21" s="35">
        <f t="shared" si="18"/>
        <v>76.251137397634224</v>
      </c>
      <c r="BK21" s="35">
        <f t="shared" si="19"/>
        <v>79.452054794520535</v>
      </c>
      <c r="BL21" s="35">
        <f t="shared" si="20"/>
        <v>70.415879017013225</v>
      </c>
      <c r="BM21" s="35">
        <f t="shared" si="21"/>
        <v>79.612546125461265</v>
      </c>
      <c r="BN21" s="35">
        <f t="shared" si="22"/>
        <v>76.618705035971232</v>
      </c>
      <c r="BO21" s="35">
        <f t="shared" si="23"/>
        <v>78.35249042145594</v>
      </c>
      <c r="BP21" s="35">
        <f t="shared" si="24"/>
        <v>73.61904761904762</v>
      </c>
      <c r="BQ21" s="35">
        <f t="shared" si="25"/>
        <v>76.408787010506202</v>
      </c>
      <c r="BR21" s="36">
        <f t="shared" si="72"/>
        <v>90.266512166859783</v>
      </c>
      <c r="BS21" s="35">
        <f t="shared" si="73"/>
        <v>88.991888760139048</v>
      </c>
      <c r="BT21" s="35">
        <f t="shared" si="74"/>
        <v>95.712630359212042</v>
      </c>
      <c r="BU21" s="35">
        <f t="shared" si="75"/>
        <v>97.103128621089226</v>
      </c>
      <c r="BV21" s="35">
        <f t="shared" si="76"/>
        <v>94.09038238702199</v>
      </c>
      <c r="BW21" s="35">
        <f t="shared" si="77"/>
        <v>86.326767091541129</v>
      </c>
      <c r="BX21" s="35">
        <f t="shared" si="78"/>
        <v>100</v>
      </c>
      <c r="BY21" s="35">
        <f t="shared" si="79"/>
        <v>98.72537659327925</v>
      </c>
      <c r="BZ21" s="35">
        <f t="shared" si="80"/>
        <v>94.785631517960596</v>
      </c>
      <c r="CA21" s="35">
        <f t="shared" si="81"/>
        <v>89.571263035921191</v>
      </c>
      <c r="CB21" s="35">
        <f t="shared" si="82"/>
        <v>92.699884125144834</v>
      </c>
      <c r="CC21" s="15">
        <v>7.79</v>
      </c>
      <c r="CD21" s="16">
        <v>7.68</v>
      </c>
      <c r="CE21" s="15">
        <v>8.26</v>
      </c>
      <c r="CF21" s="16">
        <v>8.3800000000000008</v>
      </c>
      <c r="CG21" s="16">
        <v>8.1199999999999992</v>
      </c>
      <c r="CH21" s="16">
        <v>7.45</v>
      </c>
      <c r="CI21" s="15">
        <v>8.6300000000000008</v>
      </c>
      <c r="CJ21" s="16">
        <v>8.52</v>
      </c>
      <c r="CK21" s="16">
        <v>8.18</v>
      </c>
      <c r="CL21" s="15">
        <v>7.73</v>
      </c>
      <c r="CM21" s="16">
        <v>8</v>
      </c>
      <c r="CN21" s="15">
        <v>0.15</v>
      </c>
      <c r="CO21" s="16">
        <v>0.15</v>
      </c>
      <c r="CP21" s="15">
        <v>0.17</v>
      </c>
      <c r="CQ21" s="16">
        <v>0.15</v>
      </c>
      <c r="CR21" s="16">
        <v>0.15</v>
      </c>
      <c r="CS21" s="16">
        <v>0.21</v>
      </c>
      <c r="CT21" s="15">
        <v>0.14000000000000001</v>
      </c>
      <c r="CU21" s="16">
        <v>0.21</v>
      </c>
      <c r="CV21" s="16">
        <v>0.19</v>
      </c>
      <c r="CW21" s="15">
        <v>0.17</v>
      </c>
      <c r="CX21" s="16">
        <v>0.17</v>
      </c>
      <c r="CY21" s="19">
        <f t="shared" si="83"/>
        <v>1.9255455712451859</v>
      </c>
      <c r="CZ21" s="17">
        <f t="shared" si="84"/>
        <v>1.953125</v>
      </c>
      <c r="DA21" s="19">
        <f t="shared" si="85"/>
        <v>2.0581113801452786</v>
      </c>
      <c r="DB21" s="17">
        <f t="shared" si="86"/>
        <v>1.7899761336515509</v>
      </c>
      <c r="DC21" s="17">
        <f t="shared" si="87"/>
        <v>1.8472906403940887</v>
      </c>
      <c r="DD21" s="17">
        <f t="shared" si="88"/>
        <v>2.8187919463087248</v>
      </c>
      <c r="DE21" s="19">
        <f t="shared" si="89"/>
        <v>1.6222479721900347</v>
      </c>
      <c r="DF21" s="17">
        <f t="shared" si="90"/>
        <v>2.4647887323943665</v>
      </c>
      <c r="DG21" s="17">
        <f t="shared" si="91"/>
        <v>2.3227383863080684</v>
      </c>
      <c r="DH21" s="19">
        <f t="shared" si="92"/>
        <v>2.1992238033635187</v>
      </c>
      <c r="DI21" s="17">
        <f t="shared" si="93"/>
        <v>2.125</v>
      </c>
    </row>
    <row r="22" spans="1:113" x14ac:dyDescent="0.2">
      <c r="A22" s="91" t="s">
        <v>200</v>
      </c>
      <c r="B22" s="91" t="e">
        <f>VLOOKUP(A22,#REF!,5,FALSE)</f>
        <v>#REF!</v>
      </c>
      <c r="C22" s="92">
        <v>3</v>
      </c>
      <c r="D22" s="103">
        <f t="shared" si="28"/>
        <v>1.1023232323232302</v>
      </c>
      <c r="E22" s="103">
        <f t="shared" si="29"/>
        <v>0.92464646464646272</v>
      </c>
      <c r="F22" s="103">
        <f t="shared" si="30"/>
        <v>2.2603816793893126</v>
      </c>
      <c r="G22" s="103">
        <f t="shared" si="31"/>
        <v>2.4989843749999974</v>
      </c>
      <c r="H22" s="103">
        <f t="shared" si="32"/>
        <v>2.1159374999999994</v>
      </c>
      <c r="I22" s="103">
        <f t="shared" si="33"/>
        <v>1.3351612903225778</v>
      </c>
      <c r="J22" s="103">
        <f t="shared" si="34"/>
        <v>2.6238938053097343</v>
      </c>
      <c r="K22" s="103">
        <f t="shared" si="35"/>
        <v>2.548991596638654</v>
      </c>
      <c r="L22" s="103">
        <f t="shared" si="36"/>
        <v>2.7091208791208787</v>
      </c>
      <c r="M22" s="103">
        <f t="shared" si="37"/>
        <v>2.0011320754717001</v>
      </c>
      <c r="N22" s="103">
        <f t="shared" si="38"/>
        <v>2.2882828282828331</v>
      </c>
      <c r="O22" s="102">
        <f t="shared" si="39"/>
        <v>-1.0427272727272729</v>
      </c>
      <c r="P22" s="103">
        <f t="shared" si="40"/>
        <v>-1.2827272727272732</v>
      </c>
      <c r="Q22" s="103">
        <f t="shared" si="41"/>
        <v>0.40727272727272634</v>
      </c>
      <c r="R22" s="103">
        <f t="shared" si="42"/>
        <v>0.83727272727272606</v>
      </c>
      <c r="S22" s="103">
        <f t="shared" si="43"/>
        <v>-2.2727272727273373E-2</v>
      </c>
      <c r="T22" s="103">
        <f t="shared" si="44"/>
        <v>-0.79272727272727295</v>
      </c>
      <c r="U22" s="103">
        <f t="shared" si="45"/>
        <v>0.79727272727272691</v>
      </c>
      <c r="V22" s="103">
        <f t="shared" si="46"/>
        <v>0.77727272727272734</v>
      </c>
      <c r="W22" s="103">
        <f t="shared" si="47"/>
        <v>0.48727272727272641</v>
      </c>
      <c r="X22" s="103">
        <f t="shared" si="48"/>
        <v>-0.1927272727272733</v>
      </c>
      <c r="Y22" s="103">
        <f t="shared" si="49"/>
        <v>2.7272727272727337E-2</v>
      </c>
      <c r="Z22" s="35">
        <f t="shared" si="50"/>
        <v>100</v>
      </c>
      <c r="AA22" s="35">
        <f t="shared" si="51"/>
        <v>97.701277927796227</v>
      </c>
      <c r="AB22" s="35">
        <f t="shared" si="52"/>
        <v>97.086187570058541</v>
      </c>
      <c r="AC22" s="35">
        <f t="shared" si="53"/>
        <v>100</v>
      </c>
      <c r="AD22" s="35">
        <f t="shared" si="54"/>
        <v>98.607658539165385</v>
      </c>
      <c r="AE22" s="35">
        <f t="shared" si="55"/>
        <v>87.531931742706789</v>
      </c>
      <c r="AF22" s="35">
        <f t="shared" si="56"/>
        <v>99.292589329489687</v>
      </c>
      <c r="AG22" s="35">
        <f t="shared" si="57"/>
        <v>96.604834014905975</v>
      </c>
      <c r="AH22" s="35">
        <f t="shared" si="58"/>
        <v>100.00000000000001</v>
      </c>
      <c r="AI22" s="35">
        <f t="shared" si="59"/>
        <v>97.417202692595353</v>
      </c>
      <c r="AJ22" s="35">
        <f t="shared" si="60"/>
        <v>100</v>
      </c>
      <c r="AK22" s="36">
        <f t="shared" si="61"/>
        <v>100</v>
      </c>
      <c r="AL22" s="35">
        <f t="shared" si="62"/>
        <v>97.169811320754718</v>
      </c>
      <c r="AM22" s="35">
        <f t="shared" si="63"/>
        <v>95.849420849420852</v>
      </c>
      <c r="AN22" s="35">
        <f t="shared" si="64"/>
        <v>100</v>
      </c>
      <c r="AO22" s="35">
        <f t="shared" si="65"/>
        <v>91.698841698841704</v>
      </c>
      <c r="AP22" s="35">
        <f t="shared" si="66"/>
        <v>84.266409266409269</v>
      </c>
      <c r="AQ22" s="35">
        <f t="shared" si="67"/>
        <v>100</v>
      </c>
      <c r="AR22" s="35">
        <f t="shared" si="68"/>
        <v>99.806201550387598</v>
      </c>
      <c r="AS22" s="35">
        <f t="shared" si="69"/>
        <v>96.996124031007753</v>
      </c>
      <c r="AT22" s="35">
        <f t="shared" si="70"/>
        <v>97.69633507853402</v>
      </c>
      <c r="AU22" s="35">
        <f t="shared" si="71"/>
        <v>100</v>
      </c>
      <c r="AV22" s="36">
        <f t="shared" si="4"/>
        <v>80.183823429516991</v>
      </c>
      <c r="AW22" s="35">
        <f t="shared" si="5"/>
        <v>78.340620182005779</v>
      </c>
      <c r="AX22" s="35">
        <f t="shared" si="6"/>
        <v>95.452197572013247</v>
      </c>
      <c r="AY22" s="35">
        <f t="shared" si="7"/>
        <v>98.316969654549268</v>
      </c>
      <c r="AZ22" s="35">
        <f t="shared" si="8"/>
        <v>96.948061723012799</v>
      </c>
      <c r="BA22" s="35">
        <f t="shared" si="9"/>
        <v>86.058742769517806</v>
      </c>
      <c r="BB22" s="35">
        <f t="shared" si="10"/>
        <v>99.292589329489687</v>
      </c>
      <c r="BC22" s="35">
        <f t="shared" si="11"/>
        <v>96.604834014905975</v>
      </c>
      <c r="BD22" s="35">
        <f t="shared" si="12"/>
        <v>100.00000000000001</v>
      </c>
      <c r="BE22" s="35">
        <f t="shared" si="13"/>
        <v>92.674182959897252</v>
      </c>
      <c r="BF22" s="35">
        <f t="shared" si="14"/>
        <v>95.131229801716913</v>
      </c>
      <c r="BG22" s="36">
        <f t="shared" si="15"/>
        <v>76.881233000906619</v>
      </c>
      <c r="BH22" s="35">
        <f t="shared" si="16"/>
        <v>75.113947128532359</v>
      </c>
      <c r="BI22" s="35">
        <f t="shared" si="17"/>
        <v>91.52073732718894</v>
      </c>
      <c r="BJ22" s="35">
        <f t="shared" si="18"/>
        <v>94.267515923566876</v>
      </c>
      <c r="BK22" s="35">
        <f t="shared" si="19"/>
        <v>92.954990215264189</v>
      </c>
      <c r="BL22" s="35">
        <f t="shared" si="20"/>
        <v>82.514177693761809</v>
      </c>
      <c r="BM22" s="35">
        <f t="shared" si="21"/>
        <v>95.20295202952029</v>
      </c>
      <c r="BN22" s="35">
        <f t="shared" si="22"/>
        <v>92.625899280575553</v>
      </c>
      <c r="BO22" s="35">
        <f t="shared" si="23"/>
        <v>95.88122605363985</v>
      </c>
      <c r="BP22" s="35">
        <f t="shared" si="24"/>
        <v>88.857142857142861</v>
      </c>
      <c r="BQ22" s="35">
        <f t="shared" si="25"/>
        <v>91.212989493791795</v>
      </c>
      <c r="BR22" s="36">
        <f t="shared" si="72"/>
        <v>81.853281853281857</v>
      </c>
      <c r="BS22" s="35">
        <f t="shared" si="73"/>
        <v>79.536679536679543</v>
      </c>
      <c r="BT22" s="35">
        <f t="shared" si="74"/>
        <v>95.849420849420852</v>
      </c>
      <c r="BU22" s="35">
        <f t="shared" si="75"/>
        <v>100</v>
      </c>
      <c r="BV22" s="35">
        <f t="shared" si="76"/>
        <v>91.698841698841704</v>
      </c>
      <c r="BW22" s="35">
        <f t="shared" si="77"/>
        <v>84.266409266409269</v>
      </c>
      <c r="BX22" s="35">
        <f t="shared" si="78"/>
        <v>99.613899613899619</v>
      </c>
      <c r="BY22" s="35">
        <f t="shared" si="79"/>
        <v>99.420849420849422</v>
      </c>
      <c r="BZ22" s="35">
        <f t="shared" si="80"/>
        <v>96.621621621621628</v>
      </c>
      <c r="CA22" s="35">
        <f t="shared" si="81"/>
        <v>90.057915057915068</v>
      </c>
      <c r="CB22" s="35">
        <f t="shared" si="82"/>
        <v>92.181467181467198</v>
      </c>
      <c r="CC22" s="15">
        <v>8.48</v>
      </c>
      <c r="CD22" s="16">
        <v>8.24</v>
      </c>
      <c r="CE22" s="15">
        <v>9.93</v>
      </c>
      <c r="CF22" s="16">
        <v>10.36</v>
      </c>
      <c r="CG22" s="16">
        <v>9.5</v>
      </c>
      <c r="CH22" s="16">
        <v>8.73</v>
      </c>
      <c r="CI22" s="15">
        <v>10.32</v>
      </c>
      <c r="CJ22" s="16">
        <v>10.3</v>
      </c>
      <c r="CK22" s="16">
        <v>10.01</v>
      </c>
      <c r="CL22" s="15">
        <v>9.33</v>
      </c>
      <c r="CM22" s="16">
        <v>9.5500000000000007</v>
      </c>
      <c r="CN22" s="15">
        <v>0.06</v>
      </c>
      <c r="CO22" s="16">
        <v>0.15</v>
      </c>
      <c r="CP22" s="15">
        <v>7.0000000000000007E-2</v>
      </c>
      <c r="CQ22" s="16">
        <v>0.08</v>
      </c>
      <c r="CR22" s="16">
        <v>0.04</v>
      </c>
      <c r="CS22" s="16">
        <v>0.05</v>
      </c>
      <c r="CT22" s="15">
        <v>0.06</v>
      </c>
      <c r="CU22" s="16">
        <v>0.1</v>
      </c>
      <c r="CV22" s="16">
        <v>0.1</v>
      </c>
      <c r="CW22" s="15">
        <v>0.05</v>
      </c>
      <c r="CX22" s="16">
        <v>0.02</v>
      </c>
      <c r="CY22" s="19">
        <f t="shared" si="83"/>
        <v>0.70754716981132071</v>
      </c>
      <c r="CZ22" s="17">
        <f t="shared" si="84"/>
        <v>1.820388349514563</v>
      </c>
      <c r="DA22" s="19">
        <f t="shared" si="85"/>
        <v>0.70493454179254789</v>
      </c>
      <c r="DB22" s="17">
        <f t="shared" si="86"/>
        <v>0.77220077220077221</v>
      </c>
      <c r="DC22" s="17">
        <f t="shared" si="87"/>
        <v>0.42105263157894735</v>
      </c>
      <c r="DD22" s="17">
        <f t="shared" si="88"/>
        <v>0.57273768613974807</v>
      </c>
      <c r="DE22" s="19">
        <f t="shared" si="89"/>
        <v>0.58139534883720934</v>
      </c>
      <c r="DF22" s="17">
        <f t="shared" si="90"/>
        <v>0.97087378640776689</v>
      </c>
      <c r="DG22" s="17">
        <f t="shared" si="91"/>
        <v>0.99900099900099903</v>
      </c>
      <c r="DH22" s="19">
        <f t="shared" si="92"/>
        <v>0.53590568060021437</v>
      </c>
      <c r="DI22" s="17">
        <f t="shared" si="93"/>
        <v>0.20942408376963348</v>
      </c>
    </row>
    <row r="23" spans="1:113" x14ac:dyDescent="0.2">
      <c r="A23" s="91" t="s">
        <v>201</v>
      </c>
      <c r="B23" s="91" t="e">
        <f>VLOOKUP(A23,#REF!,5,FALSE)</f>
        <v>#REF!</v>
      </c>
      <c r="C23" s="92">
        <v>3</v>
      </c>
      <c r="D23" s="103">
        <f t="shared" si="28"/>
        <v>3.0623232323232292</v>
      </c>
      <c r="E23" s="103">
        <f t="shared" si="29"/>
        <v>3.1146464646464622</v>
      </c>
      <c r="F23" s="103">
        <f t="shared" si="30"/>
        <v>3.1803816793893125</v>
      </c>
      <c r="G23" s="103">
        <f t="shared" si="31"/>
        <v>3.1289843749999982</v>
      </c>
      <c r="H23" s="103">
        <f t="shared" si="32"/>
        <v>2.8359375</v>
      </c>
      <c r="I23" s="103">
        <f t="shared" si="33"/>
        <v>2.4351612903225774</v>
      </c>
      <c r="J23" s="103">
        <f t="shared" si="34"/>
        <v>3.133893805309734</v>
      </c>
      <c r="K23" s="103">
        <f t="shared" si="35"/>
        <v>3.3689915966386526</v>
      </c>
      <c r="L23" s="103">
        <f t="shared" si="36"/>
        <v>2.9791208791208783</v>
      </c>
      <c r="M23" s="103">
        <f t="shared" si="37"/>
        <v>3.0611320754717006</v>
      </c>
      <c r="N23" s="103">
        <f t="shared" si="38"/>
        <v>2.7782828282828316</v>
      </c>
      <c r="O23" s="102">
        <f t="shared" si="39"/>
        <v>-5.272727272727451E-2</v>
      </c>
      <c r="P23" s="103">
        <f t="shared" si="40"/>
        <v>-6.2727272727274297E-2</v>
      </c>
      <c r="Q23" s="103">
        <f t="shared" si="41"/>
        <v>0.35727272727272563</v>
      </c>
      <c r="R23" s="103">
        <f t="shared" si="42"/>
        <v>0.4972727272727262</v>
      </c>
      <c r="S23" s="103">
        <f t="shared" si="43"/>
        <v>-0.27272727272727337</v>
      </c>
      <c r="T23" s="103">
        <f t="shared" si="44"/>
        <v>-0.66272727272727394</v>
      </c>
      <c r="U23" s="103">
        <f t="shared" si="45"/>
        <v>0.33727272727272606</v>
      </c>
      <c r="V23" s="103">
        <f t="shared" si="46"/>
        <v>0.62727272727272521</v>
      </c>
      <c r="W23" s="103">
        <f t="shared" si="47"/>
        <v>-0.21272727272727465</v>
      </c>
      <c r="X23" s="103">
        <f t="shared" si="48"/>
        <v>-0.10272727272727344</v>
      </c>
      <c r="Y23" s="103">
        <f t="shared" si="49"/>
        <v>-0.45272727272727487</v>
      </c>
      <c r="Z23" s="35">
        <f t="shared" si="50"/>
        <v>99.551384744299753</v>
      </c>
      <c r="AA23" s="35">
        <f t="shared" si="51"/>
        <v>100</v>
      </c>
      <c r="AB23" s="35">
        <f t="shared" si="52"/>
        <v>100</v>
      </c>
      <c r="AC23" s="35">
        <f t="shared" si="53"/>
        <v>100</v>
      </c>
      <c r="AD23" s="35">
        <f t="shared" si="54"/>
        <v>100</v>
      </c>
      <c r="AE23" s="35">
        <f t="shared" si="55"/>
        <v>92.911153119092631</v>
      </c>
      <c r="AF23" s="35">
        <f t="shared" si="56"/>
        <v>99.907749077490777</v>
      </c>
      <c r="AG23" s="35">
        <f t="shared" si="57"/>
        <v>100</v>
      </c>
      <c r="AH23" s="35">
        <f t="shared" si="58"/>
        <v>98.467432950191579</v>
      </c>
      <c r="AI23" s="35">
        <f t="shared" si="59"/>
        <v>100</v>
      </c>
      <c r="AJ23" s="35">
        <f t="shared" si="60"/>
        <v>96.908257057838838</v>
      </c>
      <c r="AK23" s="36">
        <f t="shared" si="61"/>
        <v>100</v>
      </c>
      <c r="AL23" s="35">
        <f t="shared" si="62"/>
        <v>99.904214559386972</v>
      </c>
      <c r="AM23" s="35">
        <f t="shared" si="63"/>
        <v>98.72611464968152</v>
      </c>
      <c r="AN23" s="35">
        <f t="shared" si="64"/>
        <v>100</v>
      </c>
      <c r="AO23" s="35">
        <f t="shared" si="65"/>
        <v>92.99363057324841</v>
      </c>
      <c r="AP23" s="35">
        <f t="shared" si="66"/>
        <v>89.444949954504096</v>
      </c>
      <c r="AQ23" s="35">
        <f t="shared" si="67"/>
        <v>97.392086330935257</v>
      </c>
      <c r="AR23" s="35">
        <f t="shared" si="68"/>
        <v>100</v>
      </c>
      <c r="AS23" s="35">
        <f t="shared" si="69"/>
        <v>92.446043165467628</v>
      </c>
      <c r="AT23" s="35">
        <f t="shared" si="70"/>
        <v>100</v>
      </c>
      <c r="AU23" s="35">
        <f t="shared" si="71"/>
        <v>96.631376323387855</v>
      </c>
      <c r="AV23" s="36">
        <f t="shared" si="4"/>
        <v>94.65095194922938</v>
      </c>
      <c r="AW23" s="35">
        <f t="shared" si="5"/>
        <v>95.077484047401995</v>
      </c>
      <c r="AX23" s="35">
        <f t="shared" si="6"/>
        <v>100</v>
      </c>
      <c r="AY23" s="35">
        <f t="shared" si="7"/>
        <v>100</v>
      </c>
      <c r="AZ23" s="35">
        <f t="shared" si="8"/>
        <v>100</v>
      </c>
      <c r="BA23" s="35">
        <f t="shared" si="9"/>
        <v>92.911153119092631</v>
      </c>
      <c r="BB23" s="35">
        <f t="shared" si="10"/>
        <v>99.907749077490777</v>
      </c>
      <c r="BC23" s="35">
        <f t="shared" si="11"/>
        <v>100</v>
      </c>
      <c r="BD23" s="35">
        <f t="shared" si="12"/>
        <v>98.467432950191579</v>
      </c>
      <c r="BE23" s="35">
        <f t="shared" si="13"/>
        <v>98.952380952380949</v>
      </c>
      <c r="BF23" s="35">
        <f t="shared" si="14"/>
        <v>95.893027698185293</v>
      </c>
      <c r="BG23" s="36">
        <f t="shared" si="15"/>
        <v>94.65095194922938</v>
      </c>
      <c r="BH23" s="35">
        <f t="shared" si="16"/>
        <v>95.077484047401995</v>
      </c>
      <c r="BI23" s="35">
        <f t="shared" si="17"/>
        <v>100</v>
      </c>
      <c r="BJ23" s="35">
        <f t="shared" si="18"/>
        <v>100</v>
      </c>
      <c r="BK23" s="35">
        <f t="shared" si="19"/>
        <v>100</v>
      </c>
      <c r="BL23" s="35">
        <f t="shared" si="20"/>
        <v>92.911153119092631</v>
      </c>
      <c r="BM23" s="35">
        <f t="shared" si="21"/>
        <v>99.907749077490777</v>
      </c>
      <c r="BN23" s="35">
        <f t="shared" si="22"/>
        <v>100</v>
      </c>
      <c r="BO23" s="35">
        <f t="shared" si="23"/>
        <v>98.467432950191579</v>
      </c>
      <c r="BP23" s="35">
        <f t="shared" si="24"/>
        <v>98.952380952380949</v>
      </c>
      <c r="BQ23" s="35">
        <f t="shared" si="25"/>
        <v>95.893027698185278</v>
      </c>
      <c r="BR23" s="36">
        <f t="shared" si="72"/>
        <v>93.884892086330936</v>
      </c>
      <c r="BS23" s="35">
        <f t="shared" si="73"/>
        <v>93.794964028776988</v>
      </c>
      <c r="BT23" s="35">
        <f t="shared" si="74"/>
        <v>97.571942446043167</v>
      </c>
      <c r="BU23" s="35">
        <f t="shared" si="75"/>
        <v>98.830935251798564</v>
      </c>
      <c r="BV23" s="35">
        <f t="shared" si="76"/>
        <v>91.906474820143899</v>
      </c>
      <c r="BW23" s="35">
        <f t="shared" si="77"/>
        <v>88.399280575539578</v>
      </c>
      <c r="BX23" s="35">
        <f t="shared" si="78"/>
        <v>97.392086330935257</v>
      </c>
      <c r="BY23" s="35">
        <f t="shared" si="79"/>
        <v>100</v>
      </c>
      <c r="BZ23" s="35">
        <f t="shared" si="80"/>
        <v>92.446043165467628</v>
      </c>
      <c r="CA23" s="35">
        <f t="shared" si="81"/>
        <v>93.435251798561154</v>
      </c>
      <c r="CB23" s="35">
        <f t="shared" si="82"/>
        <v>90.287769784172653</v>
      </c>
      <c r="CC23" s="15">
        <v>10.44</v>
      </c>
      <c r="CD23" s="16">
        <v>10.43</v>
      </c>
      <c r="CE23" s="15">
        <v>10.85</v>
      </c>
      <c r="CF23" s="16">
        <v>10.99</v>
      </c>
      <c r="CG23" s="16">
        <v>10.220000000000001</v>
      </c>
      <c r="CH23" s="16">
        <v>9.83</v>
      </c>
      <c r="CI23" s="15">
        <v>10.83</v>
      </c>
      <c r="CJ23" s="16">
        <v>11.12</v>
      </c>
      <c r="CK23" s="16">
        <v>10.28</v>
      </c>
      <c r="CL23" s="15">
        <v>10.39</v>
      </c>
      <c r="CM23" s="16">
        <v>10.039999999999999</v>
      </c>
      <c r="CN23" s="15">
        <v>0.11</v>
      </c>
      <c r="CO23" s="16">
        <v>0.08</v>
      </c>
      <c r="CP23" s="15">
        <v>0.04</v>
      </c>
      <c r="CQ23" s="16">
        <v>7.0000000000000007E-2</v>
      </c>
      <c r="CR23" s="16">
        <v>0.09</v>
      </c>
      <c r="CS23" s="16">
        <v>0.12</v>
      </c>
      <c r="CT23" s="15">
        <v>0.03</v>
      </c>
      <c r="CU23" s="16">
        <v>0.05</v>
      </c>
      <c r="CV23" s="16">
        <v>0.11</v>
      </c>
      <c r="CW23" s="15">
        <v>0.12</v>
      </c>
      <c r="CX23" s="16">
        <v>0.09</v>
      </c>
      <c r="CY23" s="19">
        <f t="shared" si="83"/>
        <v>1.053639846743295</v>
      </c>
      <c r="CZ23" s="17">
        <f t="shared" si="84"/>
        <v>0.76701821668264625</v>
      </c>
      <c r="DA23" s="19">
        <f t="shared" si="85"/>
        <v>0.3686635944700461</v>
      </c>
      <c r="DB23" s="17">
        <f t="shared" si="86"/>
        <v>0.63694267515923575</v>
      </c>
      <c r="DC23" s="17">
        <f t="shared" si="87"/>
        <v>0.88062622309197647</v>
      </c>
      <c r="DD23" s="17">
        <f t="shared" si="88"/>
        <v>1.2207527975584944</v>
      </c>
      <c r="DE23" s="19">
        <f t="shared" si="89"/>
        <v>0.2770083102493075</v>
      </c>
      <c r="DF23" s="17">
        <f t="shared" si="90"/>
        <v>0.44964028776978426</v>
      </c>
      <c r="DG23" s="17">
        <f t="shared" si="91"/>
        <v>1.0700389105058365</v>
      </c>
      <c r="DH23" s="19">
        <f t="shared" si="92"/>
        <v>1.1549566891241578</v>
      </c>
      <c r="DI23" s="17">
        <f t="shared" si="93"/>
        <v>0.89641434262948216</v>
      </c>
    </row>
    <row r="24" spans="1:113" x14ac:dyDescent="0.2">
      <c r="A24" s="91" t="s">
        <v>202</v>
      </c>
      <c r="B24" s="91" t="e">
        <f>VLOOKUP(A24,#REF!,5,FALSE)</f>
        <v>#REF!</v>
      </c>
      <c r="C24" s="92">
        <v>3</v>
      </c>
      <c r="D24" s="103">
        <f t="shared" si="28"/>
        <v>2.6023232323232302</v>
      </c>
      <c r="E24" s="103">
        <f t="shared" si="29"/>
        <v>2.624646464646462</v>
      </c>
      <c r="F24" s="103">
        <f t="shared" si="30"/>
        <v>2.4203816793893127</v>
      </c>
      <c r="G24" s="103">
        <f t="shared" si="31"/>
        <v>2.4789843749999978</v>
      </c>
      <c r="H24" s="103">
        <f t="shared" si="32"/>
        <v>2.1959374999999994</v>
      </c>
      <c r="I24" s="103">
        <f t="shared" si="33"/>
        <v>2.0651612903225782</v>
      </c>
      <c r="J24" s="103">
        <f t="shared" si="34"/>
        <v>2.7838938053097344</v>
      </c>
      <c r="K24" s="103">
        <f t="shared" si="35"/>
        <v>2.8789915966386541</v>
      </c>
      <c r="L24" s="103">
        <f t="shared" si="36"/>
        <v>2.3391208791208795</v>
      </c>
      <c r="M24" s="103">
        <f t="shared" si="37"/>
        <v>2.4111320754717003</v>
      </c>
      <c r="N24" s="103">
        <f t="shared" si="38"/>
        <v>2.4182828282828321</v>
      </c>
      <c r="O24" s="102">
        <f t="shared" si="39"/>
        <v>1.9999999999999574E-2</v>
      </c>
      <c r="P24" s="103">
        <f t="shared" si="40"/>
        <v>-2.000000000000135E-2</v>
      </c>
      <c r="Q24" s="103">
        <f t="shared" si="41"/>
        <v>0.12999999999999901</v>
      </c>
      <c r="R24" s="103">
        <f t="shared" si="42"/>
        <v>0.37999999999999901</v>
      </c>
      <c r="S24" s="103">
        <f t="shared" si="43"/>
        <v>-0.38000000000000078</v>
      </c>
      <c r="T24" s="103">
        <f t="shared" si="44"/>
        <v>-0.5</v>
      </c>
      <c r="U24" s="103">
        <f t="shared" si="45"/>
        <v>0.51999999999999957</v>
      </c>
      <c r="V24" s="103">
        <f t="shared" si="46"/>
        <v>0.66999999999999993</v>
      </c>
      <c r="W24" s="103">
        <f t="shared" si="47"/>
        <v>-0.32000000000000028</v>
      </c>
      <c r="X24" s="103">
        <f t="shared" si="48"/>
        <v>-0.22000000000000064</v>
      </c>
      <c r="Y24" s="103">
        <f t="shared" si="49"/>
        <v>-0.28000000000000114</v>
      </c>
      <c r="Z24" s="35">
        <f t="shared" si="50"/>
        <v>99.856254480646356</v>
      </c>
      <c r="AA24" s="35">
        <f t="shared" si="51"/>
        <v>100</v>
      </c>
      <c r="AB24" s="35">
        <f t="shared" si="52"/>
        <v>98.84133025519435</v>
      </c>
      <c r="AC24" s="35">
        <f t="shared" si="53"/>
        <v>100</v>
      </c>
      <c r="AD24" s="35">
        <f t="shared" si="54"/>
        <v>99.63037545375056</v>
      </c>
      <c r="AE24" s="35">
        <f t="shared" si="55"/>
        <v>95.034790652777232</v>
      </c>
      <c r="AF24" s="35">
        <f t="shared" si="56"/>
        <v>100</v>
      </c>
      <c r="AG24" s="35">
        <f t="shared" si="57"/>
        <v>98.877272228019109</v>
      </c>
      <c r="AH24" s="35">
        <f t="shared" si="58"/>
        <v>95.509052089731213</v>
      </c>
      <c r="AI24" s="35">
        <f t="shared" si="59"/>
        <v>99.999999999999986</v>
      </c>
      <c r="AJ24" s="35">
        <f t="shared" si="60"/>
        <v>99.668751434135672</v>
      </c>
      <c r="AK24" s="36">
        <f t="shared" si="61"/>
        <v>100</v>
      </c>
      <c r="AL24" s="35">
        <f t="shared" si="62"/>
        <v>99.599198396793582</v>
      </c>
      <c r="AM24" s="35">
        <f t="shared" si="63"/>
        <v>97.582205029013537</v>
      </c>
      <c r="AN24" s="35">
        <f t="shared" si="64"/>
        <v>100</v>
      </c>
      <c r="AO24" s="35">
        <f t="shared" si="65"/>
        <v>92.649903288201159</v>
      </c>
      <c r="AP24" s="35">
        <f t="shared" si="66"/>
        <v>91.489361702127667</v>
      </c>
      <c r="AQ24" s="35">
        <f t="shared" si="67"/>
        <v>98.588899341486353</v>
      </c>
      <c r="AR24" s="35">
        <f t="shared" si="68"/>
        <v>99.999999999999986</v>
      </c>
      <c r="AS24" s="35">
        <f t="shared" si="69"/>
        <v>90.686735653809961</v>
      </c>
      <c r="AT24" s="35">
        <f t="shared" si="70"/>
        <v>100</v>
      </c>
      <c r="AU24" s="35">
        <f t="shared" si="71"/>
        <v>99.383983572895275</v>
      </c>
      <c r="AV24" s="36">
        <f t="shared" si="4"/>
        <v>93.588616749600334</v>
      </c>
      <c r="AW24" s="35">
        <f t="shared" si="5"/>
        <v>93.723339851225049</v>
      </c>
      <c r="AX24" s="35">
        <f t="shared" si="6"/>
        <v>96.189889893411191</v>
      </c>
      <c r="AY24" s="35">
        <f t="shared" si="7"/>
        <v>97.317478068195243</v>
      </c>
      <c r="AZ24" s="35">
        <f t="shared" si="8"/>
        <v>96.957768781464267</v>
      </c>
      <c r="BA24" s="35">
        <f t="shared" si="9"/>
        <v>92.485461550671744</v>
      </c>
      <c r="BB24" s="35">
        <f t="shared" si="10"/>
        <v>100</v>
      </c>
      <c r="BC24" s="35">
        <f t="shared" si="11"/>
        <v>98.877272228019109</v>
      </c>
      <c r="BD24" s="35">
        <f t="shared" si="12"/>
        <v>95.509052089731213</v>
      </c>
      <c r="BE24" s="35">
        <f t="shared" si="13"/>
        <v>95.94838240639767</v>
      </c>
      <c r="BF24" s="35">
        <f t="shared" si="14"/>
        <v>95.630554765706464</v>
      </c>
      <c r="BG24" s="36">
        <f t="shared" si="15"/>
        <v>90.480507706255665</v>
      </c>
      <c r="BH24" s="35">
        <f t="shared" si="16"/>
        <v>90.610756608933443</v>
      </c>
      <c r="BI24" s="35">
        <f t="shared" si="17"/>
        <v>92.995391705069125</v>
      </c>
      <c r="BJ24" s="35">
        <f t="shared" si="18"/>
        <v>94.085532302092815</v>
      </c>
      <c r="BK24" s="35">
        <f t="shared" si="19"/>
        <v>93.737769080234827</v>
      </c>
      <c r="BL24" s="35">
        <f t="shared" si="20"/>
        <v>89.413988657844996</v>
      </c>
      <c r="BM24" s="35">
        <f t="shared" si="21"/>
        <v>96.678966789667896</v>
      </c>
      <c r="BN24" s="35">
        <f t="shared" si="22"/>
        <v>95.593525179856115</v>
      </c>
      <c r="BO24" s="35">
        <f t="shared" si="23"/>
        <v>92.337164750957854</v>
      </c>
      <c r="BP24" s="35">
        <f t="shared" si="24"/>
        <v>92.761904761904759</v>
      </c>
      <c r="BQ24" s="35">
        <f t="shared" si="25"/>
        <v>92.45463228271251</v>
      </c>
      <c r="BR24" s="36">
        <f t="shared" si="72"/>
        <v>93.885230479774222</v>
      </c>
      <c r="BS24" s="35">
        <f t="shared" si="73"/>
        <v>93.50893697083724</v>
      </c>
      <c r="BT24" s="35">
        <f t="shared" si="74"/>
        <v>94.920037629350887</v>
      </c>
      <c r="BU24" s="35">
        <f t="shared" si="75"/>
        <v>97.27187206020696</v>
      </c>
      <c r="BV24" s="35">
        <f t="shared" si="76"/>
        <v>90.122295390404503</v>
      </c>
      <c r="BW24" s="35">
        <f t="shared" si="77"/>
        <v>88.993414863593614</v>
      </c>
      <c r="BX24" s="35">
        <f t="shared" si="78"/>
        <v>98.588899341486353</v>
      </c>
      <c r="BY24" s="35">
        <f t="shared" si="79"/>
        <v>99.999999999999986</v>
      </c>
      <c r="BZ24" s="35">
        <f t="shared" si="80"/>
        <v>90.686735653809961</v>
      </c>
      <c r="CA24" s="35">
        <f t="shared" si="81"/>
        <v>91.627469426152388</v>
      </c>
      <c r="CB24" s="35">
        <f t="shared" si="82"/>
        <v>91.063029162746929</v>
      </c>
      <c r="CC24" s="15">
        <v>9.98</v>
      </c>
      <c r="CD24" s="16">
        <v>9.94</v>
      </c>
      <c r="CE24" s="15">
        <v>10.09</v>
      </c>
      <c r="CF24" s="16">
        <v>10.34</v>
      </c>
      <c r="CG24" s="16">
        <v>9.58</v>
      </c>
      <c r="CH24" s="16">
        <v>9.4600000000000009</v>
      </c>
      <c r="CI24" s="15">
        <v>10.48</v>
      </c>
      <c r="CJ24" s="16">
        <v>10.63</v>
      </c>
      <c r="CK24" s="16">
        <v>9.64</v>
      </c>
      <c r="CL24" s="15">
        <v>9.74</v>
      </c>
      <c r="CM24" s="16">
        <v>9.68</v>
      </c>
      <c r="CN24" s="15">
        <v>0.14000000000000001</v>
      </c>
      <c r="CO24" s="16">
        <v>0.13</v>
      </c>
      <c r="CP24" s="15">
        <v>0.09</v>
      </c>
      <c r="CQ24" s="16">
        <v>0.09</v>
      </c>
      <c r="CR24" s="16">
        <v>0.12</v>
      </c>
      <c r="CS24" s="16">
        <v>0.09</v>
      </c>
      <c r="CT24" s="15">
        <v>0.1</v>
      </c>
      <c r="CU24" s="16">
        <v>0.15</v>
      </c>
      <c r="CV24" s="16">
        <v>0.08</v>
      </c>
      <c r="CW24" s="15">
        <v>0.09</v>
      </c>
      <c r="CX24" s="16">
        <v>0.04</v>
      </c>
      <c r="CY24" s="19">
        <f t="shared" si="83"/>
        <v>1.402805611222445</v>
      </c>
      <c r="CZ24" s="17">
        <f t="shared" si="84"/>
        <v>1.3078470824949699</v>
      </c>
      <c r="DA24" s="19">
        <f t="shared" si="85"/>
        <v>0.89197224975222988</v>
      </c>
      <c r="DB24" s="17">
        <f t="shared" si="86"/>
        <v>0.87040618955512572</v>
      </c>
      <c r="DC24" s="17">
        <f t="shared" si="87"/>
        <v>1.2526096033402923</v>
      </c>
      <c r="DD24" s="17">
        <f t="shared" si="88"/>
        <v>0.95137420718816057</v>
      </c>
      <c r="DE24" s="19">
        <f t="shared" si="89"/>
        <v>0.95419847328244278</v>
      </c>
      <c r="DF24" s="17">
        <f t="shared" si="90"/>
        <v>1.4111006585136405</v>
      </c>
      <c r="DG24" s="17">
        <f t="shared" si="91"/>
        <v>0.82987551867219922</v>
      </c>
      <c r="DH24" s="19">
        <f t="shared" si="92"/>
        <v>0.92402464065708423</v>
      </c>
      <c r="DI24" s="17">
        <f t="shared" si="93"/>
        <v>0.41322314049586778</v>
      </c>
    </row>
    <row r="25" spans="1:113" x14ac:dyDescent="0.2">
      <c r="A25" s="91" t="s">
        <v>203</v>
      </c>
      <c r="B25" s="91" t="e">
        <f>VLOOKUP(A25,#REF!,5,FALSE)</f>
        <v>#REF!</v>
      </c>
      <c r="C25" s="92">
        <v>4</v>
      </c>
      <c r="D25" s="103">
        <f t="shared" si="28"/>
        <v>-0.87767676767677028</v>
      </c>
      <c r="E25" s="103">
        <f t="shared" si="29"/>
        <v>-0.91535353535353714</v>
      </c>
      <c r="F25" s="103">
        <f t="shared" si="30"/>
        <v>-0.41961832061068716</v>
      </c>
      <c r="G25" s="103">
        <f t="shared" si="31"/>
        <v>-0.2710156250000022</v>
      </c>
      <c r="H25" s="103">
        <f t="shared" si="32"/>
        <v>-0.7240625000000005</v>
      </c>
      <c r="I25" s="103">
        <f t="shared" si="33"/>
        <v>-0.42483870967742288</v>
      </c>
      <c r="J25" s="103">
        <f t="shared" si="34"/>
        <v>0.23389380530973369</v>
      </c>
      <c r="K25" s="103">
        <f t="shared" si="35"/>
        <v>4.8991596638653157E-2</v>
      </c>
      <c r="L25" s="103">
        <f t="shared" si="36"/>
        <v>-0.88087912087912112</v>
      </c>
      <c r="M25" s="103">
        <f t="shared" si="37"/>
        <v>-1.4688679245282996</v>
      </c>
      <c r="N25" s="103">
        <f t="shared" si="38"/>
        <v>-1.8517171717171674</v>
      </c>
      <c r="O25" s="102">
        <f t="shared" si="39"/>
        <v>-0.29909090909090796</v>
      </c>
      <c r="P25" s="103">
        <f t="shared" si="40"/>
        <v>-0.39909090909090761</v>
      </c>
      <c r="Q25" s="103">
        <f t="shared" si="41"/>
        <v>0.45090909090909204</v>
      </c>
      <c r="R25" s="103">
        <f t="shared" si="42"/>
        <v>0.79090909090909189</v>
      </c>
      <c r="S25" s="103">
        <f t="shared" si="43"/>
        <v>-0.13909090909090782</v>
      </c>
      <c r="T25" s="103">
        <f t="shared" si="44"/>
        <v>0.17090909090909179</v>
      </c>
      <c r="U25" s="103">
        <f t="shared" si="45"/>
        <v>1.1309090909090918</v>
      </c>
      <c r="V25" s="103">
        <f t="shared" si="46"/>
        <v>1.0009090909090919</v>
      </c>
      <c r="W25" s="103">
        <f t="shared" si="47"/>
        <v>-0.37909090909090803</v>
      </c>
      <c r="X25" s="103">
        <f t="shared" si="48"/>
        <v>-0.93909090909090764</v>
      </c>
      <c r="Y25" s="103">
        <f t="shared" si="49"/>
        <v>-1.3890909090909078</v>
      </c>
      <c r="Z25" s="35">
        <f t="shared" si="50"/>
        <v>100</v>
      </c>
      <c r="AA25" s="35">
        <f t="shared" si="51"/>
        <v>99.000070121309861</v>
      </c>
      <c r="AB25" s="35">
        <f t="shared" si="52"/>
        <v>96.75294317650561</v>
      </c>
      <c r="AC25" s="35">
        <f t="shared" si="53"/>
        <v>100</v>
      </c>
      <c r="AD25" s="35">
        <f t="shared" si="54"/>
        <v>94.358113595755057</v>
      </c>
      <c r="AE25" s="35">
        <f t="shared" si="55"/>
        <v>95.390039127197028</v>
      </c>
      <c r="AF25" s="35">
        <f t="shared" si="56"/>
        <v>100</v>
      </c>
      <c r="AG25" s="35">
        <f t="shared" si="57"/>
        <v>95.883948578841839</v>
      </c>
      <c r="AH25" s="35">
        <f t="shared" si="58"/>
        <v>84.060239741415543</v>
      </c>
      <c r="AI25" s="35">
        <f t="shared" si="59"/>
        <v>100</v>
      </c>
      <c r="AJ25" s="35">
        <f t="shared" si="60"/>
        <v>92.585348680285932</v>
      </c>
      <c r="AK25" s="36">
        <f t="shared" si="61"/>
        <v>100</v>
      </c>
      <c r="AL25" s="35">
        <f t="shared" si="62"/>
        <v>98.461538461538467</v>
      </c>
      <c r="AM25" s="35">
        <f t="shared" si="63"/>
        <v>95.520421607378125</v>
      </c>
      <c r="AN25" s="35">
        <f t="shared" si="64"/>
        <v>100</v>
      </c>
      <c r="AO25" s="35">
        <f t="shared" si="65"/>
        <v>87.747035573122531</v>
      </c>
      <c r="AP25" s="35">
        <f t="shared" si="66"/>
        <v>91.831357048748359</v>
      </c>
      <c r="AQ25" s="35">
        <f t="shared" si="67"/>
        <v>100</v>
      </c>
      <c r="AR25" s="35">
        <f t="shared" si="68"/>
        <v>98.360655737704917</v>
      </c>
      <c r="AS25" s="35">
        <f t="shared" si="69"/>
        <v>80.95838587641866</v>
      </c>
      <c r="AT25" s="35">
        <f t="shared" si="70"/>
        <v>100</v>
      </c>
      <c r="AU25" s="35">
        <f t="shared" si="71"/>
        <v>92.320819112627987</v>
      </c>
      <c r="AV25" s="36">
        <f t="shared" si="4"/>
        <v>80.555266560646814</v>
      </c>
      <c r="AW25" s="35">
        <f t="shared" si="5"/>
        <v>79.749770381448428</v>
      </c>
      <c r="AX25" s="35">
        <f t="shared" si="6"/>
        <v>91.34070583039383</v>
      </c>
      <c r="AY25" s="35">
        <f t="shared" si="7"/>
        <v>94.406126399443707</v>
      </c>
      <c r="AZ25" s="35">
        <f t="shared" si="8"/>
        <v>89.079839989339192</v>
      </c>
      <c r="BA25" s="35">
        <f t="shared" si="9"/>
        <v>90.054040910900426</v>
      </c>
      <c r="BB25" s="35">
        <f t="shared" si="10"/>
        <v>100</v>
      </c>
      <c r="BC25" s="35">
        <f t="shared" si="11"/>
        <v>95.883948578841839</v>
      </c>
      <c r="BD25" s="35">
        <f t="shared" si="12"/>
        <v>84.060239741415543</v>
      </c>
      <c r="BE25" s="35">
        <f t="shared" si="13"/>
        <v>76.28943733861766</v>
      </c>
      <c r="BF25" s="35">
        <f t="shared" si="14"/>
        <v>70.632841566187409</v>
      </c>
      <c r="BG25" s="36">
        <f t="shared" si="15"/>
        <v>58.930190389845876</v>
      </c>
      <c r="BH25" s="35">
        <f t="shared" si="16"/>
        <v>58.340929808568823</v>
      </c>
      <c r="BI25" s="35">
        <f t="shared" si="17"/>
        <v>66.820276497695858</v>
      </c>
      <c r="BJ25" s="35">
        <f t="shared" si="18"/>
        <v>69.062784349408545</v>
      </c>
      <c r="BK25" s="35">
        <f t="shared" si="19"/>
        <v>65.166340508806258</v>
      </c>
      <c r="BL25" s="35">
        <f t="shared" si="20"/>
        <v>65.879017013232513</v>
      </c>
      <c r="BM25" s="35">
        <f t="shared" si="21"/>
        <v>73.154981549815503</v>
      </c>
      <c r="BN25" s="35">
        <f t="shared" si="22"/>
        <v>70.143884892086334</v>
      </c>
      <c r="BO25" s="35">
        <f t="shared" si="23"/>
        <v>61.494252873563219</v>
      </c>
      <c r="BP25" s="35">
        <f t="shared" si="24"/>
        <v>55.80952380952381</v>
      </c>
      <c r="BQ25" s="35">
        <f t="shared" si="25"/>
        <v>51.671442215854817</v>
      </c>
      <c r="BR25" s="36">
        <f t="shared" si="72"/>
        <v>81.967213114754102</v>
      </c>
      <c r="BS25" s="35">
        <f t="shared" si="73"/>
        <v>80.706179066834807</v>
      </c>
      <c r="BT25" s="35">
        <f t="shared" si="74"/>
        <v>91.424968474148798</v>
      </c>
      <c r="BU25" s="35">
        <f t="shared" si="75"/>
        <v>95.712484237074406</v>
      </c>
      <c r="BV25" s="35">
        <f t="shared" si="76"/>
        <v>83.984867591424972</v>
      </c>
      <c r="BW25" s="35">
        <f t="shared" si="77"/>
        <v>87.894073139974779</v>
      </c>
      <c r="BX25" s="35">
        <f t="shared" si="78"/>
        <v>100</v>
      </c>
      <c r="BY25" s="35">
        <f t="shared" si="79"/>
        <v>98.360655737704917</v>
      </c>
      <c r="BZ25" s="35">
        <f t="shared" si="80"/>
        <v>80.95838587641866</v>
      </c>
      <c r="CA25" s="35">
        <f t="shared" si="81"/>
        <v>73.896595208070622</v>
      </c>
      <c r="CB25" s="35">
        <f t="shared" si="82"/>
        <v>68.221941992433798</v>
      </c>
      <c r="CC25" s="15">
        <v>6.5</v>
      </c>
      <c r="CD25" s="16">
        <v>6.4</v>
      </c>
      <c r="CE25" s="15">
        <v>7.25</v>
      </c>
      <c r="CF25" s="16">
        <v>7.59</v>
      </c>
      <c r="CG25" s="16">
        <v>6.66</v>
      </c>
      <c r="CH25" s="16">
        <v>6.97</v>
      </c>
      <c r="CI25" s="15">
        <v>7.93</v>
      </c>
      <c r="CJ25" s="16">
        <v>7.8</v>
      </c>
      <c r="CK25" s="16">
        <v>6.42</v>
      </c>
      <c r="CL25" s="15">
        <v>5.86</v>
      </c>
      <c r="CM25" s="16">
        <v>5.41</v>
      </c>
      <c r="CN25" s="15">
        <v>0.04</v>
      </c>
      <c r="CO25" s="16">
        <v>0.05</v>
      </c>
      <c r="CP25" s="15">
        <v>0.08</v>
      </c>
      <c r="CQ25" s="16">
        <v>0.08</v>
      </c>
      <c r="CR25" s="16">
        <v>0.09</v>
      </c>
      <c r="CS25" s="16">
        <v>0.06</v>
      </c>
      <c r="CT25" s="15">
        <v>0.05</v>
      </c>
      <c r="CU25" s="16">
        <v>0.08</v>
      </c>
      <c r="CV25" s="16">
        <v>0.06</v>
      </c>
      <c r="CW25" s="15">
        <v>7.0000000000000007E-2</v>
      </c>
      <c r="CX25" s="16">
        <v>0.03</v>
      </c>
      <c r="CY25" s="19">
        <f t="shared" si="83"/>
        <v>0.61538461538461542</v>
      </c>
      <c r="CZ25" s="17">
        <f t="shared" si="84"/>
        <v>0.78125</v>
      </c>
      <c r="DA25" s="19">
        <f t="shared" si="85"/>
        <v>1.103448275862069</v>
      </c>
      <c r="DB25" s="17">
        <f t="shared" si="86"/>
        <v>1.0540184453227932</v>
      </c>
      <c r="DC25" s="17">
        <f t="shared" si="87"/>
        <v>1.3513513513513513</v>
      </c>
      <c r="DD25" s="17">
        <f t="shared" si="88"/>
        <v>0.86083213773314204</v>
      </c>
      <c r="DE25" s="19">
        <f t="shared" si="89"/>
        <v>0.63051702395964704</v>
      </c>
      <c r="DF25" s="17">
        <f t="shared" si="90"/>
        <v>1.0256410256410255</v>
      </c>
      <c r="DG25" s="17">
        <f t="shared" si="91"/>
        <v>0.93457943925233633</v>
      </c>
      <c r="DH25" s="19">
        <f t="shared" si="92"/>
        <v>1.1945392491467577</v>
      </c>
      <c r="DI25" s="17">
        <f t="shared" si="93"/>
        <v>0.55452865064695012</v>
      </c>
    </row>
    <row r="26" spans="1:113" x14ac:dyDescent="0.2">
      <c r="A26" s="91" t="s">
        <v>204</v>
      </c>
      <c r="B26" s="91" t="e">
        <f>VLOOKUP(A26,#REF!,5,FALSE)</f>
        <v>#REF!</v>
      </c>
      <c r="C26" s="92">
        <v>5</v>
      </c>
      <c r="D26" s="103">
        <f t="shared" si="28"/>
        <v>-2.1176767676767705</v>
      </c>
      <c r="E26" s="103">
        <f t="shared" si="29"/>
        <v>-2.1153535353535373</v>
      </c>
      <c r="F26" s="103">
        <f t="shared" si="30"/>
        <v>-9.6183206106870145E-3</v>
      </c>
      <c r="G26" s="103">
        <f t="shared" si="31"/>
        <v>6.8984374999997655E-2</v>
      </c>
      <c r="H26" s="103">
        <f t="shared" si="32"/>
        <v>-0.12406250000000085</v>
      </c>
      <c r="I26" s="103">
        <f t="shared" si="33"/>
        <v>-0.90483870967742241</v>
      </c>
      <c r="J26" s="103">
        <f t="shared" si="34"/>
        <v>-1.5161061946902663</v>
      </c>
      <c r="K26" s="103">
        <f t="shared" si="35"/>
        <v>-1.6210084033613468</v>
      </c>
      <c r="L26" s="103">
        <f t="shared" si="36"/>
        <v>-1.9208791208791212</v>
      </c>
      <c r="M26" s="103">
        <f t="shared" si="37"/>
        <v>-2.0388679245282999</v>
      </c>
      <c r="N26" s="103">
        <f t="shared" si="38"/>
        <v>-2.0217171717171674</v>
      </c>
      <c r="O26" s="102">
        <f t="shared" si="39"/>
        <v>-0.9236363636363647</v>
      </c>
      <c r="P26" s="103">
        <f t="shared" si="40"/>
        <v>-0.98363636363636431</v>
      </c>
      <c r="Q26" s="103">
        <f t="shared" si="41"/>
        <v>1.4763636363636357</v>
      </c>
      <c r="R26" s="103">
        <f t="shared" si="42"/>
        <v>1.7463636363636352</v>
      </c>
      <c r="S26" s="103">
        <f t="shared" si="43"/>
        <v>1.0763636363636353</v>
      </c>
      <c r="T26" s="103">
        <f t="shared" si="44"/>
        <v>0.30636363636363573</v>
      </c>
      <c r="U26" s="103">
        <f t="shared" si="45"/>
        <v>-3.63636363636477E-3</v>
      </c>
      <c r="V26" s="103">
        <f t="shared" si="46"/>
        <v>-5.3636363636364592E-2</v>
      </c>
      <c r="W26" s="103">
        <f t="shared" si="47"/>
        <v>-0.80363636363636459</v>
      </c>
      <c r="X26" s="103">
        <f t="shared" si="48"/>
        <v>-0.89363636363636445</v>
      </c>
      <c r="Y26" s="103">
        <f t="shared" si="49"/>
        <v>-0.94363636363636427</v>
      </c>
      <c r="Z26" s="35">
        <f t="shared" si="50"/>
        <v>100</v>
      </c>
      <c r="AA26" s="35">
        <f t="shared" si="51"/>
        <v>99.4000228760775</v>
      </c>
      <c r="AB26" s="35">
        <f t="shared" si="52"/>
        <v>97.84159785217426</v>
      </c>
      <c r="AC26" s="35">
        <f t="shared" si="53"/>
        <v>100</v>
      </c>
      <c r="AD26" s="35">
        <f t="shared" si="54"/>
        <v>98.448755376669126</v>
      </c>
      <c r="AE26" s="35">
        <f t="shared" si="55"/>
        <v>85.012646097588288</v>
      </c>
      <c r="AF26" s="35">
        <f t="shared" si="56"/>
        <v>100</v>
      </c>
      <c r="AG26" s="35">
        <f t="shared" si="57"/>
        <v>96.693324951689149</v>
      </c>
      <c r="AH26" s="35">
        <f t="shared" si="58"/>
        <v>90.390457414227086</v>
      </c>
      <c r="AI26" s="35">
        <f t="shared" si="59"/>
        <v>100</v>
      </c>
      <c r="AJ26" s="35">
        <f t="shared" si="60"/>
        <v>99.33864511621104</v>
      </c>
      <c r="AK26" s="36">
        <f t="shared" si="61"/>
        <v>100</v>
      </c>
      <c r="AL26" s="35">
        <f t="shared" si="62"/>
        <v>98.859315589353614</v>
      </c>
      <c r="AM26" s="35">
        <f t="shared" si="63"/>
        <v>96.595208070617915</v>
      </c>
      <c r="AN26" s="35">
        <f t="shared" si="64"/>
        <v>100</v>
      </c>
      <c r="AO26" s="35">
        <f t="shared" si="65"/>
        <v>91.551071878940732</v>
      </c>
      <c r="AP26" s="35">
        <f t="shared" si="66"/>
        <v>81.841109709962168</v>
      </c>
      <c r="AQ26" s="35">
        <f t="shared" si="67"/>
        <v>100</v>
      </c>
      <c r="AR26" s="35">
        <f t="shared" si="68"/>
        <v>99.190938511326863</v>
      </c>
      <c r="AS26" s="35">
        <f t="shared" si="69"/>
        <v>87.055016181229774</v>
      </c>
      <c r="AT26" s="35">
        <f t="shared" si="70"/>
        <v>100</v>
      </c>
      <c r="AU26" s="35">
        <f t="shared" si="71"/>
        <v>99.054820415879021</v>
      </c>
      <c r="AV26" s="36">
        <f t="shared" si="4"/>
        <v>66.089845531903705</v>
      </c>
      <c r="AW26" s="35">
        <f t="shared" si="5"/>
        <v>65.693321577476567</v>
      </c>
      <c r="AX26" s="35">
        <f t="shared" si="6"/>
        <v>97.84159785217426</v>
      </c>
      <c r="AY26" s="35">
        <f t="shared" si="7"/>
        <v>100</v>
      </c>
      <c r="AZ26" s="35">
        <f t="shared" si="8"/>
        <v>98.448755376669126</v>
      </c>
      <c r="BA26" s="35">
        <f t="shared" si="9"/>
        <v>85.012646097588288</v>
      </c>
      <c r="BB26" s="35">
        <f t="shared" si="10"/>
        <v>79.010297669180972</v>
      </c>
      <c r="BC26" s="35">
        <f t="shared" si="11"/>
        <v>76.397683870558041</v>
      </c>
      <c r="BD26" s="35">
        <f t="shared" si="12"/>
        <v>71.417769467515086</v>
      </c>
      <c r="BE26" s="35">
        <f t="shared" si="13"/>
        <v>69.821773854560732</v>
      </c>
      <c r="BF26" s="35">
        <f t="shared" si="14"/>
        <v>69.36000414322551</v>
      </c>
      <c r="BG26" s="36">
        <f t="shared" si="15"/>
        <v>47.688123300090666</v>
      </c>
      <c r="BH26" s="35">
        <f t="shared" si="16"/>
        <v>47.402005469462168</v>
      </c>
      <c r="BI26" s="35">
        <f t="shared" si="17"/>
        <v>70.599078341013822</v>
      </c>
      <c r="BJ26" s="35">
        <f t="shared" si="18"/>
        <v>72.156505914467701</v>
      </c>
      <c r="BK26" s="35">
        <f t="shared" si="19"/>
        <v>71.037181996086105</v>
      </c>
      <c r="BL26" s="35">
        <f t="shared" si="20"/>
        <v>61.342155009451794</v>
      </c>
      <c r="BM26" s="35">
        <f t="shared" si="21"/>
        <v>57.011070110701105</v>
      </c>
      <c r="BN26" s="35">
        <f t="shared" si="22"/>
        <v>55.125899280575545</v>
      </c>
      <c r="BO26" s="35">
        <f t="shared" si="23"/>
        <v>51.532567049808435</v>
      </c>
      <c r="BP26" s="35">
        <f t="shared" si="24"/>
        <v>50.38095238095238</v>
      </c>
      <c r="BQ26" s="35">
        <f t="shared" si="25"/>
        <v>50.04775549188156</v>
      </c>
      <c r="BR26" s="36">
        <f t="shared" si="72"/>
        <v>66.330390920554862</v>
      </c>
      <c r="BS26" s="35">
        <f t="shared" si="73"/>
        <v>65.573770491803288</v>
      </c>
      <c r="BT26" s="35">
        <f t="shared" si="74"/>
        <v>96.595208070617915</v>
      </c>
      <c r="BU26" s="35">
        <f t="shared" si="75"/>
        <v>100</v>
      </c>
      <c r="BV26" s="35">
        <f t="shared" si="76"/>
        <v>91.551071878940732</v>
      </c>
      <c r="BW26" s="35">
        <f t="shared" si="77"/>
        <v>81.841109709962168</v>
      </c>
      <c r="BX26" s="35">
        <f t="shared" si="78"/>
        <v>77.931904161412362</v>
      </c>
      <c r="BY26" s="35">
        <f t="shared" si="79"/>
        <v>77.301387137452707</v>
      </c>
      <c r="BZ26" s="35">
        <f t="shared" si="80"/>
        <v>67.843631778058011</v>
      </c>
      <c r="CA26" s="35">
        <f t="shared" si="81"/>
        <v>66.708701134930649</v>
      </c>
      <c r="CB26" s="35">
        <f t="shared" si="82"/>
        <v>66.078184110970994</v>
      </c>
      <c r="CC26" s="15">
        <v>5.26</v>
      </c>
      <c r="CD26" s="16">
        <v>5.2</v>
      </c>
      <c r="CE26" s="15">
        <v>7.66</v>
      </c>
      <c r="CF26" s="16">
        <v>7.93</v>
      </c>
      <c r="CG26" s="16">
        <v>7.26</v>
      </c>
      <c r="CH26" s="16">
        <v>6.49</v>
      </c>
      <c r="CI26" s="15">
        <v>6.18</v>
      </c>
      <c r="CJ26" s="16">
        <v>6.13</v>
      </c>
      <c r="CK26" s="16">
        <v>5.38</v>
      </c>
      <c r="CL26" s="15">
        <v>5.29</v>
      </c>
      <c r="CM26" s="16">
        <v>5.24</v>
      </c>
      <c r="CN26" s="15">
        <v>7.0000000000000007E-2</v>
      </c>
      <c r="CO26" s="16">
        <v>0.09</v>
      </c>
      <c r="CP26" s="15">
        <v>0.11</v>
      </c>
      <c r="CQ26" s="16">
        <v>0.09</v>
      </c>
      <c r="CR26" s="16">
        <v>0.12</v>
      </c>
      <c r="CS26" s="16">
        <v>0.16</v>
      </c>
      <c r="CT26" s="15">
        <v>0.15</v>
      </c>
      <c r="CU26" s="16">
        <v>0.13</v>
      </c>
      <c r="CV26" s="16">
        <v>0.1</v>
      </c>
      <c r="CW26" s="15">
        <v>0.1</v>
      </c>
      <c r="CX26" s="16">
        <v>0.11</v>
      </c>
      <c r="CY26" s="19">
        <f t="shared" si="83"/>
        <v>1.3307984790874525</v>
      </c>
      <c r="CZ26" s="17">
        <f t="shared" si="84"/>
        <v>1.7307692307692306</v>
      </c>
      <c r="DA26" s="19">
        <f t="shared" si="85"/>
        <v>1.4360313315926894</v>
      </c>
      <c r="DB26" s="17">
        <f t="shared" si="86"/>
        <v>1.1349306431273642</v>
      </c>
      <c r="DC26" s="17">
        <f t="shared" si="87"/>
        <v>1.6528925619834711</v>
      </c>
      <c r="DD26" s="17">
        <f t="shared" si="88"/>
        <v>2.4653312788906012</v>
      </c>
      <c r="DE26" s="19">
        <f t="shared" si="89"/>
        <v>2.4271844660194173</v>
      </c>
      <c r="DF26" s="17">
        <f t="shared" si="90"/>
        <v>2.1207177814029365</v>
      </c>
      <c r="DG26" s="17">
        <f t="shared" si="91"/>
        <v>1.8587360594795539</v>
      </c>
      <c r="DH26" s="19">
        <f t="shared" si="92"/>
        <v>1.890359168241966</v>
      </c>
      <c r="DI26" s="17">
        <f t="shared" si="93"/>
        <v>2.0992366412213741</v>
      </c>
    </row>
    <row r="27" spans="1:113" x14ac:dyDescent="0.2">
      <c r="A27" s="91" t="s">
        <v>205</v>
      </c>
      <c r="B27" s="91" t="e">
        <f>VLOOKUP(A27,#REF!,5,FALSE)</f>
        <v>#REF!</v>
      </c>
      <c r="C27" s="92">
        <v>5</v>
      </c>
      <c r="D27" s="103">
        <f t="shared" si="28"/>
        <v>-0.30767676767676999</v>
      </c>
      <c r="E27" s="103">
        <f t="shared" si="29"/>
        <v>-0.26535353535353767</v>
      </c>
      <c r="F27" s="103">
        <f t="shared" si="30"/>
        <v>0.41038167938931291</v>
      </c>
      <c r="G27" s="103">
        <f t="shared" si="31"/>
        <v>0.51898437499999872</v>
      </c>
      <c r="H27" s="103">
        <f t="shared" si="32"/>
        <v>1.5937499999999716E-2</v>
      </c>
      <c r="I27" s="103">
        <f t="shared" si="33"/>
        <v>0.25516129032257773</v>
      </c>
      <c r="J27" s="103">
        <f t="shared" si="34"/>
        <v>0.96389380530973412</v>
      </c>
      <c r="K27" s="103">
        <f t="shared" si="35"/>
        <v>0.74899159663865333</v>
      </c>
      <c r="L27" s="103">
        <f t="shared" si="36"/>
        <v>0.40912087912087891</v>
      </c>
      <c r="M27" s="103">
        <f t="shared" si="37"/>
        <v>-0.25886792452829965</v>
      </c>
      <c r="N27" s="103">
        <f t="shared" si="38"/>
        <v>-0.741717171717168</v>
      </c>
      <c r="O27" s="102">
        <f t="shared" si="39"/>
        <v>-0.57454545454545336</v>
      </c>
      <c r="P27" s="103">
        <f t="shared" si="40"/>
        <v>-0.59454545454545382</v>
      </c>
      <c r="Q27" s="103">
        <f t="shared" si="41"/>
        <v>0.43545454545454643</v>
      </c>
      <c r="R27" s="103">
        <f t="shared" si="42"/>
        <v>0.73545454545454714</v>
      </c>
      <c r="S27" s="103">
        <f t="shared" si="43"/>
        <v>-0.24454545454545329</v>
      </c>
      <c r="T27" s="103">
        <f t="shared" si="44"/>
        <v>5.4545454545467109E-3</v>
      </c>
      <c r="U27" s="103">
        <f t="shared" si="45"/>
        <v>1.0154545454545465</v>
      </c>
      <c r="V27" s="103">
        <f t="shared" si="46"/>
        <v>0.85545454545454636</v>
      </c>
      <c r="W27" s="103">
        <f t="shared" si="47"/>
        <v>6.545454545454632E-2</v>
      </c>
      <c r="X27" s="103">
        <f t="shared" si="48"/>
        <v>-0.57454545454545336</v>
      </c>
      <c r="Y27" s="103">
        <f t="shared" si="49"/>
        <v>-1.1245454545454541</v>
      </c>
      <c r="Z27" s="35">
        <f t="shared" si="50"/>
        <v>99.738173774940051</v>
      </c>
      <c r="AA27" s="35">
        <f t="shared" si="51"/>
        <v>100</v>
      </c>
      <c r="AB27" s="35">
        <f t="shared" si="52"/>
        <v>97.664177380860721</v>
      </c>
      <c r="AC27" s="35">
        <f t="shared" si="53"/>
        <v>100</v>
      </c>
      <c r="AD27" s="35">
        <f t="shared" si="54"/>
        <v>94.958642560564911</v>
      </c>
      <c r="AE27" s="35">
        <f t="shared" si="55"/>
        <v>94.826438861092427</v>
      </c>
      <c r="AF27" s="35">
        <f t="shared" si="56"/>
        <v>100</v>
      </c>
      <c r="AG27" s="35">
        <f t="shared" si="57"/>
        <v>95.680961004868166</v>
      </c>
      <c r="AH27" s="35">
        <f t="shared" si="58"/>
        <v>92.441135090653276</v>
      </c>
      <c r="AI27" s="35">
        <f t="shared" si="59"/>
        <v>100</v>
      </c>
      <c r="AJ27" s="35">
        <f t="shared" si="60"/>
        <v>92.484893188459253</v>
      </c>
      <c r="AK27" s="36">
        <f t="shared" si="61"/>
        <v>100</v>
      </c>
      <c r="AL27" s="35">
        <f t="shared" si="62"/>
        <v>99.717114568599712</v>
      </c>
      <c r="AM27" s="35">
        <f t="shared" si="63"/>
        <v>96.420047732696887</v>
      </c>
      <c r="AN27" s="35">
        <f t="shared" si="64"/>
        <v>100</v>
      </c>
      <c r="AO27" s="35">
        <f t="shared" si="65"/>
        <v>88.30548926014319</v>
      </c>
      <c r="AP27" s="35">
        <f t="shared" si="66"/>
        <v>91.288782816229102</v>
      </c>
      <c r="AQ27" s="35">
        <f t="shared" si="67"/>
        <v>100</v>
      </c>
      <c r="AR27" s="35">
        <f t="shared" si="68"/>
        <v>98.152424942263281</v>
      </c>
      <c r="AS27" s="35">
        <f t="shared" si="69"/>
        <v>89.030023094688218</v>
      </c>
      <c r="AT27" s="35">
        <f t="shared" si="70"/>
        <v>100</v>
      </c>
      <c r="AU27" s="35">
        <f t="shared" si="71"/>
        <v>92.220650636492223</v>
      </c>
      <c r="AV27" s="36">
        <f t="shared" si="4"/>
        <v>80.2334175741574</v>
      </c>
      <c r="AW27" s="35">
        <f t="shared" si="5"/>
        <v>80.444041170439647</v>
      </c>
      <c r="AX27" s="35">
        <f t="shared" si="6"/>
        <v>93.216547290897282</v>
      </c>
      <c r="AY27" s="35">
        <f t="shared" si="7"/>
        <v>95.445996465398949</v>
      </c>
      <c r="AZ27" s="35">
        <f t="shared" si="8"/>
        <v>90.634222621947615</v>
      </c>
      <c r="BA27" s="35">
        <f t="shared" si="9"/>
        <v>90.508039483621971</v>
      </c>
      <c r="BB27" s="35">
        <f t="shared" si="10"/>
        <v>100</v>
      </c>
      <c r="BC27" s="35">
        <f t="shared" si="11"/>
        <v>95.680961004868166</v>
      </c>
      <c r="BD27" s="35">
        <f t="shared" si="12"/>
        <v>92.441135090653276</v>
      </c>
      <c r="BE27" s="35">
        <f t="shared" si="13"/>
        <v>84.283294842186294</v>
      </c>
      <c r="BF27" s="35">
        <f t="shared" si="14"/>
        <v>77.949315210510179</v>
      </c>
      <c r="BG27" s="36">
        <f t="shared" si="15"/>
        <v>64.097914777878515</v>
      </c>
      <c r="BH27" s="35">
        <f t="shared" si="16"/>
        <v>64.266180492251593</v>
      </c>
      <c r="BI27" s="35">
        <f t="shared" si="17"/>
        <v>74.47004608294931</v>
      </c>
      <c r="BJ27" s="35">
        <f t="shared" si="18"/>
        <v>76.251137397634224</v>
      </c>
      <c r="BK27" s="35">
        <f t="shared" si="19"/>
        <v>72.407045009784724</v>
      </c>
      <c r="BL27" s="35">
        <f t="shared" si="20"/>
        <v>72.306238185255197</v>
      </c>
      <c r="BM27" s="35">
        <f t="shared" si="21"/>
        <v>79.889298892988933</v>
      </c>
      <c r="BN27" s="35">
        <f t="shared" si="22"/>
        <v>76.438848920863322</v>
      </c>
      <c r="BO27" s="35">
        <f t="shared" si="23"/>
        <v>73.850574712643677</v>
      </c>
      <c r="BP27" s="35">
        <f t="shared" si="24"/>
        <v>67.333333333333329</v>
      </c>
      <c r="BQ27" s="35">
        <f t="shared" si="25"/>
        <v>62.273161413562555</v>
      </c>
      <c r="BR27" s="36">
        <f t="shared" si="72"/>
        <v>81.639722863741341</v>
      </c>
      <c r="BS27" s="35">
        <f t="shared" si="73"/>
        <v>81.408775981524244</v>
      </c>
      <c r="BT27" s="35">
        <f t="shared" si="74"/>
        <v>93.302540415704385</v>
      </c>
      <c r="BU27" s="35">
        <f t="shared" si="75"/>
        <v>96.766743648960755</v>
      </c>
      <c r="BV27" s="35">
        <f t="shared" si="76"/>
        <v>85.450346420323328</v>
      </c>
      <c r="BW27" s="35">
        <f t="shared" si="77"/>
        <v>88.337182448036955</v>
      </c>
      <c r="BX27" s="35">
        <f t="shared" si="78"/>
        <v>100</v>
      </c>
      <c r="BY27" s="35">
        <f t="shared" si="79"/>
        <v>98.152424942263281</v>
      </c>
      <c r="BZ27" s="35">
        <f t="shared" si="80"/>
        <v>89.030023094688218</v>
      </c>
      <c r="CA27" s="35">
        <f t="shared" si="81"/>
        <v>81.639722863741341</v>
      </c>
      <c r="CB27" s="35">
        <f t="shared" si="82"/>
        <v>75.288683602771357</v>
      </c>
      <c r="CC27" s="15">
        <v>7.07</v>
      </c>
      <c r="CD27" s="16">
        <v>7.05</v>
      </c>
      <c r="CE27" s="15">
        <v>8.08</v>
      </c>
      <c r="CF27" s="16">
        <v>8.3800000000000008</v>
      </c>
      <c r="CG27" s="16">
        <v>7.4</v>
      </c>
      <c r="CH27" s="16">
        <v>7.65</v>
      </c>
      <c r="CI27" s="15">
        <v>8.66</v>
      </c>
      <c r="CJ27" s="16">
        <v>8.5</v>
      </c>
      <c r="CK27" s="16">
        <v>7.71</v>
      </c>
      <c r="CL27" s="15">
        <v>7.07</v>
      </c>
      <c r="CM27" s="16">
        <v>6.52</v>
      </c>
      <c r="CN27" s="15">
        <v>0.03</v>
      </c>
      <c r="CO27" s="16">
        <v>7.0000000000000007E-2</v>
      </c>
      <c r="CP27" s="15">
        <v>7.0000000000000007E-2</v>
      </c>
      <c r="CQ27" s="16">
        <v>0.08</v>
      </c>
      <c r="CR27" s="16">
        <v>0.09</v>
      </c>
      <c r="CS27" s="16">
        <v>0.1</v>
      </c>
      <c r="CT27" s="15">
        <v>0.04</v>
      </c>
      <c r="CU27" s="16">
        <v>0.06</v>
      </c>
      <c r="CV27" s="16">
        <v>0.1</v>
      </c>
      <c r="CW27" s="15">
        <v>7.0000000000000007E-2</v>
      </c>
      <c r="CX27" s="16">
        <v>0.09</v>
      </c>
      <c r="CY27" s="19">
        <f t="shared" si="83"/>
        <v>0.42432814710042432</v>
      </c>
      <c r="CZ27" s="17">
        <f t="shared" si="84"/>
        <v>0.99290780141843982</v>
      </c>
      <c r="DA27" s="19">
        <f t="shared" si="85"/>
        <v>0.86633663366336644</v>
      </c>
      <c r="DB27" s="17">
        <f t="shared" si="86"/>
        <v>0.95465393794749387</v>
      </c>
      <c r="DC27" s="17">
        <f t="shared" si="87"/>
        <v>1.216216216216216</v>
      </c>
      <c r="DD27" s="17">
        <f t="shared" si="88"/>
        <v>1.3071895424836601</v>
      </c>
      <c r="DE27" s="19">
        <f t="shared" si="89"/>
        <v>0.46189376443418012</v>
      </c>
      <c r="DF27" s="17">
        <f t="shared" si="90"/>
        <v>0.70588235294117641</v>
      </c>
      <c r="DG27" s="17">
        <f t="shared" si="91"/>
        <v>1.2970168612191959</v>
      </c>
      <c r="DH27" s="19">
        <f t="shared" si="92"/>
        <v>0.99009900990099009</v>
      </c>
      <c r="DI27" s="17">
        <f t="shared" si="93"/>
        <v>1.3803680981595092</v>
      </c>
    </row>
    <row r="28" spans="1:113" x14ac:dyDescent="0.2">
      <c r="A28" s="91" t="s">
        <v>206</v>
      </c>
      <c r="B28" s="91" t="e">
        <f>VLOOKUP(A28,#REF!,5,FALSE)</f>
        <v>#REF!</v>
      </c>
      <c r="C28" s="92">
        <v>3</v>
      </c>
      <c r="D28" s="103">
        <f t="shared" si="28"/>
        <v>-1.6176767676767705</v>
      </c>
      <c r="E28" s="103">
        <f t="shared" si="29"/>
        <v>-1.6453535353535376</v>
      </c>
      <c r="F28" s="103">
        <f t="shared" si="30"/>
        <v>0.10038167938931242</v>
      </c>
      <c r="G28" s="103">
        <f t="shared" si="31"/>
        <v>0.14898437499999773</v>
      </c>
      <c r="H28" s="103">
        <f t="shared" si="32"/>
        <v>8.5937499999999112E-2</v>
      </c>
      <c r="I28" s="103">
        <f t="shared" si="33"/>
        <v>-0.48483870967742249</v>
      </c>
      <c r="J28" s="103">
        <f t="shared" si="34"/>
        <v>-1.1761061946902664</v>
      </c>
      <c r="K28" s="103">
        <f t="shared" si="35"/>
        <v>-1.1410084033613463</v>
      </c>
      <c r="L28" s="103">
        <f t="shared" si="36"/>
        <v>-1.4008791208791207</v>
      </c>
      <c r="M28" s="103">
        <f t="shared" si="37"/>
        <v>-1.4788679245283003</v>
      </c>
      <c r="N28" s="103">
        <f t="shared" si="38"/>
        <v>-1.451717171717168</v>
      </c>
      <c r="O28" s="102">
        <f t="shared" si="39"/>
        <v>-0.81090909090909147</v>
      </c>
      <c r="P28" s="103">
        <f t="shared" si="40"/>
        <v>-0.90090909090909133</v>
      </c>
      <c r="Q28" s="103">
        <f t="shared" si="41"/>
        <v>1.1990909090909083</v>
      </c>
      <c r="R28" s="103">
        <f t="shared" si="42"/>
        <v>1.4390909090909085</v>
      </c>
      <c r="S28" s="103">
        <f t="shared" si="43"/>
        <v>0.8990909090909085</v>
      </c>
      <c r="T28" s="103">
        <f t="shared" si="44"/>
        <v>0.33909090909090889</v>
      </c>
      <c r="U28" s="103">
        <f t="shared" si="45"/>
        <v>-5.0909090909091681E-2</v>
      </c>
      <c r="V28" s="103">
        <f t="shared" si="46"/>
        <v>3.9090909090909065E-2</v>
      </c>
      <c r="W28" s="103">
        <f t="shared" si="47"/>
        <v>-0.6709090909090909</v>
      </c>
      <c r="X28" s="103">
        <f t="shared" si="48"/>
        <v>-0.72090909090909161</v>
      </c>
      <c r="Y28" s="103">
        <f t="shared" si="49"/>
        <v>-0.76090909090909165</v>
      </c>
      <c r="Z28" s="35">
        <f t="shared" si="50"/>
        <v>99.999999999999986</v>
      </c>
      <c r="AA28" s="35">
        <f t="shared" si="51"/>
        <v>98.975900182315399</v>
      </c>
      <c r="AB28" s="35">
        <f t="shared" si="52"/>
        <v>97.976421816297446</v>
      </c>
      <c r="AC28" s="35">
        <f t="shared" si="53"/>
        <v>99.716061699025417</v>
      </c>
      <c r="AD28" s="35">
        <f t="shared" si="54"/>
        <v>100</v>
      </c>
      <c r="AE28" s="35">
        <f t="shared" si="55"/>
        <v>89.355784828032995</v>
      </c>
      <c r="AF28" s="35">
        <f t="shared" si="56"/>
        <v>100</v>
      </c>
      <c r="AG28" s="35">
        <f t="shared" si="57"/>
        <v>98.827625016551181</v>
      </c>
      <c r="AH28" s="35">
        <f t="shared" si="58"/>
        <v>93.957877911759851</v>
      </c>
      <c r="AI28" s="35">
        <f t="shared" si="59"/>
        <v>100</v>
      </c>
      <c r="AJ28" s="35">
        <f t="shared" si="60"/>
        <v>99.600813067861765</v>
      </c>
      <c r="AK28" s="36">
        <f t="shared" si="61"/>
        <v>100</v>
      </c>
      <c r="AL28" s="35">
        <f t="shared" si="62"/>
        <v>98.4375</v>
      </c>
      <c r="AM28" s="35">
        <f t="shared" si="63"/>
        <v>97.00374531835206</v>
      </c>
      <c r="AN28" s="35">
        <f t="shared" si="64"/>
        <v>100</v>
      </c>
      <c r="AO28" s="35">
        <f t="shared" si="65"/>
        <v>93.258426966292134</v>
      </c>
      <c r="AP28" s="35">
        <f t="shared" si="66"/>
        <v>86.267166042446945</v>
      </c>
      <c r="AQ28" s="35">
        <f t="shared" si="67"/>
        <v>98.638426626323749</v>
      </c>
      <c r="AR28" s="35">
        <f t="shared" si="68"/>
        <v>100</v>
      </c>
      <c r="AS28" s="35">
        <f t="shared" si="69"/>
        <v>89.258698940998485</v>
      </c>
      <c r="AT28" s="35">
        <f t="shared" si="70"/>
        <v>100</v>
      </c>
      <c r="AU28" s="35">
        <f t="shared" si="71"/>
        <v>99.316239316239319</v>
      </c>
      <c r="AV28" s="36">
        <f t="shared" si="4"/>
        <v>71.445892363652263</v>
      </c>
      <c r="AW28" s="35">
        <f t="shared" si="5"/>
        <v>70.714215110212962</v>
      </c>
      <c r="AX28" s="35">
        <f t="shared" si="6"/>
        <v>97.976421816297446</v>
      </c>
      <c r="AY28" s="35">
        <f t="shared" si="7"/>
        <v>99.716061699025417</v>
      </c>
      <c r="AZ28" s="35">
        <f t="shared" si="8"/>
        <v>100</v>
      </c>
      <c r="BA28" s="35">
        <f t="shared" si="9"/>
        <v>89.355784828032995</v>
      </c>
      <c r="BB28" s="35">
        <f t="shared" si="10"/>
        <v>82.290292782445903</v>
      </c>
      <c r="BC28" s="35">
        <f t="shared" si="11"/>
        <v>81.325541976057721</v>
      </c>
      <c r="BD28" s="35">
        <f t="shared" si="12"/>
        <v>77.318212825760256</v>
      </c>
      <c r="BE28" s="35">
        <f t="shared" si="13"/>
        <v>76.224899598393577</v>
      </c>
      <c r="BF28" s="35">
        <f t="shared" si="14"/>
        <v>75.920619760161301</v>
      </c>
      <c r="BG28" s="36">
        <f t="shared" si="15"/>
        <v>52.221214868540351</v>
      </c>
      <c r="BH28" s="35">
        <f t="shared" si="16"/>
        <v>51.686417502278942</v>
      </c>
      <c r="BI28" s="35">
        <f t="shared" si="17"/>
        <v>71.612903225806448</v>
      </c>
      <c r="BJ28" s="35">
        <f t="shared" si="18"/>
        <v>72.884440400363971</v>
      </c>
      <c r="BK28" s="35">
        <f t="shared" si="19"/>
        <v>73.091976516634048</v>
      </c>
      <c r="BL28" s="35">
        <f t="shared" si="20"/>
        <v>65.311909262759926</v>
      </c>
      <c r="BM28" s="35">
        <f t="shared" si="21"/>
        <v>60.147601476014763</v>
      </c>
      <c r="BN28" s="35">
        <f t="shared" si="22"/>
        <v>59.442446043165475</v>
      </c>
      <c r="BO28" s="35">
        <f t="shared" si="23"/>
        <v>56.513409961685824</v>
      </c>
      <c r="BP28" s="35">
        <f t="shared" si="24"/>
        <v>55.714285714285715</v>
      </c>
      <c r="BQ28" s="35">
        <f t="shared" si="25"/>
        <v>55.49188156638013</v>
      </c>
      <c r="BR28" s="36">
        <f t="shared" si="72"/>
        <v>71.910112359550567</v>
      </c>
      <c r="BS28" s="35">
        <f t="shared" si="73"/>
        <v>70.786516853932582</v>
      </c>
      <c r="BT28" s="35">
        <f t="shared" si="74"/>
        <v>97.00374531835206</v>
      </c>
      <c r="BU28" s="35">
        <f t="shared" si="75"/>
        <v>100</v>
      </c>
      <c r="BV28" s="35">
        <f t="shared" si="76"/>
        <v>93.258426966292134</v>
      </c>
      <c r="BW28" s="35">
        <f t="shared" si="77"/>
        <v>86.267166042446945</v>
      </c>
      <c r="BX28" s="35">
        <f t="shared" si="78"/>
        <v>81.398252184769035</v>
      </c>
      <c r="BY28" s="35">
        <f t="shared" si="79"/>
        <v>82.52184769038702</v>
      </c>
      <c r="BZ28" s="35">
        <f t="shared" si="80"/>
        <v>73.657927590511861</v>
      </c>
      <c r="CA28" s="35">
        <f t="shared" si="81"/>
        <v>73.033707865168537</v>
      </c>
      <c r="CB28" s="35">
        <f t="shared" si="82"/>
        <v>72.53433208489389</v>
      </c>
      <c r="CC28" s="15">
        <v>5.76</v>
      </c>
      <c r="CD28" s="16">
        <v>5.67</v>
      </c>
      <c r="CE28" s="15">
        <v>7.77</v>
      </c>
      <c r="CF28" s="16">
        <v>8.01</v>
      </c>
      <c r="CG28" s="16">
        <v>7.47</v>
      </c>
      <c r="CH28" s="16">
        <v>6.91</v>
      </c>
      <c r="CI28" s="15">
        <v>6.52</v>
      </c>
      <c r="CJ28" s="16">
        <v>6.61</v>
      </c>
      <c r="CK28" s="16">
        <v>5.9</v>
      </c>
      <c r="CL28" s="15">
        <v>5.85</v>
      </c>
      <c r="CM28" s="16">
        <v>5.81</v>
      </c>
      <c r="CN28" s="15">
        <v>0.17</v>
      </c>
      <c r="CO28" s="16">
        <v>0.06</v>
      </c>
      <c r="CP28" s="15">
        <v>7.0000000000000007E-2</v>
      </c>
      <c r="CQ28" s="16">
        <v>0.1</v>
      </c>
      <c r="CR28" s="16">
        <v>0.09</v>
      </c>
      <c r="CS28" s="16">
        <v>0.1</v>
      </c>
      <c r="CT28" s="15">
        <v>0.14000000000000001</v>
      </c>
      <c r="CU28" s="16">
        <v>0.13</v>
      </c>
      <c r="CV28" s="16">
        <v>7.0000000000000007E-2</v>
      </c>
      <c r="CW28" s="15">
        <v>0.06</v>
      </c>
      <c r="CX28" s="16">
        <v>0.06</v>
      </c>
      <c r="CY28" s="19">
        <f t="shared" si="83"/>
        <v>2.9513888888888893</v>
      </c>
      <c r="CZ28" s="17">
        <f t="shared" si="84"/>
        <v>1.0582010582010581</v>
      </c>
      <c r="DA28" s="19">
        <f t="shared" si="85"/>
        <v>0.90090090090090102</v>
      </c>
      <c r="DB28" s="17">
        <f t="shared" si="86"/>
        <v>1.2484394506866419</v>
      </c>
      <c r="DC28" s="17">
        <f t="shared" si="87"/>
        <v>1.2048192771084338</v>
      </c>
      <c r="DD28" s="17">
        <f t="shared" si="88"/>
        <v>1.4471780028943562</v>
      </c>
      <c r="DE28" s="19">
        <f t="shared" si="89"/>
        <v>2.1472392638036815</v>
      </c>
      <c r="DF28" s="17">
        <f t="shared" si="90"/>
        <v>1.9667170953101363</v>
      </c>
      <c r="DG28" s="17">
        <f t="shared" si="91"/>
        <v>1.1864406779661016</v>
      </c>
      <c r="DH28" s="19">
        <f t="shared" si="92"/>
        <v>1.0256410256410255</v>
      </c>
      <c r="DI28" s="17">
        <f t="shared" si="93"/>
        <v>1.0327022375215147</v>
      </c>
    </row>
    <row r="29" spans="1:113" x14ac:dyDescent="0.2">
      <c r="A29" s="91" t="s">
        <v>207</v>
      </c>
      <c r="B29" s="91" t="e">
        <f>VLOOKUP(A29,#REF!,5,FALSE)</f>
        <v>#REF!</v>
      </c>
      <c r="C29" s="92">
        <v>5</v>
      </c>
      <c r="D29" s="103">
        <f t="shared" si="28"/>
        <v>0.12232323232322972</v>
      </c>
      <c r="E29" s="103">
        <f t="shared" si="29"/>
        <v>0.10464646464646243</v>
      </c>
      <c r="F29" s="103">
        <f t="shared" si="30"/>
        <v>0.81038167938931327</v>
      </c>
      <c r="G29" s="103">
        <f t="shared" si="31"/>
        <v>0.81898437499999766</v>
      </c>
      <c r="H29" s="103">
        <f t="shared" si="32"/>
        <v>0.31593749999999954</v>
      </c>
      <c r="I29" s="103">
        <f t="shared" si="33"/>
        <v>0.53516129032257709</v>
      </c>
      <c r="J29" s="103">
        <f t="shared" si="34"/>
        <v>0.98389380530973369</v>
      </c>
      <c r="K29" s="103">
        <f t="shared" si="35"/>
        <v>0.8889915966386539</v>
      </c>
      <c r="L29" s="103">
        <f t="shared" si="36"/>
        <v>0.7891208791208788</v>
      </c>
      <c r="M29" s="103">
        <f t="shared" si="37"/>
        <v>9.1132075471699991E-2</v>
      </c>
      <c r="N29" s="103">
        <f t="shared" si="38"/>
        <v>-0.59171717171716764</v>
      </c>
      <c r="O29" s="102">
        <f t="shared" si="39"/>
        <v>-0.42818181818181866</v>
      </c>
      <c r="P29" s="103">
        <f t="shared" si="40"/>
        <v>-0.50818181818181873</v>
      </c>
      <c r="Q29" s="103">
        <f t="shared" si="41"/>
        <v>0.55181818181818176</v>
      </c>
      <c r="R29" s="103">
        <f t="shared" si="42"/>
        <v>0.75181818181818105</v>
      </c>
      <c r="S29" s="103">
        <f t="shared" si="43"/>
        <v>-0.22818181818181849</v>
      </c>
      <c r="T29" s="103">
        <f t="shared" si="44"/>
        <v>1.8181818181810527E-3</v>
      </c>
      <c r="U29" s="103">
        <f t="shared" si="45"/>
        <v>0.75181818181818105</v>
      </c>
      <c r="V29" s="103">
        <f t="shared" si="46"/>
        <v>0.71181818181818191</v>
      </c>
      <c r="W29" s="103">
        <f t="shared" si="47"/>
        <v>0.16181818181818119</v>
      </c>
      <c r="X29" s="103">
        <f t="shared" si="48"/>
        <v>-0.50818181818181873</v>
      </c>
      <c r="Y29" s="103">
        <f t="shared" si="49"/>
        <v>-1.2581818181818187</v>
      </c>
      <c r="Z29" s="35">
        <f t="shared" si="50"/>
        <v>100</v>
      </c>
      <c r="AA29" s="35">
        <f t="shared" si="51"/>
        <v>99.474445457307795</v>
      </c>
      <c r="AB29" s="35">
        <f t="shared" si="52"/>
        <v>98.95644418016947</v>
      </c>
      <c r="AC29" s="35">
        <f t="shared" si="53"/>
        <v>100</v>
      </c>
      <c r="AD29" s="35">
        <f t="shared" si="54"/>
        <v>95.393283252319932</v>
      </c>
      <c r="AE29" s="35">
        <f t="shared" si="55"/>
        <v>94.899841453747186</v>
      </c>
      <c r="AF29" s="35">
        <f t="shared" si="56"/>
        <v>100</v>
      </c>
      <c r="AG29" s="35">
        <f t="shared" si="57"/>
        <v>97.032788515731198</v>
      </c>
      <c r="AH29" s="35">
        <f t="shared" si="58"/>
        <v>96.773752140826673</v>
      </c>
      <c r="AI29" s="35">
        <f t="shared" si="59"/>
        <v>100</v>
      </c>
      <c r="AJ29" s="35">
        <f t="shared" si="60"/>
        <v>90.149754014164444</v>
      </c>
      <c r="AK29" s="36">
        <f t="shared" si="61"/>
        <v>100</v>
      </c>
      <c r="AL29" s="35">
        <f t="shared" si="62"/>
        <v>98.933333333333337</v>
      </c>
      <c r="AM29" s="35">
        <f t="shared" si="63"/>
        <v>97.695852534562221</v>
      </c>
      <c r="AN29" s="35">
        <f t="shared" si="64"/>
        <v>100</v>
      </c>
      <c r="AO29" s="35">
        <f t="shared" si="65"/>
        <v>88.709677419354847</v>
      </c>
      <c r="AP29" s="35">
        <f t="shared" si="66"/>
        <v>91.359447004608299</v>
      </c>
      <c r="AQ29" s="35">
        <f t="shared" si="67"/>
        <v>100</v>
      </c>
      <c r="AR29" s="35">
        <f t="shared" si="68"/>
        <v>99.539170506912441</v>
      </c>
      <c r="AS29" s="35">
        <f t="shared" si="69"/>
        <v>93.202764976958534</v>
      </c>
      <c r="AT29" s="35">
        <f t="shared" si="70"/>
        <v>100</v>
      </c>
      <c r="AU29" s="35">
        <f t="shared" si="71"/>
        <v>89.892183288409711</v>
      </c>
      <c r="AV29" s="36">
        <f t="shared" si="4"/>
        <v>84.917130072571254</v>
      </c>
      <c r="AW29" s="35">
        <f t="shared" si="5"/>
        <v>84.470844237951013</v>
      </c>
      <c r="AX29" s="35">
        <f t="shared" si="6"/>
        <v>97.605810274161698</v>
      </c>
      <c r="AY29" s="35">
        <f t="shared" si="7"/>
        <v>98.635122838944483</v>
      </c>
      <c r="AZ29" s="35">
        <f t="shared" si="8"/>
        <v>94.091282116028026</v>
      </c>
      <c r="BA29" s="35">
        <f t="shared" si="9"/>
        <v>93.604575191867099</v>
      </c>
      <c r="BB29" s="35">
        <f t="shared" si="10"/>
        <v>100</v>
      </c>
      <c r="BC29" s="35">
        <f t="shared" si="11"/>
        <v>97.032788515731198</v>
      </c>
      <c r="BD29" s="35">
        <f t="shared" si="12"/>
        <v>96.773752140826673</v>
      </c>
      <c r="BE29" s="35">
        <f t="shared" si="13"/>
        <v>88.251920122887867</v>
      </c>
      <c r="BF29" s="35">
        <f t="shared" si="14"/>
        <v>79.558888903560302</v>
      </c>
      <c r="BG29" s="36">
        <f t="shared" si="15"/>
        <v>67.996373526745245</v>
      </c>
      <c r="BH29" s="35">
        <f t="shared" si="16"/>
        <v>67.639015496809478</v>
      </c>
      <c r="BI29" s="35">
        <f t="shared" si="17"/>
        <v>78.156682027649765</v>
      </c>
      <c r="BJ29" s="35">
        <f t="shared" si="18"/>
        <v>78.980891719745216</v>
      </c>
      <c r="BK29" s="35">
        <f t="shared" si="19"/>
        <v>75.342465753424648</v>
      </c>
      <c r="BL29" s="35">
        <f t="shared" si="20"/>
        <v>74.952741020793951</v>
      </c>
      <c r="BM29" s="35">
        <f t="shared" si="21"/>
        <v>80.073800738007378</v>
      </c>
      <c r="BN29" s="35">
        <f t="shared" si="22"/>
        <v>77.697841726618705</v>
      </c>
      <c r="BO29" s="35">
        <f t="shared" si="23"/>
        <v>77.490421455938701</v>
      </c>
      <c r="BP29" s="35">
        <f t="shared" si="24"/>
        <v>70.666666666666671</v>
      </c>
      <c r="BQ29" s="35">
        <f t="shared" si="25"/>
        <v>63.705826170009544</v>
      </c>
      <c r="BR29" s="36">
        <f t="shared" si="72"/>
        <v>86.405529953917053</v>
      </c>
      <c r="BS29" s="35">
        <f t="shared" si="73"/>
        <v>85.483870967741936</v>
      </c>
      <c r="BT29" s="35">
        <f t="shared" si="74"/>
        <v>97.695852534562221</v>
      </c>
      <c r="BU29" s="35">
        <f t="shared" si="75"/>
        <v>100</v>
      </c>
      <c r="BV29" s="35">
        <f t="shared" si="76"/>
        <v>88.709677419354847</v>
      </c>
      <c r="BW29" s="35">
        <f t="shared" si="77"/>
        <v>91.359447004608299</v>
      </c>
      <c r="BX29" s="35">
        <f t="shared" si="78"/>
        <v>100</v>
      </c>
      <c r="BY29" s="35">
        <f t="shared" si="79"/>
        <v>99.539170506912441</v>
      </c>
      <c r="BZ29" s="35">
        <f t="shared" si="80"/>
        <v>93.202764976958534</v>
      </c>
      <c r="CA29" s="35">
        <f t="shared" si="81"/>
        <v>85.483870967741936</v>
      </c>
      <c r="CB29" s="35">
        <f t="shared" si="82"/>
        <v>76.843317972350235</v>
      </c>
      <c r="CC29" s="15">
        <v>7.5</v>
      </c>
      <c r="CD29" s="16">
        <v>7.42</v>
      </c>
      <c r="CE29" s="15">
        <v>8.48</v>
      </c>
      <c r="CF29" s="16">
        <v>8.68</v>
      </c>
      <c r="CG29" s="16">
        <v>7.7</v>
      </c>
      <c r="CH29" s="16">
        <v>7.93</v>
      </c>
      <c r="CI29" s="15">
        <v>8.68</v>
      </c>
      <c r="CJ29" s="16">
        <v>8.64</v>
      </c>
      <c r="CK29" s="16">
        <v>8.09</v>
      </c>
      <c r="CL29" s="15">
        <v>7.42</v>
      </c>
      <c r="CM29" s="16">
        <v>6.67</v>
      </c>
      <c r="CN29" s="15">
        <v>7.0000000000000007E-2</v>
      </c>
      <c r="CO29" s="16">
        <v>0.08</v>
      </c>
      <c r="CP29" s="15">
        <v>0.11</v>
      </c>
      <c r="CQ29" s="16">
        <v>0.1</v>
      </c>
      <c r="CR29" s="16">
        <v>0.1</v>
      </c>
      <c r="CS29" s="16">
        <v>0.1</v>
      </c>
      <c r="CT29" s="15">
        <v>7.0000000000000007E-2</v>
      </c>
      <c r="CU29" s="16">
        <v>0.09</v>
      </c>
      <c r="CV29" s="16">
        <v>0.15</v>
      </c>
      <c r="CW29" s="15">
        <v>0.09</v>
      </c>
      <c r="CX29" s="16">
        <v>0.08</v>
      </c>
      <c r="CY29" s="19">
        <f t="shared" si="83"/>
        <v>0.93333333333333346</v>
      </c>
      <c r="CZ29" s="17">
        <f t="shared" si="84"/>
        <v>1.0781671159029651</v>
      </c>
      <c r="DA29" s="19">
        <f t="shared" si="85"/>
        <v>1.2971698113207546</v>
      </c>
      <c r="DB29" s="17">
        <f t="shared" si="86"/>
        <v>1.1520737327188941</v>
      </c>
      <c r="DC29" s="17">
        <f t="shared" si="87"/>
        <v>1.2987012987012987</v>
      </c>
      <c r="DD29" s="17">
        <f t="shared" si="88"/>
        <v>1.2610340479192941</v>
      </c>
      <c r="DE29" s="19">
        <f t="shared" si="89"/>
        <v>0.80645161290322598</v>
      </c>
      <c r="DF29" s="17">
        <f t="shared" si="90"/>
        <v>1.0416666666666665</v>
      </c>
      <c r="DG29" s="17">
        <f t="shared" si="91"/>
        <v>1.8541409147095178</v>
      </c>
      <c r="DH29" s="19">
        <f t="shared" si="92"/>
        <v>1.2129380053908356</v>
      </c>
      <c r="DI29" s="17">
        <f t="shared" si="93"/>
        <v>1.199400299850075</v>
      </c>
    </row>
    <row r="30" spans="1:113" x14ac:dyDescent="0.2">
      <c r="A30" s="91" t="s">
        <v>208</v>
      </c>
      <c r="B30" s="91" t="e">
        <f>VLOOKUP(A30,#REF!,5,FALSE)</f>
        <v>#REF!</v>
      </c>
      <c r="C30" s="92">
        <v>4</v>
      </c>
      <c r="D30" s="103" t="str">
        <f t="shared" si="28"/>
        <v/>
      </c>
      <c r="E30" s="103" t="str">
        <f t="shared" si="29"/>
        <v/>
      </c>
      <c r="F30" s="103">
        <f t="shared" si="30"/>
        <v>0.21038167938931274</v>
      </c>
      <c r="G30" s="103">
        <f t="shared" si="31"/>
        <v>7.898437499999833E-2</v>
      </c>
      <c r="H30" s="103">
        <f t="shared" si="32"/>
        <v>0.55593749999999975</v>
      </c>
      <c r="I30" s="103">
        <f t="shared" si="33"/>
        <v>0.40516129032257719</v>
      </c>
      <c r="J30" s="103" t="str">
        <f t="shared" si="34"/>
        <v/>
      </c>
      <c r="K30" s="103">
        <f t="shared" si="35"/>
        <v>-0.44100840336134706</v>
      </c>
      <c r="L30" s="103" t="str">
        <f t="shared" si="36"/>
        <v/>
      </c>
      <c r="M30" s="103">
        <f t="shared" si="37"/>
        <v>0.52113207547169971</v>
      </c>
      <c r="N30" s="103">
        <f t="shared" si="38"/>
        <v>0.45828282828283218</v>
      </c>
      <c r="O30" s="102" t="str">
        <f t="shared" si="39"/>
        <v/>
      </c>
      <c r="P30" s="103" t="str">
        <f t="shared" si="40"/>
        <v/>
      </c>
      <c r="Q30" s="103">
        <f t="shared" si="41"/>
        <v>0.10285714285714231</v>
      </c>
      <c r="R30" s="103">
        <f t="shared" si="42"/>
        <v>0.16285714285714281</v>
      </c>
      <c r="S30" s="103">
        <f t="shared" si="43"/>
        <v>0.16285714285714281</v>
      </c>
      <c r="T30" s="103">
        <f t="shared" si="44"/>
        <v>2.2857142857142243E-2</v>
      </c>
      <c r="U30" s="103" t="str">
        <f t="shared" si="45"/>
        <v/>
      </c>
      <c r="V30" s="103">
        <f t="shared" si="46"/>
        <v>-0.46714285714285797</v>
      </c>
      <c r="W30" s="103" t="str">
        <f t="shared" si="47"/>
        <v/>
      </c>
      <c r="X30" s="103">
        <f t="shared" si="48"/>
        <v>7.2857142857142065E-2</v>
      </c>
      <c r="Y30" s="103">
        <f t="shared" si="49"/>
        <v>-5.7142857142857828E-2</v>
      </c>
      <c r="Z30" s="35">
        <f t="shared" si="50"/>
        <v>0</v>
      </c>
      <c r="AA30" s="35">
        <f t="shared" si="51"/>
        <v>0</v>
      </c>
      <c r="AB30" s="35">
        <f t="shared" si="52"/>
        <v>93.481758348907135</v>
      </c>
      <c r="AC30" s="35">
        <f t="shared" si="53"/>
        <v>92.993630573248396</v>
      </c>
      <c r="AD30" s="35">
        <f t="shared" si="54"/>
        <v>100</v>
      </c>
      <c r="AE30" s="35">
        <f t="shared" si="55"/>
        <v>94.894125601748485</v>
      </c>
      <c r="AF30" s="35">
        <f t="shared" si="56"/>
        <v>0</v>
      </c>
      <c r="AG30" s="35">
        <f t="shared" si="57"/>
        <v>100</v>
      </c>
      <c r="AH30" s="35">
        <f t="shared" si="58"/>
        <v>0</v>
      </c>
      <c r="AI30" s="35">
        <f t="shared" si="59"/>
        <v>100</v>
      </c>
      <c r="AJ30" s="35">
        <f t="shared" si="60"/>
        <v>98.625736864197989</v>
      </c>
      <c r="AK30" s="36">
        <f t="shared" si="61"/>
        <v>0</v>
      </c>
      <c r="AL30" s="35">
        <f t="shared" si="62"/>
        <v>0</v>
      </c>
      <c r="AM30" s="35">
        <f t="shared" si="63"/>
        <v>99.244332493702771</v>
      </c>
      <c r="AN30" s="35">
        <f t="shared" si="64"/>
        <v>100</v>
      </c>
      <c r="AO30" s="35">
        <f t="shared" si="65"/>
        <v>100</v>
      </c>
      <c r="AP30" s="35">
        <f t="shared" si="66"/>
        <v>98.236775818639799</v>
      </c>
      <c r="AQ30" s="35">
        <f t="shared" si="67"/>
        <v>0</v>
      </c>
      <c r="AR30" s="35">
        <f t="shared" si="68"/>
        <v>100</v>
      </c>
      <c r="AS30" s="35">
        <f t="shared" si="69"/>
        <v>0</v>
      </c>
      <c r="AT30" s="35">
        <f t="shared" si="70"/>
        <v>100</v>
      </c>
      <c r="AU30" s="35">
        <f t="shared" si="71"/>
        <v>98.343949044585997</v>
      </c>
      <c r="AV30" s="36">
        <f t="shared" si="4"/>
        <v>0</v>
      </c>
      <c r="AW30" s="35">
        <f t="shared" si="5"/>
        <v>0</v>
      </c>
      <c r="AX30" s="35">
        <f t="shared" si="6"/>
        <v>93.481758348907135</v>
      </c>
      <c r="AY30" s="35">
        <f t="shared" si="7"/>
        <v>92.993630573248396</v>
      </c>
      <c r="AZ30" s="35">
        <f t="shared" si="8"/>
        <v>100</v>
      </c>
      <c r="BA30" s="35">
        <f t="shared" si="9"/>
        <v>94.894125601748485</v>
      </c>
      <c r="BB30" s="35">
        <f t="shared" si="10"/>
        <v>0</v>
      </c>
      <c r="BC30" s="35">
        <f t="shared" si="11"/>
        <v>84.614147472953633</v>
      </c>
      <c r="BD30" s="35">
        <f t="shared" si="12"/>
        <v>0</v>
      </c>
      <c r="BE30" s="35">
        <f t="shared" si="13"/>
        <v>96.23005877413938</v>
      </c>
      <c r="BF30" s="35">
        <f t="shared" si="14"/>
        <v>94.907604550845775</v>
      </c>
      <c r="BG30" s="36">
        <f t="shared" si="15"/>
        <v>0</v>
      </c>
      <c r="BH30" s="35">
        <f t="shared" si="16"/>
        <v>0</v>
      </c>
      <c r="BI30" s="35">
        <f t="shared" si="17"/>
        <v>72.626728110599075</v>
      </c>
      <c r="BJ30" s="35">
        <f t="shared" si="18"/>
        <v>72.247497725204724</v>
      </c>
      <c r="BK30" s="35">
        <f t="shared" si="19"/>
        <v>77.690802348336589</v>
      </c>
      <c r="BL30" s="35">
        <f t="shared" si="20"/>
        <v>73.724007561436679</v>
      </c>
      <c r="BM30" s="35">
        <f t="shared" si="21"/>
        <v>0</v>
      </c>
      <c r="BN30" s="35">
        <f t="shared" si="22"/>
        <v>65.737410071942449</v>
      </c>
      <c r="BO30" s="35">
        <f t="shared" si="23"/>
        <v>0</v>
      </c>
      <c r="BP30" s="35">
        <f t="shared" si="24"/>
        <v>74.761904761904759</v>
      </c>
      <c r="BQ30" s="35">
        <f t="shared" si="25"/>
        <v>73.734479465138492</v>
      </c>
      <c r="BR30" s="36">
        <f t="shared" si="72"/>
        <v>0</v>
      </c>
      <c r="BS30" s="35">
        <f t="shared" si="73"/>
        <v>0</v>
      </c>
      <c r="BT30" s="35">
        <f t="shared" si="74"/>
        <v>99.244332493702771</v>
      </c>
      <c r="BU30" s="35">
        <f t="shared" si="75"/>
        <v>100</v>
      </c>
      <c r="BV30" s="35">
        <f t="shared" si="76"/>
        <v>100</v>
      </c>
      <c r="BW30" s="35">
        <f t="shared" si="77"/>
        <v>98.236775818639799</v>
      </c>
      <c r="BX30" s="35">
        <f t="shared" si="78"/>
        <v>0</v>
      </c>
      <c r="BY30" s="35">
        <f t="shared" si="79"/>
        <v>92.065491183879089</v>
      </c>
      <c r="BZ30" s="35">
        <f t="shared" si="80"/>
        <v>0</v>
      </c>
      <c r="CA30" s="35">
        <f t="shared" si="81"/>
        <v>98.86649874055415</v>
      </c>
      <c r="CB30" s="35">
        <f t="shared" si="82"/>
        <v>97.229219143576827</v>
      </c>
      <c r="CE30" s="15">
        <v>7.88</v>
      </c>
      <c r="CF30" s="16">
        <v>7.94</v>
      </c>
      <c r="CG30" s="16">
        <v>7.94</v>
      </c>
      <c r="CH30" s="16">
        <v>7.8</v>
      </c>
      <c r="CJ30" s="16">
        <v>7.31</v>
      </c>
      <c r="CL30" s="15">
        <v>7.85</v>
      </c>
      <c r="CM30" s="16">
        <v>7.72</v>
      </c>
      <c r="CN30" s="15" t="s">
        <v>180</v>
      </c>
      <c r="CO30" s="16" t="s">
        <v>180</v>
      </c>
      <c r="CP30" s="15">
        <v>0.06</v>
      </c>
      <c r="CQ30" s="16">
        <v>0.13</v>
      </c>
      <c r="CR30" s="16">
        <v>0.05</v>
      </c>
      <c r="CS30" s="16">
        <v>0.08</v>
      </c>
      <c r="CT30" s="15" t="s">
        <v>180</v>
      </c>
      <c r="CU30" s="16">
        <v>0.22</v>
      </c>
      <c r="CV30" s="16" t="s">
        <v>180</v>
      </c>
      <c r="CW30" s="15">
        <v>0.08</v>
      </c>
      <c r="CX30" s="16">
        <v>0.14000000000000001</v>
      </c>
      <c r="CY30" s="19" t="str">
        <f t="shared" si="83"/>
        <v/>
      </c>
      <c r="CZ30" s="17" t="str">
        <f t="shared" si="84"/>
        <v/>
      </c>
      <c r="DA30" s="19">
        <f t="shared" si="85"/>
        <v>0.76142131979695427</v>
      </c>
      <c r="DB30" s="17">
        <f t="shared" si="86"/>
        <v>1.6372795969773299</v>
      </c>
      <c r="DC30" s="17">
        <f t="shared" si="87"/>
        <v>0.62972292191435775</v>
      </c>
      <c r="DD30" s="17">
        <f t="shared" si="88"/>
        <v>1.0256410256410255</v>
      </c>
      <c r="DE30" s="19" t="str">
        <f t="shared" si="89"/>
        <v/>
      </c>
      <c r="DF30" s="17">
        <f t="shared" si="90"/>
        <v>3.0095759233926134</v>
      </c>
      <c r="DG30" s="17" t="str">
        <f t="shared" si="91"/>
        <v/>
      </c>
      <c r="DH30" s="19">
        <f t="shared" si="92"/>
        <v>1.0191082802547773</v>
      </c>
      <c r="DI30" s="17">
        <f t="shared" si="93"/>
        <v>1.8134715025906738</v>
      </c>
    </row>
    <row r="31" spans="1:113" x14ac:dyDescent="0.2">
      <c r="A31" s="91" t="s">
        <v>209</v>
      </c>
      <c r="B31" s="91" t="e">
        <f>VLOOKUP(A31,#REF!,5,FALSE)</f>
        <v>#REF!</v>
      </c>
      <c r="C31" s="92">
        <v>5</v>
      </c>
      <c r="D31" s="103" t="str">
        <f t="shared" si="28"/>
        <v/>
      </c>
      <c r="E31" s="103" t="str">
        <f t="shared" si="29"/>
        <v/>
      </c>
      <c r="F31" s="103">
        <f t="shared" si="30"/>
        <v>0.49038167938931299</v>
      </c>
      <c r="G31" s="103">
        <f t="shared" si="31"/>
        <v>0.33898437499999723</v>
      </c>
      <c r="H31" s="103">
        <f t="shared" si="32"/>
        <v>0.56593749999999954</v>
      </c>
      <c r="I31" s="103">
        <f t="shared" si="33"/>
        <v>0.46516129032257769</v>
      </c>
      <c r="J31" s="103" t="str">
        <f t="shared" si="34"/>
        <v/>
      </c>
      <c r="K31" s="103">
        <f t="shared" si="35"/>
        <v>0.24899159663865333</v>
      </c>
      <c r="L31" s="103" t="str">
        <f t="shared" si="36"/>
        <v/>
      </c>
      <c r="M31" s="103" t="str">
        <f t="shared" si="37"/>
        <v/>
      </c>
      <c r="N31" s="103" t="str">
        <f t="shared" si="38"/>
        <v/>
      </c>
      <c r="O31" s="102" t="str">
        <f t="shared" si="39"/>
        <v/>
      </c>
      <c r="P31" s="103" t="str">
        <f t="shared" si="40"/>
        <v/>
      </c>
      <c r="Q31" s="103">
        <f t="shared" si="41"/>
        <v>0.12599999999999945</v>
      </c>
      <c r="R31" s="103">
        <f t="shared" si="42"/>
        <v>0.16599999999999859</v>
      </c>
      <c r="S31" s="103">
        <f t="shared" si="43"/>
        <v>-8.4000000000000519E-2</v>
      </c>
      <c r="T31" s="103">
        <f t="shared" si="44"/>
        <v>-0.17400000000000038</v>
      </c>
      <c r="U31" s="103" t="str">
        <f t="shared" si="45"/>
        <v/>
      </c>
      <c r="V31" s="103">
        <f t="shared" si="46"/>
        <v>-3.4000000000000696E-2</v>
      </c>
      <c r="W31" s="103" t="str">
        <f t="shared" si="47"/>
        <v/>
      </c>
      <c r="X31" s="103" t="str">
        <f t="shared" si="48"/>
        <v/>
      </c>
      <c r="Y31" s="103" t="str">
        <f t="shared" si="49"/>
        <v/>
      </c>
      <c r="Z31" s="35">
        <f t="shared" si="50"/>
        <v>0</v>
      </c>
      <c r="AA31" s="35">
        <f t="shared" si="51"/>
        <v>0</v>
      </c>
      <c r="AB31" s="35">
        <f t="shared" si="52"/>
        <v>96.681679853925772</v>
      </c>
      <c r="AC31" s="35">
        <f t="shared" si="53"/>
        <v>95.917958578696471</v>
      </c>
      <c r="AD31" s="35">
        <f t="shared" si="54"/>
        <v>100</v>
      </c>
      <c r="AE31" s="35">
        <f t="shared" si="55"/>
        <v>95.503798551913562</v>
      </c>
      <c r="AF31" s="35">
        <f t="shared" si="56"/>
        <v>0</v>
      </c>
      <c r="AG31" s="35">
        <f t="shared" si="57"/>
        <v>100</v>
      </c>
      <c r="AH31" s="35">
        <f t="shared" si="58"/>
        <v>0</v>
      </c>
      <c r="AI31" s="35">
        <f t="shared" si="59"/>
        <v>0</v>
      </c>
      <c r="AJ31" s="35">
        <f t="shared" si="60"/>
        <v>0</v>
      </c>
      <c r="AK31" s="36">
        <f t="shared" si="61"/>
        <v>0</v>
      </c>
      <c r="AL31" s="35">
        <f t="shared" si="62"/>
        <v>0</v>
      </c>
      <c r="AM31" s="35">
        <f t="shared" si="63"/>
        <v>99.512195121951223</v>
      </c>
      <c r="AN31" s="35">
        <f t="shared" si="64"/>
        <v>100</v>
      </c>
      <c r="AO31" s="35">
        <f t="shared" si="65"/>
        <v>96.951219512195124</v>
      </c>
      <c r="AP31" s="35">
        <f t="shared" si="66"/>
        <v>95.853658536585371</v>
      </c>
      <c r="AQ31" s="35">
        <f t="shared" si="67"/>
        <v>0</v>
      </c>
      <c r="AR31" s="35">
        <f t="shared" si="68"/>
        <v>100</v>
      </c>
      <c r="AS31" s="35">
        <f t="shared" si="69"/>
        <v>0</v>
      </c>
      <c r="AT31" s="35">
        <f t="shared" si="70"/>
        <v>0</v>
      </c>
      <c r="AU31" s="35">
        <f t="shared" si="71"/>
        <v>0</v>
      </c>
      <c r="AV31" s="36">
        <f t="shared" si="4"/>
        <v>0</v>
      </c>
      <c r="AW31" s="35">
        <f t="shared" si="5"/>
        <v>0</v>
      </c>
      <c r="AX31" s="35">
        <f t="shared" si="6"/>
        <v>96.681679853925772</v>
      </c>
      <c r="AY31" s="35">
        <f t="shared" si="7"/>
        <v>95.917958578696471</v>
      </c>
      <c r="AZ31" s="35">
        <f t="shared" si="8"/>
        <v>100</v>
      </c>
      <c r="BA31" s="35">
        <f t="shared" si="9"/>
        <v>95.503798551913562</v>
      </c>
      <c r="BB31" s="35">
        <f t="shared" si="10"/>
        <v>0</v>
      </c>
      <c r="BC31" s="35">
        <f t="shared" si="11"/>
        <v>92.484502963666813</v>
      </c>
      <c r="BD31" s="35">
        <f t="shared" si="12"/>
        <v>0</v>
      </c>
      <c r="BE31" s="35">
        <f t="shared" si="13"/>
        <v>0</v>
      </c>
      <c r="BF31" s="35">
        <f t="shared" si="14"/>
        <v>0</v>
      </c>
      <c r="BG31" s="36">
        <f t="shared" si="15"/>
        <v>0</v>
      </c>
      <c r="BH31" s="35">
        <f t="shared" si="16"/>
        <v>0</v>
      </c>
      <c r="BI31" s="35">
        <f t="shared" si="17"/>
        <v>75.207373271889409</v>
      </c>
      <c r="BJ31" s="35">
        <f t="shared" si="18"/>
        <v>74.613284804367595</v>
      </c>
      <c r="BK31" s="35">
        <f t="shared" si="19"/>
        <v>77.788649706457917</v>
      </c>
      <c r="BL31" s="35">
        <f t="shared" si="20"/>
        <v>74.291115311909266</v>
      </c>
      <c r="BM31" s="35">
        <f t="shared" si="21"/>
        <v>0</v>
      </c>
      <c r="BN31" s="35">
        <f t="shared" si="22"/>
        <v>71.942446043165475</v>
      </c>
      <c r="BO31" s="35">
        <f t="shared" si="23"/>
        <v>0</v>
      </c>
      <c r="BP31" s="35">
        <f t="shared" si="24"/>
        <v>0</v>
      </c>
      <c r="BQ31" s="35">
        <f t="shared" si="25"/>
        <v>0</v>
      </c>
      <c r="BR31" s="36">
        <f t="shared" si="72"/>
        <v>0</v>
      </c>
      <c r="BS31" s="35">
        <f t="shared" si="73"/>
        <v>0</v>
      </c>
      <c r="BT31" s="35">
        <f t="shared" si="74"/>
        <v>99.512195121951223</v>
      </c>
      <c r="BU31" s="35">
        <f t="shared" si="75"/>
        <v>100</v>
      </c>
      <c r="BV31" s="35">
        <f t="shared" si="76"/>
        <v>96.951219512195124</v>
      </c>
      <c r="BW31" s="35">
        <f t="shared" si="77"/>
        <v>95.853658536585371</v>
      </c>
      <c r="BX31" s="35">
        <f t="shared" si="78"/>
        <v>0</v>
      </c>
      <c r="BY31" s="35">
        <f t="shared" si="79"/>
        <v>97.560975609756099</v>
      </c>
      <c r="BZ31" s="35">
        <f t="shared" si="80"/>
        <v>0</v>
      </c>
      <c r="CA31" s="35">
        <f t="shared" si="81"/>
        <v>0</v>
      </c>
      <c r="CB31" s="35">
        <f t="shared" si="82"/>
        <v>0</v>
      </c>
      <c r="CE31" s="15">
        <v>8.16</v>
      </c>
      <c r="CF31" s="16">
        <v>8.1999999999999993</v>
      </c>
      <c r="CG31" s="16">
        <v>7.95</v>
      </c>
      <c r="CH31" s="16">
        <v>7.86</v>
      </c>
      <c r="CJ31" s="16">
        <v>8</v>
      </c>
      <c r="CN31" s="15" t="s">
        <v>180</v>
      </c>
      <c r="CO31" s="16" t="s">
        <v>180</v>
      </c>
      <c r="CP31" s="15">
        <v>0.21</v>
      </c>
      <c r="CQ31" s="16">
        <v>0.23</v>
      </c>
      <c r="CR31" s="16">
        <v>0.22</v>
      </c>
      <c r="CS31" s="16">
        <v>0.17</v>
      </c>
      <c r="CT31" s="15" t="s">
        <v>180</v>
      </c>
      <c r="CU31" s="16">
        <v>0.25</v>
      </c>
      <c r="CV31" s="16" t="s">
        <v>180</v>
      </c>
      <c r="CW31" s="15" t="s">
        <v>180</v>
      </c>
      <c r="CX31" s="16" t="s">
        <v>180</v>
      </c>
      <c r="CY31" s="19" t="str">
        <f t="shared" si="83"/>
        <v/>
      </c>
      <c r="CZ31" s="17" t="str">
        <f t="shared" si="84"/>
        <v/>
      </c>
      <c r="DA31" s="19">
        <f t="shared" si="85"/>
        <v>2.5735294117647056</v>
      </c>
      <c r="DB31" s="17">
        <f t="shared" si="86"/>
        <v>2.8048780487804881</v>
      </c>
      <c r="DC31" s="17">
        <f t="shared" si="87"/>
        <v>2.767295597484277</v>
      </c>
      <c r="DD31" s="17">
        <f t="shared" si="88"/>
        <v>2.1628498727735366</v>
      </c>
      <c r="DE31" s="19" t="str">
        <f t="shared" si="89"/>
        <v/>
      </c>
      <c r="DF31" s="17">
        <f t="shared" si="90"/>
        <v>3.125</v>
      </c>
      <c r="DG31" s="17" t="str">
        <f t="shared" si="91"/>
        <v/>
      </c>
      <c r="DH31" s="19" t="str">
        <f t="shared" si="92"/>
        <v/>
      </c>
      <c r="DI31" s="17" t="str">
        <f t="shared" si="93"/>
        <v/>
      </c>
    </row>
    <row r="32" spans="1:113" x14ac:dyDescent="0.2">
      <c r="A32" s="91" t="s">
        <v>210</v>
      </c>
      <c r="B32" s="91" t="e">
        <f>VLOOKUP(A32,#REF!,5,FALSE)</f>
        <v>#REF!</v>
      </c>
      <c r="C32" s="92">
        <v>3</v>
      </c>
      <c r="D32" s="103">
        <f t="shared" si="28"/>
        <v>0.96232323232322958</v>
      </c>
      <c r="E32" s="103">
        <f t="shared" si="29"/>
        <v>1.0346464646464621</v>
      </c>
      <c r="F32" s="103">
        <f t="shared" si="30"/>
        <v>0.91038167938931291</v>
      </c>
      <c r="G32" s="103">
        <f t="shared" si="31"/>
        <v>1.0689843749999977</v>
      </c>
      <c r="H32" s="103">
        <f t="shared" si="32"/>
        <v>1.0259374999999995</v>
      </c>
      <c r="I32" s="103">
        <f t="shared" si="33"/>
        <v>0.95516129032257702</v>
      </c>
      <c r="J32" s="103">
        <f t="shared" si="34"/>
        <v>1.7138938053097341</v>
      </c>
      <c r="K32" s="103">
        <f t="shared" si="35"/>
        <v>1.5689915966386536</v>
      </c>
      <c r="L32" s="103">
        <f t="shared" si="36"/>
        <v>1.5191208791208792</v>
      </c>
      <c r="M32" s="103">
        <f t="shared" si="37"/>
        <v>0.96113207547169921</v>
      </c>
      <c r="N32" s="103">
        <f t="shared" si="38"/>
        <v>0.99828282828283221</v>
      </c>
      <c r="O32" s="102">
        <f t="shared" si="39"/>
        <v>-0.30181818181818088</v>
      </c>
      <c r="P32" s="103">
        <f t="shared" si="40"/>
        <v>-0.29181818181818109</v>
      </c>
      <c r="Q32" s="103">
        <f t="shared" si="41"/>
        <v>-6.1818181818180662E-2</v>
      </c>
      <c r="R32" s="103">
        <f t="shared" si="42"/>
        <v>0.28818181818181898</v>
      </c>
      <c r="S32" s="103">
        <f t="shared" si="43"/>
        <v>-0.23181818181818059</v>
      </c>
      <c r="T32" s="103">
        <f t="shared" si="44"/>
        <v>-0.29181818181818109</v>
      </c>
      <c r="U32" s="103">
        <f t="shared" si="45"/>
        <v>0.76818181818181941</v>
      </c>
      <c r="V32" s="103">
        <f t="shared" si="46"/>
        <v>0.67818181818181955</v>
      </c>
      <c r="W32" s="103">
        <f t="shared" si="47"/>
        <v>0.17818181818181955</v>
      </c>
      <c r="X32" s="103">
        <f t="shared" si="48"/>
        <v>-0.35181818181818159</v>
      </c>
      <c r="Y32" s="103">
        <f t="shared" si="49"/>
        <v>-0.38181818181818095</v>
      </c>
      <c r="Z32" s="35">
        <f t="shared" si="50"/>
        <v>99.336919995005459</v>
      </c>
      <c r="AA32" s="35">
        <f t="shared" si="51"/>
        <v>100</v>
      </c>
      <c r="AB32" s="35">
        <f t="shared" si="52"/>
        <v>96.097579686241431</v>
      </c>
      <c r="AC32" s="35">
        <f t="shared" si="53"/>
        <v>98.74353400940646</v>
      </c>
      <c r="AD32" s="35">
        <f t="shared" si="54"/>
        <v>100</v>
      </c>
      <c r="AE32" s="35">
        <f t="shared" si="55"/>
        <v>95.908192830121678</v>
      </c>
      <c r="AF32" s="35">
        <f t="shared" si="56"/>
        <v>99.999999999999986</v>
      </c>
      <c r="AG32" s="35">
        <f t="shared" si="57"/>
        <v>96.549667810915992</v>
      </c>
      <c r="AH32" s="35">
        <f t="shared" si="58"/>
        <v>97.321264978562823</v>
      </c>
      <c r="AI32" s="35">
        <f t="shared" si="59"/>
        <v>100</v>
      </c>
      <c r="AJ32" s="35">
        <f t="shared" si="60"/>
        <v>99.923614255446395</v>
      </c>
      <c r="AK32" s="36">
        <f t="shared" si="61"/>
        <v>99.880239520958085</v>
      </c>
      <c r="AL32" s="35">
        <f t="shared" si="62"/>
        <v>100</v>
      </c>
      <c r="AM32" s="35">
        <f t="shared" si="63"/>
        <v>96.080627099664056</v>
      </c>
      <c r="AN32" s="35">
        <f t="shared" si="64"/>
        <v>100</v>
      </c>
      <c r="AO32" s="35">
        <f t="shared" si="65"/>
        <v>94.17693169092945</v>
      </c>
      <c r="AP32" s="35">
        <f t="shared" si="66"/>
        <v>93.505039193729004</v>
      </c>
      <c r="AQ32" s="35">
        <f t="shared" si="67"/>
        <v>100</v>
      </c>
      <c r="AR32" s="35">
        <f t="shared" si="68"/>
        <v>99.043570669500525</v>
      </c>
      <c r="AS32" s="35">
        <f t="shared" si="69"/>
        <v>93.730074388947926</v>
      </c>
      <c r="AT32" s="35">
        <f t="shared" si="70"/>
        <v>100</v>
      </c>
      <c r="AU32" s="35">
        <f t="shared" si="71"/>
        <v>99.638118214716542</v>
      </c>
      <c r="AV32" s="36">
        <f t="shared" si="4"/>
        <v>87.102415111718315</v>
      </c>
      <c r="AW32" s="35">
        <f t="shared" si="5"/>
        <v>87.68382904976086</v>
      </c>
      <c r="AX32" s="35">
        <f t="shared" si="6"/>
        <v>91.095559680112828</v>
      </c>
      <c r="AY32" s="35">
        <f t="shared" si="7"/>
        <v>93.603788198913321</v>
      </c>
      <c r="AZ32" s="35">
        <f t="shared" si="8"/>
        <v>94.794853291352197</v>
      </c>
      <c r="BA32" s="35">
        <f t="shared" si="9"/>
        <v>90.91603068770101</v>
      </c>
      <c r="BB32" s="35">
        <f t="shared" si="10"/>
        <v>99.999999999999986</v>
      </c>
      <c r="BC32" s="35">
        <f t="shared" si="11"/>
        <v>96.549667810915992</v>
      </c>
      <c r="BD32" s="35">
        <f t="shared" si="12"/>
        <v>97.321264978562823</v>
      </c>
      <c r="BE32" s="35">
        <f t="shared" si="13"/>
        <v>90.950457972774643</v>
      </c>
      <c r="BF32" s="35">
        <f t="shared" si="14"/>
        <v>90.880984788277217</v>
      </c>
      <c r="BG32" s="36">
        <f t="shared" si="15"/>
        <v>75.61196736174071</v>
      </c>
      <c r="BH32" s="35">
        <f t="shared" si="16"/>
        <v>76.116681859617131</v>
      </c>
      <c r="BI32" s="35">
        <f t="shared" si="17"/>
        <v>79.078341013824883</v>
      </c>
      <c r="BJ32" s="35">
        <f t="shared" si="18"/>
        <v>81.255686988171064</v>
      </c>
      <c r="BK32" s="35">
        <f t="shared" si="19"/>
        <v>82.289628180039131</v>
      </c>
      <c r="BL32" s="35">
        <f t="shared" si="20"/>
        <v>78.922495274102076</v>
      </c>
      <c r="BM32" s="35">
        <f t="shared" si="21"/>
        <v>86.808118081180808</v>
      </c>
      <c r="BN32" s="35">
        <f t="shared" si="22"/>
        <v>83.812949640287769</v>
      </c>
      <c r="BO32" s="35">
        <f t="shared" si="23"/>
        <v>84.482758620689665</v>
      </c>
      <c r="BP32" s="35">
        <f t="shared" si="24"/>
        <v>78.952380952380935</v>
      </c>
      <c r="BQ32" s="35">
        <f t="shared" si="25"/>
        <v>78.892072588347659</v>
      </c>
      <c r="BR32" s="36">
        <f t="shared" si="72"/>
        <v>88.629117959617432</v>
      </c>
      <c r="BS32" s="35">
        <f t="shared" si="73"/>
        <v>88.735387885228477</v>
      </c>
      <c r="BT32" s="35">
        <f t="shared" si="74"/>
        <v>91.179596174282679</v>
      </c>
      <c r="BU32" s="35">
        <f t="shared" si="75"/>
        <v>94.899043570669505</v>
      </c>
      <c r="BV32" s="35">
        <f t="shared" si="76"/>
        <v>89.373007438894788</v>
      </c>
      <c r="BW32" s="35">
        <f t="shared" si="77"/>
        <v>88.735387885228477</v>
      </c>
      <c r="BX32" s="35">
        <f t="shared" si="78"/>
        <v>100</v>
      </c>
      <c r="BY32" s="35">
        <f t="shared" si="79"/>
        <v>99.043570669500525</v>
      </c>
      <c r="BZ32" s="35">
        <f t="shared" si="80"/>
        <v>93.730074388947926</v>
      </c>
      <c r="CA32" s="35">
        <f t="shared" si="81"/>
        <v>88.09776833156215</v>
      </c>
      <c r="CB32" s="35">
        <f t="shared" si="82"/>
        <v>87.778958554729016</v>
      </c>
      <c r="CC32" s="15">
        <v>8.34</v>
      </c>
      <c r="CD32" s="16">
        <v>8.35</v>
      </c>
      <c r="CE32" s="15">
        <v>8.58</v>
      </c>
      <c r="CF32" s="16">
        <v>8.93</v>
      </c>
      <c r="CG32" s="16">
        <v>8.41</v>
      </c>
      <c r="CH32" s="16">
        <v>8.35</v>
      </c>
      <c r="CI32" s="15">
        <v>9.41</v>
      </c>
      <c r="CJ32" s="16">
        <v>9.32</v>
      </c>
      <c r="CK32" s="16">
        <v>8.82</v>
      </c>
      <c r="CL32" s="15">
        <v>8.2899999999999991</v>
      </c>
      <c r="CM32" s="16">
        <v>8.26</v>
      </c>
      <c r="CN32" s="15">
        <v>0.15</v>
      </c>
      <c r="CO32" s="16">
        <v>0.16</v>
      </c>
      <c r="CP32" s="15">
        <v>0.08</v>
      </c>
      <c r="CQ32" s="16">
        <v>0.11</v>
      </c>
      <c r="CR32" s="16">
        <v>0.16</v>
      </c>
      <c r="CS32" s="16">
        <v>0.14000000000000001</v>
      </c>
      <c r="CT32" s="15">
        <v>0.11</v>
      </c>
      <c r="CU32" s="16">
        <v>0.11</v>
      </c>
      <c r="CV32" s="16">
        <v>0.16</v>
      </c>
      <c r="CW32" s="15">
        <v>0.08</v>
      </c>
      <c r="CX32" s="16">
        <v>0.11</v>
      </c>
      <c r="CY32" s="19">
        <f t="shared" si="83"/>
        <v>1.7985611510791366</v>
      </c>
      <c r="CZ32" s="17">
        <f t="shared" si="84"/>
        <v>1.9161676646706587</v>
      </c>
      <c r="DA32" s="19">
        <f t="shared" si="85"/>
        <v>0.93240093240093236</v>
      </c>
      <c r="DB32" s="17">
        <f t="shared" si="86"/>
        <v>1.2318029115341547</v>
      </c>
      <c r="DC32" s="17">
        <f t="shared" si="87"/>
        <v>1.902497027348395</v>
      </c>
      <c r="DD32" s="17">
        <f t="shared" si="88"/>
        <v>1.6766467065868267</v>
      </c>
      <c r="DE32" s="19">
        <f t="shared" si="89"/>
        <v>1.1689691817215728</v>
      </c>
      <c r="DF32" s="17">
        <f t="shared" si="90"/>
        <v>1.1802575107296136</v>
      </c>
      <c r="DG32" s="17">
        <f t="shared" si="91"/>
        <v>1.8140589569160999</v>
      </c>
      <c r="DH32" s="19">
        <f t="shared" si="92"/>
        <v>0.96501809408926431</v>
      </c>
      <c r="DI32" s="17">
        <f t="shared" si="93"/>
        <v>1.331719128329298</v>
      </c>
    </row>
    <row r="33" spans="1:113" x14ac:dyDescent="0.2">
      <c r="A33" s="91" t="s">
        <v>211</v>
      </c>
      <c r="B33" s="91" t="e">
        <f>VLOOKUP(A33,#REF!,5,FALSE)</f>
        <v>#REF!</v>
      </c>
      <c r="C33" s="92">
        <v>7</v>
      </c>
      <c r="D33" s="103" t="str">
        <f t="shared" si="28"/>
        <v/>
      </c>
      <c r="E33" s="103" t="str">
        <f t="shared" si="29"/>
        <v/>
      </c>
      <c r="F33" s="103">
        <f t="shared" si="30"/>
        <v>-0.2696183206106868</v>
      </c>
      <c r="G33" s="103">
        <f t="shared" si="31"/>
        <v>6.8984374999997655E-2</v>
      </c>
      <c r="H33" s="103">
        <f t="shared" si="32"/>
        <v>-0.10406250000000039</v>
      </c>
      <c r="I33" s="103">
        <f t="shared" si="33"/>
        <v>0.91516129032257787</v>
      </c>
      <c r="J33" s="103">
        <f t="shared" si="34"/>
        <v>0.94389380530973455</v>
      </c>
      <c r="K33" s="103">
        <f t="shared" si="35"/>
        <v>0.85899159663865277</v>
      </c>
      <c r="L33" s="103">
        <f t="shared" si="36"/>
        <v>-0.2108791208791212</v>
      </c>
      <c r="M33" s="103">
        <f t="shared" si="37"/>
        <v>-0.23886792452830008</v>
      </c>
      <c r="N33" s="103">
        <f t="shared" si="38"/>
        <v>-0.6817171717171675</v>
      </c>
      <c r="O33" s="102" t="str">
        <f t="shared" si="39"/>
        <v/>
      </c>
      <c r="P33" s="103" t="str">
        <f t="shared" si="40"/>
        <v/>
      </c>
      <c r="Q33" s="103">
        <f t="shared" si="41"/>
        <v>-0.25888888888888939</v>
      </c>
      <c r="R33" s="103">
        <f t="shared" si="42"/>
        <v>0.27111111111110997</v>
      </c>
      <c r="S33" s="103">
        <f t="shared" si="43"/>
        <v>-0.3788888888888895</v>
      </c>
      <c r="T33" s="103">
        <f t="shared" si="44"/>
        <v>0.65111111111111075</v>
      </c>
      <c r="U33" s="103">
        <f t="shared" si="45"/>
        <v>0.98111111111111082</v>
      </c>
      <c r="V33" s="103">
        <f t="shared" si="46"/>
        <v>0.95111111111110969</v>
      </c>
      <c r="W33" s="103">
        <f t="shared" si="47"/>
        <v>-0.56888888888888989</v>
      </c>
      <c r="X33" s="103">
        <f t="shared" si="48"/>
        <v>-0.56888888888888989</v>
      </c>
      <c r="Y33" s="103">
        <f t="shared" si="49"/>
        <v>-1.0788888888888897</v>
      </c>
      <c r="Z33" s="35">
        <f t="shared" si="50"/>
        <v>0</v>
      </c>
      <c r="AA33" s="35">
        <f t="shared" si="51"/>
        <v>0</v>
      </c>
      <c r="AB33" s="35">
        <f t="shared" si="52"/>
        <v>86.833363833480306</v>
      </c>
      <c r="AC33" s="35">
        <f t="shared" si="53"/>
        <v>91.86712786703589</v>
      </c>
      <c r="AD33" s="35">
        <f t="shared" si="54"/>
        <v>90.691195621713391</v>
      </c>
      <c r="AE33" s="35">
        <f t="shared" si="55"/>
        <v>100</v>
      </c>
      <c r="AF33" s="35">
        <f t="shared" si="56"/>
        <v>100</v>
      </c>
      <c r="AG33" s="35">
        <f t="shared" si="57"/>
        <v>97.143535171862496</v>
      </c>
      <c r="AH33" s="35">
        <f t="shared" si="58"/>
        <v>85.204253583085006</v>
      </c>
      <c r="AI33" s="35">
        <f t="shared" si="59"/>
        <v>100</v>
      </c>
      <c r="AJ33" s="35">
        <f t="shared" si="60"/>
        <v>93.07269207609086</v>
      </c>
      <c r="AK33" s="36">
        <f t="shared" si="61"/>
        <v>0</v>
      </c>
      <c r="AL33" s="35">
        <f t="shared" si="62"/>
        <v>0</v>
      </c>
      <c r="AM33" s="35">
        <f t="shared" si="63"/>
        <v>89.049338146811067</v>
      </c>
      <c r="AN33" s="35">
        <f t="shared" si="64"/>
        <v>95.427196149217806</v>
      </c>
      <c r="AO33" s="35">
        <f t="shared" si="65"/>
        <v>87.605294825511422</v>
      </c>
      <c r="AP33" s="35">
        <f t="shared" si="66"/>
        <v>100</v>
      </c>
      <c r="AQ33" s="35">
        <f t="shared" si="67"/>
        <v>100</v>
      </c>
      <c r="AR33" s="35">
        <f t="shared" si="68"/>
        <v>99.652777777777771</v>
      </c>
      <c r="AS33" s="35">
        <f t="shared" si="69"/>
        <v>82.060185185185176</v>
      </c>
      <c r="AT33" s="35">
        <f t="shared" si="70"/>
        <v>100</v>
      </c>
      <c r="AU33" s="35">
        <f t="shared" si="71"/>
        <v>92.80677009873061</v>
      </c>
      <c r="AV33" s="36">
        <f t="shared" si="4"/>
        <v>0</v>
      </c>
      <c r="AW33" s="35">
        <f t="shared" si="5"/>
        <v>0</v>
      </c>
      <c r="AX33" s="35">
        <f t="shared" si="6"/>
        <v>85.569209762758149</v>
      </c>
      <c r="AY33" s="35">
        <f t="shared" si="7"/>
        <v>90.529690290836783</v>
      </c>
      <c r="AZ33" s="35">
        <f t="shared" si="8"/>
        <v>89.3708777270421</v>
      </c>
      <c r="BA33" s="35">
        <f t="shared" si="9"/>
        <v>98.544160890569202</v>
      </c>
      <c r="BB33" s="35">
        <f t="shared" si="10"/>
        <v>100</v>
      </c>
      <c r="BC33" s="35">
        <f t="shared" si="11"/>
        <v>97.143535171862496</v>
      </c>
      <c r="BD33" s="35">
        <f t="shared" si="12"/>
        <v>85.204253583085006</v>
      </c>
      <c r="BE33" s="35">
        <f t="shared" si="13"/>
        <v>84.717372134038797</v>
      </c>
      <c r="BF33" s="35">
        <f t="shared" si="14"/>
        <v>78.848738901269925</v>
      </c>
      <c r="BG33" s="36">
        <f t="shared" si="15"/>
        <v>0</v>
      </c>
      <c r="BH33" s="35">
        <f t="shared" si="16"/>
        <v>0</v>
      </c>
      <c r="BI33" s="35">
        <f t="shared" si="17"/>
        <v>68.202764976958534</v>
      </c>
      <c r="BJ33" s="35">
        <f t="shared" si="18"/>
        <v>72.156505914467701</v>
      </c>
      <c r="BK33" s="35">
        <f t="shared" si="19"/>
        <v>71.232876712328761</v>
      </c>
      <c r="BL33" s="35">
        <f t="shared" si="20"/>
        <v>78.544423440453684</v>
      </c>
      <c r="BM33" s="35">
        <f t="shared" si="21"/>
        <v>79.704797047970487</v>
      </c>
      <c r="BN33" s="35">
        <f t="shared" si="22"/>
        <v>77.428057553956833</v>
      </c>
      <c r="BO33" s="35">
        <f t="shared" si="23"/>
        <v>67.911877394636022</v>
      </c>
      <c r="BP33" s="35">
        <f t="shared" si="24"/>
        <v>67.523809523809518</v>
      </c>
      <c r="BQ33" s="35">
        <f t="shared" si="25"/>
        <v>62.846227316141352</v>
      </c>
      <c r="BR33" s="36">
        <f t="shared" si="72"/>
        <v>0</v>
      </c>
      <c r="BS33" s="35">
        <f t="shared" si="73"/>
        <v>0</v>
      </c>
      <c r="BT33" s="35">
        <f t="shared" si="74"/>
        <v>85.648148148148138</v>
      </c>
      <c r="BU33" s="35">
        <f t="shared" si="75"/>
        <v>91.782407407407405</v>
      </c>
      <c r="BV33" s="35">
        <f t="shared" si="76"/>
        <v>84.259259259259252</v>
      </c>
      <c r="BW33" s="35">
        <f t="shared" si="77"/>
        <v>96.180555555555543</v>
      </c>
      <c r="BX33" s="35">
        <f t="shared" si="78"/>
        <v>100</v>
      </c>
      <c r="BY33" s="35">
        <f t="shared" si="79"/>
        <v>99.652777777777771</v>
      </c>
      <c r="BZ33" s="35">
        <f t="shared" si="80"/>
        <v>82.060185185185176</v>
      </c>
      <c r="CA33" s="35">
        <f t="shared" si="81"/>
        <v>82.060185185185176</v>
      </c>
      <c r="CB33" s="35">
        <f t="shared" si="82"/>
        <v>76.157407407407405</v>
      </c>
      <c r="CE33" s="15">
        <v>7.4</v>
      </c>
      <c r="CF33" s="16">
        <v>7.93</v>
      </c>
      <c r="CG33" s="16">
        <v>7.28</v>
      </c>
      <c r="CH33" s="16">
        <v>8.31</v>
      </c>
      <c r="CI33" s="15">
        <v>8.64</v>
      </c>
      <c r="CJ33" s="16">
        <v>8.61</v>
      </c>
      <c r="CK33" s="16">
        <v>7.09</v>
      </c>
      <c r="CL33" s="15">
        <v>7.09</v>
      </c>
      <c r="CM33" s="16">
        <v>6.58</v>
      </c>
      <c r="CN33" s="15" t="s">
        <v>180</v>
      </c>
      <c r="CO33" s="16" t="s">
        <v>180</v>
      </c>
      <c r="CP33" s="15">
        <v>0.04</v>
      </c>
      <c r="CQ33" s="16">
        <v>0.04</v>
      </c>
      <c r="CR33" s="16">
        <v>0.04</v>
      </c>
      <c r="CS33" s="16">
        <v>0.03</v>
      </c>
      <c r="CT33" s="15">
        <v>0.05</v>
      </c>
      <c r="CU33" s="16">
        <v>0.05</v>
      </c>
      <c r="CV33" s="16">
        <v>0.1</v>
      </c>
      <c r="CW33" s="15">
        <v>0.18</v>
      </c>
      <c r="CX33" s="16">
        <v>0.35</v>
      </c>
      <c r="CY33" s="19" t="str">
        <f t="shared" si="83"/>
        <v/>
      </c>
      <c r="CZ33" s="17" t="str">
        <f t="shared" si="84"/>
        <v/>
      </c>
      <c r="DA33" s="19">
        <f t="shared" si="85"/>
        <v>0.54054054054054046</v>
      </c>
      <c r="DB33" s="17">
        <f t="shared" si="86"/>
        <v>0.50441361916771754</v>
      </c>
      <c r="DC33" s="17">
        <f t="shared" si="87"/>
        <v>0.54945054945054939</v>
      </c>
      <c r="DD33" s="17">
        <f t="shared" si="88"/>
        <v>0.36101083032490972</v>
      </c>
      <c r="DE33" s="19">
        <f t="shared" si="89"/>
        <v>0.57870370370370372</v>
      </c>
      <c r="DF33" s="17">
        <f t="shared" si="90"/>
        <v>0.58072009291521498</v>
      </c>
      <c r="DG33" s="17">
        <f t="shared" si="91"/>
        <v>1.4104372355430184</v>
      </c>
      <c r="DH33" s="19">
        <f t="shared" si="92"/>
        <v>2.5387870239774331</v>
      </c>
      <c r="DI33" s="17">
        <f t="shared" si="93"/>
        <v>5.3191489361702118</v>
      </c>
    </row>
    <row r="34" spans="1:113" x14ac:dyDescent="0.2">
      <c r="A34" s="91" t="s">
        <v>212</v>
      </c>
      <c r="B34" s="91" t="e">
        <f>VLOOKUP(A34,#REF!,5,FALSE)</f>
        <v>#REF!</v>
      </c>
      <c r="C34" s="92">
        <v>3</v>
      </c>
      <c r="D34" s="103">
        <f t="shared" si="28"/>
        <v>-1.76767676767677</v>
      </c>
      <c r="E34" s="103">
        <f t="shared" si="29"/>
        <v>-1.8453535353535377</v>
      </c>
      <c r="F34" s="103" t="str">
        <f t="shared" si="30"/>
        <v/>
      </c>
      <c r="G34" s="103">
        <f t="shared" si="31"/>
        <v>-2.5010156250000017</v>
      </c>
      <c r="H34" s="103" t="str">
        <f t="shared" si="32"/>
        <v/>
      </c>
      <c r="I34" s="103">
        <f t="shared" si="33"/>
        <v>-1.6948387096774225</v>
      </c>
      <c r="J34" s="103">
        <f t="shared" si="34"/>
        <v>-2.3261061946902659</v>
      </c>
      <c r="K34" s="103">
        <f t="shared" si="35"/>
        <v>-2.0510084033613465</v>
      </c>
      <c r="L34" s="103" t="str">
        <f t="shared" si="36"/>
        <v/>
      </c>
      <c r="M34" s="103" t="str">
        <f t="shared" si="37"/>
        <v/>
      </c>
      <c r="N34" s="103" t="str">
        <f t="shared" si="38"/>
        <v/>
      </c>
      <c r="O34" s="102">
        <f t="shared" si="39"/>
        <v>7.5000000000000178E-2</v>
      </c>
      <c r="P34" s="103">
        <f t="shared" si="40"/>
        <v>-6.5000000000000391E-2</v>
      </c>
      <c r="Q34" s="103" t="str">
        <f t="shared" si="41"/>
        <v/>
      </c>
      <c r="R34" s="103">
        <f t="shared" si="42"/>
        <v>-0.17499999999999982</v>
      </c>
      <c r="S34" s="103" t="str">
        <f t="shared" si="43"/>
        <v/>
      </c>
      <c r="T34" s="103">
        <f t="shared" si="44"/>
        <v>0.16500000000000004</v>
      </c>
      <c r="U34" s="103">
        <f t="shared" si="45"/>
        <v>-0.16500000000000004</v>
      </c>
      <c r="V34" s="103">
        <f t="shared" si="46"/>
        <v>0.16500000000000004</v>
      </c>
      <c r="W34" s="103" t="str">
        <f t="shared" si="47"/>
        <v/>
      </c>
      <c r="X34" s="103" t="str">
        <f t="shared" si="48"/>
        <v/>
      </c>
      <c r="Y34" s="103" t="str">
        <f t="shared" si="49"/>
        <v/>
      </c>
      <c r="Z34" s="35">
        <f t="shared" si="50"/>
        <v>100</v>
      </c>
      <c r="AA34" s="35">
        <f t="shared" si="51"/>
        <v>98.037753263234521</v>
      </c>
      <c r="AB34" s="35">
        <f t="shared" si="52"/>
        <v>0</v>
      </c>
      <c r="AC34" s="35">
        <f t="shared" si="53"/>
        <v>90.526954328496416</v>
      </c>
      <c r="AD34" s="35">
        <f t="shared" si="54"/>
        <v>0</v>
      </c>
      <c r="AE34" s="35">
        <f t="shared" si="55"/>
        <v>100.00000000000001</v>
      </c>
      <c r="AF34" s="35">
        <f t="shared" si="56"/>
        <v>96.644008545348612</v>
      </c>
      <c r="AG34" s="35">
        <f t="shared" si="57"/>
        <v>100</v>
      </c>
      <c r="AH34" s="35">
        <f t="shared" si="58"/>
        <v>0</v>
      </c>
      <c r="AI34" s="35">
        <f t="shared" si="59"/>
        <v>0</v>
      </c>
      <c r="AJ34" s="35">
        <f t="shared" si="60"/>
        <v>0</v>
      </c>
      <c r="AK34" s="36">
        <f t="shared" si="61"/>
        <v>100</v>
      </c>
      <c r="AL34" s="35">
        <f t="shared" si="62"/>
        <v>97.504456327985736</v>
      </c>
      <c r="AM34" s="35">
        <f t="shared" si="63"/>
        <v>0</v>
      </c>
      <c r="AN34" s="35">
        <f t="shared" si="64"/>
        <v>94.035087719298247</v>
      </c>
      <c r="AO34" s="35">
        <f t="shared" si="65"/>
        <v>0</v>
      </c>
      <c r="AP34" s="35">
        <f t="shared" si="66"/>
        <v>100</v>
      </c>
      <c r="AQ34" s="35">
        <f t="shared" si="67"/>
        <v>94.210526315789465</v>
      </c>
      <c r="AR34" s="35">
        <f t="shared" si="68"/>
        <v>100</v>
      </c>
      <c r="AS34" s="35">
        <f t="shared" si="69"/>
        <v>0</v>
      </c>
      <c r="AT34" s="35">
        <f t="shared" si="70"/>
        <v>0</v>
      </c>
      <c r="AU34" s="35">
        <f t="shared" si="71"/>
        <v>0</v>
      </c>
      <c r="AV34" s="36">
        <f t="shared" ref="AV34:AV65" si="94">IFERROR(100*BG34/MAX($BG34:$BQ34),0)</f>
        <v>94.405687836999576</v>
      </c>
      <c r="AW34" s="35">
        <f t="shared" ref="AW34:AW65" si="95">IFERROR(100*BH34/MAX($BG34:$BQ34),0)</f>
        <v>92.553215308097052</v>
      </c>
      <c r="AX34" s="35">
        <f t="shared" ref="AX34:AX65" si="96">IFERROR(100*BI34/MAX($BG34:$BQ34),0)</f>
        <v>0</v>
      </c>
      <c r="AY34" s="35">
        <f t="shared" ref="AY34:AY65" si="97">IFERROR(100*BJ34/MAX($BG34:$BQ34),0)</f>
        <v>90.526954328496416</v>
      </c>
      <c r="AZ34" s="35">
        <f t="shared" ref="AZ34:AZ65" si="98">IFERROR(100*BK34/MAX($BG34:$BQ34),0)</f>
        <v>0</v>
      </c>
      <c r="BA34" s="35">
        <f t="shared" ref="BA34:BA65" si="99">IFERROR(100*BL34/MAX($BG34:$BQ34),0)</f>
        <v>100.00000000000001</v>
      </c>
      <c r="BB34" s="35">
        <f t="shared" ref="BB34:BB65" si="100">IFERROR(100*BM34/MAX($BG34:$BQ34),0)</f>
        <v>91.950864245484567</v>
      </c>
      <c r="BC34" s="35">
        <f t="shared" ref="BC34:BC65" si="101">IFERROR(100*BN34/MAX($BG34:$BQ34),0)</f>
        <v>95.143884892086334</v>
      </c>
      <c r="BD34" s="35">
        <f t="shared" ref="BD34:BD65" si="102">IFERROR(100*BO34/MAX($BG34:$BQ34),0)</f>
        <v>0</v>
      </c>
      <c r="BE34" s="35">
        <f t="shared" ref="BE34:BE65" si="103">IFERROR(100*BP34/MAX($BG34:$BQ34),0)</f>
        <v>0</v>
      </c>
      <c r="BF34" s="35">
        <f t="shared" ref="BF34:BF65" si="104">IFERROR(100*BQ34/MAX($BG34:$BQ34),0)</f>
        <v>0</v>
      </c>
      <c r="BG34" s="36">
        <f t="shared" ref="BG34:BG65" si="105">IFERROR(100*CC34/MAX(CC$2:CC$155),0)</f>
        <v>50.861287398005445</v>
      </c>
      <c r="BH34" s="35">
        <f t="shared" ref="BH34:BH65" si="106">IFERROR(100*CD34/MAX(CD$2:CD$155),0)</f>
        <v>49.863263445761163</v>
      </c>
      <c r="BI34" s="35">
        <f t="shared" ref="BI34:BI65" si="107">IFERROR(100*CE34/MAX(CE$2:CE$155),0)</f>
        <v>0</v>
      </c>
      <c r="BJ34" s="35">
        <f t="shared" ref="BJ34:BJ65" si="108">IFERROR(100*CF34/MAX(CF$2:CF$155),0)</f>
        <v>48.771610555050046</v>
      </c>
      <c r="BK34" s="35">
        <f t="shared" ref="BK34:BK65" si="109">IFERROR(100*CG34/MAX(CG$2:CG$155),0)</f>
        <v>0</v>
      </c>
      <c r="BL34" s="35">
        <f t="shared" ref="BL34:BL65" si="110">IFERROR(100*CH34/MAX(CH$2:CH$155),0)</f>
        <v>53.875236294896027</v>
      </c>
      <c r="BM34" s="35">
        <f t="shared" ref="BM34:BM65" si="111">IFERROR(100*CI34/MAX(CI$2:CI$155),0)</f>
        <v>49.538745387453872</v>
      </c>
      <c r="BN34" s="35">
        <f t="shared" ref="BN34:BN65" si="112">IFERROR(100*CJ34/MAX(CJ$2:CJ$155),0)</f>
        <v>51.258992805755398</v>
      </c>
      <c r="BO34" s="35">
        <f t="shared" ref="BO34:BO65" si="113">IFERROR(100*CK34/MAX(CK$2:CK$155),0)</f>
        <v>0</v>
      </c>
      <c r="BP34" s="35">
        <f t="shared" ref="BP34:BP65" si="114">IFERROR(100*CL34/MAX(CL$2:CL$155),0)</f>
        <v>0</v>
      </c>
      <c r="BQ34" s="35">
        <f t="shared" ref="BQ34:BQ65" si="115">IFERROR(100*CM34/MAX(CM$2:CM$155),0)</f>
        <v>0</v>
      </c>
      <c r="BR34" s="36">
        <f t="shared" si="72"/>
        <v>98.421052631578945</v>
      </c>
      <c r="BS34" s="35">
        <f t="shared" si="73"/>
        <v>95.964912280701753</v>
      </c>
      <c r="BT34" s="35">
        <f t="shared" si="74"/>
        <v>0</v>
      </c>
      <c r="BU34" s="35">
        <f t="shared" si="75"/>
        <v>94.035087719298247</v>
      </c>
      <c r="BV34" s="35">
        <f t="shared" si="76"/>
        <v>0</v>
      </c>
      <c r="BW34" s="35">
        <f t="shared" si="77"/>
        <v>100</v>
      </c>
      <c r="BX34" s="35">
        <f t="shared" si="78"/>
        <v>94.210526315789465</v>
      </c>
      <c r="BY34" s="35">
        <f t="shared" si="79"/>
        <v>100</v>
      </c>
      <c r="BZ34" s="35">
        <f t="shared" si="80"/>
        <v>0</v>
      </c>
      <c r="CA34" s="35">
        <f t="shared" si="81"/>
        <v>0</v>
      </c>
      <c r="CB34" s="35">
        <f t="shared" si="82"/>
        <v>0</v>
      </c>
      <c r="CC34" s="15">
        <v>5.61</v>
      </c>
      <c r="CD34" s="16">
        <v>5.47</v>
      </c>
      <c r="CF34" s="16">
        <v>5.36</v>
      </c>
      <c r="CH34" s="16">
        <v>5.7</v>
      </c>
      <c r="CI34" s="15">
        <v>5.37</v>
      </c>
      <c r="CJ34" s="16">
        <v>5.7</v>
      </c>
      <c r="CN34" s="15">
        <v>0.14000000000000001</v>
      </c>
      <c r="CO34" s="16">
        <v>0.27</v>
      </c>
      <c r="CP34" s="15" t="s">
        <v>180</v>
      </c>
      <c r="CQ34" s="16">
        <v>0.13</v>
      </c>
      <c r="CR34" s="16" t="s">
        <v>180</v>
      </c>
      <c r="CS34" s="16">
        <v>0.16</v>
      </c>
      <c r="CT34" s="15">
        <v>0.2</v>
      </c>
      <c r="CU34" s="16">
        <v>0.13</v>
      </c>
      <c r="CV34" s="16" t="s">
        <v>180</v>
      </c>
      <c r="CW34" s="15" t="s">
        <v>180</v>
      </c>
      <c r="CX34" s="16" t="s">
        <v>180</v>
      </c>
      <c r="CY34" s="19">
        <f t="shared" si="83"/>
        <v>2.4955436720142603</v>
      </c>
      <c r="CZ34" s="17">
        <f t="shared" si="84"/>
        <v>4.9360146252285197</v>
      </c>
      <c r="DA34" s="19" t="str">
        <f t="shared" si="85"/>
        <v/>
      </c>
      <c r="DB34" s="17">
        <f t="shared" si="86"/>
        <v>2.4253731343283582</v>
      </c>
      <c r="DC34" s="17" t="str">
        <f t="shared" si="87"/>
        <v/>
      </c>
      <c r="DD34" s="17">
        <f t="shared" si="88"/>
        <v>2.807017543859649</v>
      </c>
      <c r="DE34" s="19">
        <f t="shared" si="89"/>
        <v>3.7243947858472999</v>
      </c>
      <c r="DF34" s="17">
        <f t="shared" si="90"/>
        <v>2.2807017543859649</v>
      </c>
      <c r="DG34" s="17" t="str">
        <f t="shared" si="91"/>
        <v/>
      </c>
      <c r="DH34" s="19" t="str">
        <f t="shared" si="92"/>
        <v/>
      </c>
      <c r="DI34" s="17" t="str">
        <f t="shared" si="93"/>
        <v/>
      </c>
    </row>
    <row r="35" spans="1:113" x14ac:dyDescent="0.2">
      <c r="A35" s="91" t="s">
        <v>213</v>
      </c>
      <c r="B35" s="91" t="e">
        <f>VLOOKUP(A35,#REF!,5,FALSE)</f>
        <v>#REF!</v>
      </c>
      <c r="C35" s="92">
        <v>3</v>
      </c>
      <c r="D35" s="103" t="str">
        <f t="shared" si="28"/>
        <v/>
      </c>
      <c r="E35" s="103" t="str">
        <f t="shared" si="29"/>
        <v/>
      </c>
      <c r="F35" s="103">
        <f t="shared" si="30"/>
        <v>0.29038167938931281</v>
      </c>
      <c r="G35" s="103">
        <f t="shared" si="31"/>
        <v>0.33898437499999723</v>
      </c>
      <c r="H35" s="103">
        <f t="shared" si="32"/>
        <v>0.36593749999999936</v>
      </c>
      <c r="I35" s="103">
        <f t="shared" si="33"/>
        <v>0.38516129032257762</v>
      </c>
      <c r="J35" s="103" t="str">
        <f t="shared" si="34"/>
        <v/>
      </c>
      <c r="K35" s="103" t="str">
        <f t="shared" si="35"/>
        <v/>
      </c>
      <c r="L35" s="103" t="str">
        <f t="shared" si="36"/>
        <v/>
      </c>
      <c r="M35" s="103" t="str">
        <f t="shared" si="37"/>
        <v/>
      </c>
      <c r="N35" s="103" t="str">
        <f t="shared" si="38"/>
        <v/>
      </c>
      <c r="O35" s="102" t="str">
        <f t="shared" si="39"/>
        <v/>
      </c>
      <c r="P35" s="103" t="str">
        <f t="shared" si="40"/>
        <v/>
      </c>
      <c r="Q35" s="103">
        <f t="shared" si="41"/>
        <v>3.7499999999999645E-2</v>
      </c>
      <c r="R35" s="103">
        <f t="shared" si="42"/>
        <v>0.27749999999999897</v>
      </c>
      <c r="S35" s="103">
        <f t="shared" si="43"/>
        <v>-0.17250000000000032</v>
      </c>
      <c r="T35" s="103">
        <f t="shared" si="44"/>
        <v>-0.14250000000000007</v>
      </c>
      <c r="U35" s="103" t="str">
        <f t="shared" si="45"/>
        <v/>
      </c>
      <c r="V35" s="103" t="str">
        <f t="shared" si="46"/>
        <v/>
      </c>
      <c r="W35" s="103" t="str">
        <f t="shared" si="47"/>
        <v/>
      </c>
      <c r="X35" s="103" t="str">
        <f t="shared" si="48"/>
        <v/>
      </c>
      <c r="Y35" s="103" t="str">
        <f t="shared" si="49"/>
        <v/>
      </c>
      <c r="Z35" s="35">
        <f t="shared" si="50"/>
        <v>0</v>
      </c>
      <c r="AA35" s="35">
        <f t="shared" si="51"/>
        <v>0</v>
      </c>
      <c r="AB35" s="35">
        <f t="shared" si="52"/>
        <v>96.745889698231025</v>
      </c>
      <c r="AC35" s="35">
        <f t="shared" si="53"/>
        <v>98.393260735566059</v>
      </c>
      <c r="AD35" s="35">
        <f t="shared" si="54"/>
        <v>100</v>
      </c>
      <c r="AE35" s="35">
        <f t="shared" si="55"/>
        <v>96.971278736508324</v>
      </c>
      <c r="AF35" s="35">
        <f t="shared" si="56"/>
        <v>0</v>
      </c>
      <c r="AG35" s="35">
        <f t="shared" si="57"/>
        <v>0</v>
      </c>
      <c r="AH35" s="35">
        <f t="shared" si="58"/>
        <v>0</v>
      </c>
      <c r="AI35" s="35">
        <f t="shared" si="59"/>
        <v>0</v>
      </c>
      <c r="AJ35" s="35">
        <f t="shared" si="60"/>
        <v>0</v>
      </c>
      <c r="AK35" s="36">
        <f t="shared" si="61"/>
        <v>0</v>
      </c>
      <c r="AL35" s="35">
        <f t="shared" si="62"/>
        <v>0</v>
      </c>
      <c r="AM35" s="35">
        <f t="shared" si="63"/>
        <v>97.073170731707322</v>
      </c>
      <c r="AN35" s="35">
        <f t="shared" si="64"/>
        <v>100</v>
      </c>
      <c r="AO35" s="35">
        <f t="shared" si="65"/>
        <v>94.512195121951223</v>
      </c>
      <c r="AP35" s="35">
        <f t="shared" si="66"/>
        <v>94.878048780487816</v>
      </c>
      <c r="AQ35" s="35">
        <f t="shared" si="67"/>
        <v>0</v>
      </c>
      <c r="AR35" s="35">
        <f t="shared" si="68"/>
        <v>0</v>
      </c>
      <c r="AS35" s="35">
        <f t="shared" si="69"/>
        <v>0</v>
      </c>
      <c r="AT35" s="35">
        <f t="shared" si="70"/>
        <v>0</v>
      </c>
      <c r="AU35" s="35">
        <f t="shared" si="71"/>
        <v>0</v>
      </c>
      <c r="AV35" s="36">
        <f t="shared" si="94"/>
        <v>0</v>
      </c>
      <c r="AW35" s="35">
        <f t="shared" si="95"/>
        <v>0</v>
      </c>
      <c r="AX35" s="35">
        <f t="shared" si="96"/>
        <v>96.745889698231025</v>
      </c>
      <c r="AY35" s="35">
        <f t="shared" si="97"/>
        <v>98.393260735566059</v>
      </c>
      <c r="AZ35" s="35">
        <f t="shared" si="98"/>
        <v>100</v>
      </c>
      <c r="BA35" s="35">
        <f t="shared" si="99"/>
        <v>96.971278736508324</v>
      </c>
      <c r="BB35" s="35">
        <f t="shared" si="100"/>
        <v>0</v>
      </c>
      <c r="BC35" s="35">
        <f t="shared" si="101"/>
        <v>0</v>
      </c>
      <c r="BD35" s="35">
        <f t="shared" si="102"/>
        <v>0</v>
      </c>
      <c r="BE35" s="35">
        <f t="shared" si="103"/>
        <v>0</v>
      </c>
      <c r="BF35" s="35">
        <f t="shared" si="104"/>
        <v>0</v>
      </c>
      <c r="BG35" s="36">
        <f t="shared" si="105"/>
        <v>0</v>
      </c>
      <c r="BH35" s="35">
        <f t="shared" si="106"/>
        <v>0</v>
      </c>
      <c r="BI35" s="35">
        <f t="shared" si="107"/>
        <v>73.364055299539174</v>
      </c>
      <c r="BJ35" s="35">
        <f t="shared" si="108"/>
        <v>74.613284804367595</v>
      </c>
      <c r="BK35" s="35">
        <f t="shared" si="109"/>
        <v>75.831702544031302</v>
      </c>
      <c r="BL35" s="35">
        <f t="shared" si="110"/>
        <v>73.534971644612469</v>
      </c>
      <c r="BM35" s="35">
        <f t="shared" si="111"/>
        <v>0</v>
      </c>
      <c r="BN35" s="35">
        <f t="shared" si="112"/>
        <v>0</v>
      </c>
      <c r="BO35" s="35">
        <f t="shared" si="113"/>
        <v>0</v>
      </c>
      <c r="BP35" s="35">
        <f t="shared" si="114"/>
        <v>0</v>
      </c>
      <c r="BQ35" s="35">
        <f t="shared" si="115"/>
        <v>0</v>
      </c>
      <c r="BR35" s="36">
        <f t="shared" ref="BR35:BR66" si="116">IFERROR(100*CC35/MAX($CD35:$CM35),0)</f>
        <v>0</v>
      </c>
      <c r="BS35" s="35">
        <f t="shared" ref="BS35:BS66" si="117">IFERROR(100*CD35/MAX($CD35:$CM35),0)</f>
        <v>0</v>
      </c>
      <c r="BT35" s="35">
        <f t="shared" ref="BT35:BT66" si="118">IFERROR(100*CE35/MAX($CD35:$CM35),0)</f>
        <v>97.073170731707322</v>
      </c>
      <c r="BU35" s="35">
        <f t="shared" ref="BU35:BU66" si="119">IFERROR(100*CF35/MAX($CD35:$CM35),0)</f>
        <v>100</v>
      </c>
      <c r="BV35" s="35">
        <f t="shared" ref="BV35:BV66" si="120">IFERROR(100*CG35/MAX($CD35:$CM35),0)</f>
        <v>94.512195121951223</v>
      </c>
      <c r="BW35" s="35">
        <f t="shared" ref="BW35:BW66" si="121">IFERROR(100*CH35/MAX($CD35:$CM35),0)</f>
        <v>94.878048780487816</v>
      </c>
      <c r="BX35" s="35">
        <f t="shared" ref="BX35:BX66" si="122">IFERROR(100*CI35/MAX($CD35:$CM35),0)</f>
        <v>0</v>
      </c>
      <c r="BY35" s="35">
        <f t="shared" ref="BY35:BY66" si="123">IFERROR(100*CJ35/MAX($CD35:$CM35),0)</f>
        <v>0</v>
      </c>
      <c r="BZ35" s="35">
        <f t="shared" ref="BZ35:BZ66" si="124">IFERROR(100*CK35/MAX($CD35:$CM35),0)</f>
        <v>0</v>
      </c>
      <c r="CA35" s="35">
        <f t="shared" ref="CA35:CA66" si="125">IFERROR(100*CL35/MAX($CD35:$CM35),0)</f>
        <v>0</v>
      </c>
      <c r="CB35" s="35">
        <f t="shared" ref="CB35:CB66" si="126">IFERROR(100*CM35/MAX($CD35:$CM35),0)</f>
        <v>0</v>
      </c>
      <c r="CE35" s="15">
        <v>7.96</v>
      </c>
      <c r="CF35" s="16">
        <v>8.1999999999999993</v>
      </c>
      <c r="CG35" s="16">
        <v>7.75</v>
      </c>
      <c r="CH35" s="16">
        <v>7.78</v>
      </c>
      <c r="CN35" s="15" t="s">
        <v>180</v>
      </c>
      <c r="CO35" s="16" t="s">
        <v>180</v>
      </c>
      <c r="CP35" s="15">
        <v>0.03</v>
      </c>
      <c r="CQ35" s="16">
        <v>0.09</v>
      </c>
      <c r="CR35" s="16">
        <v>0.1</v>
      </c>
      <c r="CS35" s="16">
        <v>0.09</v>
      </c>
      <c r="CT35" s="15" t="s">
        <v>180</v>
      </c>
      <c r="CU35" s="16" t="s">
        <v>180</v>
      </c>
      <c r="CV35" s="16" t="s">
        <v>180</v>
      </c>
      <c r="CW35" s="15" t="s">
        <v>180</v>
      </c>
      <c r="CX35" s="16" t="s">
        <v>180</v>
      </c>
      <c r="CY35" s="19" t="str">
        <f t="shared" si="83"/>
        <v/>
      </c>
      <c r="CZ35" s="17" t="str">
        <f t="shared" si="84"/>
        <v/>
      </c>
      <c r="DA35" s="19">
        <f t="shared" si="85"/>
        <v>0.37688442211055273</v>
      </c>
      <c r="DB35" s="17">
        <f t="shared" si="86"/>
        <v>1.0975609756097562</v>
      </c>
      <c r="DC35" s="17">
        <f t="shared" si="87"/>
        <v>1.2903225806451613</v>
      </c>
      <c r="DD35" s="17">
        <f t="shared" si="88"/>
        <v>1.1568123393316194</v>
      </c>
      <c r="DE35" s="19" t="str">
        <f t="shared" si="89"/>
        <v/>
      </c>
      <c r="DF35" s="17" t="str">
        <f t="shared" si="90"/>
        <v/>
      </c>
      <c r="DG35" s="17" t="str">
        <f t="shared" si="91"/>
        <v/>
      </c>
      <c r="DH35" s="19" t="str">
        <f t="shared" si="92"/>
        <v/>
      </c>
      <c r="DI35" s="17" t="str">
        <f t="shared" si="93"/>
        <v/>
      </c>
    </row>
    <row r="36" spans="1:113" x14ac:dyDescent="0.2">
      <c r="A36" s="91" t="s">
        <v>214</v>
      </c>
      <c r="B36" s="91" t="e">
        <f>VLOOKUP(A36,#REF!,5,FALSE)</f>
        <v>#REF!</v>
      </c>
      <c r="C36" s="92">
        <v>4</v>
      </c>
      <c r="D36" s="103" t="str">
        <f t="shared" si="28"/>
        <v/>
      </c>
      <c r="E36" s="103" t="str">
        <f t="shared" si="29"/>
        <v/>
      </c>
      <c r="F36" s="103">
        <f t="shared" si="30"/>
        <v>3.8167938931277234E-4</v>
      </c>
      <c r="G36" s="103">
        <f t="shared" si="31"/>
        <v>0.31898437499999766</v>
      </c>
      <c r="H36" s="103">
        <f t="shared" si="32"/>
        <v>0.32593749999999932</v>
      </c>
      <c r="I36" s="103">
        <f t="shared" si="33"/>
        <v>0.67516129032257766</v>
      </c>
      <c r="J36" s="103" t="str">
        <f t="shared" si="34"/>
        <v/>
      </c>
      <c r="K36" s="103" t="str">
        <f t="shared" si="35"/>
        <v/>
      </c>
      <c r="L36" s="103" t="str">
        <f t="shared" si="36"/>
        <v/>
      </c>
      <c r="M36" s="103" t="str">
        <f t="shared" si="37"/>
        <v/>
      </c>
      <c r="N36" s="103" t="str">
        <f t="shared" si="38"/>
        <v/>
      </c>
      <c r="O36" s="102" t="str">
        <f t="shared" si="39"/>
        <v/>
      </c>
      <c r="P36" s="103" t="str">
        <f t="shared" si="40"/>
        <v/>
      </c>
      <c r="Q36" s="103">
        <f t="shared" si="41"/>
        <v>-0.23749999999999982</v>
      </c>
      <c r="R36" s="103">
        <f t="shared" si="42"/>
        <v>0.27249999999999996</v>
      </c>
      <c r="S36" s="103">
        <f t="shared" si="43"/>
        <v>-0.19749999999999979</v>
      </c>
      <c r="T36" s="103">
        <f t="shared" si="44"/>
        <v>0.16250000000000053</v>
      </c>
      <c r="U36" s="103" t="str">
        <f t="shared" si="45"/>
        <v/>
      </c>
      <c r="V36" s="103" t="str">
        <f t="shared" si="46"/>
        <v/>
      </c>
      <c r="W36" s="103" t="str">
        <f t="shared" si="47"/>
        <v/>
      </c>
      <c r="X36" s="103" t="str">
        <f t="shared" si="48"/>
        <v/>
      </c>
      <c r="Y36" s="103" t="str">
        <f t="shared" si="49"/>
        <v/>
      </c>
      <c r="Z36" s="35">
        <f t="shared" si="50"/>
        <v>0</v>
      </c>
      <c r="AA36" s="35">
        <f t="shared" si="51"/>
        <v>0</v>
      </c>
      <c r="AB36" s="35">
        <f t="shared" si="52"/>
        <v>92.678235942416308</v>
      </c>
      <c r="AC36" s="35">
        <f t="shared" si="53"/>
        <v>97.581557188973193</v>
      </c>
      <c r="AD36" s="35">
        <f t="shared" si="54"/>
        <v>98.904400584901694</v>
      </c>
      <c r="AE36" s="35">
        <f t="shared" si="55"/>
        <v>100</v>
      </c>
      <c r="AF36" s="35">
        <f t="shared" si="56"/>
        <v>0</v>
      </c>
      <c r="AG36" s="35">
        <f t="shared" si="57"/>
        <v>0</v>
      </c>
      <c r="AH36" s="35">
        <f t="shared" si="58"/>
        <v>0</v>
      </c>
      <c r="AI36" s="35">
        <f t="shared" si="59"/>
        <v>0</v>
      </c>
      <c r="AJ36" s="35">
        <f t="shared" si="60"/>
        <v>0</v>
      </c>
      <c r="AK36" s="36">
        <f t="shared" si="61"/>
        <v>0</v>
      </c>
      <c r="AL36" s="35">
        <f t="shared" si="62"/>
        <v>0</v>
      </c>
      <c r="AM36" s="35">
        <f t="shared" si="63"/>
        <v>93.765281173594133</v>
      </c>
      <c r="AN36" s="35">
        <f t="shared" si="64"/>
        <v>100</v>
      </c>
      <c r="AO36" s="35">
        <f t="shared" si="65"/>
        <v>94.254278728606366</v>
      </c>
      <c r="AP36" s="35">
        <f t="shared" si="66"/>
        <v>98.655256723716391</v>
      </c>
      <c r="AQ36" s="35">
        <f t="shared" si="67"/>
        <v>0</v>
      </c>
      <c r="AR36" s="35">
        <f t="shared" si="68"/>
        <v>0</v>
      </c>
      <c r="AS36" s="35">
        <f t="shared" si="69"/>
        <v>0</v>
      </c>
      <c r="AT36" s="35">
        <f t="shared" si="70"/>
        <v>0</v>
      </c>
      <c r="AU36" s="35">
        <f t="shared" si="71"/>
        <v>0</v>
      </c>
      <c r="AV36" s="36">
        <f t="shared" si="94"/>
        <v>0</v>
      </c>
      <c r="AW36" s="35">
        <f t="shared" si="95"/>
        <v>0</v>
      </c>
      <c r="AX36" s="35">
        <f t="shared" si="96"/>
        <v>92.678235942416308</v>
      </c>
      <c r="AY36" s="35">
        <f t="shared" si="97"/>
        <v>97.581557188973193</v>
      </c>
      <c r="AZ36" s="35">
        <f t="shared" si="98"/>
        <v>98.904400584901694</v>
      </c>
      <c r="BA36" s="35">
        <f t="shared" si="99"/>
        <v>100</v>
      </c>
      <c r="BB36" s="35">
        <f t="shared" si="100"/>
        <v>0</v>
      </c>
      <c r="BC36" s="35">
        <f t="shared" si="101"/>
        <v>0</v>
      </c>
      <c r="BD36" s="35">
        <f t="shared" si="102"/>
        <v>0</v>
      </c>
      <c r="BE36" s="35">
        <f t="shared" si="103"/>
        <v>0</v>
      </c>
      <c r="BF36" s="35">
        <f t="shared" si="104"/>
        <v>0</v>
      </c>
      <c r="BG36" s="36">
        <f t="shared" si="105"/>
        <v>0</v>
      </c>
      <c r="BH36" s="35">
        <f t="shared" si="106"/>
        <v>0</v>
      </c>
      <c r="BI36" s="35">
        <f t="shared" si="107"/>
        <v>70.691244239631345</v>
      </c>
      <c r="BJ36" s="35">
        <f t="shared" si="108"/>
        <v>74.431301182893534</v>
      </c>
      <c r="BK36" s="35">
        <f t="shared" si="109"/>
        <v>75.44031311154599</v>
      </c>
      <c r="BL36" s="35">
        <f t="shared" si="110"/>
        <v>76.275992438563321</v>
      </c>
      <c r="BM36" s="35">
        <f t="shared" si="111"/>
        <v>0</v>
      </c>
      <c r="BN36" s="35">
        <f t="shared" si="112"/>
        <v>0</v>
      </c>
      <c r="BO36" s="35">
        <f t="shared" si="113"/>
        <v>0</v>
      </c>
      <c r="BP36" s="35">
        <f t="shared" si="114"/>
        <v>0</v>
      </c>
      <c r="BQ36" s="35">
        <f t="shared" si="115"/>
        <v>0</v>
      </c>
      <c r="BR36" s="36">
        <f t="shared" si="116"/>
        <v>0</v>
      </c>
      <c r="BS36" s="35">
        <f t="shared" si="117"/>
        <v>0</v>
      </c>
      <c r="BT36" s="35">
        <f t="shared" si="118"/>
        <v>93.765281173594133</v>
      </c>
      <c r="BU36" s="35">
        <f t="shared" si="119"/>
        <v>100</v>
      </c>
      <c r="BV36" s="35">
        <f t="shared" si="120"/>
        <v>94.254278728606366</v>
      </c>
      <c r="BW36" s="35">
        <f t="shared" si="121"/>
        <v>98.655256723716391</v>
      </c>
      <c r="BX36" s="35">
        <f t="shared" si="122"/>
        <v>0</v>
      </c>
      <c r="BY36" s="35">
        <f t="shared" si="123"/>
        <v>0</v>
      </c>
      <c r="BZ36" s="35">
        <f t="shared" si="124"/>
        <v>0</v>
      </c>
      <c r="CA36" s="35">
        <f t="shared" si="125"/>
        <v>0</v>
      </c>
      <c r="CB36" s="35">
        <f t="shared" si="126"/>
        <v>0</v>
      </c>
      <c r="CE36" s="15">
        <v>7.67</v>
      </c>
      <c r="CF36" s="16">
        <v>8.18</v>
      </c>
      <c r="CG36" s="16">
        <v>7.71</v>
      </c>
      <c r="CH36" s="16">
        <v>8.07</v>
      </c>
      <c r="CN36" s="15" t="s">
        <v>180</v>
      </c>
      <c r="CO36" s="16" t="s">
        <v>180</v>
      </c>
      <c r="CP36" s="15">
        <v>0.15</v>
      </c>
      <c r="CQ36" s="16">
        <v>0.09</v>
      </c>
      <c r="CR36" s="16">
        <v>0.18</v>
      </c>
      <c r="CS36" s="16">
        <v>0.13</v>
      </c>
      <c r="CT36" s="15" t="s">
        <v>180</v>
      </c>
      <c r="CU36" s="16" t="s">
        <v>180</v>
      </c>
      <c r="CV36" s="16" t="s">
        <v>180</v>
      </c>
      <c r="CW36" s="15" t="s">
        <v>180</v>
      </c>
      <c r="CX36" s="16" t="s">
        <v>180</v>
      </c>
      <c r="CY36" s="19" t="str">
        <f t="shared" si="83"/>
        <v/>
      </c>
      <c r="CZ36" s="17" t="str">
        <f t="shared" si="84"/>
        <v/>
      </c>
      <c r="DA36" s="19">
        <f t="shared" si="85"/>
        <v>1.955671447196871</v>
      </c>
      <c r="DB36" s="17">
        <f t="shared" si="86"/>
        <v>1.1002444987775062</v>
      </c>
      <c r="DC36" s="17">
        <f t="shared" si="87"/>
        <v>2.3346303501945527</v>
      </c>
      <c r="DD36" s="17">
        <f t="shared" si="88"/>
        <v>1.6109045848822798</v>
      </c>
      <c r="DE36" s="19" t="str">
        <f t="shared" si="89"/>
        <v/>
      </c>
      <c r="DF36" s="17" t="str">
        <f t="shared" si="90"/>
        <v/>
      </c>
      <c r="DG36" s="17" t="str">
        <f t="shared" si="91"/>
        <v/>
      </c>
      <c r="DH36" s="19" t="str">
        <f t="shared" si="92"/>
        <v/>
      </c>
      <c r="DI36" s="17" t="str">
        <f t="shared" si="93"/>
        <v/>
      </c>
    </row>
    <row r="37" spans="1:113" x14ac:dyDescent="0.2">
      <c r="A37" s="91" t="s">
        <v>215</v>
      </c>
      <c r="B37" s="91" t="e">
        <f>VLOOKUP(A37,#REF!,5,FALSE)</f>
        <v>#REF!</v>
      </c>
      <c r="C37" s="92">
        <v>3</v>
      </c>
      <c r="D37" s="103" t="str">
        <f t="shared" si="28"/>
        <v/>
      </c>
      <c r="E37" s="103" t="str">
        <f t="shared" si="29"/>
        <v/>
      </c>
      <c r="F37" s="103">
        <f t="shared" si="30"/>
        <v>-0.2696183206106868</v>
      </c>
      <c r="G37" s="103">
        <f t="shared" si="31"/>
        <v>1.8984374999997833E-2</v>
      </c>
      <c r="H37" s="103">
        <f t="shared" si="32"/>
        <v>3.5937499999999289E-2</v>
      </c>
      <c r="I37" s="103">
        <f t="shared" si="33"/>
        <v>0.20516129032257702</v>
      </c>
      <c r="J37" s="103" t="str">
        <f t="shared" si="34"/>
        <v/>
      </c>
      <c r="K37" s="103" t="str">
        <f t="shared" si="35"/>
        <v/>
      </c>
      <c r="L37" s="103" t="str">
        <f t="shared" si="36"/>
        <v/>
      </c>
      <c r="M37" s="103" t="str">
        <f t="shared" si="37"/>
        <v/>
      </c>
      <c r="N37" s="103" t="str">
        <f t="shared" si="38"/>
        <v/>
      </c>
      <c r="O37" s="102" t="str">
        <f t="shared" si="39"/>
        <v/>
      </c>
      <c r="P37" s="103" t="str">
        <f t="shared" si="40"/>
        <v/>
      </c>
      <c r="Q37" s="103">
        <f t="shared" si="41"/>
        <v>-0.17500000000000071</v>
      </c>
      <c r="R37" s="103">
        <f t="shared" si="42"/>
        <v>0.30499999999999883</v>
      </c>
      <c r="S37" s="103">
        <f t="shared" si="43"/>
        <v>-0.15500000000000114</v>
      </c>
      <c r="T37" s="103">
        <f t="shared" si="44"/>
        <v>2.4999999999998579E-2</v>
      </c>
      <c r="U37" s="103" t="str">
        <f t="shared" si="45"/>
        <v/>
      </c>
      <c r="V37" s="103" t="str">
        <f t="shared" si="46"/>
        <v/>
      </c>
      <c r="W37" s="103" t="str">
        <f t="shared" si="47"/>
        <v/>
      </c>
      <c r="X37" s="103" t="str">
        <f t="shared" si="48"/>
        <v/>
      </c>
      <c r="Y37" s="103" t="str">
        <f t="shared" si="49"/>
        <v/>
      </c>
      <c r="Z37" s="35">
        <f t="shared" si="50"/>
        <v>0</v>
      </c>
      <c r="AA37" s="35">
        <f t="shared" si="51"/>
        <v>0</v>
      </c>
      <c r="AB37" s="35">
        <f t="shared" si="52"/>
        <v>93.939657421093827</v>
      </c>
      <c r="AC37" s="35">
        <f t="shared" si="53"/>
        <v>98.758734355417445</v>
      </c>
      <c r="AD37" s="35">
        <f t="shared" si="54"/>
        <v>100</v>
      </c>
      <c r="AE37" s="35">
        <f t="shared" si="55"/>
        <v>98.940685522702154</v>
      </c>
      <c r="AF37" s="35">
        <f t="shared" si="56"/>
        <v>0</v>
      </c>
      <c r="AG37" s="35">
        <f t="shared" si="57"/>
        <v>0</v>
      </c>
      <c r="AH37" s="35">
        <f t="shared" si="58"/>
        <v>0</v>
      </c>
      <c r="AI37" s="35">
        <f t="shared" si="59"/>
        <v>0</v>
      </c>
      <c r="AJ37" s="35">
        <f t="shared" si="60"/>
        <v>0</v>
      </c>
      <c r="AK37" s="36">
        <f t="shared" si="61"/>
        <v>0</v>
      </c>
      <c r="AL37" s="35">
        <f t="shared" si="62"/>
        <v>0</v>
      </c>
      <c r="AM37" s="35">
        <f t="shared" si="63"/>
        <v>93.90862944162437</v>
      </c>
      <c r="AN37" s="35">
        <f t="shared" si="64"/>
        <v>100</v>
      </c>
      <c r="AO37" s="35">
        <f t="shared" si="65"/>
        <v>94.162436548223354</v>
      </c>
      <c r="AP37" s="35">
        <f t="shared" si="66"/>
        <v>96.44670050761421</v>
      </c>
      <c r="AQ37" s="35">
        <f t="shared" si="67"/>
        <v>0</v>
      </c>
      <c r="AR37" s="35">
        <f t="shared" si="68"/>
        <v>0</v>
      </c>
      <c r="AS37" s="35">
        <f t="shared" si="69"/>
        <v>0</v>
      </c>
      <c r="AT37" s="35">
        <f t="shared" si="70"/>
        <v>0</v>
      </c>
      <c r="AU37" s="35">
        <f t="shared" si="71"/>
        <v>0</v>
      </c>
      <c r="AV37" s="36">
        <f t="shared" si="94"/>
        <v>0</v>
      </c>
      <c r="AW37" s="35">
        <f t="shared" si="95"/>
        <v>0</v>
      </c>
      <c r="AX37" s="35">
        <f t="shared" si="96"/>
        <v>93.939657421093827</v>
      </c>
      <c r="AY37" s="35">
        <f t="shared" si="97"/>
        <v>98.758734355417445</v>
      </c>
      <c r="AZ37" s="35">
        <f t="shared" si="98"/>
        <v>100</v>
      </c>
      <c r="BA37" s="35">
        <f t="shared" si="99"/>
        <v>98.940685522702154</v>
      </c>
      <c r="BB37" s="35">
        <f t="shared" si="100"/>
        <v>0</v>
      </c>
      <c r="BC37" s="35">
        <f t="shared" si="101"/>
        <v>0</v>
      </c>
      <c r="BD37" s="35">
        <f t="shared" si="102"/>
        <v>0</v>
      </c>
      <c r="BE37" s="35">
        <f t="shared" si="103"/>
        <v>0</v>
      </c>
      <c r="BF37" s="35">
        <f t="shared" si="104"/>
        <v>0</v>
      </c>
      <c r="BG37" s="36">
        <f t="shared" si="105"/>
        <v>0</v>
      </c>
      <c r="BH37" s="35">
        <f t="shared" si="106"/>
        <v>0</v>
      </c>
      <c r="BI37" s="35">
        <f t="shared" si="107"/>
        <v>68.202764976958534</v>
      </c>
      <c r="BJ37" s="35">
        <f t="shared" si="108"/>
        <v>71.701546860782528</v>
      </c>
      <c r="BK37" s="35">
        <f t="shared" si="109"/>
        <v>72.602739726027394</v>
      </c>
      <c r="BL37" s="35">
        <f t="shared" si="110"/>
        <v>71.833648393194707</v>
      </c>
      <c r="BM37" s="35">
        <f t="shared" si="111"/>
        <v>0</v>
      </c>
      <c r="BN37" s="35">
        <f t="shared" si="112"/>
        <v>0</v>
      </c>
      <c r="BO37" s="35">
        <f t="shared" si="113"/>
        <v>0</v>
      </c>
      <c r="BP37" s="35">
        <f t="shared" si="114"/>
        <v>0</v>
      </c>
      <c r="BQ37" s="35">
        <f t="shared" si="115"/>
        <v>0</v>
      </c>
      <c r="BR37" s="36">
        <f t="shared" si="116"/>
        <v>0</v>
      </c>
      <c r="BS37" s="35">
        <f t="shared" si="117"/>
        <v>0</v>
      </c>
      <c r="BT37" s="35">
        <f t="shared" si="118"/>
        <v>93.90862944162437</v>
      </c>
      <c r="BU37" s="35">
        <f t="shared" si="119"/>
        <v>100</v>
      </c>
      <c r="BV37" s="35">
        <f t="shared" si="120"/>
        <v>94.162436548223354</v>
      </c>
      <c r="BW37" s="35">
        <f t="shared" si="121"/>
        <v>96.44670050761421</v>
      </c>
      <c r="BX37" s="35">
        <f t="shared" si="122"/>
        <v>0</v>
      </c>
      <c r="BY37" s="35">
        <f t="shared" si="123"/>
        <v>0</v>
      </c>
      <c r="BZ37" s="35">
        <f t="shared" si="124"/>
        <v>0</v>
      </c>
      <c r="CA37" s="35">
        <f t="shared" si="125"/>
        <v>0</v>
      </c>
      <c r="CB37" s="35">
        <f t="shared" si="126"/>
        <v>0</v>
      </c>
      <c r="CE37" s="15">
        <v>7.4</v>
      </c>
      <c r="CF37" s="16">
        <v>7.88</v>
      </c>
      <c r="CG37" s="16">
        <v>7.42</v>
      </c>
      <c r="CH37" s="16">
        <v>7.6</v>
      </c>
      <c r="CN37" s="15" t="s">
        <v>180</v>
      </c>
      <c r="CO37" s="16" t="s">
        <v>180</v>
      </c>
      <c r="CP37" s="15">
        <v>0.03</v>
      </c>
      <c r="CQ37" s="16">
        <v>0.13</v>
      </c>
      <c r="CR37" s="16">
        <v>7.0000000000000007E-2</v>
      </c>
      <c r="CS37" s="16">
        <v>0.08</v>
      </c>
      <c r="CT37" s="15" t="s">
        <v>180</v>
      </c>
      <c r="CU37" s="16" t="s">
        <v>180</v>
      </c>
      <c r="CV37" s="16" t="s">
        <v>180</v>
      </c>
      <c r="CW37" s="15" t="s">
        <v>180</v>
      </c>
      <c r="CX37" s="16" t="s">
        <v>180</v>
      </c>
      <c r="CY37" s="19" t="str">
        <f t="shared" si="83"/>
        <v/>
      </c>
      <c r="CZ37" s="17" t="str">
        <f t="shared" si="84"/>
        <v/>
      </c>
      <c r="DA37" s="19">
        <f t="shared" si="85"/>
        <v>0.40540540540540532</v>
      </c>
      <c r="DB37" s="17">
        <f t="shared" si="86"/>
        <v>1.6497461928934012</v>
      </c>
      <c r="DC37" s="17">
        <f t="shared" si="87"/>
        <v>0.94339622641509446</v>
      </c>
      <c r="DD37" s="17">
        <f t="shared" si="88"/>
        <v>1.0526315789473686</v>
      </c>
      <c r="DE37" s="19" t="str">
        <f t="shared" si="89"/>
        <v/>
      </c>
      <c r="DF37" s="17" t="str">
        <f t="shared" si="90"/>
        <v/>
      </c>
      <c r="DG37" s="17" t="str">
        <f t="shared" si="91"/>
        <v/>
      </c>
      <c r="DH37" s="19" t="str">
        <f t="shared" si="92"/>
        <v/>
      </c>
      <c r="DI37" s="17" t="str">
        <f t="shared" si="93"/>
        <v/>
      </c>
    </row>
    <row r="38" spans="1:113" x14ac:dyDescent="0.2">
      <c r="A38" s="91" t="s">
        <v>216</v>
      </c>
      <c r="B38" s="91" t="e">
        <f>VLOOKUP(A38,#REF!,5,FALSE)</f>
        <v>#REF!</v>
      </c>
      <c r="C38" s="92">
        <v>5</v>
      </c>
      <c r="D38" s="103">
        <f t="shared" si="28"/>
        <v>-0.66767676767677031</v>
      </c>
      <c r="E38" s="103">
        <f t="shared" si="29"/>
        <v>-0.57535353535353728</v>
      </c>
      <c r="F38" s="103">
        <f t="shared" si="30"/>
        <v>-1.1696183206106872</v>
      </c>
      <c r="G38" s="103">
        <f t="shared" si="31"/>
        <v>-1.6510156250000021</v>
      </c>
      <c r="H38" s="103">
        <f t="shared" si="32"/>
        <v>-0.93406250000000046</v>
      </c>
      <c r="I38" s="103">
        <f t="shared" si="33"/>
        <v>-1.334838709677423</v>
      </c>
      <c r="J38" s="103">
        <f t="shared" si="34"/>
        <v>-1.0061061946902656</v>
      </c>
      <c r="K38" s="103">
        <f t="shared" si="35"/>
        <v>-1.0410084033613467</v>
      </c>
      <c r="L38" s="103" t="str">
        <f t="shared" si="36"/>
        <v/>
      </c>
      <c r="M38" s="103">
        <f t="shared" si="37"/>
        <v>-0.64886792452830022</v>
      </c>
      <c r="N38" s="103">
        <f t="shared" si="38"/>
        <v>-0.71171717171716775</v>
      </c>
      <c r="O38" s="102">
        <f t="shared" si="39"/>
        <v>0.1800000000000006</v>
      </c>
      <c r="P38" s="103">
        <f t="shared" si="40"/>
        <v>0.21000000000000085</v>
      </c>
      <c r="Q38" s="103">
        <f t="shared" si="41"/>
        <v>-2.9999999999999361E-2</v>
      </c>
      <c r="R38" s="103">
        <f t="shared" si="42"/>
        <v>-0.3199999999999994</v>
      </c>
      <c r="S38" s="103">
        <f t="shared" si="43"/>
        <v>-7.9999999999999183E-2</v>
      </c>
      <c r="T38" s="103">
        <f t="shared" si="44"/>
        <v>-0.46999999999999975</v>
      </c>
      <c r="U38" s="103">
        <f t="shared" si="45"/>
        <v>0.16000000000000103</v>
      </c>
      <c r="V38" s="103">
        <f t="shared" si="46"/>
        <v>0.1800000000000006</v>
      </c>
      <c r="W38" s="103" t="str">
        <f t="shared" si="47"/>
        <v/>
      </c>
      <c r="X38" s="103">
        <f t="shared" si="48"/>
        <v>0.15000000000000036</v>
      </c>
      <c r="Y38" s="103">
        <f t="shared" si="49"/>
        <v>2.0000000000000462E-2</v>
      </c>
      <c r="Z38" s="35">
        <f t="shared" si="50"/>
        <v>99.013346390071874</v>
      </c>
      <c r="AA38" s="35">
        <f t="shared" si="51"/>
        <v>100</v>
      </c>
      <c r="AB38" s="35">
        <f t="shared" si="52"/>
        <v>94.923730932733179</v>
      </c>
      <c r="AC38" s="35">
        <f t="shared" si="53"/>
        <v>89.533402458894983</v>
      </c>
      <c r="AD38" s="35">
        <f t="shared" si="54"/>
        <v>100</v>
      </c>
      <c r="AE38" s="35">
        <f t="shared" si="55"/>
        <v>90.756583285708018</v>
      </c>
      <c r="AF38" s="35">
        <f t="shared" si="56"/>
        <v>100.00000000000001</v>
      </c>
      <c r="AG38" s="35">
        <f t="shared" si="57"/>
        <v>97.77344044047274</v>
      </c>
      <c r="AH38" s="35">
        <f t="shared" si="58"/>
        <v>0</v>
      </c>
      <c r="AI38" s="35">
        <f t="shared" si="59"/>
        <v>100</v>
      </c>
      <c r="AJ38" s="35">
        <f t="shared" si="60"/>
        <v>98.334848926788254</v>
      </c>
      <c r="AK38" s="36">
        <f t="shared" si="61"/>
        <v>99.554896142433236</v>
      </c>
      <c r="AL38" s="35">
        <f t="shared" si="62"/>
        <v>100</v>
      </c>
      <c r="AM38" s="35">
        <f t="shared" si="63"/>
        <v>100</v>
      </c>
      <c r="AN38" s="35">
        <f t="shared" si="64"/>
        <v>95.538461538461533</v>
      </c>
      <c r="AO38" s="35">
        <f t="shared" si="65"/>
        <v>99.230769230769226</v>
      </c>
      <c r="AP38" s="35">
        <f t="shared" si="66"/>
        <v>93.230769230769226</v>
      </c>
      <c r="AQ38" s="35">
        <f t="shared" si="67"/>
        <v>99.701937406855436</v>
      </c>
      <c r="AR38" s="35">
        <f t="shared" si="68"/>
        <v>100</v>
      </c>
      <c r="AS38" s="35">
        <f t="shared" si="69"/>
        <v>0</v>
      </c>
      <c r="AT38" s="35">
        <f t="shared" si="70"/>
        <v>100</v>
      </c>
      <c r="AU38" s="35">
        <f t="shared" si="71"/>
        <v>98.053892215568865</v>
      </c>
      <c r="AV38" s="36">
        <f t="shared" si="94"/>
        <v>95.622445046443843</v>
      </c>
      <c r="AW38" s="35">
        <f t="shared" si="95"/>
        <v>96.57530881718786</v>
      </c>
      <c r="AX38" s="35">
        <f t="shared" si="96"/>
        <v>94.166505698280858</v>
      </c>
      <c r="AY38" s="35">
        <f t="shared" si="97"/>
        <v>88.81917693275868</v>
      </c>
      <c r="AZ38" s="35">
        <f t="shared" si="98"/>
        <v>99.202280370765308</v>
      </c>
      <c r="BA38" s="35">
        <f t="shared" si="99"/>
        <v>90.032600206015189</v>
      </c>
      <c r="BB38" s="35">
        <f t="shared" si="100"/>
        <v>97.008473827253241</v>
      </c>
      <c r="BC38" s="35">
        <f t="shared" si="101"/>
        <v>94.848522379701038</v>
      </c>
      <c r="BD38" s="35">
        <f t="shared" si="102"/>
        <v>0</v>
      </c>
      <c r="BE38" s="35">
        <f t="shared" si="103"/>
        <v>100</v>
      </c>
      <c r="BF38" s="35">
        <f t="shared" si="104"/>
        <v>98.334848926788254</v>
      </c>
      <c r="BG38" s="36">
        <f t="shared" si="105"/>
        <v>60.834088848594746</v>
      </c>
      <c r="BH38" s="35">
        <f t="shared" si="106"/>
        <v>61.440291704649042</v>
      </c>
      <c r="BI38" s="35">
        <f t="shared" si="107"/>
        <v>59.907834101382491</v>
      </c>
      <c r="BJ38" s="35">
        <f t="shared" si="108"/>
        <v>56.505914467697906</v>
      </c>
      <c r="BK38" s="35">
        <f t="shared" si="109"/>
        <v>63.111545988258314</v>
      </c>
      <c r="BL38" s="35">
        <f t="shared" si="110"/>
        <v>57.277882797731571</v>
      </c>
      <c r="BM38" s="35">
        <f t="shared" si="111"/>
        <v>61.715867158671585</v>
      </c>
      <c r="BN38" s="35">
        <f t="shared" si="112"/>
        <v>60.341726618705039</v>
      </c>
      <c r="BO38" s="35">
        <f t="shared" si="113"/>
        <v>0</v>
      </c>
      <c r="BP38" s="35">
        <f t="shared" si="114"/>
        <v>63.61904761904762</v>
      </c>
      <c r="BQ38" s="35">
        <f t="shared" si="115"/>
        <v>62.559694364851957</v>
      </c>
      <c r="BR38" s="36">
        <f t="shared" si="116"/>
        <v>99.554896142433236</v>
      </c>
      <c r="BS38" s="35">
        <f t="shared" si="117"/>
        <v>100</v>
      </c>
      <c r="BT38" s="35">
        <f t="shared" si="118"/>
        <v>96.439169139465875</v>
      </c>
      <c r="BU38" s="35">
        <f t="shared" si="119"/>
        <v>92.136498516320472</v>
      </c>
      <c r="BV38" s="35">
        <f t="shared" si="120"/>
        <v>95.697329376854597</v>
      </c>
      <c r="BW38" s="35">
        <f t="shared" si="121"/>
        <v>89.910979228486639</v>
      </c>
      <c r="BX38" s="35">
        <f t="shared" si="122"/>
        <v>99.258160237388722</v>
      </c>
      <c r="BY38" s="35">
        <f t="shared" si="123"/>
        <v>99.554896142433236</v>
      </c>
      <c r="BZ38" s="35">
        <f t="shared" si="124"/>
        <v>0</v>
      </c>
      <c r="CA38" s="35">
        <f t="shared" si="125"/>
        <v>99.109792284866472</v>
      </c>
      <c r="CB38" s="35">
        <f t="shared" si="126"/>
        <v>97.181008902077153</v>
      </c>
      <c r="CC38" s="15">
        <v>6.71</v>
      </c>
      <c r="CD38" s="16">
        <v>6.74</v>
      </c>
      <c r="CE38" s="15">
        <v>6.5</v>
      </c>
      <c r="CF38" s="16">
        <v>6.21</v>
      </c>
      <c r="CG38" s="16">
        <v>6.45</v>
      </c>
      <c r="CH38" s="16">
        <v>6.06</v>
      </c>
      <c r="CI38" s="15">
        <v>6.69</v>
      </c>
      <c r="CJ38" s="16">
        <v>6.71</v>
      </c>
      <c r="CL38" s="15">
        <v>6.68</v>
      </c>
      <c r="CM38" s="16">
        <v>6.55</v>
      </c>
      <c r="CN38" s="15">
        <v>0.13</v>
      </c>
      <c r="CO38" s="16">
        <v>0.14000000000000001</v>
      </c>
      <c r="CP38" s="15">
        <v>0.28000000000000003</v>
      </c>
      <c r="CQ38" s="16">
        <v>0.36</v>
      </c>
      <c r="CR38" s="16">
        <v>0.22</v>
      </c>
      <c r="CS38" s="16">
        <v>0.27</v>
      </c>
      <c r="CT38" s="15">
        <v>0.15</v>
      </c>
      <c r="CU38" s="16">
        <v>0.14000000000000001</v>
      </c>
      <c r="CV38" s="16" t="s">
        <v>180</v>
      </c>
      <c r="CW38" s="15">
        <v>0.25</v>
      </c>
      <c r="CX38" s="16">
        <v>0.19</v>
      </c>
      <c r="CY38" s="19">
        <f t="shared" si="83"/>
        <v>1.9374068554396422</v>
      </c>
      <c r="CZ38" s="17">
        <f t="shared" si="84"/>
        <v>2.0771513353115729</v>
      </c>
      <c r="DA38" s="19">
        <f t="shared" si="85"/>
        <v>4.3076923076923084</v>
      </c>
      <c r="DB38" s="17">
        <f t="shared" si="86"/>
        <v>5.7971014492753623</v>
      </c>
      <c r="DC38" s="17">
        <f t="shared" si="87"/>
        <v>3.4108527131782944</v>
      </c>
      <c r="DD38" s="17">
        <f t="shared" si="88"/>
        <v>4.4554455445544559</v>
      </c>
      <c r="DE38" s="19">
        <f t="shared" si="89"/>
        <v>2.2421524663677128</v>
      </c>
      <c r="DF38" s="17">
        <f t="shared" si="90"/>
        <v>2.0864381520119228</v>
      </c>
      <c r="DG38" s="17" t="str">
        <f t="shared" si="91"/>
        <v/>
      </c>
      <c r="DH38" s="19">
        <f t="shared" si="92"/>
        <v>3.7425149700598808</v>
      </c>
      <c r="DI38" s="17">
        <f t="shared" si="93"/>
        <v>2.9007633587786263</v>
      </c>
    </row>
    <row r="39" spans="1:113" x14ac:dyDescent="0.2">
      <c r="A39" s="91" t="s">
        <v>217</v>
      </c>
      <c r="B39" s="91" t="e">
        <f>VLOOKUP(A39,#REF!,5,FALSE)</f>
        <v>#REF!</v>
      </c>
      <c r="C39" s="92">
        <v>4</v>
      </c>
      <c r="D39" s="103">
        <f t="shared" si="28"/>
        <v>2.4623232323232296</v>
      </c>
      <c r="E39" s="103">
        <f t="shared" si="29"/>
        <v>2.3446464646464626</v>
      </c>
      <c r="F39" s="103">
        <f t="shared" si="30"/>
        <v>2.7603816793893126</v>
      </c>
      <c r="G39" s="103">
        <f t="shared" si="31"/>
        <v>2.4889843749999976</v>
      </c>
      <c r="H39" s="103">
        <f t="shared" si="32"/>
        <v>2.4859374999999986</v>
      </c>
      <c r="I39" s="103">
        <f t="shared" si="33"/>
        <v>2.8651612903225772</v>
      </c>
      <c r="J39" s="103">
        <f t="shared" si="34"/>
        <v>2.6938938053097345</v>
      </c>
      <c r="K39" s="103">
        <f t="shared" si="35"/>
        <v>2.7489915966386533</v>
      </c>
      <c r="L39" s="103">
        <f t="shared" si="36"/>
        <v>2.5091208791208794</v>
      </c>
      <c r="M39" s="103">
        <f t="shared" si="37"/>
        <v>3.0711320754717004</v>
      </c>
      <c r="N39" s="103">
        <f t="shared" si="38"/>
        <v>2.6782828282828319</v>
      </c>
      <c r="O39" s="102">
        <f t="shared" si="39"/>
        <v>-0.29181818181818286</v>
      </c>
      <c r="P39" s="103">
        <f t="shared" si="40"/>
        <v>-0.47181818181818258</v>
      </c>
      <c r="Q39" s="103">
        <f t="shared" si="41"/>
        <v>0.29818181818181699</v>
      </c>
      <c r="R39" s="103">
        <f t="shared" si="42"/>
        <v>0.21818181818181692</v>
      </c>
      <c r="S39" s="103">
        <f t="shared" si="43"/>
        <v>-0.2618181818181835</v>
      </c>
      <c r="T39" s="103">
        <f t="shared" si="44"/>
        <v>0.12818181818181706</v>
      </c>
      <c r="U39" s="103">
        <f t="shared" si="45"/>
        <v>0.25818181818181785</v>
      </c>
      <c r="V39" s="103">
        <f t="shared" si="46"/>
        <v>0.36818181818181728</v>
      </c>
      <c r="W39" s="103">
        <f t="shared" si="47"/>
        <v>-0.32181818181818223</v>
      </c>
      <c r="X39" s="103">
        <f t="shared" si="48"/>
        <v>0.26818181818181763</v>
      </c>
      <c r="Y39" s="103">
        <f t="shared" si="49"/>
        <v>-0.19181818181818322</v>
      </c>
      <c r="Z39" s="35">
        <f t="shared" si="50"/>
        <v>100</v>
      </c>
      <c r="AA39" s="35">
        <f t="shared" si="51"/>
        <v>98.707672810547606</v>
      </c>
      <c r="AB39" s="35">
        <f t="shared" si="52"/>
        <v>99.127208702760484</v>
      </c>
      <c r="AC39" s="35">
        <f t="shared" si="53"/>
        <v>97.113803617323555</v>
      </c>
      <c r="AD39" s="35">
        <f t="shared" si="54"/>
        <v>99.587438916926999</v>
      </c>
      <c r="AE39" s="35">
        <f t="shared" si="55"/>
        <v>100</v>
      </c>
      <c r="AF39" s="35">
        <f t="shared" si="56"/>
        <v>100</v>
      </c>
      <c r="AG39" s="35">
        <f t="shared" si="57"/>
        <v>98.514066513872635</v>
      </c>
      <c r="AH39" s="35">
        <f t="shared" si="58"/>
        <v>98.035246092064639</v>
      </c>
      <c r="AI39" s="35">
        <f t="shared" si="59"/>
        <v>100</v>
      </c>
      <c r="AJ39" s="35">
        <f t="shared" si="60"/>
        <v>95.850782455366968</v>
      </c>
      <c r="AK39" s="36">
        <f t="shared" si="61"/>
        <v>100</v>
      </c>
      <c r="AL39" s="35">
        <f t="shared" si="62"/>
        <v>98.170731707317074</v>
      </c>
      <c r="AM39" s="35">
        <f t="shared" si="63"/>
        <v>100</v>
      </c>
      <c r="AN39" s="35">
        <f t="shared" si="64"/>
        <v>99.232981783317356</v>
      </c>
      <c r="AO39" s="35">
        <f t="shared" si="65"/>
        <v>94.630872483221466</v>
      </c>
      <c r="AP39" s="35">
        <f t="shared" si="66"/>
        <v>98.370086289549377</v>
      </c>
      <c r="AQ39" s="35">
        <f t="shared" si="67"/>
        <v>98.952380952380949</v>
      </c>
      <c r="AR39" s="35">
        <f t="shared" si="68"/>
        <v>100</v>
      </c>
      <c r="AS39" s="35">
        <f t="shared" si="69"/>
        <v>93.428571428571431</v>
      </c>
      <c r="AT39" s="35">
        <f t="shared" si="70"/>
        <v>100</v>
      </c>
      <c r="AU39" s="35">
        <f t="shared" si="71"/>
        <v>95.57692307692308</v>
      </c>
      <c r="AV39" s="36">
        <f t="shared" si="94"/>
        <v>90.069042471581</v>
      </c>
      <c r="AW39" s="35">
        <f t="shared" si="95"/>
        <v>88.905055746441334</v>
      </c>
      <c r="AX39" s="35">
        <f t="shared" si="96"/>
        <v>97.053349875930508</v>
      </c>
      <c r="AY39" s="35">
        <f t="shared" si="97"/>
        <v>95.082067613914731</v>
      </c>
      <c r="AZ39" s="35">
        <f t="shared" si="98"/>
        <v>97.503951527924102</v>
      </c>
      <c r="BA39" s="35">
        <f t="shared" si="99"/>
        <v>97.90788134360912</v>
      </c>
      <c r="BB39" s="35">
        <f t="shared" si="100"/>
        <v>96.770330684076072</v>
      </c>
      <c r="BC39" s="35">
        <f t="shared" si="101"/>
        <v>95.332387935805201</v>
      </c>
      <c r="BD39" s="35">
        <f t="shared" si="102"/>
        <v>94.869031830238725</v>
      </c>
      <c r="BE39" s="35">
        <f t="shared" si="103"/>
        <v>100</v>
      </c>
      <c r="BF39" s="35">
        <f t="shared" si="104"/>
        <v>95.850782455366968</v>
      </c>
      <c r="BG39" s="36">
        <f t="shared" si="105"/>
        <v>89.211242067089756</v>
      </c>
      <c r="BH39" s="35">
        <f t="shared" si="106"/>
        <v>88.058340929808566</v>
      </c>
      <c r="BI39" s="35">
        <f t="shared" si="107"/>
        <v>96.129032258064512</v>
      </c>
      <c r="BJ39" s="35">
        <f t="shared" si="108"/>
        <v>94.176524112829838</v>
      </c>
      <c r="BK39" s="35">
        <f t="shared" si="109"/>
        <v>96.575342465753408</v>
      </c>
      <c r="BL39" s="35">
        <f t="shared" si="110"/>
        <v>96.975425330812854</v>
      </c>
      <c r="BM39" s="35">
        <f t="shared" si="111"/>
        <v>95.848708487084878</v>
      </c>
      <c r="BN39" s="35">
        <f t="shared" si="112"/>
        <v>94.42446043165468</v>
      </c>
      <c r="BO39" s="35">
        <f t="shared" si="113"/>
        <v>93.965517241379317</v>
      </c>
      <c r="BP39" s="35">
        <f t="shared" si="114"/>
        <v>99.047619047619051</v>
      </c>
      <c r="BQ39" s="35">
        <f t="shared" si="115"/>
        <v>94.937917860553952</v>
      </c>
      <c r="BR39" s="36">
        <f t="shared" si="116"/>
        <v>93.714285714285708</v>
      </c>
      <c r="BS39" s="35">
        <f t="shared" si="117"/>
        <v>92</v>
      </c>
      <c r="BT39" s="35">
        <f t="shared" si="118"/>
        <v>99.333333333333329</v>
      </c>
      <c r="BU39" s="35">
        <f t="shared" si="119"/>
        <v>98.571428571428569</v>
      </c>
      <c r="BV39" s="35">
        <f t="shared" si="120"/>
        <v>93.999999999999986</v>
      </c>
      <c r="BW39" s="35">
        <f t="shared" si="121"/>
        <v>97.714285714285708</v>
      </c>
      <c r="BX39" s="35">
        <f t="shared" si="122"/>
        <v>98.952380952380949</v>
      </c>
      <c r="BY39" s="35">
        <f t="shared" si="123"/>
        <v>100</v>
      </c>
      <c r="BZ39" s="35">
        <f t="shared" si="124"/>
        <v>93.428571428571431</v>
      </c>
      <c r="CA39" s="35">
        <f t="shared" si="125"/>
        <v>99.047619047619051</v>
      </c>
      <c r="CB39" s="35">
        <f t="shared" si="126"/>
        <v>94.666666666666671</v>
      </c>
      <c r="CC39" s="15">
        <v>9.84</v>
      </c>
      <c r="CD39" s="16">
        <v>9.66</v>
      </c>
      <c r="CE39" s="15">
        <v>10.43</v>
      </c>
      <c r="CF39" s="16">
        <v>10.35</v>
      </c>
      <c r="CG39" s="16">
        <v>9.8699999999999992</v>
      </c>
      <c r="CH39" s="16">
        <v>10.26</v>
      </c>
      <c r="CI39" s="15">
        <v>10.39</v>
      </c>
      <c r="CJ39" s="16">
        <v>10.5</v>
      </c>
      <c r="CK39" s="16">
        <v>9.81</v>
      </c>
      <c r="CL39" s="15">
        <v>10.4</v>
      </c>
      <c r="CM39" s="16">
        <v>9.94</v>
      </c>
      <c r="CN39" s="15">
        <v>0.13</v>
      </c>
      <c r="CO39" s="16">
        <v>0.16</v>
      </c>
      <c r="CP39" s="15">
        <v>0.12</v>
      </c>
      <c r="CQ39" s="16">
        <v>0.16</v>
      </c>
      <c r="CR39" s="16">
        <v>0.13</v>
      </c>
      <c r="CS39" s="16">
        <v>0.13</v>
      </c>
      <c r="CT39" s="15">
        <v>0.1</v>
      </c>
      <c r="CU39" s="16">
        <v>0.14000000000000001</v>
      </c>
      <c r="CV39" s="16">
        <v>0.16</v>
      </c>
      <c r="CW39" s="15">
        <v>0.12</v>
      </c>
      <c r="CX39" s="16">
        <v>0.13</v>
      </c>
      <c r="CY39" s="19">
        <f t="shared" si="83"/>
        <v>1.321138211382114</v>
      </c>
      <c r="CZ39" s="17">
        <f t="shared" si="84"/>
        <v>1.6563146997929608</v>
      </c>
      <c r="DA39" s="19">
        <f t="shared" si="85"/>
        <v>1.1505273250239694</v>
      </c>
      <c r="DB39" s="17">
        <f t="shared" si="86"/>
        <v>1.5458937198067635</v>
      </c>
      <c r="DC39" s="17">
        <f t="shared" si="87"/>
        <v>1.3171225937183384</v>
      </c>
      <c r="DD39" s="17">
        <f t="shared" si="88"/>
        <v>1.267056530214425</v>
      </c>
      <c r="DE39" s="19">
        <f t="shared" si="89"/>
        <v>0.96246390760346479</v>
      </c>
      <c r="DF39" s="17">
        <f t="shared" si="90"/>
        <v>1.3333333333333335</v>
      </c>
      <c r="DG39" s="17">
        <f t="shared" si="91"/>
        <v>1.6309887869520896</v>
      </c>
      <c r="DH39" s="19">
        <f t="shared" si="92"/>
        <v>1.1538461538461537</v>
      </c>
      <c r="DI39" s="17">
        <f t="shared" si="93"/>
        <v>1.3078470824949699</v>
      </c>
    </row>
    <row r="40" spans="1:113" x14ac:dyDescent="0.2">
      <c r="A40" s="91" t="s">
        <v>218</v>
      </c>
      <c r="B40" s="91" t="e">
        <f>VLOOKUP(A40,#REF!,5,FALSE)</f>
        <v>#REF!</v>
      </c>
      <c r="C40" s="92">
        <v>4</v>
      </c>
      <c r="D40" s="103">
        <f t="shared" si="28"/>
        <v>2.3523232323232302</v>
      </c>
      <c r="E40" s="103">
        <f t="shared" si="29"/>
        <v>2.3946464646464634</v>
      </c>
      <c r="F40" s="103">
        <f t="shared" si="30"/>
        <v>2.8903816793893133</v>
      </c>
      <c r="G40" s="103">
        <f t="shared" si="31"/>
        <v>2.7389843749999976</v>
      </c>
      <c r="H40" s="103">
        <f t="shared" si="32"/>
        <v>2.6459374999999987</v>
      </c>
      <c r="I40" s="103">
        <f t="shared" si="33"/>
        <v>2.7151612903225768</v>
      </c>
      <c r="J40" s="103">
        <f t="shared" si="34"/>
        <v>2.2038938053097343</v>
      </c>
      <c r="K40" s="103">
        <f t="shared" si="35"/>
        <v>2.4889915966386535</v>
      </c>
      <c r="L40" s="103">
        <f t="shared" si="36"/>
        <v>2.8591208791208791</v>
      </c>
      <c r="M40" s="103">
        <f t="shared" si="37"/>
        <v>3.1711320754717001</v>
      </c>
      <c r="N40" s="103">
        <f t="shared" si="38"/>
        <v>2.8482828282828319</v>
      </c>
      <c r="O40" s="102">
        <f t="shared" si="39"/>
        <v>-0.41999999999999815</v>
      </c>
      <c r="P40" s="103">
        <f t="shared" si="40"/>
        <v>-0.43999999999999773</v>
      </c>
      <c r="Q40" s="103">
        <f t="shared" si="41"/>
        <v>0.41000000000000192</v>
      </c>
      <c r="R40" s="103">
        <f t="shared" si="42"/>
        <v>0.45000000000000107</v>
      </c>
      <c r="S40" s="103">
        <f t="shared" si="43"/>
        <v>-0.11999999999999922</v>
      </c>
      <c r="T40" s="103">
        <f t="shared" si="44"/>
        <v>-3.9999999999999147E-2</v>
      </c>
      <c r="U40" s="103">
        <f t="shared" si="45"/>
        <v>-0.24999999999999822</v>
      </c>
      <c r="V40" s="103">
        <f t="shared" si="46"/>
        <v>9.0000000000001634E-2</v>
      </c>
      <c r="W40" s="103">
        <f t="shared" si="47"/>
        <v>1.0000000000001563E-2</v>
      </c>
      <c r="X40" s="103">
        <f t="shared" si="48"/>
        <v>0.35000000000000142</v>
      </c>
      <c r="Y40" s="103">
        <f t="shared" si="49"/>
        <v>-3.9999999999999147E-2</v>
      </c>
      <c r="Z40" s="35">
        <f t="shared" si="50"/>
        <v>99.660881800687761</v>
      </c>
      <c r="AA40" s="35">
        <f t="shared" si="51"/>
        <v>100</v>
      </c>
      <c r="AB40" s="35">
        <f t="shared" si="52"/>
        <v>99.170874473354147</v>
      </c>
      <c r="AC40" s="35">
        <f t="shared" si="53"/>
        <v>98.278413168138911</v>
      </c>
      <c r="AD40" s="35">
        <f t="shared" si="54"/>
        <v>100</v>
      </c>
      <c r="AE40" s="35">
        <f t="shared" si="55"/>
        <v>97.367820922864709</v>
      </c>
      <c r="AF40" s="35">
        <f t="shared" si="56"/>
        <v>93.845338059679804</v>
      </c>
      <c r="AG40" s="35">
        <f t="shared" si="57"/>
        <v>94.624143205120944</v>
      </c>
      <c r="AH40" s="35">
        <f t="shared" si="58"/>
        <v>100</v>
      </c>
      <c r="AI40" s="35">
        <f t="shared" si="59"/>
        <v>100</v>
      </c>
      <c r="AJ40" s="35">
        <f t="shared" si="60"/>
        <v>96.561604584527217</v>
      </c>
      <c r="AK40" s="36">
        <f t="shared" si="61"/>
        <v>100</v>
      </c>
      <c r="AL40" s="35">
        <f t="shared" si="62"/>
        <v>99.794450154162391</v>
      </c>
      <c r="AM40" s="35">
        <f t="shared" si="63"/>
        <v>99.622641509433961</v>
      </c>
      <c r="AN40" s="35">
        <f t="shared" si="64"/>
        <v>100</v>
      </c>
      <c r="AO40" s="35">
        <f t="shared" si="65"/>
        <v>94.622641509433961</v>
      </c>
      <c r="AP40" s="35">
        <f t="shared" si="66"/>
        <v>95.377358490566039</v>
      </c>
      <c r="AQ40" s="35">
        <f t="shared" si="67"/>
        <v>96.6796875</v>
      </c>
      <c r="AR40" s="35">
        <f t="shared" si="68"/>
        <v>100</v>
      </c>
      <c r="AS40" s="35">
        <f t="shared" si="69"/>
        <v>99.21875</v>
      </c>
      <c r="AT40" s="35">
        <f t="shared" si="70"/>
        <v>100</v>
      </c>
      <c r="AU40" s="35">
        <f t="shared" si="71"/>
        <v>96.285714285714292</v>
      </c>
      <c r="AV40" s="36">
        <f t="shared" si="94"/>
        <v>88.213961922030833</v>
      </c>
      <c r="AW40" s="35">
        <f t="shared" si="95"/>
        <v>88.514129443938018</v>
      </c>
      <c r="AX40" s="35">
        <f t="shared" si="96"/>
        <v>97.327188940092171</v>
      </c>
      <c r="AY40" s="35">
        <f t="shared" si="97"/>
        <v>96.451319381255686</v>
      </c>
      <c r="AZ40" s="35">
        <f t="shared" si="98"/>
        <v>98.140900195694698</v>
      </c>
      <c r="BA40" s="35">
        <f t="shared" si="99"/>
        <v>95.557655954631386</v>
      </c>
      <c r="BB40" s="35">
        <f t="shared" si="100"/>
        <v>91.328413284132836</v>
      </c>
      <c r="BC40" s="35">
        <f t="shared" si="101"/>
        <v>92.086330935251809</v>
      </c>
      <c r="BD40" s="35">
        <f t="shared" si="102"/>
        <v>97.318007662835257</v>
      </c>
      <c r="BE40" s="35">
        <f t="shared" si="103"/>
        <v>100</v>
      </c>
      <c r="BF40" s="35">
        <f t="shared" si="104"/>
        <v>96.561604584527217</v>
      </c>
      <c r="BG40" s="36">
        <f t="shared" si="105"/>
        <v>88.213961922030833</v>
      </c>
      <c r="BH40" s="35">
        <f t="shared" si="106"/>
        <v>88.514129443938018</v>
      </c>
      <c r="BI40" s="35">
        <f t="shared" si="107"/>
        <v>97.327188940092171</v>
      </c>
      <c r="BJ40" s="35">
        <f t="shared" si="108"/>
        <v>96.451319381255686</v>
      </c>
      <c r="BK40" s="35">
        <f t="shared" si="109"/>
        <v>98.140900195694698</v>
      </c>
      <c r="BL40" s="35">
        <f t="shared" si="110"/>
        <v>95.557655954631386</v>
      </c>
      <c r="BM40" s="35">
        <f t="shared" si="111"/>
        <v>91.328413284132836</v>
      </c>
      <c r="BN40" s="35">
        <f t="shared" si="112"/>
        <v>92.086330935251809</v>
      </c>
      <c r="BO40" s="35">
        <f t="shared" si="113"/>
        <v>97.318007662835257</v>
      </c>
      <c r="BP40" s="35">
        <f t="shared" si="114"/>
        <v>100</v>
      </c>
      <c r="BQ40" s="35">
        <f t="shared" si="115"/>
        <v>96.561604584527217</v>
      </c>
      <c r="BR40" s="36">
        <f t="shared" si="116"/>
        <v>91.79245283018868</v>
      </c>
      <c r="BS40" s="35">
        <f t="shared" si="117"/>
        <v>91.603773584905667</v>
      </c>
      <c r="BT40" s="35">
        <f t="shared" si="118"/>
        <v>99.622641509433961</v>
      </c>
      <c r="BU40" s="35">
        <f t="shared" si="119"/>
        <v>100</v>
      </c>
      <c r="BV40" s="35">
        <f t="shared" si="120"/>
        <v>94.622641509433961</v>
      </c>
      <c r="BW40" s="35">
        <f t="shared" si="121"/>
        <v>95.377358490566039</v>
      </c>
      <c r="BX40" s="35">
        <f t="shared" si="122"/>
        <v>93.396226415094347</v>
      </c>
      <c r="BY40" s="35">
        <f t="shared" si="123"/>
        <v>96.603773584905667</v>
      </c>
      <c r="BZ40" s="35">
        <f t="shared" si="124"/>
        <v>95.84905660377359</v>
      </c>
      <c r="CA40" s="35">
        <f t="shared" si="125"/>
        <v>99.056603773584911</v>
      </c>
      <c r="CB40" s="35">
        <f t="shared" si="126"/>
        <v>95.377358490566039</v>
      </c>
      <c r="CC40" s="15">
        <v>9.73</v>
      </c>
      <c r="CD40" s="16">
        <v>9.7100000000000009</v>
      </c>
      <c r="CE40" s="15">
        <v>10.56</v>
      </c>
      <c r="CF40" s="16">
        <v>10.6</v>
      </c>
      <c r="CG40" s="16">
        <v>10.029999999999999</v>
      </c>
      <c r="CH40" s="16">
        <v>10.11</v>
      </c>
      <c r="CI40" s="15">
        <v>9.9</v>
      </c>
      <c r="CJ40" s="16">
        <v>10.24</v>
      </c>
      <c r="CK40" s="16">
        <v>10.16</v>
      </c>
      <c r="CL40" s="15">
        <v>10.5</v>
      </c>
      <c r="CM40" s="16">
        <v>10.11</v>
      </c>
      <c r="CN40" s="15">
        <v>0.19</v>
      </c>
      <c r="CO40" s="16">
        <v>0.18</v>
      </c>
      <c r="CP40" s="15">
        <v>0.19</v>
      </c>
      <c r="CQ40" s="16">
        <v>0.22</v>
      </c>
      <c r="CR40" s="16">
        <v>0.17</v>
      </c>
      <c r="CS40" s="16">
        <v>0.1</v>
      </c>
      <c r="CT40" s="15">
        <v>0.1</v>
      </c>
      <c r="CU40" s="16">
        <v>0.2</v>
      </c>
      <c r="CV40" s="16">
        <v>0.2</v>
      </c>
      <c r="CW40" s="15">
        <v>0.21</v>
      </c>
      <c r="CX40" s="16">
        <v>0.2</v>
      </c>
      <c r="CY40" s="19">
        <f t="shared" si="83"/>
        <v>1.9527235354573482</v>
      </c>
      <c r="CZ40" s="17">
        <f t="shared" si="84"/>
        <v>1.8537590113285269</v>
      </c>
      <c r="DA40" s="19">
        <f t="shared" si="85"/>
        <v>1.7992424242424241</v>
      </c>
      <c r="DB40" s="17">
        <f t="shared" si="86"/>
        <v>2.075471698113208</v>
      </c>
      <c r="DC40" s="17">
        <f t="shared" si="87"/>
        <v>1.6949152542372885</v>
      </c>
      <c r="DD40" s="17">
        <f t="shared" si="88"/>
        <v>0.98911968348170143</v>
      </c>
      <c r="DE40" s="19">
        <f t="shared" si="89"/>
        <v>1.0101010101010102</v>
      </c>
      <c r="DF40" s="17">
        <f t="shared" si="90"/>
        <v>1.953125</v>
      </c>
      <c r="DG40" s="17">
        <f t="shared" si="91"/>
        <v>1.9685039370078741</v>
      </c>
      <c r="DH40" s="19">
        <f t="shared" si="92"/>
        <v>2</v>
      </c>
      <c r="DI40" s="17">
        <f t="shared" si="93"/>
        <v>1.9782393669634029</v>
      </c>
    </row>
    <row r="41" spans="1:113" x14ac:dyDescent="0.2">
      <c r="A41" s="91" t="s">
        <v>219</v>
      </c>
      <c r="B41" s="91" t="e">
        <f>VLOOKUP(A41,#REF!,5,FALSE)</f>
        <v>#REF!</v>
      </c>
      <c r="C41" s="92">
        <v>4</v>
      </c>
      <c r="D41" s="103" t="str">
        <f t="shared" si="28"/>
        <v/>
      </c>
      <c r="E41" s="103" t="str">
        <f t="shared" si="29"/>
        <v/>
      </c>
      <c r="F41" s="103">
        <f t="shared" si="30"/>
        <v>0.18038167938931249</v>
      </c>
      <c r="G41" s="103">
        <f t="shared" si="31"/>
        <v>2.898437499999762E-2</v>
      </c>
      <c r="H41" s="103">
        <f t="shared" si="32"/>
        <v>4.5937499999999076E-2</v>
      </c>
      <c r="I41" s="103">
        <f t="shared" si="33"/>
        <v>-7.4838709677422344E-2</v>
      </c>
      <c r="J41" s="103">
        <f t="shared" si="34"/>
        <v>-4.6106194690265667E-2</v>
      </c>
      <c r="K41" s="103">
        <f t="shared" si="35"/>
        <v>-0.36100840336134699</v>
      </c>
      <c r="L41" s="103">
        <f t="shared" si="36"/>
        <v>0.48912087912087898</v>
      </c>
      <c r="M41" s="103">
        <f t="shared" si="37"/>
        <v>0.52113207547169971</v>
      </c>
      <c r="N41" s="103">
        <f t="shared" si="38"/>
        <v>0.32828282828283228</v>
      </c>
      <c r="O41" s="102" t="str">
        <f t="shared" si="39"/>
        <v/>
      </c>
      <c r="P41" s="103" t="str">
        <f t="shared" si="40"/>
        <v/>
      </c>
      <c r="Q41" s="103">
        <f t="shared" si="41"/>
        <v>0.20999999999999908</v>
      </c>
      <c r="R41" s="103">
        <f t="shared" si="42"/>
        <v>0.24999999999999911</v>
      </c>
      <c r="S41" s="103">
        <f t="shared" si="43"/>
        <v>-0.21000000000000085</v>
      </c>
      <c r="T41" s="103">
        <f t="shared" si="44"/>
        <v>-0.32000000000000028</v>
      </c>
      <c r="U41" s="103">
        <f t="shared" si="45"/>
        <v>9.9999999999997868E-3</v>
      </c>
      <c r="V41" s="103">
        <f t="shared" si="46"/>
        <v>-0.25000000000000089</v>
      </c>
      <c r="W41" s="103">
        <f t="shared" si="47"/>
        <v>0.14999999999999947</v>
      </c>
      <c r="X41" s="103">
        <f t="shared" si="48"/>
        <v>0.20999999999999908</v>
      </c>
      <c r="Y41" s="103">
        <f t="shared" si="49"/>
        <v>-5.0000000000000711E-2</v>
      </c>
      <c r="Z41" s="35">
        <f t="shared" si="50"/>
        <v>0</v>
      </c>
      <c r="AA41" s="35">
        <f t="shared" si="51"/>
        <v>0</v>
      </c>
      <c r="AB41" s="35">
        <f t="shared" si="52"/>
        <v>99.518082750835774</v>
      </c>
      <c r="AC41" s="35">
        <f t="shared" si="53"/>
        <v>98.750975130946173</v>
      </c>
      <c r="AD41" s="35">
        <f t="shared" si="54"/>
        <v>100</v>
      </c>
      <c r="AE41" s="35">
        <f t="shared" si="55"/>
        <v>95.167244629777102</v>
      </c>
      <c r="AF41" s="35">
        <f t="shared" si="56"/>
        <v>94.579103685773688</v>
      </c>
      <c r="AG41" s="35">
        <f t="shared" si="57"/>
        <v>89.064101735299815</v>
      </c>
      <c r="AH41" s="35">
        <f t="shared" si="58"/>
        <v>100</v>
      </c>
      <c r="AI41" s="35">
        <f t="shared" si="59"/>
        <v>100</v>
      </c>
      <c r="AJ41" s="35">
        <f t="shared" si="60"/>
        <v>96.964940777106577</v>
      </c>
      <c r="AK41" s="36">
        <f t="shared" si="61"/>
        <v>0</v>
      </c>
      <c r="AL41" s="35">
        <f t="shared" si="62"/>
        <v>0</v>
      </c>
      <c r="AM41" s="35">
        <f t="shared" si="63"/>
        <v>99.49302915082383</v>
      </c>
      <c r="AN41" s="35">
        <f t="shared" si="64"/>
        <v>100</v>
      </c>
      <c r="AO41" s="35">
        <f t="shared" si="65"/>
        <v>94.169835234474021</v>
      </c>
      <c r="AP41" s="35">
        <f t="shared" si="66"/>
        <v>92.775665399239543</v>
      </c>
      <c r="AQ41" s="35">
        <f t="shared" si="67"/>
        <v>98.202824133504492</v>
      </c>
      <c r="AR41" s="35">
        <f t="shared" si="68"/>
        <v>94.865211810012838</v>
      </c>
      <c r="AS41" s="35">
        <f t="shared" si="69"/>
        <v>100</v>
      </c>
      <c r="AT41" s="35">
        <f t="shared" si="70"/>
        <v>100</v>
      </c>
      <c r="AU41" s="35">
        <f t="shared" si="71"/>
        <v>96.687898089171981</v>
      </c>
      <c r="AV41" s="36">
        <f t="shared" si="94"/>
        <v>0</v>
      </c>
      <c r="AW41" s="35">
        <f t="shared" si="95"/>
        <v>0</v>
      </c>
      <c r="AX41" s="35">
        <f t="shared" si="96"/>
        <v>96.774193548387103</v>
      </c>
      <c r="AY41" s="35">
        <f t="shared" si="97"/>
        <v>96.028236439612172</v>
      </c>
      <c r="AZ41" s="35">
        <f t="shared" si="98"/>
        <v>97.242823488351789</v>
      </c>
      <c r="BA41" s="35">
        <f t="shared" si="99"/>
        <v>92.543315714062103</v>
      </c>
      <c r="BB41" s="35">
        <f t="shared" si="100"/>
        <v>94.395609561191151</v>
      </c>
      <c r="BC41" s="35">
        <f t="shared" si="101"/>
        <v>88.891307336296578</v>
      </c>
      <c r="BD41" s="35">
        <f t="shared" si="102"/>
        <v>99.805988725382548</v>
      </c>
      <c r="BE41" s="35">
        <f t="shared" si="103"/>
        <v>100</v>
      </c>
      <c r="BF41" s="35">
        <f t="shared" si="104"/>
        <v>96.964940777106577</v>
      </c>
      <c r="BG41" s="36">
        <f t="shared" si="105"/>
        <v>0</v>
      </c>
      <c r="BH41" s="35">
        <f t="shared" si="106"/>
        <v>0</v>
      </c>
      <c r="BI41" s="35">
        <f t="shared" si="107"/>
        <v>72.350230414746548</v>
      </c>
      <c r="BJ41" s="35">
        <f t="shared" si="108"/>
        <v>71.792538671519566</v>
      </c>
      <c r="BK41" s="35">
        <f t="shared" si="109"/>
        <v>72.700587084148722</v>
      </c>
      <c r="BL41" s="35">
        <f t="shared" si="110"/>
        <v>69.187145557655953</v>
      </c>
      <c r="BM41" s="35">
        <f t="shared" si="111"/>
        <v>70.571955719557195</v>
      </c>
      <c r="BN41" s="35">
        <f t="shared" si="112"/>
        <v>66.456834532374103</v>
      </c>
      <c r="BO41" s="35">
        <f t="shared" si="113"/>
        <v>74.616858237547902</v>
      </c>
      <c r="BP41" s="35">
        <f t="shared" si="114"/>
        <v>74.761904761904759</v>
      </c>
      <c r="BQ41" s="35">
        <f t="shared" si="115"/>
        <v>72.492836676217763</v>
      </c>
      <c r="BR41" s="36">
        <f t="shared" si="116"/>
        <v>0</v>
      </c>
      <c r="BS41" s="35">
        <f t="shared" si="117"/>
        <v>0</v>
      </c>
      <c r="BT41" s="35">
        <f t="shared" si="118"/>
        <v>99.49302915082383</v>
      </c>
      <c r="BU41" s="35">
        <f t="shared" si="119"/>
        <v>100</v>
      </c>
      <c r="BV41" s="35">
        <f t="shared" si="120"/>
        <v>94.169835234474021</v>
      </c>
      <c r="BW41" s="35">
        <f t="shared" si="121"/>
        <v>92.775665399239543</v>
      </c>
      <c r="BX41" s="35">
        <f t="shared" si="122"/>
        <v>96.958174904942965</v>
      </c>
      <c r="BY41" s="35">
        <f t="shared" si="123"/>
        <v>93.662864385297851</v>
      </c>
      <c r="BZ41" s="35">
        <f t="shared" si="124"/>
        <v>98.732572877059567</v>
      </c>
      <c r="CA41" s="35">
        <f t="shared" si="125"/>
        <v>99.49302915082383</v>
      </c>
      <c r="CB41" s="35">
        <f t="shared" si="126"/>
        <v>96.197718631178716</v>
      </c>
      <c r="CE41" s="15">
        <v>7.85</v>
      </c>
      <c r="CF41" s="16">
        <v>7.89</v>
      </c>
      <c r="CG41" s="16">
        <v>7.43</v>
      </c>
      <c r="CH41" s="16">
        <v>7.32</v>
      </c>
      <c r="CI41" s="15">
        <v>7.65</v>
      </c>
      <c r="CJ41" s="16">
        <v>7.39</v>
      </c>
      <c r="CK41" s="16">
        <v>7.79</v>
      </c>
      <c r="CL41" s="15">
        <v>7.85</v>
      </c>
      <c r="CM41" s="16">
        <v>7.59</v>
      </c>
      <c r="CN41" s="15" t="s">
        <v>180</v>
      </c>
      <c r="CO41" s="16" t="s">
        <v>180</v>
      </c>
      <c r="CP41" s="15">
        <v>0.17</v>
      </c>
      <c r="CQ41" s="16">
        <v>0.15</v>
      </c>
      <c r="CR41" s="16">
        <v>0.08</v>
      </c>
      <c r="CS41" s="16">
        <v>0.08</v>
      </c>
      <c r="CT41" s="15">
        <v>0.13</v>
      </c>
      <c r="CU41" s="16">
        <v>0.09</v>
      </c>
      <c r="CV41" s="16">
        <v>0.11</v>
      </c>
      <c r="CW41" s="15">
        <v>0.11</v>
      </c>
      <c r="CX41" s="16">
        <v>0.06</v>
      </c>
      <c r="CY41" s="19" t="str">
        <f t="shared" si="83"/>
        <v/>
      </c>
      <c r="CZ41" s="17" t="str">
        <f t="shared" si="84"/>
        <v/>
      </c>
      <c r="DA41" s="19">
        <f t="shared" si="85"/>
        <v>2.1656050955414017</v>
      </c>
      <c r="DB41" s="17">
        <f t="shared" si="86"/>
        <v>1.9011406844106464</v>
      </c>
      <c r="DC41" s="17">
        <f t="shared" si="87"/>
        <v>1.0767160161507403</v>
      </c>
      <c r="DD41" s="17">
        <f t="shared" si="88"/>
        <v>1.0928961748633881</v>
      </c>
      <c r="DE41" s="19">
        <f t="shared" si="89"/>
        <v>1.6993464052287581</v>
      </c>
      <c r="DF41" s="17">
        <f t="shared" si="90"/>
        <v>1.2178619756427604</v>
      </c>
      <c r="DG41" s="17">
        <f t="shared" si="91"/>
        <v>1.4120667522464698</v>
      </c>
      <c r="DH41" s="19">
        <f t="shared" si="92"/>
        <v>1.4012738853503186</v>
      </c>
      <c r="DI41" s="17">
        <f t="shared" si="93"/>
        <v>0.79051383399209485</v>
      </c>
    </row>
    <row r="42" spans="1:113" x14ac:dyDescent="0.2">
      <c r="A42" s="91" t="s">
        <v>220</v>
      </c>
      <c r="B42" s="91" t="e">
        <f>VLOOKUP(A42,#REF!,5,FALSE)</f>
        <v>#REF!</v>
      </c>
      <c r="C42" s="92">
        <v>3</v>
      </c>
      <c r="D42" s="103">
        <f t="shared" si="28"/>
        <v>-1.80767676767677</v>
      </c>
      <c r="E42" s="103">
        <f t="shared" si="29"/>
        <v>-1.8153535353535375</v>
      </c>
      <c r="F42" s="103">
        <f t="shared" si="30"/>
        <v>-1.1896183206106867</v>
      </c>
      <c r="G42" s="103">
        <f t="shared" si="31"/>
        <v>-1.4010156250000021</v>
      </c>
      <c r="H42" s="103">
        <f t="shared" si="32"/>
        <v>-1.284062500000001</v>
      </c>
      <c r="I42" s="103">
        <f t="shared" si="33"/>
        <v>-1.2648387096774227</v>
      </c>
      <c r="J42" s="103">
        <f t="shared" si="34"/>
        <v>-1.3261061946902659</v>
      </c>
      <c r="K42" s="103">
        <f t="shared" si="35"/>
        <v>-1.4710084033613464</v>
      </c>
      <c r="L42" s="103">
        <f t="shared" si="36"/>
        <v>-1.1408791208791209</v>
      </c>
      <c r="M42" s="103">
        <f t="shared" si="37"/>
        <v>-0.9188679245282998</v>
      </c>
      <c r="N42" s="103">
        <f t="shared" si="38"/>
        <v>-0.98171717171716733</v>
      </c>
      <c r="O42" s="102">
        <f t="shared" si="39"/>
        <v>-0.58818181818181703</v>
      </c>
      <c r="P42" s="103">
        <f t="shared" si="40"/>
        <v>-0.65818181818181731</v>
      </c>
      <c r="Q42" s="103">
        <f t="shared" si="41"/>
        <v>0.32181818181818311</v>
      </c>
      <c r="R42" s="103">
        <f t="shared" si="42"/>
        <v>0.30181818181818265</v>
      </c>
      <c r="S42" s="103">
        <f t="shared" si="43"/>
        <v>-5.8181818181817668E-2</v>
      </c>
      <c r="T42" s="103">
        <f t="shared" si="44"/>
        <v>-2.818181818181742E-2</v>
      </c>
      <c r="U42" s="103">
        <f t="shared" si="45"/>
        <v>0.21181818181818279</v>
      </c>
      <c r="V42" s="103">
        <f t="shared" si="46"/>
        <v>0.12181818181818294</v>
      </c>
      <c r="W42" s="103">
        <f t="shared" si="47"/>
        <v>1.8181818181828291E-3</v>
      </c>
      <c r="X42" s="103">
        <f t="shared" si="48"/>
        <v>0.25181818181818283</v>
      </c>
      <c r="Y42" s="103">
        <f t="shared" si="49"/>
        <v>0.12181818181818294</v>
      </c>
      <c r="Z42" s="35">
        <f t="shared" si="50"/>
        <v>100</v>
      </c>
      <c r="AA42" s="35">
        <f t="shared" si="51"/>
        <v>99.283340070602208</v>
      </c>
      <c r="AB42" s="35">
        <f t="shared" si="52"/>
        <v>100</v>
      </c>
      <c r="AC42" s="35">
        <f t="shared" si="53"/>
        <v>98.421404419281274</v>
      </c>
      <c r="AD42" s="35">
        <f t="shared" si="54"/>
        <v>99.9386944021647</v>
      </c>
      <c r="AE42" s="35">
        <f t="shared" si="55"/>
        <v>97.012911619874444</v>
      </c>
      <c r="AF42" s="35">
        <f t="shared" si="56"/>
        <v>99.59325729620933</v>
      </c>
      <c r="AG42" s="35">
        <f t="shared" si="57"/>
        <v>95.713818555545174</v>
      </c>
      <c r="AH42" s="35">
        <f t="shared" si="58"/>
        <v>100</v>
      </c>
      <c r="AI42" s="35">
        <f t="shared" si="59"/>
        <v>100</v>
      </c>
      <c r="AJ42" s="35">
        <f t="shared" si="60"/>
        <v>98.252640707347481</v>
      </c>
      <c r="AK42" s="36">
        <f t="shared" si="61"/>
        <v>100</v>
      </c>
      <c r="AL42" s="35">
        <f t="shared" si="62"/>
        <v>98.74326750448833</v>
      </c>
      <c r="AM42" s="35">
        <f t="shared" si="63"/>
        <v>100</v>
      </c>
      <c r="AN42" s="35">
        <f t="shared" si="64"/>
        <v>99.691358024691354</v>
      </c>
      <c r="AO42" s="35">
        <f t="shared" si="65"/>
        <v>94.135802469135797</v>
      </c>
      <c r="AP42" s="35">
        <f t="shared" si="66"/>
        <v>94.598765432098759</v>
      </c>
      <c r="AQ42" s="35">
        <f t="shared" si="67"/>
        <v>100</v>
      </c>
      <c r="AR42" s="35">
        <f t="shared" si="68"/>
        <v>98.587127158555731</v>
      </c>
      <c r="AS42" s="35">
        <f t="shared" si="69"/>
        <v>96.703296703296701</v>
      </c>
      <c r="AT42" s="35">
        <f t="shared" si="70"/>
        <v>100</v>
      </c>
      <c r="AU42" s="35">
        <f t="shared" si="71"/>
        <v>97.971918876755069</v>
      </c>
      <c r="AV42" s="36">
        <f t="shared" si="94"/>
        <v>82.720081242052956</v>
      </c>
      <c r="AW42" s="35">
        <f t="shared" si="95"/>
        <v>82.127259566225845</v>
      </c>
      <c r="AX42" s="35">
        <f t="shared" si="96"/>
        <v>97.831010014594128</v>
      </c>
      <c r="AY42" s="35">
        <f t="shared" si="97"/>
        <v>96.286654013931241</v>
      </c>
      <c r="AZ42" s="35">
        <f t="shared" si="98"/>
        <v>97.77103412903638</v>
      </c>
      <c r="BA42" s="35">
        <f t="shared" si="99"/>
        <v>94.908711282288721</v>
      </c>
      <c r="BB42" s="35">
        <f t="shared" si="100"/>
        <v>96.25901641231701</v>
      </c>
      <c r="BC42" s="35">
        <f t="shared" si="101"/>
        <v>92.509455773914411</v>
      </c>
      <c r="BD42" s="35">
        <f t="shared" si="102"/>
        <v>96.65214194774687</v>
      </c>
      <c r="BE42" s="35">
        <f t="shared" si="103"/>
        <v>100</v>
      </c>
      <c r="BF42" s="35">
        <f t="shared" si="104"/>
        <v>98.252640707347481</v>
      </c>
      <c r="BG42" s="36">
        <f t="shared" si="105"/>
        <v>50.498640072529469</v>
      </c>
      <c r="BH42" s="35">
        <f t="shared" si="106"/>
        <v>50.13673655423883</v>
      </c>
      <c r="BI42" s="35">
        <f t="shared" si="107"/>
        <v>59.723502304147466</v>
      </c>
      <c r="BJ42" s="35">
        <f t="shared" si="108"/>
        <v>58.780709736123747</v>
      </c>
      <c r="BK42" s="35">
        <f t="shared" si="109"/>
        <v>59.686888454011736</v>
      </c>
      <c r="BL42" s="35">
        <f t="shared" si="110"/>
        <v>57.939508506616257</v>
      </c>
      <c r="BM42" s="35">
        <f t="shared" si="111"/>
        <v>58.763837638376387</v>
      </c>
      <c r="BN42" s="35">
        <f t="shared" si="112"/>
        <v>56.474820143884898</v>
      </c>
      <c r="BO42" s="35">
        <f t="shared" si="113"/>
        <v>59.003831417624525</v>
      </c>
      <c r="BP42" s="35">
        <f t="shared" si="114"/>
        <v>61.047619047619051</v>
      </c>
      <c r="BQ42" s="35">
        <f t="shared" si="115"/>
        <v>59.980897803247373</v>
      </c>
      <c r="BR42" s="36">
        <f t="shared" si="116"/>
        <v>85.956790123456784</v>
      </c>
      <c r="BS42" s="35">
        <f t="shared" si="117"/>
        <v>84.876543209876544</v>
      </c>
      <c r="BT42" s="35">
        <f t="shared" si="118"/>
        <v>100</v>
      </c>
      <c r="BU42" s="35">
        <f t="shared" si="119"/>
        <v>99.691358024691354</v>
      </c>
      <c r="BV42" s="35">
        <f t="shared" si="120"/>
        <v>94.135802469135797</v>
      </c>
      <c r="BW42" s="35">
        <f t="shared" si="121"/>
        <v>94.598765432098759</v>
      </c>
      <c r="BX42" s="35">
        <f t="shared" si="122"/>
        <v>98.302469135802468</v>
      </c>
      <c r="BY42" s="35">
        <f t="shared" si="123"/>
        <v>96.913580246913568</v>
      </c>
      <c r="BZ42" s="35">
        <f t="shared" si="124"/>
        <v>95.061728395061721</v>
      </c>
      <c r="CA42" s="35">
        <f t="shared" si="125"/>
        <v>98.919753086419746</v>
      </c>
      <c r="CB42" s="35">
        <f t="shared" si="126"/>
        <v>96.913580246913568</v>
      </c>
      <c r="CC42" s="15">
        <v>5.57</v>
      </c>
      <c r="CD42" s="16">
        <v>5.5</v>
      </c>
      <c r="CE42" s="15">
        <v>6.48</v>
      </c>
      <c r="CF42" s="16">
        <v>6.46</v>
      </c>
      <c r="CG42" s="16">
        <v>6.1</v>
      </c>
      <c r="CH42" s="16">
        <v>6.13</v>
      </c>
      <c r="CI42" s="15">
        <v>6.37</v>
      </c>
      <c r="CJ42" s="16">
        <v>6.28</v>
      </c>
      <c r="CK42" s="16">
        <v>6.16</v>
      </c>
      <c r="CL42" s="15">
        <v>6.41</v>
      </c>
      <c r="CM42" s="16">
        <v>6.28</v>
      </c>
      <c r="CN42" s="15">
        <v>0.02</v>
      </c>
      <c r="CO42" s="16">
        <v>7.0000000000000007E-2</v>
      </c>
      <c r="CP42" s="15">
        <v>7.0000000000000007E-2</v>
      </c>
      <c r="CQ42" s="16">
        <v>0.09</v>
      </c>
      <c r="CR42" s="16">
        <v>0.03</v>
      </c>
      <c r="CS42" s="16">
        <v>0.06</v>
      </c>
      <c r="CT42" s="15">
        <v>0.14000000000000001</v>
      </c>
      <c r="CU42" s="16">
        <v>7.0000000000000007E-2</v>
      </c>
      <c r="CV42" s="16">
        <v>0.08</v>
      </c>
      <c r="CW42" s="15">
        <v>0.12</v>
      </c>
      <c r="CX42" s="16">
        <v>0.05</v>
      </c>
      <c r="CY42" s="19">
        <f t="shared" si="83"/>
        <v>0.35906642728904842</v>
      </c>
      <c r="CZ42" s="17">
        <f t="shared" si="84"/>
        <v>1.2727272727272727</v>
      </c>
      <c r="DA42" s="19">
        <f t="shared" si="85"/>
        <v>1.080246913580247</v>
      </c>
      <c r="DB42" s="17">
        <f t="shared" si="86"/>
        <v>1.393188854489164</v>
      </c>
      <c r="DC42" s="17">
        <f t="shared" si="87"/>
        <v>0.49180327868852464</v>
      </c>
      <c r="DD42" s="17">
        <f t="shared" si="88"/>
        <v>0.97879282218597052</v>
      </c>
      <c r="DE42" s="19">
        <f t="shared" si="89"/>
        <v>2.197802197802198</v>
      </c>
      <c r="DF42" s="17">
        <f t="shared" si="90"/>
        <v>1.1146496815286626</v>
      </c>
      <c r="DG42" s="17">
        <f t="shared" si="91"/>
        <v>1.2987012987012987</v>
      </c>
      <c r="DH42" s="19">
        <f t="shared" si="92"/>
        <v>1.8720748829953195</v>
      </c>
      <c r="DI42" s="17">
        <f t="shared" si="93"/>
        <v>0.79617834394904463</v>
      </c>
    </row>
    <row r="43" spans="1:113" x14ac:dyDescent="0.2">
      <c r="A43" s="91" t="s">
        <v>221</v>
      </c>
      <c r="B43" s="91" t="e">
        <f>VLOOKUP(A43,#REF!,5,FALSE)</f>
        <v>#REF!</v>
      </c>
      <c r="C43" s="92">
        <v>5</v>
      </c>
      <c r="D43" s="103" t="str">
        <f t="shared" si="28"/>
        <v/>
      </c>
      <c r="E43" s="103" t="str">
        <f t="shared" si="29"/>
        <v/>
      </c>
      <c r="F43" s="103" t="str">
        <f t="shared" si="30"/>
        <v/>
      </c>
      <c r="G43" s="103" t="str">
        <f t="shared" si="31"/>
        <v/>
      </c>
      <c r="H43" s="103" t="str">
        <f t="shared" si="32"/>
        <v/>
      </c>
      <c r="I43" s="103" t="str">
        <f t="shared" si="33"/>
        <v/>
      </c>
      <c r="J43" s="103" t="str">
        <f t="shared" si="34"/>
        <v/>
      </c>
      <c r="K43" s="103" t="str">
        <f t="shared" si="35"/>
        <v/>
      </c>
      <c r="L43" s="103" t="str">
        <f t="shared" si="36"/>
        <v/>
      </c>
      <c r="M43" s="103" t="str">
        <f t="shared" si="37"/>
        <v/>
      </c>
      <c r="N43" s="103" t="str">
        <f t="shared" si="38"/>
        <v/>
      </c>
      <c r="O43" s="102" t="str">
        <f t="shared" si="39"/>
        <v/>
      </c>
      <c r="P43" s="103" t="str">
        <f t="shared" si="40"/>
        <v/>
      </c>
      <c r="Q43" s="103" t="str">
        <f t="shared" si="41"/>
        <v/>
      </c>
      <c r="R43" s="103" t="str">
        <f t="shared" si="42"/>
        <v/>
      </c>
      <c r="S43" s="103" t="str">
        <f t="shared" si="43"/>
        <v/>
      </c>
      <c r="T43" s="103" t="str">
        <f t="shared" si="44"/>
        <v/>
      </c>
      <c r="U43" s="103" t="str">
        <f t="shared" si="45"/>
        <v/>
      </c>
      <c r="V43" s="103" t="str">
        <f t="shared" si="46"/>
        <v/>
      </c>
      <c r="W43" s="103" t="str">
        <f t="shared" si="47"/>
        <v/>
      </c>
      <c r="X43" s="103" t="str">
        <f t="shared" si="48"/>
        <v/>
      </c>
      <c r="Y43" s="103" t="str">
        <f t="shared" si="49"/>
        <v/>
      </c>
      <c r="Z43" s="35">
        <f t="shared" si="50"/>
        <v>100</v>
      </c>
      <c r="AA43" s="35">
        <f t="shared" si="51"/>
        <v>113.50084726331153</v>
      </c>
      <c r="AB43" s="35">
        <f t="shared" si="52"/>
        <v>136.74193548387098</v>
      </c>
      <c r="AC43" s="35">
        <f t="shared" si="53"/>
        <v>100</v>
      </c>
      <c r="AD43" s="35">
        <f t="shared" si="54"/>
        <v>157.71689497716892</v>
      </c>
      <c r="AE43" s="35">
        <f t="shared" si="55"/>
        <v>178.31915563957151</v>
      </c>
      <c r="AF43" s="35">
        <f t="shared" si="56"/>
        <v>163.94749443677642</v>
      </c>
      <c r="AG43" s="35">
        <f t="shared" si="57"/>
        <v>118.2519633148443</v>
      </c>
      <c r="AH43" s="35">
        <f t="shared" si="58"/>
        <v>100</v>
      </c>
      <c r="AI43" s="35">
        <f t="shared" si="59"/>
        <v>99.999999999999986</v>
      </c>
      <c r="AJ43" s="35">
        <f t="shared" si="60"/>
        <v>153.16488668924197</v>
      </c>
      <c r="AK43" s="36">
        <f t="shared" si="61"/>
        <v>100</v>
      </c>
      <c r="AL43" s="35">
        <f t="shared" si="62"/>
        <v>112.88343558282209</v>
      </c>
      <c r="AM43" s="35">
        <f t="shared" si="63"/>
        <v>135</v>
      </c>
      <c r="AN43" s="35">
        <f t="shared" si="64"/>
        <v>100</v>
      </c>
      <c r="AO43" s="35">
        <f t="shared" si="65"/>
        <v>146.66666666666669</v>
      </c>
      <c r="AP43" s="35">
        <f t="shared" si="66"/>
        <v>171.66666666666669</v>
      </c>
      <c r="AQ43" s="35">
        <f t="shared" si="67"/>
        <v>170.22900763358777</v>
      </c>
      <c r="AR43" s="35">
        <f t="shared" si="68"/>
        <v>125.95419847328243</v>
      </c>
      <c r="AS43" s="35">
        <f t="shared" si="69"/>
        <v>100</v>
      </c>
      <c r="AT43" s="35">
        <f t="shared" si="70"/>
        <v>100</v>
      </c>
      <c r="AU43" s="35">
        <f t="shared" si="71"/>
        <v>152.72727272727272</v>
      </c>
      <c r="AV43" s="36">
        <f t="shared" si="94"/>
        <v>141.0615676254842</v>
      </c>
      <c r="AW43" s="35">
        <f t="shared" si="95"/>
        <v>160.10607441783372</v>
      </c>
      <c r="AX43" s="35">
        <f t="shared" si="96"/>
        <v>142.52199413489734</v>
      </c>
      <c r="AY43" s="35">
        <f t="shared" si="97"/>
        <v>104.22698320787491</v>
      </c>
      <c r="AZ43" s="35">
        <f t="shared" si="98"/>
        <v>164.38356164383555</v>
      </c>
      <c r="BA43" s="35">
        <f t="shared" si="99"/>
        <v>185.85667640488055</v>
      </c>
      <c r="BB43" s="35">
        <f t="shared" si="100"/>
        <v>196.36866823213683</v>
      </c>
      <c r="BC43" s="35">
        <f t="shared" si="101"/>
        <v>141.636690647482</v>
      </c>
      <c r="BD43" s="35">
        <f t="shared" si="102"/>
        <v>119.77533960292578</v>
      </c>
      <c r="BE43" s="35">
        <f t="shared" si="103"/>
        <v>99.999999999999986</v>
      </c>
      <c r="BF43" s="35">
        <f t="shared" si="104"/>
        <v>153.16488668924197</v>
      </c>
      <c r="BG43" s="36">
        <f t="shared" si="105"/>
        <v>-14.777878513145966</v>
      </c>
      <c r="BH43" s="35">
        <f t="shared" si="106"/>
        <v>-16.773017319963536</v>
      </c>
      <c r="BI43" s="35">
        <f t="shared" si="107"/>
        <v>-14.930875576036867</v>
      </c>
      <c r="BJ43" s="35">
        <f t="shared" si="108"/>
        <v>-10.91901728844404</v>
      </c>
      <c r="BK43" s="35">
        <f t="shared" si="109"/>
        <v>-17.221135029354205</v>
      </c>
      <c r="BL43" s="35">
        <f t="shared" si="110"/>
        <v>-19.47069943289225</v>
      </c>
      <c r="BM43" s="35">
        <f t="shared" si="111"/>
        <v>-20.571955719557195</v>
      </c>
      <c r="BN43" s="35">
        <f t="shared" si="112"/>
        <v>-14.838129496402878</v>
      </c>
      <c r="BO43" s="35">
        <f t="shared" si="113"/>
        <v>-12.547892720306514</v>
      </c>
      <c r="BP43" s="35">
        <f t="shared" si="114"/>
        <v>-10.476190476190478</v>
      </c>
      <c r="BQ43" s="35">
        <f t="shared" si="115"/>
        <v>-16.045845272206304</v>
      </c>
      <c r="BR43" s="36">
        <f t="shared" si="116"/>
        <v>148.18181818181816</v>
      </c>
      <c r="BS43" s="35">
        <f t="shared" si="117"/>
        <v>167.27272727272725</v>
      </c>
      <c r="BT43" s="35">
        <f t="shared" si="118"/>
        <v>147.27272727272725</v>
      </c>
      <c r="BU43" s="35">
        <f t="shared" si="119"/>
        <v>109.09090909090908</v>
      </c>
      <c r="BV43" s="35">
        <f t="shared" si="120"/>
        <v>160</v>
      </c>
      <c r="BW43" s="35">
        <f t="shared" si="121"/>
        <v>187.27272727272725</v>
      </c>
      <c r="BX43" s="35">
        <f t="shared" si="122"/>
        <v>202.72727272727272</v>
      </c>
      <c r="BY43" s="35">
        <f t="shared" si="123"/>
        <v>150</v>
      </c>
      <c r="BZ43" s="35">
        <f t="shared" si="124"/>
        <v>119.09090909090908</v>
      </c>
      <c r="CA43" s="35">
        <f t="shared" si="125"/>
        <v>100</v>
      </c>
      <c r="CB43" s="35">
        <f t="shared" si="126"/>
        <v>152.72727272727272</v>
      </c>
      <c r="CC43" s="15">
        <v>-1.63</v>
      </c>
      <c r="CD43" s="16">
        <v>-1.84</v>
      </c>
      <c r="CE43" s="15">
        <v>-1.62</v>
      </c>
      <c r="CF43" s="16">
        <v>-1.2</v>
      </c>
      <c r="CG43" s="16">
        <v>-1.76</v>
      </c>
      <c r="CH43" s="16">
        <v>-2.06</v>
      </c>
      <c r="CI43" s="15">
        <v>-2.23</v>
      </c>
      <c r="CJ43" s="16">
        <v>-1.65</v>
      </c>
      <c r="CK43" s="16">
        <v>-1.31</v>
      </c>
      <c r="CL43" s="15">
        <v>-1.1000000000000001</v>
      </c>
      <c r="CM43" s="16">
        <v>-1.68</v>
      </c>
      <c r="CN43" s="15">
        <v>0.23</v>
      </c>
      <c r="CO43" s="16">
        <v>0.15</v>
      </c>
      <c r="CP43" s="15">
        <v>0.18</v>
      </c>
      <c r="CQ43" s="16">
        <v>0.11</v>
      </c>
      <c r="CR43" s="16">
        <v>0.09</v>
      </c>
      <c r="CS43" s="16">
        <v>0.17</v>
      </c>
      <c r="CT43" s="15">
        <v>0.21</v>
      </c>
      <c r="CU43" s="16">
        <v>0.12</v>
      </c>
      <c r="CV43" s="16">
        <v>0.1</v>
      </c>
      <c r="CW43" s="15">
        <v>0.12</v>
      </c>
      <c r="CX43" s="16">
        <v>0.1</v>
      </c>
      <c r="CY43" s="19">
        <f t="shared" si="83"/>
        <v>14.110429447852763</v>
      </c>
      <c r="CZ43" s="17">
        <f t="shared" si="84"/>
        <v>8.1521739130434767</v>
      </c>
      <c r="DA43" s="19">
        <f t="shared" si="85"/>
        <v>11.111111111111111</v>
      </c>
      <c r="DB43" s="17">
        <f t="shared" si="86"/>
        <v>9.1666666666666679</v>
      </c>
      <c r="DC43" s="17">
        <f t="shared" si="87"/>
        <v>5.1136363636363633</v>
      </c>
      <c r="DD43" s="17">
        <f t="shared" si="88"/>
        <v>8.2524271844660202</v>
      </c>
      <c r="DE43" s="19">
        <f t="shared" si="89"/>
        <v>9.4170403587443943</v>
      </c>
      <c r="DF43" s="17">
        <f t="shared" si="90"/>
        <v>7.2727272727272725</v>
      </c>
      <c r="DG43" s="17">
        <f t="shared" si="91"/>
        <v>7.6335877862595423</v>
      </c>
      <c r="DH43" s="19">
        <f t="shared" si="92"/>
        <v>10.909090909090907</v>
      </c>
      <c r="DI43" s="17">
        <f t="shared" si="93"/>
        <v>5.9523809523809526</v>
      </c>
    </row>
    <row r="44" spans="1:113" x14ac:dyDescent="0.2">
      <c r="A44" s="91" t="s">
        <v>222</v>
      </c>
      <c r="B44" s="91" t="e">
        <f>VLOOKUP(A44,#REF!,5,FALSE)</f>
        <v>#REF!</v>
      </c>
      <c r="C44" s="92">
        <v>3</v>
      </c>
      <c r="D44" s="103" t="str">
        <f t="shared" si="28"/>
        <v/>
      </c>
      <c r="E44" s="103" t="str">
        <f t="shared" si="29"/>
        <v/>
      </c>
      <c r="F44" s="103" t="str">
        <f t="shared" si="30"/>
        <v/>
      </c>
      <c r="G44" s="103" t="str">
        <f t="shared" si="31"/>
        <v/>
      </c>
      <c r="H44" s="103" t="str">
        <f t="shared" si="32"/>
        <v/>
      </c>
      <c r="I44" s="103" t="str">
        <f t="shared" si="33"/>
        <v/>
      </c>
      <c r="J44" s="103" t="str">
        <f t="shared" si="34"/>
        <v/>
      </c>
      <c r="K44" s="103" t="str">
        <f t="shared" si="35"/>
        <v/>
      </c>
      <c r="L44" s="103" t="str">
        <f t="shared" si="36"/>
        <v/>
      </c>
      <c r="M44" s="103" t="str">
        <f t="shared" si="37"/>
        <v/>
      </c>
      <c r="N44" s="103" t="str">
        <f t="shared" si="38"/>
        <v/>
      </c>
      <c r="O44" s="102" t="str">
        <f t="shared" si="39"/>
        <v/>
      </c>
      <c r="P44" s="103" t="str">
        <f t="shared" si="40"/>
        <v/>
      </c>
      <c r="Q44" s="103" t="str">
        <f t="shared" si="41"/>
        <v/>
      </c>
      <c r="R44" s="103" t="str">
        <f t="shared" si="42"/>
        <v/>
      </c>
      <c r="S44" s="103" t="str">
        <f t="shared" si="43"/>
        <v/>
      </c>
      <c r="T44" s="103" t="str">
        <f t="shared" si="44"/>
        <v/>
      </c>
      <c r="U44" s="103" t="str">
        <f t="shared" si="45"/>
        <v/>
      </c>
      <c r="V44" s="103" t="str">
        <f t="shared" si="46"/>
        <v/>
      </c>
      <c r="W44" s="103" t="str">
        <f t="shared" si="47"/>
        <v/>
      </c>
      <c r="X44" s="103" t="str">
        <f t="shared" si="48"/>
        <v/>
      </c>
      <c r="Y44" s="103" t="str">
        <f t="shared" si="49"/>
        <v/>
      </c>
      <c r="Z44" s="35">
        <f t="shared" si="50"/>
        <v>100</v>
      </c>
      <c r="AA44" s="35">
        <f t="shared" si="51"/>
        <v>100.92072668616333</v>
      </c>
      <c r="AB44" s="35">
        <f t="shared" si="52"/>
        <v>123.41119762699296</v>
      </c>
      <c r="AC44" s="35">
        <f t="shared" si="53"/>
        <v>100</v>
      </c>
      <c r="AD44" s="35">
        <f t="shared" si="54"/>
        <v>151.41316328137302</v>
      </c>
      <c r="AE44" s="35">
        <f t="shared" si="55"/>
        <v>173.12539382482672</v>
      </c>
      <c r="AF44" s="35">
        <f t="shared" si="56"/>
        <v>100</v>
      </c>
      <c r="AG44" s="35">
        <f t="shared" si="57"/>
        <v>102.00437588073871</v>
      </c>
      <c r="AH44" s="35">
        <f t="shared" si="58"/>
        <v>177.69087964608761</v>
      </c>
      <c r="AI44" s="35">
        <f t="shared" si="59"/>
        <v>114.33208676140615</v>
      </c>
      <c r="AJ44" s="35">
        <f t="shared" si="60"/>
        <v>100</v>
      </c>
      <c r="AK44" s="36">
        <f t="shared" si="61"/>
        <v>100</v>
      </c>
      <c r="AL44" s="35">
        <f t="shared" si="62"/>
        <v>100.37174721189591</v>
      </c>
      <c r="AM44" s="35">
        <f t="shared" si="63"/>
        <v>121.83908045977012</v>
      </c>
      <c r="AN44" s="35">
        <f t="shared" si="64"/>
        <v>100</v>
      </c>
      <c r="AO44" s="35">
        <f t="shared" si="65"/>
        <v>140.80459770114945</v>
      </c>
      <c r="AP44" s="35">
        <f t="shared" si="66"/>
        <v>166.66666666666666</v>
      </c>
      <c r="AQ44" s="35">
        <f t="shared" si="67"/>
        <v>100</v>
      </c>
      <c r="AR44" s="35">
        <f t="shared" si="68"/>
        <v>104.63917525773195</v>
      </c>
      <c r="AS44" s="35">
        <f t="shared" si="69"/>
        <v>171.13402061855672</v>
      </c>
      <c r="AT44" s="35">
        <f t="shared" si="70"/>
        <v>114.65968586387434</v>
      </c>
      <c r="AU44" s="35">
        <f t="shared" si="71"/>
        <v>100</v>
      </c>
      <c r="AV44" s="36">
        <f t="shared" si="94"/>
        <v>154.03705672095955</v>
      </c>
      <c r="AW44" s="35">
        <f t="shared" si="95"/>
        <v>155.45531700877001</v>
      </c>
      <c r="AX44" s="35">
        <f t="shared" si="96"/>
        <v>123.41119762699296</v>
      </c>
      <c r="AY44" s="35">
        <f t="shared" si="97"/>
        <v>100</v>
      </c>
      <c r="AZ44" s="35">
        <f t="shared" si="98"/>
        <v>151.41316328137302</v>
      </c>
      <c r="BA44" s="35">
        <f t="shared" si="99"/>
        <v>173.12539382482672</v>
      </c>
      <c r="BB44" s="35">
        <f t="shared" si="100"/>
        <v>113.03707002587268</v>
      </c>
      <c r="BC44" s="35">
        <f t="shared" si="101"/>
        <v>115.302757793765</v>
      </c>
      <c r="BD44" s="35">
        <f t="shared" si="102"/>
        <v>200.8565640551372</v>
      </c>
      <c r="BE44" s="35">
        <f t="shared" si="103"/>
        <v>131.73563218390805</v>
      </c>
      <c r="BF44" s="35">
        <f t="shared" si="104"/>
        <v>115.22192580882432</v>
      </c>
      <c r="BG44" s="36">
        <f t="shared" si="105"/>
        <v>-24.388032638259293</v>
      </c>
      <c r="BH44" s="35">
        <f t="shared" si="106"/>
        <v>-24.61257976298997</v>
      </c>
      <c r="BI44" s="35">
        <f t="shared" si="107"/>
        <v>-19.539170506912441</v>
      </c>
      <c r="BJ44" s="35">
        <f t="shared" si="108"/>
        <v>-15.832575068243857</v>
      </c>
      <c r="BK44" s="35">
        <f t="shared" si="109"/>
        <v>-23.972602739726028</v>
      </c>
      <c r="BL44" s="35">
        <f t="shared" si="110"/>
        <v>-27.410207939508506</v>
      </c>
      <c r="BM44" s="35">
        <f t="shared" si="111"/>
        <v>-17.896678966789668</v>
      </c>
      <c r="BN44" s="35">
        <f t="shared" si="112"/>
        <v>-18.255395683453237</v>
      </c>
      <c r="BO44" s="35">
        <f t="shared" si="113"/>
        <v>-31.800766283524904</v>
      </c>
      <c r="BP44" s="35">
        <f t="shared" si="114"/>
        <v>-20.857142857142858</v>
      </c>
      <c r="BQ44" s="35">
        <f t="shared" si="115"/>
        <v>-18.242597898758355</v>
      </c>
      <c r="BR44" s="36">
        <f t="shared" si="116"/>
        <v>154.59770114942529</v>
      </c>
      <c r="BS44" s="35">
        <f t="shared" si="117"/>
        <v>155.17241379310346</v>
      </c>
      <c r="BT44" s="35">
        <f t="shared" si="118"/>
        <v>121.83908045977012</v>
      </c>
      <c r="BU44" s="35">
        <f t="shared" si="119"/>
        <v>100</v>
      </c>
      <c r="BV44" s="35">
        <f t="shared" si="120"/>
        <v>140.80459770114945</v>
      </c>
      <c r="BW44" s="35">
        <f t="shared" si="121"/>
        <v>166.66666666666666</v>
      </c>
      <c r="BX44" s="35">
        <f t="shared" si="122"/>
        <v>111.49425287356321</v>
      </c>
      <c r="BY44" s="35">
        <f t="shared" si="123"/>
        <v>116.66666666666666</v>
      </c>
      <c r="BZ44" s="35">
        <f t="shared" si="124"/>
        <v>190.80459770114942</v>
      </c>
      <c r="CA44" s="35">
        <f t="shared" si="125"/>
        <v>125.86206896551724</v>
      </c>
      <c r="CB44" s="35">
        <f t="shared" si="126"/>
        <v>109.77011494252874</v>
      </c>
      <c r="CC44" s="15">
        <v>-2.69</v>
      </c>
      <c r="CD44" s="16">
        <v>-2.7</v>
      </c>
      <c r="CE44" s="15">
        <v>-2.12</v>
      </c>
      <c r="CF44" s="16">
        <v>-1.74</v>
      </c>
      <c r="CG44" s="16">
        <v>-2.4500000000000002</v>
      </c>
      <c r="CH44" s="16">
        <v>-2.9</v>
      </c>
      <c r="CI44" s="15">
        <v>-1.94</v>
      </c>
      <c r="CJ44" s="16">
        <v>-2.0299999999999998</v>
      </c>
      <c r="CK44" s="16">
        <v>-3.32</v>
      </c>
      <c r="CL44" s="15">
        <v>-2.19</v>
      </c>
      <c r="CM44" s="16">
        <v>-1.91</v>
      </c>
      <c r="CN44" s="15">
        <v>0.11</v>
      </c>
      <c r="CO44" s="16">
        <v>7.0000000000000007E-2</v>
      </c>
      <c r="CP44" s="15">
        <v>0.16</v>
      </c>
      <c r="CQ44" s="16">
        <v>0.16</v>
      </c>
      <c r="CR44" s="16">
        <v>0.15</v>
      </c>
      <c r="CS44" s="16">
        <v>0.21</v>
      </c>
      <c r="CT44" s="15">
        <v>0.1</v>
      </c>
      <c r="CU44" s="16">
        <v>0.09</v>
      </c>
      <c r="CV44" s="16">
        <v>0.27</v>
      </c>
      <c r="CW44" s="15">
        <v>0.1</v>
      </c>
      <c r="CX44" s="16">
        <v>0.09</v>
      </c>
      <c r="CY44" s="19">
        <f t="shared" si="83"/>
        <v>4.0892193308550189</v>
      </c>
      <c r="CZ44" s="17">
        <f t="shared" si="84"/>
        <v>2.5925925925925926</v>
      </c>
      <c r="DA44" s="19">
        <f t="shared" si="85"/>
        <v>7.5471698113207548</v>
      </c>
      <c r="DB44" s="17">
        <f t="shared" si="86"/>
        <v>9.1954022988505741</v>
      </c>
      <c r="DC44" s="17">
        <f t="shared" si="87"/>
        <v>6.1224489795918355</v>
      </c>
      <c r="DD44" s="17">
        <f t="shared" si="88"/>
        <v>7.2413793103448283</v>
      </c>
      <c r="DE44" s="19">
        <f t="shared" si="89"/>
        <v>5.1546391752577323</v>
      </c>
      <c r="DF44" s="17">
        <f t="shared" si="90"/>
        <v>4.4334975369458132</v>
      </c>
      <c r="DG44" s="17">
        <f t="shared" si="91"/>
        <v>8.1325301204819294</v>
      </c>
      <c r="DH44" s="19">
        <f t="shared" si="92"/>
        <v>4.5662100456621006</v>
      </c>
      <c r="DI44" s="17">
        <f t="shared" si="93"/>
        <v>4.7120418848167542</v>
      </c>
    </row>
    <row r="45" spans="1:113" x14ac:dyDescent="0.2">
      <c r="A45" s="91" t="s">
        <v>223</v>
      </c>
      <c r="B45" s="91" t="e">
        <f>VLOOKUP(A45,#REF!,5,FALSE)</f>
        <v>#REF!</v>
      </c>
      <c r="C45" s="92">
        <v>4</v>
      </c>
      <c r="D45" s="103">
        <f t="shared" si="28"/>
        <v>-2.5076767676767702</v>
      </c>
      <c r="E45" s="103">
        <f t="shared" si="29"/>
        <v>-2.4353535353535376</v>
      </c>
      <c r="F45" s="103">
        <f t="shared" si="30"/>
        <v>-2.1896183206106867</v>
      </c>
      <c r="G45" s="103" t="str">
        <f t="shared" si="31"/>
        <v/>
      </c>
      <c r="H45" s="103">
        <f t="shared" si="32"/>
        <v>-2.2940625000000008</v>
      </c>
      <c r="I45" s="103">
        <f t="shared" si="33"/>
        <v>-2.7348387096774225</v>
      </c>
      <c r="J45" s="103">
        <f t="shared" si="34"/>
        <v>-2.0861061946902657</v>
      </c>
      <c r="K45" s="103" t="str">
        <f t="shared" si="35"/>
        <v/>
      </c>
      <c r="L45" s="103">
        <f t="shared" si="36"/>
        <v>-2.8108791208791208</v>
      </c>
      <c r="M45" s="103">
        <f t="shared" si="37"/>
        <v>-2.6688679245282998</v>
      </c>
      <c r="N45" s="103">
        <f t="shared" si="38"/>
        <v>-2.6117171717171672</v>
      </c>
      <c r="O45" s="102">
        <f t="shared" si="39"/>
        <v>-6.2222222222221291E-2</v>
      </c>
      <c r="P45" s="103">
        <f t="shared" si="40"/>
        <v>-5.2222222222221504E-2</v>
      </c>
      <c r="Q45" s="103">
        <f t="shared" si="41"/>
        <v>0.54777777777777903</v>
      </c>
      <c r="R45" s="103" t="str">
        <f t="shared" si="42"/>
        <v/>
      </c>
      <c r="S45" s="103">
        <f t="shared" si="43"/>
        <v>0.15777777777777846</v>
      </c>
      <c r="T45" s="103">
        <f t="shared" si="44"/>
        <v>-0.27222222222222126</v>
      </c>
      <c r="U45" s="103">
        <f t="shared" si="45"/>
        <v>0.67777777777777892</v>
      </c>
      <c r="V45" s="103" t="str">
        <f t="shared" si="46"/>
        <v/>
      </c>
      <c r="W45" s="103">
        <f t="shared" si="47"/>
        <v>-0.44222222222222118</v>
      </c>
      <c r="X45" s="103">
        <f t="shared" si="48"/>
        <v>-0.27222222222222126</v>
      </c>
      <c r="Y45" s="103">
        <f t="shared" si="49"/>
        <v>-0.28222222222222104</v>
      </c>
      <c r="Z45" s="35">
        <f t="shared" si="50"/>
        <v>99.252225673647146</v>
      </c>
      <c r="AA45" s="35">
        <f t="shared" si="51"/>
        <v>100</v>
      </c>
      <c r="AB45" s="35">
        <f t="shared" si="52"/>
        <v>100</v>
      </c>
      <c r="AC45" s="35">
        <f t="shared" si="53"/>
        <v>0</v>
      </c>
      <c r="AD45" s="35">
        <f t="shared" si="54"/>
        <v>98.608889111088899</v>
      </c>
      <c r="AE45" s="35">
        <f t="shared" si="55"/>
        <v>87.206614877264641</v>
      </c>
      <c r="AF45" s="35">
        <f t="shared" si="56"/>
        <v>100</v>
      </c>
      <c r="AG45" s="35">
        <f t="shared" si="57"/>
        <v>0</v>
      </c>
      <c r="AH45" s="35">
        <f t="shared" si="58"/>
        <v>83.102150647789585</v>
      </c>
      <c r="AI45" s="35">
        <f t="shared" si="59"/>
        <v>99.928725038402447</v>
      </c>
      <c r="AJ45" s="35">
        <f t="shared" si="60"/>
        <v>99.999999999999986</v>
      </c>
      <c r="AK45" s="36">
        <f t="shared" si="61"/>
        <v>99.795081967213122</v>
      </c>
      <c r="AL45" s="35">
        <f t="shared" si="62"/>
        <v>100</v>
      </c>
      <c r="AM45" s="35">
        <f t="shared" si="63"/>
        <v>99.999999999999986</v>
      </c>
      <c r="AN45" s="35">
        <f t="shared" si="64"/>
        <v>0</v>
      </c>
      <c r="AO45" s="35">
        <f t="shared" si="65"/>
        <v>92.883211678832112</v>
      </c>
      <c r="AP45" s="35">
        <f t="shared" si="66"/>
        <v>85.036496350364956</v>
      </c>
      <c r="AQ45" s="35">
        <f t="shared" si="67"/>
        <v>100</v>
      </c>
      <c r="AR45" s="35">
        <f t="shared" si="68"/>
        <v>0</v>
      </c>
      <c r="AS45" s="35">
        <f t="shared" si="69"/>
        <v>80.035650623885914</v>
      </c>
      <c r="AT45" s="35">
        <f t="shared" si="70"/>
        <v>100</v>
      </c>
      <c r="AU45" s="35">
        <f t="shared" si="71"/>
        <v>99.785407725321903</v>
      </c>
      <c r="AV45" s="36">
        <f t="shared" si="94"/>
        <v>85.313914571020874</v>
      </c>
      <c r="AW45" s="35">
        <f t="shared" si="95"/>
        <v>85.956676529897621</v>
      </c>
      <c r="AX45" s="35">
        <f t="shared" si="96"/>
        <v>97.592679300459196</v>
      </c>
      <c r="AY45" s="35">
        <f t="shared" si="97"/>
        <v>0</v>
      </c>
      <c r="AZ45" s="35">
        <f t="shared" si="98"/>
        <v>96.235056911930414</v>
      </c>
      <c r="BA45" s="35">
        <f t="shared" si="99"/>
        <v>85.107271985955407</v>
      </c>
      <c r="BB45" s="35">
        <f t="shared" si="100"/>
        <v>100</v>
      </c>
      <c r="BC45" s="35">
        <f t="shared" si="101"/>
        <v>0</v>
      </c>
      <c r="BD45" s="35">
        <f t="shared" si="102"/>
        <v>83.102150647789585</v>
      </c>
      <c r="BE45" s="35">
        <f t="shared" si="103"/>
        <v>85.755708343943638</v>
      </c>
      <c r="BF45" s="35">
        <f t="shared" si="104"/>
        <v>85.816874288136717</v>
      </c>
      <c r="BG45" s="36">
        <f t="shared" si="105"/>
        <v>44.152311876699912</v>
      </c>
      <c r="BH45" s="35">
        <f t="shared" si="106"/>
        <v>44.484958979033728</v>
      </c>
      <c r="BI45" s="35">
        <f t="shared" si="107"/>
        <v>50.506912442396313</v>
      </c>
      <c r="BJ45" s="35">
        <f t="shared" si="108"/>
        <v>0</v>
      </c>
      <c r="BK45" s="35">
        <f t="shared" si="109"/>
        <v>49.804305283757337</v>
      </c>
      <c r="BL45" s="35">
        <f t="shared" si="110"/>
        <v>44.045368620037806</v>
      </c>
      <c r="BM45" s="35">
        <f t="shared" si="111"/>
        <v>51.752767527675275</v>
      </c>
      <c r="BN45" s="35">
        <f t="shared" si="112"/>
        <v>0</v>
      </c>
      <c r="BO45" s="35">
        <f t="shared" si="113"/>
        <v>43.007662835249043</v>
      </c>
      <c r="BP45" s="35">
        <f t="shared" si="114"/>
        <v>44.38095238095238</v>
      </c>
      <c r="BQ45" s="35">
        <f t="shared" si="115"/>
        <v>44.412607449856736</v>
      </c>
      <c r="BR45" s="36">
        <f t="shared" si="116"/>
        <v>86.809269162210327</v>
      </c>
      <c r="BS45" s="35">
        <f t="shared" si="117"/>
        <v>86.987522281639926</v>
      </c>
      <c r="BT45" s="35">
        <f t="shared" si="118"/>
        <v>97.68270944741532</v>
      </c>
      <c r="BU45" s="35">
        <f t="shared" si="119"/>
        <v>0</v>
      </c>
      <c r="BV45" s="35">
        <f t="shared" si="120"/>
        <v>90.730837789661308</v>
      </c>
      <c r="BW45" s="35">
        <f t="shared" si="121"/>
        <v>83.065953654188945</v>
      </c>
      <c r="BX45" s="35">
        <f t="shared" si="122"/>
        <v>100</v>
      </c>
      <c r="BY45" s="35">
        <f t="shared" si="123"/>
        <v>0</v>
      </c>
      <c r="BZ45" s="35">
        <f t="shared" si="124"/>
        <v>80.035650623885914</v>
      </c>
      <c r="CA45" s="35">
        <f t="shared" si="125"/>
        <v>83.065953654188945</v>
      </c>
      <c r="CB45" s="35">
        <f t="shared" si="126"/>
        <v>82.887700534759361</v>
      </c>
      <c r="CC45" s="15">
        <v>4.87</v>
      </c>
      <c r="CD45" s="16">
        <v>4.88</v>
      </c>
      <c r="CE45" s="15">
        <v>5.48</v>
      </c>
      <c r="CG45" s="16">
        <v>5.09</v>
      </c>
      <c r="CH45" s="16">
        <v>4.66</v>
      </c>
      <c r="CI45" s="15">
        <v>5.61</v>
      </c>
      <c r="CK45" s="16">
        <v>4.49</v>
      </c>
      <c r="CL45" s="15">
        <v>4.66</v>
      </c>
      <c r="CM45" s="16">
        <v>4.6500000000000004</v>
      </c>
      <c r="CN45" s="15">
        <v>0.16</v>
      </c>
      <c r="CO45" s="16">
        <v>0.22</v>
      </c>
      <c r="CP45" s="15">
        <v>0.17</v>
      </c>
      <c r="CQ45" s="16" t="s">
        <v>180</v>
      </c>
      <c r="CR45" s="16">
        <v>0.16</v>
      </c>
      <c r="CS45" s="16">
        <v>0.19</v>
      </c>
      <c r="CT45" s="15">
        <v>0.19</v>
      </c>
      <c r="CU45" s="16" t="s">
        <v>180</v>
      </c>
      <c r="CV45" s="16">
        <v>0.22</v>
      </c>
      <c r="CW45" s="15">
        <v>0.26</v>
      </c>
      <c r="CX45" s="16">
        <v>0.31</v>
      </c>
      <c r="CY45" s="19">
        <f t="shared" si="83"/>
        <v>3.2854209445585218</v>
      </c>
      <c r="CZ45" s="17">
        <f t="shared" si="84"/>
        <v>4.5081967213114753</v>
      </c>
      <c r="DA45" s="19">
        <f t="shared" si="85"/>
        <v>3.1021897810218979</v>
      </c>
      <c r="DB45" s="17" t="str">
        <f t="shared" si="86"/>
        <v/>
      </c>
      <c r="DC45" s="17">
        <f t="shared" si="87"/>
        <v>3.1434184675834977</v>
      </c>
      <c r="DD45" s="17">
        <f t="shared" si="88"/>
        <v>4.0772532188841204</v>
      </c>
      <c r="DE45" s="19">
        <f t="shared" si="89"/>
        <v>3.3868092691622103</v>
      </c>
      <c r="DF45" s="17" t="str">
        <f t="shared" si="90"/>
        <v/>
      </c>
      <c r="DG45" s="17">
        <f t="shared" si="91"/>
        <v>4.8997772828507795</v>
      </c>
      <c r="DH45" s="19">
        <f t="shared" si="92"/>
        <v>5.5793991416309012</v>
      </c>
      <c r="DI45" s="17">
        <f t="shared" si="93"/>
        <v>6.666666666666667</v>
      </c>
    </row>
    <row r="46" spans="1:113" x14ac:dyDescent="0.2">
      <c r="A46" s="91" t="s">
        <v>224</v>
      </c>
      <c r="B46" s="91" t="e">
        <f>VLOOKUP(A46,#REF!,5,FALSE)</f>
        <v>#REF!</v>
      </c>
      <c r="C46" s="92">
        <v>6</v>
      </c>
      <c r="D46" s="103">
        <f t="shared" si="28"/>
        <v>-3.1776767676767701</v>
      </c>
      <c r="E46" s="103">
        <f t="shared" si="29"/>
        <v>-3.1753535353535378</v>
      </c>
      <c r="F46" s="103" t="str">
        <f t="shared" si="30"/>
        <v/>
      </c>
      <c r="G46" s="103" t="str">
        <f t="shared" si="31"/>
        <v/>
      </c>
      <c r="H46" s="103">
        <f t="shared" si="32"/>
        <v>-3.1640625000000009</v>
      </c>
      <c r="I46" s="103">
        <f t="shared" si="33"/>
        <v>-4.0248387096774225</v>
      </c>
      <c r="J46" s="103">
        <f t="shared" si="34"/>
        <v>-2.7261061946902663</v>
      </c>
      <c r="K46" s="103" t="str">
        <f t="shared" si="35"/>
        <v/>
      </c>
      <c r="L46" s="103">
        <f t="shared" si="36"/>
        <v>-2.6508791208791207</v>
      </c>
      <c r="M46" s="103">
        <f t="shared" si="37"/>
        <v>-2.4088679245283</v>
      </c>
      <c r="N46" s="103">
        <f t="shared" si="38"/>
        <v>-2.1517171717171673</v>
      </c>
      <c r="O46" s="102">
        <f t="shared" si="39"/>
        <v>-0.24749999999999961</v>
      </c>
      <c r="P46" s="103">
        <f t="shared" si="40"/>
        <v>-0.30750000000000011</v>
      </c>
      <c r="Q46" s="103" t="str">
        <f t="shared" si="41"/>
        <v/>
      </c>
      <c r="R46" s="103" t="str">
        <f t="shared" si="42"/>
        <v/>
      </c>
      <c r="S46" s="103">
        <f t="shared" si="43"/>
        <v>-0.22750000000000004</v>
      </c>
      <c r="T46" s="103">
        <f t="shared" si="44"/>
        <v>-1.0774999999999997</v>
      </c>
      <c r="U46" s="103">
        <f t="shared" si="45"/>
        <v>0.52249999999999996</v>
      </c>
      <c r="V46" s="103" t="str">
        <f t="shared" si="46"/>
        <v/>
      </c>
      <c r="W46" s="103">
        <f t="shared" si="47"/>
        <v>0.20250000000000057</v>
      </c>
      <c r="X46" s="103">
        <f t="shared" si="48"/>
        <v>0.47250000000000014</v>
      </c>
      <c r="Y46" s="103">
        <f t="shared" si="49"/>
        <v>0.66250000000000053</v>
      </c>
      <c r="Z46" s="35">
        <f t="shared" si="50"/>
        <v>100</v>
      </c>
      <c r="AA46" s="35">
        <f t="shared" si="51"/>
        <v>99.110561270998815</v>
      </c>
      <c r="AB46" s="35">
        <f t="shared" si="52"/>
        <v>0</v>
      </c>
      <c r="AC46" s="35">
        <f t="shared" si="53"/>
        <v>0</v>
      </c>
      <c r="AD46" s="35">
        <f t="shared" si="54"/>
        <v>99.999999999999986</v>
      </c>
      <c r="AE46" s="35">
        <f t="shared" si="55"/>
        <v>77.140540588967838</v>
      </c>
      <c r="AF46" s="35">
        <f t="shared" si="56"/>
        <v>100</v>
      </c>
      <c r="AG46" s="35">
        <f t="shared" si="57"/>
        <v>0</v>
      </c>
      <c r="AH46" s="35">
        <f t="shared" si="58"/>
        <v>97.146094960568021</v>
      </c>
      <c r="AI46" s="35">
        <f t="shared" si="59"/>
        <v>96.006709533128301</v>
      </c>
      <c r="AJ46" s="35">
        <f t="shared" si="60"/>
        <v>100</v>
      </c>
      <c r="AK46" s="36">
        <f t="shared" si="61"/>
        <v>100</v>
      </c>
      <c r="AL46" s="35">
        <f t="shared" si="62"/>
        <v>98.571428571428555</v>
      </c>
      <c r="AM46" s="35">
        <f t="shared" si="63"/>
        <v>0</v>
      </c>
      <c r="AN46" s="35">
        <f t="shared" si="64"/>
        <v>0</v>
      </c>
      <c r="AO46" s="35">
        <f t="shared" si="65"/>
        <v>100</v>
      </c>
      <c r="AP46" s="35">
        <f t="shared" si="66"/>
        <v>79.857819905213276</v>
      </c>
      <c r="AQ46" s="35">
        <f t="shared" si="67"/>
        <v>100</v>
      </c>
      <c r="AR46" s="35">
        <f t="shared" si="68"/>
        <v>0</v>
      </c>
      <c r="AS46" s="35">
        <f t="shared" si="69"/>
        <v>93.561368209255548</v>
      </c>
      <c r="AT46" s="35">
        <f t="shared" si="70"/>
        <v>96.281800391389424</v>
      </c>
      <c r="AU46" s="35">
        <f t="shared" si="71"/>
        <v>100</v>
      </c>
      <c r="AV46" s="36">
        <f t="shared" si="94"/>
        <v>78.018852693153164</v>
      </c>
      <c r="AW46" s="35">
        <f t="shared" si="95"/>
        <v>77.324922801377866</v>
      </c>
      <c r="AX46" s="35">
        <f t="shared" si="96"/>
        <v>0</v>
      </c>
      <c r="AY46" s="35">
        <f t="shared" si="97"/>
        <v>0</v>
      </c>
      <c r="AZ46" s="35">
        <f t="shared" si="98"/>
        <v>84.603306513072468</v>
      </c>
      <c r="BA46" s="35">
        <f t="shared" si="99"/>
        <v>65.263448000325539</v>
      </c>
      <c r="BB46" s="35">
        <f t="shared" si="100"/>
        <v>93.940504473537871</v>
      </c>
      <c r="BC46" s="35">
        <f t="shared" si="101"/>
        <v>0</v>
      </c>
      <c r="BD46" s="35">
        <f t="shared" si="102"/>
        <v>91.259531682299752</v>
      </c>
      <c r="BE46" s="35">
        <f t="shared" si="103"/>
        <v>96.006709533128301</v>
      </c>
      <c r="BF46" s="35">
        <f t="shared" si="104"/>
        <v>100</v>
      </c>
      <c r="BG46" s="36">
        <f t="shared" si="105"/>
        <v>38.077969174977333</v>
      </c>
      <c r="BH46" s="35">
        <f t="shared" si="106"/>
        <v>37.739288969917951</v>
      </c>
      <c r="BI46" s="35">
        <f t="shared" si="107"/>
        <v>0</v>
      </c>
      <c r="BJ46" s="35">
        <f t="shared" si="108"/>
        <v>0</v>
      </c>
      <c r="BK46" s="35">
        <f t="shared" si="109"/>
        <v>41.291585127201564</v>
      </c>
      <c r="BL46" s="35">
        <f t="shared" si="110"/>
        <v>31.852551984877127</v>
      </c>
      <c r="BM46" s="35">
        <f t="shared" si="111"/>
        <v>45.84870848708487</v>
      </c>
      <c r="BN46" s="35">
        <f t="shared" si="112"/>
        <v>0</v>
      </c>
      <c r="BO46" s="35">
        <f t="shared" si="113"/>
        <v>44.540229885057478</v>
      </c>
      <c r="BP46" s="35">
        <f t="shared" si="114"/>
        <v>46.857142857142854</v>
      </c>
      <c r="BQ46" s="35">
        <f t="shared" si="115"/>
        <v>48.806112702960846</v>
      </c>
      <c r="BR46" s="36">
        <f t="shared" si="116"/>
        <v>82.191780821917803</v>
      </c>
      <c r="BS46" s="35">
        <f t="shared" si="117"/>
        <v>81.017612524461825</v>
      </c>
      <c r="BT46" s="35">
        <f t="shared" si="118"/>
        <v>0</v>
      </c>
      <c r="BU46" s="35">
        <f t="shared" si="119"/>
        <v>0</v>
      </c>
      <c r="BV46" s="35">
        <f t="shared" si="120"/>
        <v>82.583170254403129</v>
      </c>
      <c r="BW46" s="35">
        <f t="shared" si="121"/>
        <v>65.949119373776909</v>
      </c>
      <c r="BX46" s="35">
        <f t="shared" si="122"/>
        <v>97.260273972602732</v>
      </c>
      <c r="BY46" s="35">
        <f t="shared" si="123"/>
        <v>0</v>
      </c>
      <c r="BZ46" s="35">
        <f t="shared" si="124"/>
        <v>90.998043052837573</v>
      </c>
      <c r="CA46" s="35">
        <f t="shared" si="125"/>
        <v>96.281800391389424</v>
      </c>
      <c r="CB46" s="35">
        <f t="shared" si="126"/>
        <v>100</v>
      </c>
      <c r="CC46" s="15">
        <v>4.2</v>
      </c>
      <c r="CD46" s="16">
        <v>4.1399999999999997</v>
      </c>
      <c r="CG46" s="16">
        <v>4.22</v>
      </c>
      <c r="CH46" s="16">
        <v>3.37</v>
      </c>
      <c r="CI46" s="15">
        <v>4.97</v>
      </c>
      <c r="CK46" s="16">
        <v>4.6500000000000004</v>
      </c>
      <c r="CL46" s="15">
        <v>4.92</v>
      </c>
      <c r="CM46" s="16">
        <v>5.1100000000000003</v>
      </c>
      <c r="CN46" s="15">
        <v>0.08</v>
      </c>
      <c r="CO46" s="16">
        <v>7.0000000000000007E-2</v>
      </c>
      <c r="CP46" s="15" t="s">
        <v>180</v>
      </c>
      <c r="CQ46" s="16" t="s">
        <v>180</v>
      </c>
      <c r="CR46" s="16">
        <v>7.0000000000000007E-2</v>
      </c>
      <c r="CS46" s="16">
        <v>0.27</v>
      </c>
      <c r="CT46" s="15">
        <v>0.05</v>
      </c>
      <c r="CU46" s="16" t="s">
        <v>180</v>
      </c>
      <c r="CV46" s="16">
        <v>0.03</v>
      </c>
      <c r="CW46" s="15">
        <v>0.27</v>
      </c>
      <c r="CX46" s="16">
        <v>0.08</v>
      </c>
      <c r="CY46" s="19">
        <f t="shared" si="83"/>
        <v>1.9047619047619047</v>
      </c>
      <c r="CZ46" s="17">
        <f t="shared" si="84"/>
        <v>1.6908212560386475</v>
      </c>
      <c r="DA46" s="19" t="str">
        <f t="shared" si="85"/>
        <v/>
      </c>
      <c r="DB46" s="17" t="str">
        <f t="shared" si="86"/>
        <v/>
      </c>
      <c r="DC46" s="17">
        <f t="shared" si="87"/>
        <v>1.6587677725118484</v>
      </c>
      <c r="DD46" s="17">
        <f t="shared" si="88"/>
        <v>8.0118694362017813</v>
      </c>
      <c r="DE46" s="19">
        <f t="shared" si="89"/>
        <v>1.0060362173038231</v>
      </c>
      <c r="DF46" s="17" t="str">
        <f t="shared" si="90"/>
        <v/>
      </c>
      <c r="DG46" s="17">
        <f t="shared" si="91"/>
        <v>0.64516129032258052</v>
      </c>
      <c r="DH46" s="19">
        <f t="shared" si="92"/>
        <v>5.4878048780487809</v>
      </c>
      <c r="DI46" s="17">
        <f t="shared" si="93"/>
        <v>1.5655577299412915</v>
      </c>
    </row>
    <row r="47" spans="1:113" x14ac:dyDescent="0.2">
      <c r="A47" s="91" t="s">
        <v>225</v>
      </c>
      <c r="B47" s="91" t="e">
        <f>VLOOKUP(A47,#REF!,5,FALSE)</f>
        <v>#REF!</v>
      </c>
      <c r="C47" s="92">
        <v>6</v>
      </c>
      <c r="D47" s="103" t="str">
        <f t="shared" si="28"/>
        <v/>
      </c>
      <c r="E47" s="103" t="str">
        <f t="shared" si="29"/>
        <v/>
      </c>
      <c r="F47" s="103">
        <f t="shared" si="30"/>
        <v>-3.1496183206106876</v>
      </c>
      <c r="G47" s="103">
        <f t="shared" si="31"/>
        <v>-3.491015625000002</v>
      </c>
      <c r="H47" s="103">
        <f t="shared" si="32"/>
        <v>-3.3040625000000006</v>
      </c>
      <c r="I47" s="103">
        <f t="shared" si="33"/>
        <v>-3.4748387096774227</v>
      </c>
      <c r="J47" s="103">
        <f t="shared" si="34"/>
        <v>-3.616106194690266</v>
      </c>
      <c r="K47" s="103">
        <f t="shared" si="35"/>
        <v>-3.8410084033613465</v>
      </c>
      <c r="L47" s="103">
        <f t="shared" si="36"/>
        <v>-4.0008791208791212</v>
      </c>
      <c r="M47" s="103">
        <f t="shared" si="37"/>
        <v>-3.4488679245283</v>
      </c>
      <c r="N47" s="103">
        <f t="shared" si="38"/>
        <v>-3.1817171717171675</v>
      </c>
      <c r="O47" s="102" t="str">
        <f t="shared" si="39"/>
        <v/>
      </c>
      <c r="P47" s="103" t="str">
        <f t="shared" si="40"/>
        <v/>
      </c>
      <c r="Q47" s="103">
        <f t="shared" si="41"/>
        <v>0.50444444444444425</v>
      </c>
      <c r="R47" s="103">
        <f t="shared" si="42"/>
        <v>0.35444444444444478</v>
      </c>
      <c r="S47" s="103">
        <f t="shared" si="43"/>
        <v>6.4444444444444748E-2</v>
      </c>
      <c r="T47" s="103">
        <f t="shared" si="44"/>
        <v>-9.5555555555555394E-2</v>
      </c>
      <c r="U47" s="103">
        <f t="shared" si="45"/>
        <v>6.4444444444444748E-2</v>
      </c>
      <c r="V47" s="103">
        <f t="shared" si="46"/>
        <v>-0.10555555555555518</v>
      </c>
      <c r="W47" s="103">
        <f t="shared" si="47"/>
        <v>-0.7155555555555555</v>
      </c>
      <c r="X47" s="103">
        <f t="shared" si="48"/>
        <v>-0.13555555555555543</v>
      </c>
      <c r="Y47" s="103">
        <f t="shared" si="49"/>
        <v>6.4444444444444748E-2</v>
      </c>
      <c r="Z47" s="35">
        <f t="shared" si="50"/>
        <v>0</v>
      </c>
      <c r="AA47" s="35">
        <f t="shared" si="51"/>
        <v>0</v>
      </c>
      <c r="AB47" s="35">
        <f t="shared" si="52"/>
        <v>100</v>
      </c>
      <c r="AC47" s="35">
        <f t="shared" si="53"/>
        <v>95.449805535200952</v>
      </c>
      <c r="AD47" s="35">
        <f t="shared" si="54"/>
        <v>95.82979755121832</v>
      </c>
      <c r="AE47" s="35">
        <f t="shared" si="55"/>
        <v>88.938889539454991</v>
      </c>
      <c r="AF47" s="35">
        <f t="shared" si="56"/>
        <v>100</v>
      </c>
      <c r="AG47" s="35">
        <f t="shared" si="57"/>
        <v>93.420263788968811</v>
      </c>
      <c r="AH47" s="35">
        <f t="shared" si="58"/>
        <v>83.981293666892043</v>
      </c>
      <c r="AI47" s="35">
        <f t="shared" si="59"/>
        <v>94.826330532212879</v>
      </c>
      <c r="AJ47" s="35">
        <f t="shared" si="60"/>
        <v>100</v>
      </c>
      <c r="AK47" s="36">
        <f t="shared" si="61"/>
        <v>0</v>
      </c>
      <c r="AL47" s="35">
        <f t="shared" si="62"/>
        <v>0</v>
      </c>
      <c r="AM47" s="35">
        <f t="shared" si="63"/>
        <v>100</v>
      </c>
      <c r="AN47" s="35">
        <f t="shared" si="64"/>
        <v>96.681415929203553</v>
      </c>
      <c r="AO47" s="35">
        <f t="shared" si="65"/>
        <v>90.26548672566372</v>
      </c>
      <c r="AP47" s="35">
        <f t="shared" si="66"/>
        <v>86.725663716814168</v>
      </c>
      <c r="AQ47" s="35">
        <f t="shared" si="67"/>
        <v>100</v>
      </c>
      <c r="AR47" s="35">
        <f t="shared" si="68"/>
        <v>95.833333333333329</v>
      </c>
      <c r="AS47" s="35">
        <f t="shared" si="69"/>
        <v>80.882352941176464</v>
      </c>
      <c r="AT47" s="35">
        <f t="shared" si="70"/>
        <v>95.098039215686271</v>
      </c>
      <c r="AU47" s="35">
        <f t="shared" si="71"/>
        <v>100</v>
      </c>
      <c r="AV47" s="36">
        <f t="shared" si="94"/>
        <v>0</v>
      </c>
      <c r="AW47" s="35">
        <f t="shared" si="95"/>
        <v>0</v>
      </c>
      <c r="AX47" s="35">
        <f t="shared" si="96"/>
        <v>100</v>
      </c>
      <c r="AY47" s="35">
        <f t="shared" si="97"/>
        <v>95.449805535200952</v>
      </c>
      <c r="AZ47" s="35">
        <f t="shared" si="98"/>
        <v>95.82979755121832</v>
      </c>
      <c r="BA47" s="35">
        <f t="shared" si="99"/>
        <v>88.938889539454991</v>
      </c>
      <c r="BB47" s="35">
        <f t="shared" si="100"/>
        <v>90.348757469875608</v>
      </c>
      <c r="BC47" s="35">
        <f t="shared" si="101"/>
        <v>84.404047558413453</v>
      </c>
      <c r="BD47" s="35">
        <f t="shared" si="102"/>
        <v>75.876055335164281</v>
      </c>
      <c r="BE47" s="35">
        <f t="shared" si="103"/>
        <v>88.702064896755161</v>
      </c>
      <c r="BF47" s="35">
        <f t="shared" si="104"/>
        <v>93.541597991733653</v>
      </c>
      <c r="BG47" s="36">
        <f t="shared" si="105"/>
        <v>0</v>
      </c>
      <c r="BH47" s="35">
        <f t="shared" si="106"/>
        <v>0</v>
      </c>
      <c r="BI47" s="35">
        <f t="shared" si="107"/>
        <v>41.658986175115203</v>
      </c>
      <c r="BJ47" s="35">
        <f t="shared" si="108"/>
        <v>39.763421292083713</v>
      </c>
      <c r="BK47" s="35">
        <f t="shared" si="109"/>
        <v>39.921722113502931</v>
      </c>
      <c r="BL47" s="35">
        <f t="shared" si="110"/>
        <v>37.051039697542535</v>
      </c>
      <c r="BM47" s="35">
        <f t="shared" si="111"/>
        <v>37.638376383763841</v>
      </c>
      <c r="BN47" s="35">
        <f t="shared" si="112"/>
        <v>35.161870503597122</v>
      </c>
      <c r="BO47" s="35">
        <f t="shared" si="113"/>
        <v>31.609195402298852</v>
      </c>
      <c r="BP47" s="35">
        <f t="shared" si="114"/>
        <v>36.952380952380949</v>
      </c>
      <c r="BQ47" s="35">
        <f t="shared" si="115"/>
        <v>38.968481375358166</v>
      </c>
      <c r="BR47" s="36">
        <f t="shared" si="116"/>
        <v>0</v>
      </c>
      <c r="BS47" s="35">
        <f t="shared" si="117"/>
        <v>0</v>
      </c>
      <c r="BT47" s="35">
        <f t="shared" si="118"/>
        <v>100</v>
      </c>
      <c r="BU47" s="35">
        <f t="shared" si="119"/>
        <v>96.681415929203553</v>
      </c>
      <c r="BV47" s="35">
        <f t="shared" si="120"/>
        <v>90.26548672566372</v>
      </c>
      <c r="BW47" s="35">
        <f t="shared" si="121"/>
        <v>86.725663716814168</v>
      </c>
      <c r="BX47" s="35">
        <f t="shared" si="122"/>
        <v>90.26548672566372</v>
      </c>
      <c r="BY47" s="35">
        <f t="shared" si="123"/>
        <v>86.504424778761077</v>
      </c>
      <c r="BZ47" s="35">
        <f t="shared" si="124"/>
        <v>73.008849557522126</v>
      </c>
      <c r="CA47" s="35">
        <f t="shared" si="125"/>
        <v>85.840707964601776</v>
      </c>
      <c r="CB47" s="35">
        <f t="shared" si="126"/>
        <v>90.26548672566372</v>
      </c>
      <c r="CE47" s="15">
        <v>4.5199999999999996</v>
      </c>
      <c r="CF47" s="16">
        <v>4.37</v>
      </c>
      <c r="CG47" s="16">
        <v>4.08</v>
      </c>
      <c r="CH47" s="16">
        <v>3.92</v>
      </c>
      <c r="CI47" s="15">
        <v>4.08</v>
      </c>
      <c r="CJ47" s="16">
        <v>3.91</v>
      </c>
      <c r="CK47" s="16">
        <v>3.3</v>
      </c>
      <c r="CL47" s="15">
        <v>3.88</v>
      </c>
      <c r="CM47" s="16">
        <v>4.08</v>
      </c>
      <c r="CN47" s="15" t="s">
        <v>180</v>
      </c>
      <c r="CO47" s="16" t="s">
        <v>180</v>
      </c>
      <c r="CP47" s="15">
        <v>0.43</v>
      </c>
      <c r="CQ47" s="16">
        <v>0.43</v>
      </c>
      <c r="CR47" s="16">
        <v>0.03</v>
      </c>
      <c r="CS47" s="16">
        <v>0.22</v>
      </c>
      <c r="CT47" s="15">
        <v>0.41</v>
      </c>
      <c r="CU47" s="16">
        <v>0.34</v>
      </c>
      <c r="CV47" s="16">
        <v>0.18</v>
      </c>
      <c r="CW47" s="15">
        <v>0.45</v>
      </c>
      <c r="CX47" s="16">
        <v>0.03</v>
      </c>
      <c r="CY47" s="19" t="str">
        <f t="shared" si="83"/>
        <v/>
      </c>
      <c r="CZ47" s="17" t="str">
        <f t="shared" si="84"/>
        <v/>
      </c>
      <c r="DA47" s="19">
        <f t="shared" si="85"/>
        <v>9.5132743362831871</v>
      </c>
      <c r="DB47" s="17">
        <f t="shared" si="86"/>
        <v>9.8398169336384438</v>
      </c>
      <c r="DC47" s="17">
        <f t="shared" si="87"/>
        <v>0.73529411764705876</v>
      </c>
      <c r="DD47" s="17">
        <f t="shared" si="88"/>
        <v>5.6122448979591839</v>
      </c>
      <c r="DE47" s="19">
        <f t="shared" si="89"/>
        <v>10.049019607843137</v>
      </c>
      <c r="DF47" s="17">
        <f t="shared" si="90"/>
        <v>8.695652173913043</v>
      </c>
      <c r="DG47" s="17">
        <f t="shared" si="91"/>
        <v>5.454545454545455</v>
      </c>
      <c r="DH47" s="19">
        <f t="shared" si="92"/>
        <v>11.597938144329897</v>
      </c>
      <c r="DI47" s="17">
        <f t="shared" si="93"/>
        <v>0.73529411764705876</v>
      </c>
    </row>
    <row r="48" spans="1:113" x14ac:dyDescent="0.2">
      <c r="A48" s="91" t="s">
        <v>226</v>
      </c>
      <c r="B48" s="91" t="e">
        <f>VLOOKUP(A48,#REF!,5,FALSE)</f>
        <v>#REF!</v>
      </c>
      <c r="C48" s="92">
        <v>3</v>
      </c>
      <c r="D48" s="103">
        <f t="shared" si="28"/>
        <v>0.11232323232322994</v>
      </c>
      <c r="E48" s="103">
        <f t="shared" si="29"/>
        <v>-3.5353535353537247E-2</v>
      </c>
      <c r="F48" s="103">
        <f t="shared" si="30"/>
        <v>0.43038167938931249</v>
      </c>
      <c r="G48" s="103">
        <f t="shared" si="31"/>
        <v>0.32898437499999744</v>
      </c>
      <c r="H48" s="103">
        <f t="shared" si="32"/>
        <v>0.20593749999999922</v>
      </c>
      <c r="I48" s="103">
        <f t="shared" si="33"/>
        <v>0.47516129032257748</v>
      </c>
      <c r="J48" s="103">
        <f t="shared" si="34"/>
        <v>-0.26610619469026631</v>
      </c>
      <c r="K48" s="103">
        <f t="shared" si="35"/>
        <v>9.8991596638652979E-2</v>
      </c>
      <c r="L48" s="103">
        <f t="shared" si="36"/>
        <v>-0.81087912087912084</v>
      </c>
      <c r="M48" s="103">
        <f t="shared" si="37"/>
        <v>-9.8867924528299511E-2</v>
      </c>
      <c r="N48" s="103">
        <f t="shared" si="38"/>
        <v>-0.12171717171716789</v>
      </c>
      <c r="O48" s="102">
        <f t="shared" si="39"/>
        <v>-2.4545454545454426E-2</v>
      </c>
      <c r="P48" s="103">
        <f t="shared" si="40"/>
        <v>-0.23454545454545439</v>
      </c>
      <c r="Q48" s="103">
        <f t="shared" si="41"/>
        <v>0.58545454545454501</v>
      </c>
      <c r="R48" s="103">
        <f t="shared" si="42"/>
        <v>0.67545454545454486</v>
      </c>
      <c r="S48" s="103">
        <f t="shared" si="43"/>
        <v>7.5454545454545219E-2</v>
      </c>
      <c r="T48" s="103">
        <f t="shared" si="44"/>
        <v>0.35545454545454547</v>
      </c>
      <c r="U48" s="103">
        <f t="shared" si="45"/>
        <v>-8.4545454545454923E-2</v>
      </c>
      <c r="V48" s="103">
        <f t="shared" si="46"/>
        <v>0.33545454545454501</v>
      </c>
      <c r="W48" s="103">
        <f t="shared" si="47"/>
        <v>-1.0245454545454544</v>
      </c>
      <c r="X48" s="103">
        <f t="shared" si="48"/>
        <v>-0.28454545454545421</v>
      </c>
      <c r="Y48" s="103">
        <f t="shared" si="49"/>
        <v>-0.37454545454545496</v>
      </c>
      <c r="Z48" s="35">
        <f t="shared" si="50"/>
        <v>100</v>
      </c>
      <c r="AA48" s="35">
        <f t="shared" si="51"/>
        <v>97.727872958535997</v>
      </c>
      <c r="AB48" s="35">
        <f t="shared" si="52"/>
        <v>100</v>
      </c>
      <c r="AC48" s="35">
        <f t="shared" si="53"/>
        <v>99.823071479122433</v>
      </c>
      <c r="AD48" s="35">
        <f t="shared" si="54"/>
        <v>99.479959411466254</v>
      </c>
      <c r="AE48" s="35">
        <f t="shared" si="55"/>
        <v>99.640014936171212</v>
      </c>
      <c r="AF48" s="35">
        <f t="shared" si="56"/>
        <v>97.09450725080498</v>
      </c>
      <c r="AG48" s="35">
        <f t="shared" si="57"/>
        <v>100</v>
      </c>
      <c r="AH48" s="35">
        <f t="shared" si="58"/>
        <v>88.06013129316446</v>
      </c>
      <c r="AI48" s="35">
        <f t="shared" si="59"/>
        <v>100</v>
      </c>
      <c r="AJ48" s="35">
        <f t="shared" si="60"/>
        <v>99.03815287305757</v>
      </c>
      <c r="AK48" s="36">
        <f t="shared" si="61"/>
        <v>100</v>
      </c>
      <c r="AL48" s="35">
        <f t="shared" si="62"/>
        <v>97.196261682242991</v>
      </c>
      <c r="AM48" s="35">
        <f t="shared" si="63"/>
        <v>98.901098901098905</v>
      </c>
      <c r="AN48" s="35">
        <f t="shared" si="64"/>
        <v>100</v>
      </c>
      <c r="AO48" s="35">
        <f t="shared" si="65"/>
        <v>92.673992673992686</v>
      </c>
      <c r="AP48" s="35">
        <f t="shared" si="66"/>
        <v>96.092796092796092</v>
      </c>
      <c r="AQ48" s="35">
        <f t="shared" si="67"/>
        <v>94.649681528662427</v>
      </c>
      <c r="AR48" s="35">
        <f t="shared" si="68"/>
        <v>100</v>
      </c>
      <c r="AS48" s="35">
        <f t="shared" si="69"/>
        <v>82.675159235668787</v>
      </c>
      <c r="AT48" s="35">
        <f t="shared" si="70"/>
        <v>100</v>
      </c>
      <c r="AU48" s="35">
        <f t="shared" si="71"/>
        <v>98.755186721991691</v>
      </c>
      <c r="AV48" s="36">
        <f t="shared" si="94"/>
        <v>90.960119987016355</v>
      </c>
      <c r="AW48" s="35">
        <f t="shared" si="95"/>
        <v>88.89339050384325</v>
      </c>
      <c r="AX48" s="35">
        <f t="shared" si="96"/>
        <v>100</v>
      </c>
      <c r="AY48" s="35">
        <f t="shared" si="97"/>
        <v>99.823071479122433</v>
      </c>
      <c r="AZ48" s="35">
        <f t="shared" si="98"/>
        <v>99.479959411466254</v>
      </c>
      <c r="BA48" s="35">
        <f t="shared" si="99"/>
        <v>99.640014936171212</v>
      </c>
      <c r="BB48" s="35">
        <f t="shared" si="100"/>
        <v>91.813015352375743</v>
      </c>
      <c r="BC48" s="35">
        <f t="shared" si="101"/>
        <v>94.560462740918382</v>
      </c>
      <c r="BD48" s="35">
        <f t="shared" si="102"/>
        <v>83.270067641076594</v>
      </c>
      <c r="BE48" s="35">
        <f t="shared" si="103"/>
        <v>92.234567901234584</v>
      </c>
      <c r="BF48" s="35">
        <f t="shared" si="104"/>
        <v>91.347412359828795</v>
      </c>
      <c r="BG48" s="36">
        <f t="shared" si="105"/>
        <v>67.905711695376255</v>
      </c>
      <c r="BH48" s="35">
        <f t="shared" si="106"/>
        <v>66.362807657247032</v>
      </c>
      <c r="BI48" s="35">
        <f t="shared" si="107"/>
        <v>74.654377880184327</v>
      </c>
      <c r="BJ48" s="35">
        <f t="shared" si="108"/>
        <v>74.522292993630572</v>
      </c>
      <c r="BK48" s="35">
        <f t="shared" si="109"/>
        <v>74.266144814090012</v>
      </c>
      <c r="BL48" s="35">
        <f t="shared" si="110"/>
        <v>74.385633270321364</v>
      </c>
      <c r="BM48" s="35">
        <f t="shared" si="111"/>
        <v>68.542435424354238</v>
      </c>
      <c r="BN48" s="35">
        <f t="shared" si="112"/>
        <v>70.593525179856115</v>
      </c>
      <c r="BO48" s="35">
        <f t="shared" si="113"/>
        <v>62.164750957854409</v>
      </c>
      <c r="BP48" s="35">
        <f t="shared" si="114"/>
        <v>68.857142857142861</v>
      </c>
      <c r="BQ48" s="35">
        <f t="shared" si="115"/>
        <v>68.194842406876788</v>
      </c>
      <c r="BR48" s="36">
        <f t="shared" si="116"/>
        <v>91.452991452991455</v>
      </c>
      <c r="BS48" s="35">
        <f t="shared" si="117"/>
        <v>88.8888888888889</v>
      </c>
      <c r="BT48" s="35">
        <f t="shared" si="118"/>
        <v>98.901098901098905</v>
      </c>
      <c r="BU48" s="35">
        <f t="shared" si="119"/>
        <v>100</v>
      </c>
      <c r="BV48" s="35">
        <f t="shared" si="120"/>
        <v>92.673992673992686</v>
      </c>
      <c r="BW48" s="35">
        <f t="shared" si="121"/>
        <v>96.092796092796092</v>
      </c>
      <c r="BX48" s="35">
        <f t="shared" si="122"/>
        <v>90.720390720390725</v>
      </c>
      <c r="BY48" s="35">
        <f t="shared" si="123"/>
        <v>95.848595848595849</v>
      </c>
      <c r="BZ48" s="35">
        <f t="shared" si="124"/>
        <v>79.242979242979246</v>
      </c>
      <c r="CA48" s="35">
        <f t="shared" si="125"/>
        <v>88.278388278388277</v>
      </c>
      <c r="CB48" s="35">
        <f t="shared" si="126"/>
        <v>87.179487179487182</v>
      </c>
      <c r="CC48" s="15">
        <v>7.49</v>
      </c>
      <c r="CD48" s="16">
        <v>7.28</v>
      </c>
      <c r="CE48" s="15">
        <v>8.1</v>
      </c>
      <c r="CF48" s="16">
        <v>8.19</v>
      </c>
      <c r="CG48" s="16">
        <v>7.59</v>
      </c>
      <c r="CH48" s="16">
        <v>7.87</v>
      </c>
      <c r="CI48" s="15">
        <v>7.43</v>
      </c>
      <c r="CJ48" s="16">
        <v>7.85</v>
      </c>
      <c r="CK48" s="16">
        <v>6.49</v>
      </c>
      <c r="CL48" s="15">
        <v>7.23</v>
      </c>
      <c r="CM48" s="16">
        <v>7.14</v>
      </c>
      <c r="CN48" s="15">
        <v>0.19</v>
      </c>
      <c r="CO48" s="16">
        <v>0.13</v>
      </c>
      <c r="CP48" s="15">
        <v>0.15</v>
      </c>
      <c r="CQ48" s="16">
        <v>0.1</v>
      </c>
      <c r="CR48" s="16">
        <v>0.13</v>
      </c>
      <c r="CS48" s="16">
        <v>0.1</v>
      </c>
      <c r="CT48" s="15">
        <v>0.21</v>
      </c>
      <c r="CU48" s="16">
        <v>0.04</v>
      </c>
      <c r="CV48" s="16">
        <v>0.22</v>
      </c>
      <c r="CW48" s="15">
        <v>0.1</v>
      </c>
      <c r="CX48" s="16">
        <v>0.12</v>
      </c>
      <c r="CY48" s="19">
        <f t="shared" si="83"/>
        <v>2.5367156208277701</v>
      </c>
      <c r="CZ48" s="17">
        <f t="shared" si="84"/>
        <v>1.7857142857142856</v>
      </c>
      <c r="DA48" s="19">
        <f t="shared" si="85"/>
        <v>1.8518518518518516</v>
      </c>
      <c r="DB48" s="17">
        <f t="shared" si="86"/>
        <v>1.2210012210012211</v>
      </c>
      <c r="DC48" s="17">
        <f t="shared" si="87"/>
        <v>1.7127799736495388</v>
      </c>
      <c r="DD48" s="17">
        <f t="shared" si="88"/>
        <v>1.2706480304955527</v>
      </c>
      <c r="DE48" s="19">
        <f t="shared" si="89"/>
        <v>2.826379542395693</v>
      </c>
      <c r="DF48" s="17">
        <f t="shared" si="90"/>
        <v>0.50955414012738864</v>
      </c>
      <c r="DG48" s="17">
        <f t="shared" si="91"/>
        <v>3.3898305084745761</v>
      </c>
      <c r="DH48" s="19">
        <f t="shared" si="92"/>
        <v>1.3831258644536653</v>
      </c>
      <c r="DI48" s="17">
        <f t="shared" si="93"/>
        <v>1.680672268907563</v>
      </c>
    </row>
    <row r="49" spans="1:113" x14ac:dyDescent="0.2">
      <c r="A49" s="91" t="s">
        <v>227</v>
      </c>
      <c r="B49" s="91" t="e">
        <f>VLOOKUP(A49,#REF!,5,FALSE)</f>
        <v>#REF!</v>
      </c>
      <c r="C49" s="92">
        <v>4</v>
      </c>
      <c r="D49" s="103" t="str">
        <f t="shared" si="28"/>
        <v/>
      </c>
      <c r="E49" s="103" t="str">
        <f t="shared" si="29"/>
        <v/>
      </c>
      <c r="F49" s="103">
        <f t="shared" si="30"/>
        <v>-0.5196183206106868</v>
      </c>
      <c r="G49" s="103">
        <f t="shared" si="31"/>
        <v>-0.14101562500000231</v>
      </c>
      <c r="H49" s="103" t="str">
        <f t="shared" si="32"/>
        <v/>
      </c>
      <c r="I49" s="103" t="str">
        <f t="shared" si="33"/>
        <v/>
      </c>
      <c r="J49" s="103" t="str">
        <f t="shared" si="34"/>
        <v/>
      </c>
      <c r="K49" s="103">
        <f t="shared" si="35"/>
        <v>-0.52100840336134624</v>
      </c>
      <c r="L49" s="103" t="str">
        <f t="shared" si="36"/>
        <v/>
      </c>
      <c r="M49" s="103" t="str">
        <f t="shared" si="37"/>
        <v/>
      </c>
      <c r="N49" s="103" t="str">
        <f t="shared" si="38"/>
        <v/>
      </c>
      <c r="O49" s="102" t="str">
        <f t="shared" si="39"/>
        <v/>
      </c>
      <c r="P49" s="103" t="str">
        <f t="shared" si="40"/>
        <v/>
      </c>
      <c r="Q49" s="103">
        <f t="shared" si="41"/>
        <v>-0.21666666666666679</v>
      </c>
      <c r="R49" s="103">
        <f t="shared" si="42"/>
        <v>0.35333333333333261</v>
      </c>
      <c r="S49" s="103" t="str">
        <f t="shared" si="43"/>
        <v/>
      </c>
      <c r="T49" s="103" t="str">
        <f t="shared" si="44"/>
        <v/>
      </c>
      <c r="U49" s="103" t="str">
        <f t="shared" si="45"/>
        <v/>
      </c>
      <c r="V49" s="103">
        <f t="shared" si="46"/>
        <v>-0.13666666666666671</v>
      </c>
      <c r="W49" s="103" t="str">
        <f t="shared" si="47"/>
        <v/>
      </c>
      <c r="X49" s="103" t="str">
        <f t="shared" si="48"/>
        <v/>
      </c>
      <c r="Y49" s="103" t="str">
        <f t="shared" si="49"/>
        <v/>
      </c>
      <c r="Z49" s="35">
        <f t="shared" si="50"/>
        <v>0</v>
      </c>
      <c r="AA49" s="35">
        <f t="shared" si="51"/>
        <v>0</v>
      </c>
      <c r="AB49" s="35">
        <f t="shared" si="52"/>
        <v>93.811632960053501</v>
      </c>
      <c r="AC49" s="35">
        <f t="shared" si="53"/>
        <v>100</v>
      </c>
      <c r="AD49" s="35">
        <f t="shared" si="54"/>
        <v>0</v>
      </c>
      <c r="AE49" s="35">
        <f t="shared" si="55"/>
        <v>0</v>
      </c>
      <c r="AF49" s="35">
        <f t="shared" si="56"/>
        <v>0</v>
      </c>
      <c r="AG49" s="35">
        <f t="shared" si="57"/>
        <v>100</v>
      </c>
      <c r="AH49" s="35">
        <f t="shared" si="58"/>
        <v>0</v>
      </c>
      <c r="AI49" s="35">
        <f t="shared" si="59"/>
        <v>0</v>
      </c>
      <c r="AJ49" s="35">
        <f t="shared" si="60"/>
        <v>0</v>
      </c>
      <c r="AK49" s="36">
        <f t="shared" si="61"/>
        <v>0</v>
      </c>
      <c r="AL49" s="35">
        <f t="shared" si="62"/>
        <v>0</v>
      </c>
      <c r="AM49" s="35">
        <f t="shared" si="63"/>
        <v>92.616580310880835</v>
      </c>
      <c r="AN49" s="35">
        <f t="shared" si="64"/>
        <v>100</v>
      </c>
      <c r="AO49" s="35">
        <f t="shared" si="65"/>
        <v>0</v>
      </c>
      <c r="AP49" s="35">
        <f t="shared" si="66"/>
        <v>0</v>
      </c>
      <c r="AQ49" s="35">
        <f t="shared" si="67"/>
        <v>0</v>
      </c>
      <c r="AR49" s="35">
        <f t="shared" si="68"/>
        <v>100</v>
      </c>
      <c r="AS49" s="35">
        <f t="shared" si="69"/>
        <v>0</v>
      </c>
      <c r="AT49" s="35">
        <f t="shared" si="70"/>
        <v>0</v>
      </c>
      <c r="AU49" s="35">
        <f t="shared" si="71"/>
        <v>0</v>
      </c>
      <c r="AV49" s="36">
        <f t="shared" si="94"/>
        <v>0</v>
      </c>
      <c r="AW49" s="35">
        <f t="shared" si="95"/>
        <v>0</v>
      </c>
      <c r="AX49" s="35">
        <f t="shared" si="96"/>
        <v>93.811632960053501</v>
      </c>
      <c r="AY49" s="35">
        <f t="shared" si="97"/>
        <v>100</v>
      </c>
      <c r="AZ49" s="35">
        <f t="shared" si="98"/>
        <v>0</v>
      </c>
      <c r="BA49" s="35">
        <f t="shared" si="99"/>
        <v>0</v>
      </c>
      <c r="BB49" s="35">
        <f t="shared" si="100"/>
        <v>0</v>
      </c>
      <c r="BC49" s="35">
        <f t="shared" si="101"/>
        <v>92.557987288925347</v>
      </c>
      <c r="BD49" s="35">
        <f t="shared" si="102"/>
        <v>0</v>
      </c>
      <c r="BE49" s="35">
        <f t="shared" si="103"/>
        <v>0</v>
      </c>
      <c r="BF49" s="35">
        <f t="shared" si="104"/>
        <v>0</v>
      </c>
      <c r="BG49" s="36">
        <f t="shared" si="105"/>
        <v>0</v>
      </c>
      <c r="BH49" s="35">
        <f t="shared" si="106"/>
        <v>0</v>
      </c>
      <c r="BI49" s="35">
        <f t="shared" si="107"/>
        <v>65.89861751152074</v>
      </c>
      <c r="BJ49" s="35">
        <f t="shared" si="108"/>
        <v>70.245677888989988</v>
      </c>
      <c r="BK49" s="35">
        <f t="shared" si="109"/>
        <v>0</v>
      </c>
      <c r="BL49" s="35">
        <f t="shared" si="110"/>
        <v>0</v>
      </c>
      <c r="BM49" s="35">
        <f t="shared" si="111"/>
        <v>0</v>
      </c>
      <c r="BN49" s="35">
        <f t="shared" si="112"/>
        <v>65.017985611510795</v>
      </c>
      <c r="BO49" s="35">
        <f t="shared" si="113"/>
        <v>0</v>
      </c>
      <c r="BP49" s="35">
        <f t="shared" si="114"/>
        <v>0</v>
      </c>
      <c r="BQ49" s="35">
        <f t="shared" si="115"/>
        <v>0</v>
      </c>
      <c r="BR49" s="36">
        <f t="shared" si="116"/>
        <v>0</v>
      </c>
      <c r="BS49" s="35">
        <f t="shared" si="117"/>
        <v>0</v>
      </c>
      <c r="BT49" s="35">
        <f t="shared" si="118"/>
        <v>92.616580310880835</v>
      </c>
      <c r="BU49" s="35">
        <f t="shared" si="119"/>
        <v>100</v>
      </c>
      <c r="BV49" s="35">
        <f t="shared" si="120"/>
        <v>0</v>
      </c>
      <c r="BW49" s="35">
        <f t="shared" si="121"/>
        <v>0</v>
      </c>
      <c r="BX49" s="35">
        <f t="shared" si="122"/>
        <v>0</v>
      </c>
      <c r="BY49" s="35">
        <f t="shared" si="123"/>
        <v>93.652849740932652</v>
      </c>
      <c r="BZ49" s="35">
        <f t="shared" si="124"/>
        <v>0</v>
      </c>
      <c r="CA49" s="35">
        <f t="shared" si="125"/>
        <v>0</v>
      </c>
      <c r="CB49" s="35">
        <f t="shared" si="126"/>
        <v>0</v>
      </c>
      <c r="CE49" s="15">
        <v>7.15</v>
      </c>
      <c r="CF49" s="16">
        <v>7.72</v>
      </c>
      <c r="CJ49" s="16">
        <v>7.23</v>
      </c>
      <c r="CN49" s="15" t="s">
        <v>180</v>
      </c>
      <c r="CO49" s="16" t="s">
        <v>180</v>
      </c>
      <c r="CP49" s="15">
        <v>0.14000000000000001</v>
      </c>
      <c r="CQ49" s="16">
        <v>0.11</v>
      </c>
      <c r="CR49" s="16" t="s">
        <v>180</v>
      </c>
      <c r="CS49" s="16" t="s">
        <v>180</v>
      </c>
      <c r="CT49" s="15" t="s">
        <v>180</v>
      </c>
      <c r="CU49" s="16">
        <v>0.17</v>
      </c>
      <c r="CV49" s="16" t="s">
        <v>180</v>
      </c>
      <c r="CW49" s="15" t="s">
        <v>180</v>
      </c>
      <c r="CX49" s="16" t="s">
        <v>180</v>
      </c>
      <c r="CY49" s="19" t="str">
        <f t="shared" si="83"/>
        <v/>
      </c>
      <c r="CZ49" s="17" t="str">
        <f t="shared" si="84"/>
        <v/>
      </c>
      <c r="DA49" s="19">
        <f t="shared" si="85"/>
        <v>1.9580419580419581</v>
      </c>
      <c r="DB49" s="17">
        <f t="shared" si="86"/>
        <v>1.4248704663212435</v>
      </c>
      <c r="DC49" s="17" t="str">
        <f t="shared" si="87"/>
        <v/>
      </c>
      <c r="DD49" s="17" t="str">
        <f t="shared" si="88"/>
        <v/>
      </c>
      <c r="DE49" s="19" t="str">
        <f t="shared" si="89"/>
        <v/>
      </c>
      <c r="DF49" s="17">
        <f t="shared" si="90"/>
        <v>2.3513139695712311</v>
      </c>
      <c r="DG49" s="17" t="str">
        <f t="shared" si="91"/>
        <v/>
      </c>
      <c r="DH49" s="19" t="str">
        <f t="shared" si="92"/>
        <v/>
      </c>
      <c r="DI49" s="17" t="str">
        <f t="shared" si="93"/>
        <v/>
      </c>
    </row>
    <row r="50" spans="1:113" x14ac:dyDescent="0.2">
      <c r="A50" s="91" t="s">
        <v>228</v>
      </c>
      <c r="B50" s="91" t="e">
        <f>VLOOKUP(A50,#REF!,5,FALSE)</f>
        <v>#REF!</v>
      </c>
      <c r="C50" s="92">
        <v>4</v>
      </c>
      <c r="D50" s="103">
        <f t="shared" si="28"/>
        <v>-1.2776767676767706</v>
      </c>
      <c r="E50" s="103">
        <f t="shared" si="29"/>
        <v>-0.90535353535353735</v>
      </c>
      <c r="F50" s="103">
        <f t="shared" si="30"/>
        <v>-0.99961832061068723</v>
      </c>
      <c r="G50" s="103">
        <f t="shared" si="31"/>
        <v>-0.58101562500000181</v>
      </c>
      <c r="H50" s="103">
        <f t="shared" si="32"/>
        <v>-0.93406250000000046</v>
      </c>
      <c r="I50" s="103">
        <f t="shared" si="33"/>
        <v>-0.6648387096774222</v>
      </c>
      <c r="J50" s="103">
        <f t="shared" si="34"/>
        <v>-1.0861061946902657</v>
      </c>
      <c r="K50" s="103">
        <f t="shared" si="35"/>
        <v>-0.27100840336134624</v>
      </c>
      <c r="L50" s="103">
        <f t="shared" si="36"/>
        <v>-1.1608791208791214</v>
      </c>
      <c r="M50" s="103">
        <f t="shared" si="37"/>
        <v>-0.72886792452830029</v>
      </c>
      <c r="N50" s="103">
        <f t="shared" si="38"/>
        <v>-0.62171717171716789</v>
      </c>
      <c r="O50" s="102">
        <f t="shared" si="39"/>
        <v>-0.54636363636363683</v>
      </c>
      <c r="P50" s="103">
        <f t="shared" si="40"/>
        <v>-0.23636363636363633</v>
      </c>
      <c r="Q50" s="103">
        <f t="shared" si="41"/>
        <v>2.3636363636363455E-2</v>
      </c>
      <c r="R50" s="103">
        <f t="shared" si="42"/>
        <v>0.63363636363636378</v>
      </c>
      <c r="S50" s="103">
        <f t="shared" si="43"/>
        <v>-0.1963636363636363</v>
      </c>
      <c r="T50" s="103">
        <f t="shared" si="44"/>
        <v>8.3636363636363953E-2</v>
      </c>
      <c r="U50" s="103">
        <f t="shared" si="45"/>
        <v>-3.6363636363636154E-2</v>
      </c>
      <c r="V50" s="103">
        <f t="shared" si="46"/>
        <v>0.83363636363636395</v>
      </c>
      <c r="W50" s="103">
        <f t="shared" si="47"/>
        <v>-0.50636363636363679</v>
      </c>
      <c r="X50" s="103">
        <f t="shared" si="48"/>
        <v>-4.6363636363636829E-2</v>
      </c>
      <c r="Y50" s="103">
        <f t="shared" si="49"/>
        <v>-6.3636363636367932E-3</v>
      </c>
      <c r="Z50" s="35">
        <f t="shared" si="50"/>
        <v>94.646143053337738</v>
      </c>
      <c r="AA50" s="35">
        <f t="shared" si="51"/>
        <v>100</v>
      </c>
      <c r="AB50" s="35">
        <f t="shared" si="52"/>
        <v>92.803084012761445</v>
      </c>
      <c r="AC50" s="35">
        <f t="shared" si="53"/>
        <v>100</v>
      </c>
      <c r="AD50" s="35">
        <f t="shared" si="54"/>
        <v>95.274160770736117</v>
      </c>
      <c r="AE50" s="35">
        <f t="shared" si="55"/>
        <v>96.027519267122301</v>
      </c>
      <c r="AF50" s="35">
        <f t="shared" si="56"/>
        <v>90.65157763877103</v>
      </c>
      <c r="AG50" s="35">
        <f t="shared" si="57"/>
        <v>100</v>
      </c>
      <c r="AH50" s="35">
        <f t="shared" si="58"/>
        <v>87.432130636998792</v>
      </c>
      <c r="AI50" s="35">
        <f t="shared" si="59"/>
        <v>99.11359724612737</v>
      </c>
      <c r="AJ50" s="35">
        <f t="shared" si="60"/>
        <v>100</v>
      </c>
      <c r="AK50" s="36">
        <f t="shared" si="61"/>
        <v>95.163806552262088</v>
      </c>
      <c r="AL50" s="35">
        <f t="shared" si="62"/>
        <v>100</v>
      </c>
      <c r="AM50" s="35">
        <f t="shared" si="63"/>
        <v>91.620879120879124</v>
      </c>
      <c r="AN50" s="35">
        <f t="shared" si="64"/>
        <v>100</v>
      </c>
      <c r="AO50" s="35">
        <f t="shared" si="65"/>
        <v>88.598901098901095</v>
      </c>
      <c r="AP50" s="35">
        <f t="shared" si="66"/>
        <v>92.445054945054949</v>
      </c>
      <c r="AQ50" s="35">
        <f t="shared" si="67"/>
        <v>88.368983957219243</v>
      </c>
      <c r="AR50" s="35">
        <f t="shared" si="68"/>
        <v>100</v>
      </c>
      <c r="AS50" s="35">
        <f t="shared" si="69"/>
        <v>82.085561497326196</v>
      </c>
      <c r="AT50" s="35">
        <f t="shared" si="70"/>
        <v>99.397590361445793</v>
      </c>
      <c r="AU50" s="35">
        <f t="shared" si="71"/>
        <v>100</v>
      </c>
      <c r="AV50" s="36">
        <f t="shared" si="94"/>
        <v>82.21622119547564</v>
      </c>
      <c r="AW50" s="35">
        <f t="shared" si="95"/>
        <v>86.86695362656539</v>
      </c>
      <c r="AX50" s="35">
        <f t="shared" si="96"/>
        <v>91.39012789866679</v>
      </c>
      <c r="AY50" s="35">
        <f t="shared" si="97"/>
        <v>98.477468578630038</v>
      </c>
      <c r="AZ50" s="35">
        <f t="shared" si="98"/>
        <v>93.823581736555127</v>
      </c>
      <c r="BA50" s="35">
        <f t="shared" si="99"/>
        <v>94.56547011311828</v>
      </c>
      <c r="BB50" s="35">
        <f t="shared" si="100"/>
        <v>90.65157763877103</v>
      </c>
      <c r="BC50" s="35">
        <f t="shared" si="101"/>
        <v>100</v>
      </c>
      <c r="BD50" s="35">
        <f t="shared" si="102"/>
        <v>87.432130636998792</v>
      </c>
      <c r="BE50" s="35">
        <f t="shared" si="103"/>
        <v>93.445378151260485</v>
      </c>
      <c r="BF50" s="35">
        <f t="shared" si="104"/>
        <v>94.281088314460959</v>
      </c>
      <c r="BG50" s="36">
        <f t="shared" si="105"/>
        <v>55.303717135086131</v>
      </c>
      <c r="BH50" s="35">
        <f t="shared" si="106"/>
        <v>58.432087511394712</v>
      </c>
      <c r="BI50" s="35">
        <f t="shared" si="107"/>
        <v>61.474654377880185</v>
      </c>
      <c r="BJ50" s="35">
        <f t="shared" si="108"/>
        <v>66.242038216560502</v>
      </c>
      <c r="BK50" s="35">
        <f t="shared" si="109"/>
        <v>63.111545988258314</v>
      </c>
      <c r="BL50" s="35">
        <f t="shared" si="110"/>
        <v>63.610586011342157</v>
      </c>
      <c r="BM50" s="35">
        <f t="shared" si="111"/>
        <v>60.977859778597789</v>
      </c>
      <c r="BN50" s="35">
        <f t="shared" si="112"/>
        <v>67.266187050359719</v>
      </c>
      <c r="BO50" s="35">
        <f t="shared" si="113"/>
        <v>58.812260536398469</v>
      </c>
      <c r="BP50" s="35">
        <f t="shared" si="114"/>
        <v>62.857142857142854</v>
      </c>
      <c r="BQ50" s="35">
        <f t="shared" si="115"/>
        <v>63.419293218720149</v>
      </c>
      <c r="BR50" s="36">
        <f t="shared" si="116"/>
        <v>81.55080213903743</v>
      </c>
      <c r="BS50" s="35">
        <f t="shared" si="117"/>
        <v>85.695187165775394</v>
      </c>
      <c r="BT50" s="35">
        <f t="shared" si="118"/>
        <v>89.171122994652407</v>
      </c>
      <c r="BU50" s="35">
        <f t="shared" si="119"/>
        <v>97.326203208556137</v>
      </c>
      <c r="BV50" s="35">
        <f t="shared" si="120"/>
        <v>86.229946524064161</v>
      </c>
      <c r="BW50" s="35">
        <f t="shared" si="121"/>
        <v>89.973262032085557</v>
      </c>
      <c r="BX50" s="35">
        <f t="shared" si="122"/>
        <v>88.368983957219243</v>
      </c>
      <c r="BY50" s="35">
        <f t="shared" si="123"/>
        <v>100</v>
      </c>
      <c r="BZ50" s="35">
        <f t="shared" si="124"/>
        <v>82.085561497326196</v>
      </c>
      <c r="CA50" s="35">
        <f t="shared" si="125"/>
        <v>88.235294117647058</v>
      </c>
      <c r="CB50" s="35">
        <f t="shared" si="126"/>
        <v>88.770053475935825</v>
      </c>
      <c r="CC50" s="15">
        <v>6.1</v>
      </c>
      <c r="CD50" s="16">
        <v>6.41</v>
      </c>
      <c r="CE50" s="15">
        <v>6.67</v>
      </c>
      <c r="CF50" s="16">
        <v>7.28</v>
      </c>
      <c r="CG50" s="16">
        <v>6.45</v>
      </c>
      <c r="CH50" s="16">
        <v>6.73</v>
      </c>
      <c r="CI50" s="15">
        <v>6.61</v>
      </c>
      <c r="CJ50" s="16">
        <v>7.48</v>
      </c>
      <c r="CK50" s="16">
        <v>6.14</v>
      </c>
      <c r="CL50" s="15">
        <v>6.6</v>
      </c>
      <c r="CM50" s="16">
        <v>6.64</v>
      </c>
      <c r="CN50" s="15">
        <v>0.23</v>
      </c>
      <c r="CO50" s="16">
        <v>0.13</v>
      </c>
      <c r="CP50" s="15">
        <v>0.06</v>
      </c>
      <c r="CQ50" s="16">
        <v>0.09</v>
      </c>
      <c r="CR50" s="16">
        <v>0.14000000000000001</v>
      </c>
      <c r="CS50" s="16">
        <v>0.11</v>
      </c>
      <c r="CT50" s="15">
        <v>0.06</v>
      </c>
      <c r="CU50" s="16">
        <v>7.0000000000000007E-2</v>
      </c>
      <c r="CV50" s="16">
        <v>0.36</v>
      </c>
      <c r="CW50" s="15">
        <v>0.1</v>
      </c>
      <c r="CX50" s="16">
        <v>0.15</v>
      </c>
      <c r="CY50" s="19">
        <f t="shared" si="83"/>
        <v>3.7704918032786887</v>
      </c>
      <c r="CZ50" s="17">
        <f t="shared" si="84"/>
        <v>2.0280811232449301</v>
      </c>
      <c r="DA50" s="19">
        <f t="shared" si="85"/>
        <v>0.8995502248875562</v>
      </c>
      <c r="DB50" s="17">
        <f t="shared" si="86"/>
        <v>1.2362637362637363</v>
      </c>
      <c r="DC50" s="17">
        <f t="shared" si="87"/>
        <v>2.170542635658915</v>
      </c>
      <c r="DD50" s="17">
        <f t="shared" si="88"/>
        <v>1.6344725111441305</v>
      </c>
      <c r="DE50" s="19">
        <f t="shared" si="89"/>
        <v>0.90771558245083195</v>
      </c>
      <c r="DF50" s="17">
        <f t="shared" si="90"/>
        <v>0.93582887700534767</v>
      </c>
      <c r="DG50" s="17">
        <f t="shared" si="91"/>
        <v>5.8631921824104234</v>
      </c>
      <c r="DH50" s="19">
        <f t="shared" si="92"/>
        <v>1.5151515151515154</v>
      </c>
      <c r="DI50" s="17">
        <f t="shared" si="93"/>
        <v>2.2590361445783134</v>
      </c>
    </row>
    <row r="51" spans="1:113" x14ac:dyDescent="0.2">
      <c r="A51" s="91" t="s">
        <v>229</v>
      </c>
      <c r="B51" s="91" t="e">
        <f>VLOOKUP(A51,#REF!,5,FALSE)</f>
        <v>#REF!</v>
      </c>
      <c r="C51" s="92">
        <v>3</v>
      </c>
      <c r="D51" s="103">
        <f t="shared" si="28"/>
        <v>-0.45767676767677035</v>
      </c>
      <c r="E51" s="103">
        <f t="shared" si="29"/>
        <v>-0.27535353535353746</v>
      </c>
      <c r="F51" s="103">
        <f t="shared" si="30"/>
        <v>0.37038167938931199</v>
      </c>
      <c r="G51" s="103">
        <f t="shared" si="31"/>
        <v>0.60898437499999858</v>
      </c>
      <c r="H51" s="103">
        <f t="shared" si="32"/>
        <v>0.41593749999999918</v>
      </c>
      <c r="I51" s="103">
        <f t="shared" si="33"/>
        <v>2.5161290322577301E-2</v>
      </c>
      <c r="J51" s="103">
        <f t="shared" si="34"/>
        <v>-0.42610619469026645</v>
      </c>
      <c r="K51" s="103">
        <f t="shared" si="35"/>
        <v>-0.49100840336134688</v>
      </c>
      <c r="L51" s="103">
        <f t="shared" si="36"/>
        <v>-0.4008791208791207</v>
      </c>
      <c r="M51" s="103">
        <f t="shared" si="37"/>
        <v>-5.8867924528300364E-2</v>
      </c>
      <c r="N51" s="103">
        <f t="shared" si="38"/>
        <v>-0.15171717171716725</v>
      </c>
      <c r="O51" s="102">
        <f t="shared" si="39"/>
        <v>-0.48909090909090747</v>
      </c>
      <c r="P51" s="103">
        <f t="shared" si="40"/>
        <v>-0.36909090909090736</v>
      </c>
      <c r="Q51" s="103">
        <f t="shared" si="41"/>
        <v>0.63090909090909175</v>
      </c>
      <c r="R51" s="103">
        <f t="shared" si="42"/>
        <v>1.0609090909090932</v>
      </c>
      <c r="S51" s="103">
        <f t="shared" si="43"/>
        <v>0.39090909090909243</v>
      </c>
      <c r="T51" s="103">
        <f t="shared" si="44"/>
        <v>1.0909090909092534E-2</v>
      </c>
      <c r="U51" s="103">
        <f t="shared" si="45"/>
        <v>-0.13909090909090782</v>
      </c>
      <c r="V51" s="103">
        <f t="shared" si="46"/>
        <v>-0.14909090909090761</v>
      </c>
      <c r="W51" s="103">
        <f t="shared" si="47"/>
        <v>-0.50909090909090704</v>
      </c>
      <c r="X51" s="103">
        <f t="shared" si="48"/>
        <v>-0.13909090909090782</v>
      </c>
      <c r="Y51" s="103">
        <f t="shared" si="49"/>
        <v>-0.29909090909090708</v>
      </c>
      <c r="Z51" s="35">
        <f t="shared" si="50"/>
        <v>97.760755789994249</v>
      </c>
      <c r="AA51" s="35">
        <f t="shared" si="51"/>
        <v>100</v>
      </c>
      <c r="AB51" s="35">
        <f t="shared" si="52"/>
        <v>96.148074799101167</v>
      </c>
      <c r="AC51" s="35">
        <f t="shared" si="53"/>
        <v>100</v>
      </c>
      <c r="AD51" s="35">
        <f t="shared" si="54"/>
        <v>99.027995665604593</v>
      </c>
      <c r="AE51" s="35">
        <f t="shared" si="55"/>
        <v>90.99814088643781</v>
      </c>
      <c r="AF51" s="35">
        <f t="shared" si="56"/>
        <v>100</v>
      </c>
      <c r="AG51" s="35">
        <f t="shared" si="57"/>
        <v>97.347926335685244</v>
      </c>
      <c r="AH51" s="35">
        <f t="shared" si="58"/>
        <v>98.547012600989731</v>
      </c>
      <c r="AI51" s="35">
        <f t="shared" si="59"/>
        <v>100</v>
      </c>
      <c r="AJ51" s="35">
        <f t="shared" si="60"/>
        <v>98.079401552086324</v>
      </c>
      <c r="AK51" s="36">
        <f t="shared" si="61"/>
        <v>98.295454545454547</v>
      </c>
      <c r="AL51" s="35">
        <f t="shared" si="62"/>
        <v>100</v>
      </c>
      <c r="AM51" s="35">
        <f t="shared" si="63"/>
        <v>94.92325855962217</v>
      </c>
      <c r="AN51" s="35">
        <f t="shared" si="64"/>
        <v>100</v>
      </c>
      <c r="AO51" s="35">
        <f t="shared" si="65"/>
        <v>92.089728453364813</v>
      </c>
      <c r="AP51" s="35">
        <f t="shared" si="66"/>
        <v>87.603305785123965</v>
      </c>
      <c r="AQ51" s="35">
        <f t="shared" si="67"/>
        <v>100</v>
      </c>
      <c r="AR51" s="35">
        <f t="shared" si="68"/>
        <v>99.862448418156816</v>
      </c>
      <c r="AS51" s="35">
        <f t="shared" si="69"/>
        <v>94.910591471801936</v>
      </c>
      <c r="AT51" s="35">
        <f t="shared" si="70"/>
        <v>100</v>
      </c>
      <c r="AU51" s="35">
        <f t="shared" si="71"/>
        <v>97.799174690508949</v>
      </c>
      <c r="AV51" s="36">
        <f t="shared" si="94"/>
        <v>81.403834770685492</v>
      </c>
      <c r="AW51" s="35">
        <f t="shared" si="95"/>
        <v>83.268417999502745</v>
      </c>
      <c r="AX51" s="35">
        <f t="shared" si="96"/>
        <v>96.148074799101167</v>
      </c>
      <c r="AY51" s="35">
        <f t="shared" si="97"/>
        <v>100</v>
      </c>
      <c r="AZ51" s="35">
        <f t="shared" si="98"/>
        <v>99.027995665604593</v>
      </c>
      <c r="BA51" s="35">
        <f t="shared" si="99"/>
        <v>90.99814088643781</v>
      </c>
      <c r="BB51" s="35">
        <f t="shared" si="100"/>
        <v>87.020066481656542</v>
      </c>
      <c r="BC51" s="35">
        <f t="shared" si="101"/>
        <v>84.712230215827333</v>
      </c>
      <c r="BD51" s="35">
        <f t="shared" si="102"/>
        <v>85.755675881067702</v>
      </c>
      <c r="BE51" s="35">
        <f t="shared" si="103"/>
        <v>89.837859110586365</v>
      </c>
      <c r="BF51" s="35">
        <f t="shared" si="104"/>
        <v>88.112434582869568</v>
      </c>
      <c r="BG51" s="36">
        <f t="shared" si="105"/>
        <v>62.737987307343609</v>
      </c>
      <c r="BH51" s="35">
        <f t="shared" si="106"/>
        <v>64.175022789425697</v>
      </c>
      <c r="BI51" s="35">
        <f t="shared" si="107"/>
        <v>74.10138248847926</v>
      </c>
      <c r="BJ51" s="35">
        <f t="shared" si="108"/>
        <v>77.070063694267532</v>
      </c>
      <c r="BK51" s="35">
        <f t="shared" si="109"/>
        <v>76.320939334637956</v>
      </c>
      <c r="BL51" s="35">
        <f t="shared" si="110"/>
        <v>70.132325141776931</v>
      </c>
      <c r="BM51" s="35">
        <f t="shared" si="111"/>
        <v>67.066420664206646</v>
      </c>
      <c r="BN51" s="35">
        <f t="shared" si="112"/>
        <v>65.287769784172667</v>
      </c>
      <c r="BO51" s="35">
        <f t="shared" si="113"/>
        <v>66.091954022988503</v>
      </c>
      <c r="BP51" s="35">
        <f t="shared" si="114"/>
        <v>69.238095238095241</v>
      </c>
      <c r="BQ51" s="35">
        <f t="shared" si="115"/>
        <v>67.908309455587386</v>
      </c>
      <c r="BR51" s="36">
        <f t="shared" si="116"/>
        <v>81.700118063754417</v>
      </c>
      <c r="BS51" s="35">
        <f t="shared" si="117"/>
        <v>83.116883116883116</v>
      </c>
      <c r="BT51" s="35">
        <f t="shared" si="118"/>
        <v>94.92325855962217</v>
      </c>
      <c r="BU51" s="35">
        <f t="shared" si="119"/>
        <v>100</v>
      </c>
      <c r="BV51" s="35">
        <f t="shared" si="120"/>
        <v>92.089728453364813</v>
      </c>
      <c r="BW51" s="35">
        <f t="shared" si="121"/>
        <v>87.603305785123965</v>
      </c>
      <c r="BX51" s="35">
        <f t="shared" si="122"/>
        <v>85.832349468713105</v>
      </c>
      <c r="BY51" s="35">
        <f t="shared" si="123"/>
        <v>85.714285714285708</v>
      </c>
      <c r="BZ51" s="35">
        <f t="shared" si="124"/>
        <v>81.463990554899638</v>
      </c>
      <c r="CA51" s="35">
        <f t="shared" si="125"/>
        <v>85.832349468713105</v>
      </c>
      <c r="CB51" s="35">
        <f t="shared" si="126"/>
        <v>83.943329397874848</v>
      </c>
      <c r="CC51" s="15">
        <v>6.92</v>
      </c>
      <c r="CD51" s="16">
        <v>7.04</v>
      </c>
      <c r="CE51" s="15">
        <v>8.0399999999999991</v>
      </c>
      <c r="CF51" s="16">
        <v>8.4700000000000006</v>
      </c>
      <c r="CG51" s="16">
        <v>7.8</v>
      </c>
      <c r="CH51" s="16">
        <v>7.42</v>
      </c>
      <c r="CI51" s="15">
        <v>7.27</v>
      </c>
      <c r="CJ51" s="16">
        <v>7.26</v>
      </c>
      <c r="CK51" s="16">
        <v>6.9</v>
      </c>
      <c r="CL51" s="15">
        <v>7.27</v>
      </c>
      <c r="CM51" s="16">
        <v>7.11</v>
      </c>
      <c r="CN51" s="15">
        <v>0.08</v>
      </c>
      <c r="CO51" s="16">
        <v>0.18</v>
      </c>
      <c r="CP51" s="15">
        <v>0.04</v>
      </c>
      <c r="CQ51" s="16">
        <v>0.04</v>
      </c>
      <c r="CR51" s="16">
        <v>0.01</v>
      </c>
      <c r="CS51" s="16">
        <v>0.1</v>
      </c>
      <c r="CT51" s="15">
        <v>0.01</v>
      </c>
      <c r="CU51" s="16">
        <v>0.09</v>
      </c>
      <c r="CV51" s="16">
        <v>0.1</v>
      </c>
      <c r="CW51" s="15">
        <v>0.06</v>
      </c>
      <c r="CX51" s="16">
        <v>0.08</v>
      </c>
      <c r="CY51" s="19">
        <f t="shared" si="83"/>
        <v>1.1560693641618498</v>
      </c>
      <c r="CZ51" s="17">
        <f t="shared" si="84"/>
        <v>2.5568181818181817</v>
      </c>
      <c r="DA51" s="19">
        <f t="shared" si="85"/>
        <v>0.49751243781094534</v>
      </c>
      <c r="DB51" s="17">
        <f t="shared" si="86"/>
        <v>0.47225501770956313</v>
      </c>
      <c r="DC51" s="17">
        <f t="shared" si="87"/>
        <v>0.12820512820512819</v>
      </c>
      <c r="DD51" s="17">
        <f t="shared" si="88"/>
        <v>1.3477088948787064</v>
      </c>
      <c r="DE51" s="19">
        <f t="shared" si="89"/>
        <v>0.13755158184319119</v>
      </c>
      <c r="DF51" s="17">
        <f t="shared" si="90"/>
        <v>1.2396694214876034</v>
      </c>
      <c r="DG51" s="17">
        <f t="shared" si="91"/>
        <v>1.4492753623188406</v>
      </c>
      <c r="DH51" s="19">
        <f t="shared" si="92"/>
        <v>0.8253094910591473</v>
      </c>
      <c r="DI51" s="17">
        <f t="shared" si="93"/>
        <v>1.1251758087201125</v>
      </c>
    </row>
    <row r="52" spans="1:113" x14ac:dyDescent="0.2">
      <c r="A52" s="91" t="s">
        <v>230</v>
      </c>
      <c r="B52" s="91" t="e">
        <f>VLOOKUP(A52,#REF!,5,FALSE)</f>
        <v>#REF!</v>
      </c>
      <c r="C52" s="92">
        <v>3</v>
      </c>
      <c r="D52" s="103" t="str">
        <f t="shared" si="28"/>
        <v/>
      </c>
      <c r="E52" s="103" t="str">
        <f t="shared" si="29"/>
        <v/>
      </c>
      <c r="F52" s="103">
        <f t="shared" si="30"/>
        <v>0.27038167938931323</v>
      </c>
      <c r="G52" s="103">
        <f t="shared" si="31"/>
        <v>0.65898437499999751</v>
      </c>
      <c r="H52" s="103">
        <f t="shared" si="32"/>
        <v>0.51593749999999972</v>
      </c>
      <c r="I52" s="103">
        <f t="shared" si="33"/>
        <v>-0.14483870967742263</v>
      </c>
      <c r="J52" s="103">
        <f t="shared" si="34"/>
        <v>1.0438938053097342</v>
      </c>
      <c r="K52" s="103">
        <f t="shared" si="35"/>
        <v>0.67899159663865305</v>
      </c>
      <c r="L52" s="103">
        <f t="shared" si="36"/>
        <v>0.67912087912087937</v>
      </c>
      <c r="M52" s="103">
        <f t="shared" si="37"/>
        <v>1.0411320754716993</v>
      </c>
      <c r="N52" s="103">
        <f t="shared" si="38"/>
        <v>0.79828282828283292</v>
      </c>
      <c r="O52" s="102" t="str">
        <f t="shared" si="39"/>
        <v/>
      </c>
      <c r="P52" s="103" t="str">
        <f t="shared" si="40"/>
        <v/>
      </c>
      <c r="Q52" s="103">
        <f t="shared" si="41"/>
        <v>-0.19222222222222296</v>
      </c>
      <c r="R52" s="103">
        <f t="shared" si="42"/>
        <v>0.38777777777777622</v>
      </c>
      <c r="S52" s="103">
        <f t="shared" si="43"/>
        <v>-0.232222222222223</v>
      </c>
      <c r="T52" s="103">
        <f t="shared" si="44"/>
        <v>-0.88222222222222335</v>
      </c>
      <c r="U52" s="103">
        <f t="shared" si="45"/>
        <v>0.60777777777777686</v>
      </c>
      <c r="V52" s="103">
        <f t="shared" si="46"/>
        <v>0.29777777777777636</v>
      </c>
      <c r="W52" s="103">
        <f t="shared" si="47"/>
        <v>-0.15222222222222292</v>
      </c>
      <c r="X52" s="103">
        <f t="shared" si="48"/>
        <v>0.23777777777777587</v>
      </c>
      <c r="Y52" s="103">
        <f t="shared" si="49"/>
        <v>-7.2222222222222854E-2</v>
      </c>
      <c r="Z52" s="35">
        <f t="shared" si="50"/>
        <v>0</v>
      </c>
      <c r="AA52" s="35">
        <f t="shared" si="51"/>
        <v>0</v>
      </c>
      <c r="AB52" s="35">
        <f t="shared" si="52"/>
        <v>94.394971982432253</v>
      </c>
      <c r="AC52" s="35">
        <f t="shared" si="53"/>
        <v>100</v>
      </c>
      <c r="AD52" s="35">
        <f t="shared" si="54"/>
        <v>99.708984500610967</v>
      </c>
      <c r="AE52" s="35">
        <f t="shared" si="55"/>
        <v>88.391486283802379</v>
      </c>
      <c r="AF52" s="35">
        <f t="shared" si="56"/>
        <v>100</v>
      </c>
      <c r="AG52" s="35">
        <f t="shared" si="57"/>
        <v>94.024414335808245</v>
      </c>
      <c r="AH52" s="35">
        <f t="shared" si="58"/>
        <v>94.802598700649682</v>
      </c>
      <c r="AI52" s="35">
        <f t="shared" si="59"/>
        <v>100</v>
      </c>
      <c r="AJ52" s="35">
        <f t="shared" si="60"/>
        <v>96.572216916056462</v>
      </c>
      <c r="AK52" s="36">
        <f t="shared" si="61"/>
        <v>0</v>
      </c>
      <c r="AL52" s="35">
        <f t="shared" si="62"/>
        <v>0</v>
      </c>
      <c r="AM52" s="35">
        <f t="shared" si="63"/>
        <v>93.1924882629108</v>
      </c>
      <c r="AN52" s="35">
        <f t="shared" si="64"/>
        <v>100</v>
      </c>
      <c r="AO52" s="35">
        <f t="shared" si="65"/>
        <v>92.72300469483568</v>
      </c>
      <c r="AP52" s="35">
        <f t="shared" si="66"/>
        <v>85.093896713615024</v>
      </c>
      <c r="AQ52" s="35">
        <f t="shared" si="67"/>
        <v>100</v>
      </c>
      <c r="AR52" s="35">
        <f t="shared" si="68"/>
        <v>96.453089244851256</v>
      </c>
      <c r="AS52" s="35">
        <f t="shared" si="69"/>
        <v>91.304347826086953</v>
      </c>
      <c r="AT52" s="35">
        <f t="shared" si="70"/>
        <v>100</v>
      </c>
      <c r="AU52" s="35">
        <f t="shared" si="71"/>
        <v>96.296296296296305</v>
      </c>
      <c r="AV52" s="36">
        <f t="shared" si="94"/>
        <v>0</v>
      </c>
      <c r="AW52" s="35">
        <f t="shared" si="95"/>
        <v>0</v>
      </c>
      <c r="AX52" s="35">
        <f t="shared" si="96"/>
        <v>90.762952261439025</v>
      </c>
      <c r="AY52" s="35">
        <f t="shared" si="97"/>
        <v>96.152316543227357</v>
      </c>
      <c r="AZ52" s="35">
        <f t="shared" si="98"/>
        <v>95.872498399064952</v>
      </c>
      <c r="BA52" s="35">
        <f t="shared" si="99"/>
        <v>84.990461688865054</v>
      </c>
      <c r="BB52" s="35">
        <f t="shared" si="100"/>
        <v>100</v>
      </c>
      <c r="BC52" s="35">
        <f t="shared" si="101"/>
        <v>94.024414335808245</v>
      </c>
      <c r="BD52" s="35">
        <f t="shared" si="102"/>
        <v>94.802598700649682</v>
      </c>
      <c r="BE52" s="35">
        <f t="shared" si="103"/>
        <v>98.867603792088914</v>
      </c>
      <c r="BF52" s="35">
        <f t="shared" si="104"/>
        <v>95.478636793803375</v>
      </c>
      <c r="BG52" s="36">
        <f t="shared" si="105"/>
        <v>0</v>
      </c>
      <c r="BH52" s="35">
        <f t="shared" si="106"/>
        <v>0</v>
      </c>
      <c r="BI52" s="35">
        <f t="shared" si="107"/>
        <v>73.179723502304157</v>
      </c>
      <c r="BJ52" s="35">
        <f t="shared" si="108"/>
        <v>77.525022747952676</v>
      </c>
      <c r="BK52" s="35">
        <f t="shared" si="109"/>
        <v>77.299412915851264</v>
      </c>
      <c r="BL52" s="35">
        <f t="shared" si="110"/>
        <v>68.525519848771268</v>
      </c>
      <c r="BM52" s="35">
        <f t="shared" si="111"/>
        <v>80.627306273062729</v>
      </c>
      <c r="BN52" s="35">
        <f t="shared" si="112"/>
        <v>75.809352517985616</v>
      </c>
      <c r="BO52" s="35">
        <f t="shared" si="113"/>
        <v>76.436781609195407</v>
      </c>
      <c r="BP52" s="35">
        <f t="shared" si="114"/>
        <v>79.714285714285708</v>
      </c>
      <c r="BQ52" s="35">
        <f t="shared" si="115"/>
        <v>76.981852913085007</v>
      </c>
      <c r="BR52" s="36">
        <f t="shared" si="116"/>
        <v>0</v>
      </c>
      <c r="BS52" s="35">
        <f t="shared" si="117"/>
        <v>0</v>
      </c>
      <c r="BT52" s="35">
        <f t="shared" si="118"/>
        <v>90.846681922196794</v>
      </c>
      <c r="BU52" s="35">
        <f t="shared" si="119"/>
        <v>97.482837528604122</v>
      </c>
      <c r="BV52" s="35">
        <f t="shared" si="120"/>
        <v>90.389016018306634</v>
      </c>
      <c r="BW52" s="35">
        <f t="shared" si="121"/>
        <v>82.951945080091534</v>
      </c>
      <c r="BX52" s="35">
        <f t="shared" si="122"/>
        <v>100</v>
      </c>
      <c r="BY52" s="35">
        <f t="shared" si="123"/>
        <v>96.453089244851256</v>
      </c>
      <c r="BZ52" s="35">
        <f t="shared" si="124"/>
        <v>91.304347826086953</v>
      </c>
      <c r="CA52" s="35">
        <f t="shared" si="125"/>
        <v>95.766590389016002</v>
      </c>
      <c r="CB52" s="35">
        <f t="shared" si="126"/>
        <v>92.219679633867273</v>
      </c>
      <c r="CE52" s="15">
        <v>7.94</v>
      </c>
      <c r="CF52" s="16">
        <v>8.52</v>
      </c>
      <c r="CG52" s="16">
        <v>7.9</v>
      </c>
      <c r="CH52" s="16">
        <v>7.25</v>
      </c>
      <c r="CI52" s="15">
        <v>8.74</v>
      </c>
      <c r="CJ52" s="16">
        <v>8.43</v>
      </c>
      <c r="CK52" s="16">
        <v>7.98</v>
      </c>
      <c r="CL52" s="15">
        <v>8.3699999999999992</v>
      </c>
      <c r="CM52" s="16">
        <v>8.06</v>
      </c>
      <c r="CN52" s="15" t="s">
        <v>180</v>
      </c>
      <c r="CO52" s="16" t="s">
        <v>180</v>
      </c>
      <c r="CP52" s="15">
        <v>0.06</v>
      </c>
      <c r="CQ52" s="16">
        <v>7.0000000000000007E-2</v>
      </c>
      <c r="CR52" s="16">
        <v>0.02</v>
      </c>
      <c r="CS52" s="16">
        <v>0.17</v>
      </c>
      <c r="CT52" s="15">
        <v>0.11</v>
      </c>
      <c r="CU52" s="16">
        <v>0.06</v>
      </c>
      <c r="CV52" s="16">
        <v>0.06</v>
      </c>
      <c r="CW52" s="15">
        <v>7.0000000000000007E-2</v>
      </c>
      <c r="CX52" s="16">
        <v>0.08</v>
      </c>
      <c r="CY52" s="19" t="str">
        <f t="shared" si="83"/>
        <v/>
      </c>
      <c r="CZ52" s="17" t="str">
        <f t="shared" si="84"/>
        <v/>
      </c>
      <c r="DA52" s="19">
        <f t="shared" si="85"/>
        <v>0.75566750629722912</v>
      </c>
      <c r="DB52" s="17">
        <f t="shared" si="86"/>
        <v>0.82159624413145549</v>
      </c>
      <c r="DC52" s="17">
        <f t="shared" si="87"/>
        <v>0.25316455696202533</v>
      </c>
      <c r="DD52" s="17">
        <f t="shared" si="88"/>
        <v>2.3448275862068968</v>
      </c>
      <c r="DE52" s="19">
        <f t="shared" si="89"/>
        <v>1.2585812356979404</v>
      </c>
      <c r="DF52" s="17">
        <f t="shared" si="90"/>
        <v>0.71174377224199281</v>
      </c>
      <c r="DG52" s="17">
        <f t="shared" si="91"/>
        <v>0.75187969924812026</v>
      </c>
      <c r="DH52" s="19">
        <f t="shared" si="92"/>
        <v>0.83632019115890099</v>
      </c>
      <c r="DI52" s="17">
        <f t="shared" si="93"/>
        <v>0.99255583126550873</v>
      </c>
    </row>
    <row r="53" spans="1:113" x14ac:dyDescent="0.2">
      <c r="A53" s="91" t="s">
        <v>231</v>
      </c>
      <c r="B53" s="91" t="e">
        <f>VLOOKUP(A53,#REF!,5,FALSE)</f>
        <v>#REF!</v>
      </c>
      <c r="C53" s="92">
        <v>3</v>
      </c>
      <c r="D53" s="103" t="str">
        <f t="shared" si="28"/>
        <v/>
      </c>
      <c r="E53" s="103" t="str">
        <f t="shared" si="29"/>
        <v/>
      </c>
      <c r="F53" s="103">
        <f t="shared" si="30"/>
        <v>-1.3496183206106869</v>
      </c>
      <c r="G53" s="103">
        <f t="shared" si="31"/>
        <v>-1.5210156250000022</v>
      </c>
      <c r="H53" s="103">
        <f t="shared" si="32"/>
        <v>-0.95406250000000092</v>
      </c>
      <c r="I53" s="103">
        <f t="shared" si="33"/>
        <v>-1.0548387096774228</v>
      </c>
      <c r="J53" s="103" t="str">
        <f t="shared" si="34"/>
        <v/>
      </c>
      <c r="K53" s="103">
        <f t="shared" si="35"/>
        <v>-1.5110084033613465</v>
      </c>
      <c r="L53" s="103" t="str">
        <f t="shared" si="36"/>
        <v/>
      </c>
      <c r="M53" s="103" t="str">
        <f t="shared" si="37"/>
        <v/>
      </c>
      <c r="N53" s="103" t="str">
        <f t="shared" si="38"/>
        <v/>
      </c>
      <c r="O53" s="102" t="str">
        <f t="shared" si="39"/>
        <v/>
      </c>
      <c r="P53" s="103" t="str">
        <f t="shared" si="40"/>
        <v/>
      </c>
      <c r="Q53" s="103">
        <f t="shared" si="41"/>
        <v>-1.4000000000000234E-2</v>
      </c>
      <c r="R53" s="103">
        <f t="shared" si="42"/>
        <v>5.9999999999993392E-3</v>
      </c>
      <c r="S53" s="103">
        <f t="shared" si="43"/>
        <v>9.5999999999999197E-2</v>
      </c>
      <c r="T53" s="103">
        <f t="shared" si="44"/>
        <v>5.9999999999993392E-3</v>
      </c>
      <c r="U53" s="103" t="str">
        <f t="shared" si="45"/>
        <v/>
      </c>
      <c r="V53" s="103">
        <f t="shared" si="46"/>
        <v>-9.4000000000000306E-2</v>
      </c>
      <c r="W53" s="103" t="str">
        <f t="shared" si="47"/>
        <v/>
      </c>
      <c r="X53" s="103" t="str">
        <f t="shared" si="48"/>
        <v/>
      </c>
      <c r="Y53" s="103" t="str">
        <f t="shared" si="49"/>
        <v/>
      </c>
      <c r="Z53" s="35">
        <f t="shared" si="50"/>
        <v>0</v>
      </c>
      <c r="AA53" s="35">
        <f t="shared" si="51"/>
        <v>0</v>
      </c>
      <c r="AB53" s="35">
        <f t="shared" si="52"/>
        <v>92.58215020318066</v>
      </c>
      <c r="AC53" s="35">
        <f t="shared" si="53"/>
        <v>91.692008994462654</v>
      </c>
      <c r="AD53" s="35">
        <f t="shared" si="54"/>
        <v>100</v>
      </c>
      <c r="AE53" s="35">
        <f t="shared" si="55"/>
        <v>95.24529100653541</v>
      </c>
      <c r="AF53" s="35">
        <f t="shared" si="56"/>
        <v>0</v>
      </c>
      <c r="AG53" s="35">
        <f t="shared" si="57"/>
        <v>100</v>
      </c>
      <c r="AH53" s="35">
        <f t="shared" si="58"/>
        <v>0</v>
      </c>
      <c r="AI53" s="35">
        <f t="shared" si="59"/>
        <v>0</v>
      </c>
      <c r="AJ53" s="35">
        <f t="shared" si="60"/>
        <v>0</v>
      </c>
      <c r="AK53" s="36">
        <f t="shared" si="61"/>
        <v>0</v>
      </c>
      <c r="AL53" s="35">
        <f t="shared" si="62"/>
        <v>0</v>
      </c>
      <c r="AM53" s="35">
        <f t="shared" si="63"/>
        <v>98.289269051321938</v>
      </c>
      <c r="AN53" s="35">
        <f t="shared" si="64"/>
        <v>98.600311041990679</v>
      </c>
      <c r="AO53" s="35">
        <f t="shared" si="65"/>
        <v>100</v>
      </c>
      <c r="AP53" s="35">
        <f t="shared" si="66"/>
        <v>98.600311041990679</v>
      </c>
      <c r="AQ53" s="35">
        <f t="shared" si="67"/>
        <v>0</v>
      </c>
      <c r="AR53" s="35">
        <f t="shared" si="68"/>
        <v>100</v>
      </c>
      <c r="AS53" s="35">
        <f t="shared" si="69"/>
        <v>0</v>
      </c>
      <c r="AT53" s="35">
        <f t="shared" si="70"/>
        <v>0</v>
      </c>
      <c r="AU53" s="35">
        <f t="shared" si="71"/>
        <v>0</v>
      </c>
      <c r="AV53" s="36">
        <f t="shared" si="94"/>
        <v>0</v>
      </c>
      <c r="AW53" s="35">
        <f t="shared" si="95"/>
        <v>0</v>
      </c>
      <c r="AX53" s="35">
        <f t="shared" si="96"/>
        <v>92.58215020318066</v>
      </c>
      <c r="AY53" s="35">
        <f t="shared" si="97"/>
        <v>91.692008994462654</v>
      </c>
      <c r="AZ53" s="35">
        <f t="shared" si="98"/>
        <v>100</v>
      </c>
      <c r="BA53" s="35">
        <f t="shared" si="99"/>
        <v>95.24529100653541</v>
      </c>
      <c r="BB53" s="35">
        <f t="shared" si="100"/>
        <v>0</v>
      </c>
      <c r="BC53" s="35">
        <f t="shared" si="101"/>
        <v>89.190731396220528</v>
      </c>
      <c r="BD53" s="35">
        <f t="shared" si="102"/>
        <v>0</v>
      </c>
      <c r="BE53" s="35">
        <f t="shared" si="103"/>
        <v>0</v>
      </c>
      <c r="BF53" s="35">
        <f t="shared" si="104"/>
        <v>0</v>
      </c>
      <c r="BG53" s="36">
        <f t="shared" si="105"/>
        <v>0</v>
      </c>
      <c r="BH53" s="35">
        <f t="shared" si="106"/>
        <v>0</v>
      </c>
      <c r="BI53" s="35">
        <f t="shared" si="107"/>
        <v>58.248847926267281</v>
      </c>
      <c r="BJ53" s="35">
        <f t="shared" si="108"/>
        <v>57.688808007279341</v>
      </c>
      <c r="BK53" s="35">
        <f t="shared" si="109"/>
        <v>62.915851272015651</v>
      </c>
      <c r="BL53" s="35">
        <f t="shared" si="110"/>
        <v>59.924385633270319</v>
      </c>
      <c r="BM53" s="35">
        <f t="shared" si="111"/>
        <v>0</v>
      </c>
      <c r="BN53" s="35">
        <f t="shared" si="112"/>
        <v>56.115107913669071</v>
      </c>
      <c r="BO53" s="35">
        <f t="shared" si="113"/>
        <v>0</v>
      </c>
      <c r="BP53" s="35">
        <f t="shared" si="114"/>
        <v>0</v>
      </c>
      <c r="BQ53" s="35">
        <f t="shared" si="115"/>
        <v>0</v>
      </c>
      <c r="BR53" s="36">
        <f t="shared" si="116"/>
        <v>0</v>
      </c>
      <c r="BS53" s="35">
        <f t="shared" si="117"/>
        <v>0</v>
      </c>
      <c r="BT53" s="35">
        <f t="shared" si="118"/>
        <v>98.289269051321938</v>
      </c>
      <c r="BU53" s="35">
        <f t="shared" si="119"/>
        <v>98.600311041990679</v>
      </c>
      <c r="BV53" s="35">
        <f t="shared" si="120"/>
        <v>100</v>
      </c>
      <c r="BW53" s="35">
        <f t="shared" si="121"/>
        <v>98.600311041990679</v>
      </c>
      <c r="BX53" s="35">
        <f t="shared" si="122"/>
        <v>0</v>
      </c>
      <c r="BY53" s="35">
        <f t="shared" si="123"/>
        <v>97.045101088646973</v>
      </c>
      <c r="BZ53" s="35">
        <f t="shared" si="124"/>
        <v>0</v>
      </c>
      <c r="CA53" s="35">
        <f t="shared" si="125"/>
        <v>0</v>
      </c>
      <c r="CB53" s="35">
        <f t="shared" si="126"/>
        <v>0</v>
      </c>
      <c r="CE53" s="15">
        <v>6.32</v>
      </c>
      <c r="CF53" s="16">
        <v>6.34</v>
      </c>
      <c r="CG53" s="16">
        <v>6.43</v>
      </c>
      <c r="CH53" s="16">
        <v>6.34</v>
      </c>
      <c r="CJ53" s="16">
        <v>6.24</v>
      </c>
      <c r="CN53" s="15" t="s">
        <v>180</v>
      </c>
      <c r="CO53" s="16" t="s">
        <v>180</v>
      </c>
      <c r="CP53" s="15">
        <v>0.13</v>
      </c>
      <c r="CQ53" s="16">
        <v>0.06</v>
      </c>
      <c r="CR53" s="16">
        <v>7.0000000000000007E-2</v>
      </c>
      <c r="CS53" s="16">
        <v>0.12</v>
      </c>
      <c r="CT53" s="15" t="s">
        <v>180</v>
      </c>
      <c r="CU53" s="16">
        <v>0.16</v>
      </c>
      <c r="CV53" s="16" t="s">
        <v>180</v>
      </c>
      <c r="CW53" s="15" t="s">
        <v>180</v>
      </c>
      <c r="CX53" s="16" t="s">
        <v>180</v>
      </c>
      <c r="CY53" s="19" t="str">
        <f t="shared" si="83"/>
        <v/>
      </c>
      <c r="CZ53" s="17" t="str">
        <f t="shared" si="84"/>
        <v/>
      </c>
      <c r="DA53" s="19">
        <f t="shared" si="85"/>
        <v>2.0569620253164556</v>
      </c>
      <c r="DB53" s="17">
        <f t="shared" si="86"/>
        <v>0.94637223974763407</v>
      </c>
      <c r="DC53" s="17">
        <f t="shared" si="87"/>
        <v>1.0886469673405912</v>
      </c>
      <c r="DD53" s="17">
        <f t="shared" si="88"/>
        <v>1.8927444794952681</v>
      </c>
      <c r="DE53" s="19" t="str">
        <f t="shared" si="89"/>
        <v/>
      </c>
      <c r="DF53" s="17">
        <f t="shared" si="90"/>
        <v>2.5641025641025639</v>
      </c>
      <c r="DG53" s="17" t="str">
        <f t="shared" si="91"/>
        <v/>
      </c>
      <c r="DH53" s="19" t="str">
        <f t="shared" si="92"/>
        <v/>
      </c>
      <c r="DI53" s="17" t="str">
        <f t="shared" si="93"/>
        <v/>
      </c>
    </row>
    <row r="54" spans="1:113" x14ac:dyDescent="0.2">
      <c r="A54" s="91" t="s">
        <v>232</v>
      </c>
      <c r="B54" s="91" t="e">
        <f>VLOOKUP(A54,#REF!,5,FALSE)</f>
        <v>#REF!</v>
      </c>
      <c r="C54" s="92">
        <v>4</v>
      </c>
      <c r="D54" s="103">
        <f t="shared" si="28"/>
        <v>2.4723232323232294</v>
      </c>
      <c r="E54" s="103">
        <f t="shared" si="29"/>
        <v>2.5046464646464628</v>
      </c>
      <c r="F54" s="103">
        <f t="shared" si="30"/>
        <v>2.2703816793893123</v>
      </c>
      <c r="G54" s="103">
        <f t="shared" si="31"/>
        <v>2.3789843749999982</v>
      </c>
      <c r="H54" s="103">
        <f t="shared" si="32"/>
        <v>2.6559374999999985</v>
      </c>
      <c r="I54" s="103">
        <f t="shared" si="33"/>
        <v>2.4751612903225766</v>
      </c>
      <c r="J54" s="103">
        <f t="shared" si="34"/>
        <v>2.7438938053097335</v>
      </c>
      <c r="K54" s="103">
        <f t="shared" si="35"/>
        <v>2.548991596638654</v>
      </c>
      <c r="L54" s="103">
        <f t="shared" si="36"/>
        <v>2.7191208791208785</v>
      </c>
      <c r="M54" s="103">
        <f t="shared" si="37"/>
        <v>2.7311320754717006</v>
      </c>
      <c r="N54" s="103">
        <f t="shared" si="38"/>
        <v>2.8182828282828325</v>
      </c>
      <c r="O54" s="102">
        <f t="shared" si="39"/>
        <v>-0.21000000000000085</v>
      </c>
      <c r="P54" s="103">
        <f t="shared" si="40"/>
        <v>-0.24000000000000021</v>
      </c>
      <c r="Q54" s="103">
        <f t="shared" si="41"/>
        <v>-0.12000000000000099</v>
      </c>
      <c r="R54" s="103">
        <f t="shared" si="42"/>
        <v>0.17999999999999972</v>
      </c>
      <c r="S54" s="103">
        <f t="shared" si="43"/>
        <v>-2.000000000000135E-2</v>
      </c>
      <c r="T54" s="103">
        <f t="shared" si="44"/>
        <v>-0.19000000000000128</v>
      </c>
      <c r="U54" s="103">
        <f t="shared" si="45"/>
        <v>0.37999999999999901</v>
      </c>
      <c r="V54" s="103">
        <f t="shared" si="46"/>
        <v>0.24000000000000021</v>
      </c>
      <c r="W54" s="103">
        <f t="shared" si="47"/>
        <v>-4.0000000000000924E-2</v>
      </c>
      <c r="X54" s="103">
        <f t="shared" si="48"/>
        <v>0</v>
      </c>
      <c r="Y54" s="103">
        <f t="shared" si="49"/>
        <v>1.9999999999999574E-2</v>
      </c>
      <c r="Z54" s="35">
        <f t="shared" si="50"/>
        <v>99.759866167626541</v>
      </c>
      <c r="AA54" s="35">
        <f t="shared" si="51"/>
        <v>100</v>
      </c>
      <c r="AB54" s="35">
        <f t="shared" si="52"/>
        <v>93.255365634237251</v>
      </c>
      <c r="AC54" s="35">
        <f t="shared" si="53"/>
        <v>94.846093333671703</v>
      </c>
      <c r="AD54" s="35">
        <f t="shared" si="54"/>
        <v>100</v>
      </c>
      <c r="AE54" s="35">
        <f t="shared" si="55"/>
        <v>94.961740937949529</v>
      </c>
      <c r="AF54" s="35">
        <f t="shared" si="56"/>
        <v>100</v>
      </c>
      <c r="AG54" s="35">
        <f t="shared" si="57"/>
        <v>96.174784310482679</v>
      </c>
      <c r="AH54" s="35">
        <f t="shared" si="58"/>
        <v>99.654291628132299</v>
      </c>
      <c r="AI54" s="35">
        <f t="shared" si="59"/>
        <v>99.516439909297063</v>
      </c>
      <c r="AJ54" s="35">
        <f t="shared" si="60"/>
        <v>100</v>
      </c>
      <c r="AK54" s="36">
        <f t="shared" si="61"/>
        <v>100</v>
      </c>
      <c r="AL54" s="35">
        <f t="shared" si="62"/>
        <v>99.695431472081225</v>
      </c>
      <c r="AM54" s="35">
        <f t="shared" si="63"/>
        <v>97.0703125</v>
      </c>
      <c r="AN54" s="35">
        <f t="shared" si="64"/>
        <v>100</v>
      </c>
      <c r="AO54" s="35">
        <f t="shared" si="65"/>
        <v>98.046874999999986</v>
      </c>
      <c r="AP54" s="35">
        <f t="shared" si="66"/>
        <v>96.386718749999986</v>
      </c>
      <c r="AQ54" s="35">
        <f t="shared" si="67"/>
        <v>100</v>
      </c>
      <c r="AR54" s="35">
        <f t="shared" si="68"/>
        <v>98.659003831417635</v>
      </c>
      <c r="AS54" s="35">
        <f t="shared" si="69"/>
        <v>95.977011494252878</v>
      </c>
      <c r="AT54" s="35">
        <f t="shared" si="70"/>
        <v>99.801587301587304</v>
      </c>
      <c r="AU54" s="35">
        <f t="shared" si="71"/>
        <v>100</v>
      </c>
      <c r="AV54" s="36">
        <f t="shared" si="94"/>
        <v>90.902934048032748</v>
      </c>
      <c r="AW54" s="35">
        <f t="shared" si="95"/>
        <v>91.121748194096924</v>
      </c>
      <c r="AX54" s="35">
        <f t="shared" si="96"/>
        <v>93.255365634237251</v>
      </c>
      <c r="AY54" s="35">
        <f t="shared" si="97"/>
        <v>94.846093333671703</v>
      </c>
      <c r="AZ54" s="35">
        <f t="shared" si="98"/>
        <v>100</v>
      </c>
      <c r="BA54" s="35">
        <f t="shared" si="99"/>
        <v>94.961740937949529</v>
      </c>
      <c r="BB54" s="35">
        <f t="shared" si="100"/>
        <v>98.036635744843508</v>
      </c>
      <c r="BC54" s="35">
        <f t="shared" si="101"/>
        <v>94.286522972856815</v>
      </c>
      <c r="BD54" s="35">
        <f t="shared" si="102"/>
        <v>97.697714887576154</v>
      </c>
      <c r="BE54" s="35">
        <f t="shared" si="103"/>
        <v>97.527224435590995</v>
      </c>
      <c r="BF54" s="35">
        <f t="shared" si="104"/>
        <v>98.001118734232151</v>
      </c>
      <c r="BG54" s="36">
        <f t="shared" si="105"/>
        <v>89.301903898458761</v>
      </c>
      <c r="BH54" s="35">
        <f t="shared" si="106"/>
        <v>89.516864175022789</v>
      </c>
      <c r="BI54" s="35">
        <f t="shared" si="107"/>
        <v>91.612903225806448</v>
      </c>
      <c r="BJ54" s="35">
        <f t="shared" si="108"/>
        <v>93.175614194722471</v>
      </c>
      <c r="BK54" s="35">
        <f t="shared" si="109"/>
        <v>98.238747553816026</v>
      </c>
      <c r="BL54" s="35">
        <f t="shared" si="110"/>
        <v>93.289224952741009</v>
      </c>
      <c r="BM54" s="35">
        <f t="shared" si="111"/>
        <v>96.309963099630991</v>
      </c>
      <c r="BN54" s="35">
        <f t="shared" si="112"/>
        <v>92.625899280575553</v>
      </c>
      <c r="BO54" s="35">
        <f t="shared" si="113"/>
        <v>95.977011494252878</v>
      </c>
      <c r="BP54" s="35">
        <f t="shared" si="114"/>
        <v>95.80952380952381</v>
      </c>
      <c r="BQ54" s="35">
        <f t="shared" si="115"/>
        <v>96.275071633237815</v>
      </c>
      <c r="BR54" s="36">
        <f t="shared" si="116"/>
        <v>94.348659003831429</v>
      </c>
      <c r="BS54" s="35">
        <f t="shared" si="117"/>
        <v>94.061302681992345</v>
      </c>
      <c r="BT54" s="35">
        <f t="shared" si="118"/>
        <v>95.210727969348667</v>
      </c>
      <c r="BU54" s="35">
        <f t="shared" si="119"/>
        <v>98.084291187739467</v>
      </c>
      <c r="BV54" s="35">
        <f t="shared" si="120"/>
        <v>96.16858237547892</v>
      </c>
      <c r="BW54" s="35">
        <f t="shared" si="121"/>
        <v>94.540229885057471</v>
      </c>
      <c r="BX54" s="35">
        <f t="shared" si="122"/>
        <v>100</v>
      </c>
      <c r="BY54" s="35">
        <f t="shared" si="123"/>
        <v>98.659003831417635</v>
      </c>
      <c r="BZ54" s="35">
        <f t="shared" si="124"/>
        <v>95.977011494252878</v>
      </c>
      <c r="CA54" s="35">
        <f t="shared" si="125"/>
        <v>96.36015325670499</v>
      </c>
      <c r="CB54" s="35">
        <f t="shared" si="126"/>
        <v>96.551724137931032</v>
      </c>
      <c r="CC54" s="15">
        <v>9.85</v>
      </c>
      <c r="CD54" s="16">
        <v>9.82</v>
      </c>
      <c r="CE54" s="15">
        <v>9.94</v>
      </c>
      <c r="CF54" s="16">
        <v>10.24</v>
      </c>
      <c r="CG54" s="16">
        <v>10.039999999999999</v>
      </c>
      <c r="CH54" s="16">
        <v>9.8699999999999992</v>
      </c>
      <c r="CI54" s="15">
        <v>10.44</v>
      </c>
      <c r="CJ54" s="16">
        <v>10.3</v>
      </c>
      <c r="CK54" s="16">
        <v>10.02</v>
      </c>
      <c r="CL54" s="15">
        <v>10.06</v>
      </c>
      <c r="CM54" s="16">
        <v>10.08</v>
      </c>
      <c r="CN54" s="15">
        <v>0.23</v>
      </c>
      <c r="CO54" s="16">
        <v>0.25</v>
      </c>
      <c r="CP54" s="15">
        <v>0.11</v>
      </c>
      <c r="CQ54" s="16">
        <v>0.2</v>
      </c>
      <c r="CR54" s="16">
        <v>0.16</v>
      </c>
      <c r="CS54" s="16">
        <v>0.19</v>
      </c>
      <c r="CT54" s="15">
        <v>0.09</v>
      </c>
      <c r="CU54" s="16">
        <v>0.2</v>
      </c>
      <c r="CV54" s="16">
        <v>0.18</v>
      </c>
      <c r="CW54" s="15">
        <v>0.17</v>
      </c>
      <c r="CX54" s="16">
        <v>0.17</v>
      </c>
      <c r="CY54" s="19">
        <f t="shared" si="83"/>
        <v>2.3350253807106602</v>
      </c>
      <c r="CZ54" s="17">
        <f t="shared" si="84"/>
        <v>2.5458248472505089</v>
      </c>
      <c r="DA54" s="19">
        <f t="shared" si="85"/>
        <v>1.1066398390342054</v>
      </c>
      <c r="DB54" s="17">
        <f t="shared" si="86"/>
        <v>1.953125</v>
      </c>
      <c r="DC54" s="17">
        <f t="shared" si="87"/>
        <v>1.5936254980079685</v>
      </c>
      <c r="DD54" s="17">
        <f t="shared" si="88"/>
        <v>1.9250253292806485</v>
      </c>
      <c r="DE54" s="19">
        <f t="shared" si="89"/>
        <v>0.86206896551724133</v>
      </c>
      <c r="DF54" s="17">
        <f t="shared" si="90"/>
        <v>1.9417475728155338</v>
      </c>
      <c r="DG54" s="17">
        <f t="shared" si="91"/>
        <v>1.7964071856287425</v>
      </c>
      <c r="DH54" s="19">
        <f t="shared" si="92"/>
        <v>1.6898608349900597</v>
      </c>
      <c r="DI54" s="17">
        <f t="shared" si="93"/>
        <v>1.6865079365079367</v>
      </c>
    </row>
    <row r="55" spans="1:113" x14ac:dyDescent="0.2">
      <c r="A55" s="91" t="s">
        <v>233</v>
      </c>
      <c r="B55" s="91" t="e">
        <f>VLOOKUP(A55,#REF!,5,FALSE)</f>
        <v>#REF!</v>
      </c>
      <c r="C55" s="92">
        <v>3</v>
      </c>
      <c r="D55" s="103">
        <f t="shared" si="28"/>
        <v>1.1023232323232302</v>
      </c>
      <c r="E55" s="103">
        <f t="shared" si="29"/>
        <v>1.0646464646464633</v>
      </c>
      <c r="F55" s="103" t="str">
        <f t="shared" si="30"/>
        <v/>
      </c>
      <c r="G55" s="103" t="str">
        <f t="shared" si="31"/>
        <v/>
      </c>
      <c r="H55" s="103" t="str">
        <f t="shared" si="32"/>
        <v/>
      </c>
      <c r="I55" s="103" t="str">
        <f t="shared" si="33"/>
        <v/>
      </c>
      <c r="J55" s="103" t="str">
        <f t="shared" si="34"/>
        <v/>
      </c>
      <c r="K55" s="103" t="str">
        <f t="shared" si="35"/>
        <v/>
      </c>
      <c r="L55" s="103" t="str">
        <f t="shared" si="36"/>
        <v/>
      </c>
      <c r="M55" s="103" t="str">
        <f t="shared" si="37"/>
        <v/>
      </c>
      <c r="N55" s="103" t="str">
        <f t="shared" si="38"/>
        <v/>
      </c>
      <c r="O55" s="102">
        <f t="shared" si="39"/>
        <v>5.0000000000000711E-2</v>
      </c>
      <c r="P55" s="103">
        <f t="shared" si="40"/>
        <v>-4.9999999999998934E-2</v>
      </c>
      <c r="Q55" s="103" t="str">
        <f t="shared" si="41"/>
        <v/>
      </c>
      <c r="R55" s="103" t="str">
        <f t="shared" si="42"/>
        <v/>
      </c>
      <c r="S55" s="103" t="str">
        <f t="shared" si="43"/>
        <v/>
      </c>
      <c r="T55" s="103" t="str">
        <f t="shared" si="44"/>
        <v/>
      </c>
      <c r="U55" s="103" t="str">
        <f t="shared" si="45"/>
        <v/>
      </c>
      <c r="V55" s="103" t="str">
        <f t="shared" si="46"/>
        <v/>
      </c>
      <c r="W55" s="103" t="str">
        <f t="shared" si="47"/>
        <v/>
      </c>
      <c r="X55" s="103" t="str">
        <f t="shared" si="48"/>
        <v/>
      </c>
      <c r="Y55" s="103" t="str">
        <f t="shared" si="49"/>
        <v/>
      </c>
      <c r="Z55" s="35">
        <f t="shared" si="50"/>
        <v>100</v>
      </c>
      <c r="AA55" s="35">
        <f t="shared" si="51"/>
        <v>99.361251096472373</v>
      </c>
      <c r="AB55" s="35">
        <f t="shared" si="52"/>
        <v>0</v>
      </c>
      <c r="AC55" s="35">
        <f t="shared" si="53"/>
        <v>0</v>
      </c>
      <c r="AD55" s="35">
        <f t="shared" si="54"/>
        <v>0</v>
      </c>
      <c r="AE55" s="35">
        <f t="shared" si="55"/>
        <v>0</v>
      </c>
      <c r="AF55" s="35">
        <f t="shared" si="56"/>
        <v>0</v>
      </c>
      <c r="AG55" s="35">
        <f t="shared" si="57"/>
        <v>0</v>
      </c>
      <c r="AH55" s="35">
        <f t="shared" si="58"/>
        <v>0</v>
      </c>
      <c r="AI55" s="35">
        <f t="shared" si="59"/>
        <v>0</v>
      </c>
      <c r="AJ55" s="35">
        <f t="shared" si="60"/>
        <v>0</v>
      </c>
      <c r="AK55" s="36">
        <f t="shared" si="61"/>
        <v>100</v>
      </c>
      <c r="AL55" s="35">
        <f t="shared" si="62"/>
        <v>98.820754716981142</v>
      </c>
      <c r="AM55" s="35">
        <f t="shared" si="63"/>
        <v>0</v>
      </c>
      <c r="AN55" s="35">
        <f t="shared" si="64"/>
        <v>0</v>
      </c>
      <c r="AO55" s="35">
        <f t="shared" si="65"/>
        <v>0</v>
      </c>
      <c r="AP55" s="35">
        <f t="shared" si="66"/>
        <v>0</v>
      </c>
      <c r="AQ55" s="35">
        <f t="shared" si="67"/>
        <v>0</v>
      </c>
      <c r="AR55" s="35">
        <f t="shared" si="68"/>
        <v>0</v>
      </c>
      <c r="AS55" s="35">
        <f t="shared" si="69"/>
        <v>0</v>
      </c>
      <c r="AT55" s="35">
        <f t="shared" si="70"/>
        <v>0</v>
      </c>
      <c r="AU55" s="35">
        <f t="shared" si="71"/>
        <v>0</v>
      </c>
      <c r="AV55" s="36">
        <f t="shared" si="94"/>
        <v>100</v>
      </c>
      <c r="AW55" s="35">
        <f t="shared" si="95"/>
        <v>99.361251096472373</v>
      </c>
      <c r="AX55" s="35">
        <f t="shared" si="96"/>
        <v>0</v>
      </c>
      <c r="AY55" s="35">
        <f t="shared" si="97"/>
        <v>0</v>
      </c>
      <c r="AZ55" s="35">
        <f t="shared" si="98"/>
        <v>0</v>
      </c>
      <c r="BA55" s="35">
        <f t="shared" si="99"/>
        <v>0</v>
      </c>
      <c r="BB55" s="35">
        <f t="shared" si="100"/>
        <v>0</v>
      </c>
      <c r="BC55" s="35">
        <f t="shared" si="101"/>
        <v>0</v>
      </c>
      <c r="BD55" s="35">
        <f t="shared" si="102"/>
        <v>0</v>
      </c>
      <c r="BE55" s="35">
        <f t="shared" si="103"/>
        <v>0</v>
      </c>
      <c r="BF55" s="35">
        <f t="shared" si="104"/>
        <v>0</v>
      </c>
      <c r="BG55" s="36">
        <f t="shared" si="105"/>
        <v>76.881233000906619</v>
      </c>
      <c r="BH55" s="35">
        <f t="shared" si="106"/>
        <v>76.390154968094805</v>
      </c>
      <c r="BI55" s="35">
        <f t="shared" si="107"/>
        <v>0</v>
      </c>
      <c r="BJ55" s="35">
        <f t="shared" si="108"/>
        <v>0</v>
      </c>
      <c r="BK55" s="35">
        <f t="shared" si="109"/>
        <v>0</v>
      </c>
      <c r="BL55" s="35">
        <f t="shared" si="110"/>
        <v>0</v>
      </c>
      <c r="BM55" s="35">
        <f t="shared" si="111"/>
        <v>0</v>
      </c>
      <c r="BN55" s="35">
        <f t="shared" si="112"/>
        <v>0</v>
      </c>
      <c r="BO55" s="35">
        <f t="shared" si="113"/>
        <v>0</v>
      </c>
      <c r="BP55" s="35">
        <f t="shared" si="114"/>
        <v>0</v>
      </c>
      <c r="BQ55" s="35">
        <f t="shared" si="115"/>
        <v>0</v>
      </c>
      <c r="BR55" s="36">
        <f t="shared" si="116"/>
        <v>101.19331742243436</v>
      </c>
      <c r="BS55" s="35">
        <f t="shared" si="117"/>
        <v>100</v>
      </c>
      <c r="BT55" s="35">
        <f t="shared" si="118"/>
        <v>0</v>
      </c>
      <c r="BU55" s="35">
        <f t="shared" si="119"/>
        <v>0</v>
      </c>
      <c r="BV55" s="35">
        <f t="shared" si="120"/>
        <v>0</v>
      </c>
      <c r="BW55" s="35">
        <f t="shared" si="121"/>
        <v>0</v>
      </c>
      <c r="BX55" s="35">
        <f t="shared" si="122"/>
        <v>0</v>
      </c>
      <c r="BY55" s="35">
        <f t="shared" si="123"/>
        <v>0</v>
      </c>
      <c r="BZ55" s="35">
        <f t="shared" si="124"/>
        <v>0</v>
      </c>
      <c r="CA55" s="35">
        <f t="shared" si="125"/>
        <v>0</v>
      </c>
      <c r="CB55" s="35">
        <f t="shared" si="126"/>
        <v>0</v>
      </c>
      <c r="CC55" s="15">
        <v>8.48</v>
      </c>
      <c r="CD55" s="16">
        <v>8.3800000000000008</v>
      </c>
      <c r="CN55" s="15">
        <v>0.32</v>
      </c>
      <c r="CO55" s="16">
        <v>0.3</v>
      </c>
      <c r="CP55" s="15" t="s">
        <v>180</v>
      </c>
      <c r="CQ55" s="16" t="s">
        <v>180</v>
      </c>
      <c r="CR55" s="16" t="s">
        <v>180</v>
      </c>
      <c r="CS55" s="16" t="s">
        <v>180</v>
      </c>
      <c r="CT55" s="15" t="s">
        <v>180</v>
      </c>
      <c r="CU55" s="16" t="s">
        <v>180</v>
      </c>
      <c r="CV55" s="16" t="s">
        <v>180</v>
      </c>
      <c r="CW55" s="15" t="s">
        <v>180</v>
      </c>
      <c r="CX55" s="16" t="s">
        <v>180</v>
      </c>
      <c r="CY55" s="19">
        <f t="shared" si="83"/>
        <v>3.7735849056603774</v>
      </c>
      <c r="CZ55" s="17">
        <f t="shared" si="84"/>
        <v>3.5799522673031019</v>
      </c>
      <c r="DA55" s="19" t="str">
        <f t="shared" si="85"/>
        <v/>
      </c>
      <c r="DB55" s="17" t="str">
        <f t="shared" si="86"/>
        <v/>
      </c>
      <c r="DC55" s="17" t="str">
        <f t="shared" si="87"/>
        <v/>
      </c>
      <c r="DD55" s="17" t="str">
        <f t="shared" si="88"/>
        <v/>
      </c>
      <c r="DE55" s="19" t="str">
        <f t="shared" si="89"/>
        <v/>
      </c>
      <c r="DF55" s="17" t="str">
        <f t="shared" si="90"/>
        <v/>
      </c>
      <c r="DG55" s="17" t="str">
        <f t="shared" si="91"/>
        <v/>
      </c>
      <c r="DH55" s="19" t="str">
        <f t="shared" si="92"/>
        <v/>
      </c>
      <c r="DI55" s="17" t="str">
        <f t="shared" si="93"/>
        <v/>
      </c>
    </row>
    <row r="56" spans="1:113" x14ac:dyDescent="0.2">
      <c r="A56" s="91" t="s">
        <v>234</v>
      </c>
      <c r="B56" s="91" t="e">
        <f>VLOOKUP(A56,#REF!,5,FALSE)</f>
        <v>#REF!</v>
      </c>
      <c r="C56" s="92">
        <v>4</v>
      </c>
      <c r="D56" s="103">
        <f t="shared" si="28"/>
        <v>2.1523232323232291</v>
      </c>
      <c r="E56" s="103">
        <f t="shared" si="29"/>
        <v>2.1446464646464634</v>
      </c>
      <c r="F56" s="103">
        <f t="shared" si="30"/>
        <v>1.2303816793893132</v>
      </c>
      <c r="G56" s="103">
        <f t="shared" si="31"/>
        <v>1.3589843749999986</v>
      </c>
      <c r="H56" s="103">
        <f t="shared" si="32"/>
        <v>1.3259375000000002</v>
      </c>
      <c r="I56" s="103">
        <f t="shared" si="33"/>
        <v>1.5351612903225771</v>
      </c>
      <c r="J56" s="103">
        <f t="shared" si="34"/>
        <v>1.9738938053097339</v>
      </c>
      <c r="K56" s="103">
        <f t="shared" si="35"/>
        <v>1.7389915966386535</v>
      </c>
      <c r="L56" s="103" t="str">
        <f t="shared" si="36"/>
        <v/>
      </c>
      <c r="M56" s="103" t="str">
        <f t="shared" si="37"/>
        <v/>
      </c>
      <c r="N56" s="103" t="str">
        <f t="shared" si="38"/>
        <v/>
      </c>
      <c r="O56" s="102">
        <f t="shared" si="39"/>
        <v>0.29124999999999979</v>
      </c>
      <c r="P56" s="103">
        <f t="shared" si="40"/>
        <v>0.22125000000000128</v>
      </c>
      <c r="Q56" s="103">
        <f t="shared" si="41"/>
        <v>-0.33874999999999922</v>
      </c>
      <c r="R56" s="103">
        <f t="shared" si="42"/>
        <v>-1.8749999999998934E-2</v>
      </c>
      <c r="S56" s="103">
        <f t="shared" si="43"/>
        <v>-0.52874999999999872</v>
      </c>
      <c r="T56" s="103">
        <f t="shared" si="44"/>
        <v>-0.30874999999999986</v>
      </c>
      <c r="U56" s="103">
        <f t="shared" si="45"/>
        <v>0.43125000000000036</v>
      </c>
      <c r="V56" s="103">
        <f t="shared" si="46"/>
        <v>0.25125000000000064</v>
      </c>
      <c r="W56" s="103" t="str">
        <f t="shared" si="47"/>
        <v/>
      </c>
      <c r="X56" s="103" t="str">
        <f t="shared" si="48"/>
        <v/>
      </c>
      <c r="Y56" s="103" t="str">
        <f t="shared" si="49"/>
        <v/>
      </c>
      <c r="Z56" s="35">
        <f t="shared" si="50"/>
        <v>100.00000000000001</v>
      </c>
      <c r="AA56" s="35">
        <f t="shared" si="51"/>
        <v>99.80840621326314</v>
      </c>
      <c r="AB56" s="35">
        <f t="shared" si="52"/>
        <v>96.248287100477754</v>
      </c>
      <c r="AC56" s="35">
        <f t="shared" si="53"/>
        <v>98.438722604517821</v>
      </c>
      <c r="AD56" s="35">
        <f t="shared" si="54"/>
        <v>99.999999999999986</v>
      </c>
      <c r="AE56" s="35">
        <f t="shared" si="55"/>
        <v>99.037240726713961</v>
      </c>
      <c r="AF56" s="35">
        <f t="shared" si="56"/>
        <v>99.999999999999986</v>
      </c>
      <c r="AG56" s="35">
        <f t="shared" si="57"/>
        <v>95.667457760782057</v>
      </c>
      <c r="AH56" s="35">
        <f t="shared" si="58"/>
        <v>0</v>
      </c>
      <c r="AI56" s="35">
        <f t="shared" si="59"/>
        <v>0</v>
      </c>
      <c r="AJ56" s="35">
        <f t="shared" si="60"/>
        <v>0</v>
      </c>
      <c r="AK56" s="36">
        <f t="shared" si="61"/>
        <v>100</v>
      </c>
      <c r="AL56" s="35">
        <f t="shared" si="62"/>
        <v>99.265477439664238</v>
      </c>
      <c r="AM56" s="35">
        <f t="shared" si="63"/>
        <v>96.529284164858993</v>
      </c>
      <c r="AN56" s="35">
        <f t="shared" si="64"/>
        <v>100</v>
      </c>
      <c r="AO56" s="35">
        <f t="shared" si="65"/>
        <v>94.468546637744041</v>
      </c>
      <c r="AP56" s="35">
        <f t="shared" si="66"/>
        <v>96.854663774403463</v>
      </c>
      <c r="AQ56" s="35">
        <f t="shared" si="67"/>
        <v>100</v>
      </c>
      <c r="AR56" s="35">
        <f t="shared" si="68"/>
        <v>98.13857290589452</v>
      </c>
      <c r="AS56" s="35">
        <f t="shared" si="69"/>
        <v>0</v>
      </c>
      <c r="AT56" s="35">
        <f t="shared" si="70"/>
        <v>0</v>
      </c>
      <c r="AU56" s="35">
        <f t="shared" si="71"/>
        <v>0</v>
      </c>
      <c r="AV56" s="36">
        <f t="shared" si="94"/>
        <v>96.854587610549757</v>
      </c>
      <c r="AW56" s="35">
        <f t="shared" si="95"/>
        <v>96.669020238518328</v>
      </c>
      <c r="AX56" s="35">
        <f t="shared" si="96"/>
        <v>91.952401603133836</v>
      </c>
      <c r="AY56" s="35">
        <f t="shared" si="97"/>
        <v>94.045070586873649</v>
      </c>
      <c r="AZ56" s="35">
        <f t="shared" si="98"/>
        <v>95.536662909274142</v>
      </c>
      <c r="BA56" s="35">
        <f t="shared" si="99"/>
        <v>94.616874827727088</v>
      </c>
      <c r="BB56" s="35">
        <f t="shared" si="100"/>
        <v>99.999999999999986</v>
      </c>
      <c r="BC56" s="35">
        <f t="shared" si="101"/>
        <v>95.667457760782057</v>
      </c>
      <c r="BD56" s="35">
        <f t="shared" si="102"/>
        <v>0</v>
      </c>
      <c r="BE56" s="35">
        <f t="shared" si="103"/>
        <v>0</v>
      </c>
      <c r="BF56" s="35">
        <f t="shared" si="104"/>
        <v>0</v>
      </c>
      <c r="BG56" s="36">
        <f t="shared" si="105"/>
        <v>86.40072529465094</v>
      </c>
      <c r="BH56" s="35">
        <f t="shared" si="106"/>
        <v>86.2351868732908</v>
      </c>
      <c r="BI56" s="35">
        <f t="shared" si="107"/>
        <v>82.027649769585253</v>
      </c>
      <c r="BJ56" s="35">
        <f t="shared" si="108"/>
        <v>83.894449499545047</v>
      </c>
      <c r="BK56" s="35">
        <f t="shared" si="109"/>
        <v>85.225048923679068</v>
      </c>
      <c r="BL56" s="35">
        <f t="shared" si="110"/>
        <v>84.404536862003781</v>
      </c>
      <c r="BM56" s="35">
        <f t="shared" si="111"/>
        <v>89.20664206642067</v>
      </c>
      <c r="BN56" s="35">
        <f t="shared" si="112"/>
        <v>85.341726618705039</v>
      </c>
      <c r="BO56" s="35">
        <f t="shared" si="113"/>
        <v>0</v>
      </c>
      <c r="BP56" s="35">
        <f t="shared" si="114"/>
        <v>0</v>
      </c>
      <c r="BQ56" s="35">
        <f t="shared" si="115"/>
        <v>0</v>
      </c>
      <c r="BR56" s="36">
        <f t="shared" si="116"/>
        <v>98.552223371251287</v>
      </c>
      <c r="BS56" s="35">
        <f t="shared" si="117"/>
        <v>97.828335056876952</v>
      </c>
      <c r="BT56" s="35">
        <f t="shared" si="118"/>
        <v>92.037228541882115</v>
      </c>
      <c r="BU56" s="35">
        <f t="shared" si="119"/>
        <v>95.346432264736308</v>
      </c>
      <c r="BV56" s="35">
        <f t="shared" si="120"/>
        <v>90.072388831437451</v>
      </c>
      <c r="BW56" s="35">
        <f t="shared" si="121"/>
        <v>92.347466390899697</v>
      </c>
      <c r="BX56" s="35">
        <f t="shared" si="122"/>
        <v>100</v>
      </c>
      <c r="BY56" s="35">
        <f t="shared" si="123"/>
        <v>98.13857290589452</v>
      </c>
      <c r="BZ56" s="35">
        <f t="shared" si="124"/>
        <v>0</v>
      </c>
      <c r="CA56" s="35">
        <f t="shared" si="125"/>
        <v>0</v>
      </c>
      <c r="CB56" s="35">
        <f t="shared" si="126"/>
        <v>0</v>
      </c>
      <c r="CC56" s="15">
        <v>9.5299999999999994</v>
      </c>
      <c r="CD56" s="16">
        <v>9.4600000000000009</v>
      </c>
      <c r="CE56" s="15">
        <v>8.9</v>
      </c>
      <c r="CF56" s="16">
        <v>9.2200000000000006</v>
      </c>
      <c r="CG56" s="16">
        <v>8.7100000000000009</v>
      </c>
      <c r="CH56" s="16">
        <v>8.93</v>
      </c>
      <c r="CI56" s="15">
        <v>9.67</v>
      </c>
      <c r="CJ56" s="16">
        <v>9.49</v>
      </c>
      <c r="CN56" s="15">
        <v>0.13</v>
      </c>
      <c r="CO56" s="16">
        <v>0.13</v>
      </c>
      <c r="CP56" s="15">
        <v>0.15</v>
      </c>
      <c r="CQ56" s="16">
        <v>0.13</v>
      </c>
      <c r="CR56" s="16">
        <v>0.09</v>
      </c>
      <c r="CS56" s="16">
        <v>7.0000000000000007E-2</v>
      </c>
      <c r="CT56" s="15">
        <v>0.13</v>
      </c>
      <c r="CU56" s="16">
        <v>0.14000000000000001</v>
      </c>
      <c r="CV56" s="16" t="s">
        <v>180</v>
      </c>
      <c r="CW56" s="15" t="s">
        <v>180</v>
      </c>
      <c r="CX56" s="16" t="s">
        <v>180</v>
      </c>
      <c r="CY56" s="19">
        <f t="shared" si="83"/>
        <v>1.3641133263378804</v>
      </c>
      <c r="CZ56" s="17">
        <f t="shared" si="84"/>
        <v>1.3742071881606766</v>
      </c>
      <c r="DA56" s="19">
        <f t="shared" si="85"/>
        <v>1.6853932584269662</v>
      </c>
      <c r="DB56" s="17">
        <f t="shared" si="86"/>
        <v>1.4099783080260302</v>
      </c>
      <c r="DC56" s="17">
        <f t="shared" si="87"/>
        <v>1.0332950631458093</v>
      </c>
      <c r="DD56" s="17">
        <f t="shared" si="88"/>
        <v>0.78387458006718924</v>
      </c>
      <c r="DE56" s="19">
        <f t="shared" si="89"/>
        <v>1.344364012409514</v>
      </c>
      <c r="DF56" s="17">
        <f t="shared" si="90"/>
        <v>1.4752370916754478</v>
      </c>
      <c r="DG56" s="17" t="str">
        <f t="shared" si="91"/>
        <v/>
      </c>
      <c r="DH56" s="19" t="str">
        <f t="shared" si="92"/>
        <v/>
      </c>
      <c r="DI56" s="17" t="str">
        <f t="shared" si="93"/>
        <v/>
      </c>
    </row>
    <row r="57" spans="1:113" x14ac:dyDescent="0.2">
      <c r="A57" s="91" t="s">
        <v>235</v>
      </c>
      <c r="B57" s="91" t="e">
        <f>VLOOKUP(A57,#REF!,5,FALSE)</f>
        <v>#REF!</v>
      </c>
      <c r="C57" s="92">
        <v>4</v>
      </c>
      <c r="D57" s="103">
        <f t="shared" si="28"/>
        <v>0.85232323232323015</v>
      </c>
      <c r="E57" s="103">
        <f t="shared" si="29"/>
        <v>0.73464646464646322</v>
      </c>
      <c r="F57" s="103">
        <f t="shared" si="30"/>
        <v>-8.9618320610687086E-2</v>
      </c>
      <c r="G57" s="103">
        <f t="shared" si="31"/>
        <v>-0.12101562500000185</v>
      </c>
      <c r="H57" s="103">
        <f t="shared" si="32"/>
        <v>0.48593749999999947</v>
      </c>
      <c r="I57" s="103">
        <f t="shared" si="33"/>
        <v>0.95516129032257702</v>
      </c>
      <c r="J57" s="103">
        <f t="shared" si="34"/>
        <v>0.41389380530973341</v>
      </c>
      <c r="K57" s="103">
        <f t="shared" si="35"/>
        <v>0.52899159663865269</v>
      </c>
      <c r="L57" s="103">
        <f t="shared" si="36"/>
        <v>-0.75087912087912123</v>
      </c>
      <c r="M57" s="103">
        <f t="shared" si="37"/>
        <v>-0.59886792452829951</v>
      </c>
      <c r="N57" s="103">
        <f t="shared" si="38"/>
        <v>8.8282828282832071E-2</v>
      </c>
      <c r="O57" s="102">
        <f t="shared" si="39"/>
        <v>0.51727272727272844</v>
      </c>
      <c r="P57" s="103">
        <f t="shared" si="40"/>
        <v>0.33727272727272872</v>
      </c>
      <c r="Q57" s="103">
        <f t="shared" si="41"/>
        <v>-0.13272727272727192</v>
      </c>
      <c r="R57" s="103">
        <f t="shared" si="42"/>
        <v>2.7272727272728226E-2</v>
      </c>
      <c r="S57" s="103">
        <f t="shared" si="43"/>
        <v>0.15727272727272812</v>
      </c>
      <c r="T57" s="103">
        <f t="shared" si="44"/>
        <v>0.63727272727272766</v>
      </c>
      <c r="U57" s="103">
        <f t="shared" si="45"/>
        <v>0.39727272727272744</v>
      </c>
      <c r="V57" s="103">
        <f t="shared" si="46"/>
        <v>0.56727272727272737</v>
      </c>
      <c r="W57" s="103">
        <f t="shared" si="47"/>
        <v>-1.1627272727272722</v>
      </c>
      <c r="X57" s="103">
        <f t="shared" si="48"/>
        <v>-0.98272727272727156</v>
      </c>
      <c r="Y57" s="103">
        <f t="shared" si="49"/>
        <v>-0.36272727272727234</v>
      </c>
      <c r="Z57" s="35">
        <f t="shared" si="50"/>
        <v>100</v>
      </c>
      <c r="AA57" s="35">
        <f t="shared" si="51"/>
        <v>98.347863553644032</v>
      </c>
      <c r="AB57" s="35">
        <f t="shared" si="52"/>
        <v>88.519440381909007</v>
      </c>
      <c r="AC57" s="35">
        <f t="shared" si="53"/>
        <v>89.236486081522131</v>
      </c>
      <c r="AD57" s="35">
        <f t="shared" si="54"/>
        <v>97.571510599153939</v>
      </c>
      <c r="AE57" s="35">
        <f t="shared" si="55"/>
        <v>100</v>
      </c>
      <c r="AF57" s="35">
        <f t="shared" si="56"/>
        <v>100</v>
      </c>
      <c r="AG57" s="35">
        <f t="shared" si="57"/>
        <v>99.525410497742371</v>
      </c>
      <c r="AH57" s="35">
        <f t="shared" si="58"/>
        <v>83.858913124613196</v>
      </c>
      <c r="AI57" s="35">
        <f t="shared" si="59"/>
        <v>91.303012633624888</v>
      </c>
      <c r="AJ57" s="35">
        <f t="shared" si="60"/>
        <v>100</v>
      </c>
      <c r="AK57" s="36">
        <f t="shared" si="61"/>
        <v>100</v>
      </c>
      <c r="AL57" s="35">
        <f t="shared" si="62"/>
        <v>97.812879708383974</v>
      </c>
      <c r="AM57" s="35">
        <f t="shared" si="63"/>
        <v>90.778443113772454</v>
      </c>
      <c r="AN57" s="35">
        <f t="shared" si="64"/>
        <v>92.694610778443121</v>
      </c>
      <c r="AO57" s="35">
        <f t="shared" si="65"/>
        <v>94.251497005988028</v>
      </c>
      <c r="AP57" s="35">
        <f t="shared" si="66"/>
        <v>100</v>
      </c>
      <c r="AQ57" s="35">
        <f t="shared" si="67"/>
        <v>97.94685990338165</v>
      </c>
      <c r="AR57" s="35">
        <f t="shared" si="68"/>
        <v>100</v>
      </c>
      <c r="AS57" s="35">
        <f t="shared" si="69"/>
        <v>79.106280193236728</v>
      </c>
      <c r="AT57" s="35">
        <f t="shared" si="70"/>
        <v>91.564625850340136</v>
      </c>
      <c r="AU57" s="35">
        <f t="shared" si="71"/>
        <v>100</v>
      </c>
      <c r="AV57" s="36">
        <f t="shared" si="94"/>
        <v>94.54172344341238</v>
      </c>
      <c r="AW57" s="35">
        <f t="shared" si="95"/>
        <v>92.979765173390689</v>
      </c>
      <c r="AX57" s="35">
        <f t="shared" si="96"/>
        <v>88.519440381909007</v>
      </c>
      <c r="AY57" s="35">
        <f t="shared" si="97"/>
        <v>89.236486081522131</v>
      </c>
      <c r="AZ57" s="35">
        <f t="shared" si="98"/>
        <v>97.571510599153939</v>
      </c>
      <c r="BA57" s="35">
        <f t="shared" si="99"/>
        <v>100</v>
      </c>
      <c r="BB57" s="35">
        <f t="shared" si="100"/>
        <v>94.796164129305964</v>
      </c>
      <c r="BC57" s="35">
        <f t="shared" si="101"/>
        <v>94.346271485805374</v>
      </c>
      <c r="BD57" s="35">
        <f t="shared" si="102"/>
        <v>79.495032922660428</v>
      </c>
      <c r="BE57" s="35">
        <f t="shared" si="103"/>
        <v>81.212888508696906</v>
      </c>
      <c r="BF57" s="35">
        <f t="shared" si="104"/>
        <v>88.948750064341226</v>
      </c>
      <c r="BG57" s="36">
        <f t="shared" si="105"/>
        <v>74.614687216681787</v>
      </c>
      <c r="BH57" s="35">
        <f t="shared" si="106"/>
        <v>73.381950774840476</v>
      </c>
      <c r="BI57" s="35">
        <f t="shared" si="107"/>
        <v>69.861751152073737</v>
      </c>
      <c r="BJ57" s="35">
        <f t="shared" si="108"/>
        <v>70.427661510464063</v>
      </c>
      <c r="BK57" s="35">
        <f t="shared" si="109"/>
        <v>77.00587084148728</v>
      </c>
      <c r="BL57" s="35">
        <f t="shared" si="110"/>
        <v>78.922495274102076</v>
      </c>
      <c r="BM57" s="35">
        <f t="shared" si="111"/>
        <v>74.815498154981555</v>
      </c>
      <c r="BN57" s="35">
        <f t="shared" si="112"/>
        <v>74.460431654676256</v>
      </c>
      <c r="BO57" s="35">
        <f t="shared" si="113"/>
        <v>62.73946360153257</v>
      </c>
      <c r="BP57" s="35">
        <f t="shared" si="114"/>
        <v>64.095238095238102</v>
      </c>
      <c r="BQ57" s="35">
        <f t="shared" si="115"/>
        <v>70.200573065902574</v>
      </c>
      <c r="BR57" s="36">
        <f t="shared" si="116"/>
        <v>98.562874251497007</v>
      </c>
      <c r="BS57" s="35">
        <f t="shared" si="117"/>
        <v>96.407185628742539</v>
      </c>
      <c r="BT57" s="35">
        <f t="shared" si="118"/>
        <v>90.778443113772454</v>
      </c>
      <c r="BU57" s="35">
        <f t="shared" si="119"/>
        <v>92.694610778443121</v>
      </c>
      <c r="BV57" s="35">
        <f t="shared" si="120"/>
        <v>94.251497005988028</v>
      </c>
      <c r="BW57" s="35">
        <f t="shared" si="121"/>
        <v>100</v>
      </c>
      <c r="BX57" s="35">
        <f t="shared" si="122"/>
        <v>97.125748502994014</v>
      </c>
      <c r="BY57" s="35">
        <f t="shared" si="123"/>
        <v>99.161676646706582</v>
      </c>
      <c r="BZ57" s="35">
        <f t="shared" si="124"/>
        <v>78.443113772455092</v>
      </c>
      <c r="CA57" s="35">
        <f t="shared" si="125"/>
        <v>80.598802395209589</v>
      </c>
      <c r="CB57" s="35">
        <f t="shared" si="126"/>
        <v>88.023952095808383</v>
      </c>
      <c r="CC57" s="15">
        <v>8.23</v>
      </c>
      <c r="CD57" s="16">
        <v>8.0500000000000007</v>
      </c>
      <c r="CE57" s="15">
        <v>7.58</v>
      </c>
      <c r="CF57" s="16">
        <v>7.74</v>
      </c>
      <c r="CG57" s="16">
        <v>7.87</v>
      </c>
      <c r="CH57" s="16">
        <v>8.35</v>
      </c>
      <c r="CI57" s="15">
        <v>8.11</v>
      </c>
      <c r="CJ57" s="16">
        <v>8.2799999999999994</v>
      </c>
      <c r="CK57" s="16">
        <v>6.55</v>
      </c>
      <c r="CL57" s="15">
        <v>6.73</v>
      </c>
      <c r="CM57" s="16">
        <v>7.35</v>
      </c>
      <c r="CN57" s="15">
        <v>0.05</v>
      </c>
      <c r="CO57" s="16">
        <v>0.04</v>
      </c>
      <c r="CP57" s="15">
        <v>0.03</v>
      </c>
      <c r="CQ57" s="16">
        <v>0.09</v>
      </c>
      <c r="CR57" s="16">
        <v>0.1</v>
      </c>
      <c r="CS57" s="16">
        <v>0.04</v>
      </c>
      <c r="CT57" s="15">
        <v>0.05</v>
      </c>
      <c r="CU57" s="16">
        <v>0.03</v>
      </c>
      <c r="CV57" s="16">
        <v>0.27</v>
      </c>
      <c r="CW57" s="15">
        <v>0.4</v>
      </c>
      <c r="CX57" s="16">
        <v>0.12</v>
      </c>
      <c r="CY57" s="19">
        <f t="shared" si="83"/>
        <v>0.60753341433778862</v>
      </c>
      <c r="CZ57" s="17">
        <f t="shared" si="84"/>
        <v>0.49689440993788814</v>
      </c>
      <c r="DA57" s="19">
        <f t="shared" si="85"/>
        <v>0.39577836411609491</v>
      </c>
      <c r="DB57" s="17">
        <f t="shared" si="86"/>
        <v>1.1627906976744187</v>
      </c>
      <c r="DC57" s="17">
        <f t="shared" si="87"/>
        <v>1.2706480304955527</v>
      </c>
      <c r="DD57" s="17">
        <f t="shared" si="88"/>
        <v>0.47904191616766467</v>
      </c>
      <c r="DE57" s="19">
        <f t="shared" si="89"/>
        <v>0.61652281134401987</v>
      </c>
      <c r="DF57" s="17">
        <f t="shared" si="90"/>
        <v>0.36231884057971014</v>
      </c>
      <c r="DG57" s="17">
        <f t="shared" si="91"/>
        <v>4.1221374045801529</v>
      </c>
      <c r="DH57" s="19">
        <f t="shared" si="92"/>
        <v>5.9435364041604748</v>
      </c>
      <c r="DI57" s="17">
        <f t="shared" si="93"/>
        <v>1.6326530612244898</v>
      </c>
    </row>
    <row r="58" spans="1:113" x14ac:dyDescent="0.2">
      <c r="A58" s="91" t="s">
        <v>236</v>
      </c>
      <c r="B58" s="91" t="e">
        <f>VLOOKUP(A58,#REF!,5,FALSE)</f>
        <v>#REF!</v>
      </c>
      <c r="C58" s="92">
        <v>5</v>
      </c>
      <c r="D58" s="103">
        <f t="shared" si="28"/>
        <v>-1.8876767676767701</v>
      </c>
      <c r="E58" s="103">
        <f t="shared" si="29"/>
        <v>-2.1853535353535376</v>
      </c>
      <c r="F58" s="103" t="str">
        <f t="shared" si="30"/>
        <v/>
      </c>
      <c r="G58" s="103" t="str">
        <f t="shared" si="31"/>
        <v/>
      </c>
      <c r="H58" s="103" t="str">
        <f t="shared" si="32"/>
        <v/>
      </c>
      <c r="I58" s="103" t="str">
        <f t="shared" si="33"/>
        <v/>
      </c>
      <c r="J58" s="103">
        <f t="shared" si="34"/>
        <v>-2.0561061946902663</v>
      </c>
      <c r="K58" s="103">
        <f t="shared" si="35"/>
        <v>-2.0410084033613467</v>
      </c>
      <c r="L58" s="103" t="str">
        <f t="shared" si="36"/>
        <v/>
      </c>
      <c r="M58" s="103" t="str">
        <f t="shared" si="37"/>
        <v/>
      </c>
      <c r="N58" s="103" t="str">
        <f t="shared" si="38"/>
        <v/>
      </c>
      <c r="O58" s="102">
        <f t="shared" si="39"/>
        <v>-2.5000000000003908E-3</v>
      </c>
      <c r="P58" s="103">
        <f t="shared" si="40"/>
        <v>-0.36250000000000071</v>
      </c>
      <c r="Q58" s="103" t="str">
        <f t="shared" si="41"/>
        <v/>
      </c>
      <c r="R58" s="103" t="str">
        <f t="shared" si="42"/>
        <v/>
      </c>
      <c r="S58" s="103" t="str">
        <f t="shared" si="43"/>
        <v/>
      </c>
      <c r="T58" s="103" t="str">
        <f t="shared" si="44"/>
        <v/>
      </c>
      <c r="U58" s="103">
        <f t="shared" si="45"/>
        <v>0.14749999999999908</v>
      </c>
      <c r="V58" s="103">
        <f t="shared" si="46"/>
        <v>0.21749999999999936</v>
      </c>
      <c r="W58" s="103" t="str">
        <f t="shared" si="47"/>
        <v/>
      </c>
      <c r="X58" s="103" t="str">
        <f t="shared" si="48"/>
        <v/>
      </c>
      <c r="Y58" s="103" t="str">
        <f t="shared" si="49"/>
        <v/>
      </c>
      <c r="Z58" s="35">
        <f t="shared" si="50"/>
        <v>100</v>
      </c>
      <c r="AA58" s="35">
        <f t="shared" si="51"/>
        <v>93.953703842072997</v>
      </c>
      <c r="AB58" s="35">
        <f t="shared" si="52"/>
        <v>0</v>
      </c>
      <c r="AC58" s="35">
        <f t="shared" si="53"/>
        <v>0</v>
      </c>
      <c r="AD58" s="35">
        <f t="shared" si="54"/>
        <v>0</v>
      </c>
      <c r="AE58" s="35">
        <f t="shared" si="55"/>
        <v>0</v>
      </c>
      <c r="AF58" s="35">
        <f t="shared" si="56"/>
        <v>100</v>
      </c>
      <c r="AG58" s="35">
        <f t="shared" si="57"/>
        <v>98.691897545793168</v>
      </c>
      <c r="AH58" s="35">
        <f t="shared" si="58"/>
        <v>0</v>
      </c>
      <c r="AI58" s="35">
        <f t="shared" si="59"/>
        <v>0</v>
      </c>
      <c r="AJ58" s="35">
        <f t="shared" si="60"/>
        <v>0</v>
      </c>
      <c r="AK58" s="36">
        <f t="shared" si="61"/>
        <v>100</v>
      </c>
      <c r="AL58" s="35">
        <f t="shared" si="62"/>
        <v>93.442622950819668</v>
      </c>
      <c r="AM58" s="35">
        <f t="shared" si="63"/>
        <v>0</v>
      </c>
      <c r="AN58" s="35">
        <f t="shared" si="64"/>
        <v>0</v>
      </c>
      <c r="AO58" s="35">
        <f t="shared" si="65"/>
        <v>0</v>
      </c>
      <c r="AP58" s="35">
        <f t="shared" si="66"/>
        <v>0</v>
      </c>
      <c r="AQ58" s="35">
        <f t="shared" si="67"/>
        <v>98.774080560420316</v>
      </c>
      <c r="AR58" s="35">
        <f t="shared" si="68"/>
        <v>100</v>
      </c>
      <c r="AS58" s="35">
        <f t="shared" si="69"/>
        <v>0</v>
      </c>
      <c r="AT58" s="35">
        <f t="shared" si="70"/>
        <v>0</v>
      </c>
      <c r="AU58" s="35">
        <f t="shared" si="71"/>
        <v>0</v>
      </c>
      <c r="AV58" s="36">
        <f t="shared" si="94"/>
        <v>95.663663895372395</v>
      </c>
      <c r="AW58" s="35">
        <f t="shared" si="95"/>
        <v>89.879555460734295</v>
      </c>
      <c r="AX58" s="35">
        <f t="shared" si="96"/>
        <v>0</v>
      </c>
      <c r="AY58" s="35">
        <f t="shared" si="97"/>
        <v>0</v>
      </c>
      <c r="AZ58" s="35">
        <f t="shared" si="98"/>
        <v>0</v>
      </c>
      <c r="BA58" s="35">
        <f t="shared" si="99"/>
        <v>0</v>
      </c>
      <c r="BB58" s="35">
        <f t="shared" si="100"/>
        <v>100</v>
      </c>
      <c r="BC58" s="35">
        <f t="shared" si="101"/>
        <v>98.691897545793168</v>
      </c>
      <c r="BD58" s="35">
        <f t="shared" si="102"/>
        <v>0</v>
      </c>
      <c r="BE58" s="35">
        <f t="shared" si="103"/>
        <v>0</v>
      </c>
      <c r="BF58" s="35">
        <f t="shared" si="104"/>
        <v>0</v>
      </c>
      <c r="BG58" s="36">
        <f t="shared" si="105"/>
        <v>49.773345421577517</v>
      </c>
      <c r="BH58" s="35">
        <f t="shared" si="106"/>
        <v>46.763901549680945</v>
      </c>
      <c r="BI58" s="35">
        <f t="shared" si="107"/>
        <v>0</v>
      </c>
      <c r="BJ58" s="35">
        <f t="shared" si="108"/>
        <v>0</v>
      </c>
      <c r="BK58" s="35">
        <f t="shared" si="109"/>
        <v>0</v>
      </c>
      <c r="BL58" s="35">
        <f t="shared" si="110"/>
        <v>0</v>
      </c>
      <c r="BM58" s="35">
        <f t="shared" si="111"/>
        <v>52.02952029520295</v>
      </c>
      <c r="BN58" s="35">
        <f t="shared" si="112"/>
        <v>51.34892086330936</v>
      </c>
      <c r="BO58" s="35">
        <f t="shared" si="113"/>
        <v>0</v>
      </c>
      <c r="BP58" s="35">
        <f t="shared" si="114"/>
        <v>0</v>
      </c>
      <c r="BQ58" s="35">
        <f t="shared" si="115"/>
        <v>0</v>
      </c>
      <c r="BR58" s="36">
        <f t="shared" si="116"/>
        <v>96.147110332749563</v>
      </c>
      <c r="BS58" s="35">
        <f t="shared" si="117"/>
        <v>89.842381786339757</v>
      </c>
      <c r="BT58" s="35">
        <f t="shared" si="118"/>
        <v>0</v>
      </c>
      <c r="BU58" s="35">
        <f t="shared" si="119"/>
        <v>0</v>
      </c>
      <c r="BV58" s="35">
        <f t="shared" si="120"/>
        <v>0</v>
      </c>
      <c r="BW58" s="35">
        <f t="shared" si="121"/>
        <v>0</v>
      </c>
      <c r="BX58" s="35">
        <f t="shared" si="122"/>
        <v>98.774080560420316</v>
      </c>
      <c r="BY58" s="35">
        <f t="shared" si="123"/>
        <v>100</v>
      </c>
      <c r="BZ58" s="35">
        <f t="shared" si="124"/>
        <v>0</v>
      </c>
      <c r="CA58" s="35">
        <f t="shared" si="125"/>
        <v>0</v>
      </c>
      <c r="CB58" s="35">
        <f t="shared" si="126"/>
        <v>0</v>
      </c>
      <c r="CC58" s="15">
        <v>5.49</v>
      </c>
      <c r="CD58" s="16">
        <v>5.13</v>
      </c>
      <c r="CI58" s="15">
        <v>5.64</v>
      </c>
      <c r="CJ58" s="16">
        <v>5.71</v>
      </c>
      <c r="CN58" s="15">
        <v>0.1</v>
      </c>
      <c r="CO58" s="16">
        <v>0.11</v>
      </c>
      <c r="CP58" s="15" t="s">
        <v>180</v>
      </c>
      <c r="CQ58" s="16" t="s">
        <v>180</v>
      </c>
      <c r="CR58" s="16" t="s">
        <v>180</v>
      </c>
      <c r="CS58" s="16" t="s">
        <v>180</v>
      </c>
      <c r="CT58" s="15">
        <v>7.0000000000000007E-2</v>
      </c>
      <c r="CU58" s="16">
        <v>0.1</v>
      </c>
      <c r="CV58" s="16" t="s">
        <v>180</v>
      </c>
      <c r="CW58" s="15" t="s">
        <v>180</v>
      </c>
      <c r="CX58" s="16" t="s">
        <v>180</v>
      </c>
      <c r="CY58" s="19">
        <f t="shared" si="83"/>
        <v>1.8214936247723135</v>
      </c>
      <c r="CZ58" s="17">
        <f t="shared" si="84"/>
        <v>2.1442495126705654</v>
      </c>
      <c r="DA58" s="19" t="str">
        <f t="shared" si="85"/>
        <v/>
      </c>
      <c r="DB58" s="17" t="str">
        <f t="shared" si="86"/>
        <v/>
      </c>
      <c r="DC58" s="17" t="str">
        <f t="shared" si="87"/>
        <v/>
      </c>
      <c r="DD58" s="17" t="str">
        <f t="shared" si="88"/>
        <v/>
      </c>
      <c r="DE58" s="19">
        <f t="shared" si="89"/>
        <v>1.2411347517730498</v>
      </c>
      <c r="DF58" s="17">
        <f t="shared" si="90"/>
        <v>1.7513134851138354</v>
      </c>
      <c r="DG58" s="17" t="str">
        <f t="shared" si="91"/>
        <v/>
      </c>
      <c r="DH58" s="19" t="str">
        <f t="shared" si="92"/>
        <v/>
      </c>
      <c r="DI58" s="17" t="str">
        <f t="shared" si="93"/>
        <v/>
      </c>
    </row>
    <row r="59" spans="1:113" x14ac:dyDescent="0.2">
      <c r="A59" s="91" t="s">
        <v>237</v>
      </c>
      <c r="B59" s="91" t="e">
        <f>VLOOKUP(A59,#REF!,5,FALSE)</f>
        <v>#REF!</v>
      </c>
      <c r="C59" s="92">
        <v>5</v>
      </c>
      <c r="D59" s="103" t="str">
        <f t="shared" si="28"/>
        <v/>
      </c>
      <c r="E59" s="103" t="str">
        <f t="shared" si="29"/>
        <v/>
      </c>
      <c r="F59" s="103">
        <f t="shared" si="30"/>
        <v>-0.35961832061068755</v>
      </c>
      <c r="G59" s="103">
        <f t="shared" si="31"/>
        <v>-0.46101562500000171</v>
      </c>
      <c r="H59" s="103">
        <f t="shared" si="32"/>
        <v>-0.96406250000000071</v>
      </c>
      <c r="I59" s="103">
        <f t="shared" si="33"/>
        <v>-1.9448387096774225</v>
      </c>
      <c r="J59" s="103">
        <f t="shared" si="34"/>
        <v>-0.60610619469026616</v>
      </c>
      <c r="K59" s="103">
        <f t="shared" si="35"/>
        <v>-1.6310084033613466</v>
      </c>
      <c r="L59" s="103" t="str">
        <f t="shared" si="36"/>
        <v/>
      </c>
      <c r="M59" s="103">
        <f t="shared" si="37"/>
        <v>-1.7088679245282998</v>
      </c>
      <c r="N59" s="103">
        <f t="shared" si="38"/>
        <v>-1.8717171717171679</v>
      </c>
      <c r="O59" s="102" t="str">
        <f t="shared" si="39"/>
        <v/>
      </c>
      <c r="P59" s="103" t="str">
        <f t="shared" si="40"/>
        <v/>
      </c>
      <c r="Q59" s="103">
        <f t="shared" si="41"/>
        <v>0.96</v>
      </c>
      <c r="R59" s="103">
        <f t="shared" si="42"/>
        <v>1.0500000000000007</v>
      </c>
      <c r="S59" s="103">
        <f t="shared" si="43"/>
        <v>7.0000000000000284E-2</v>
      </c>
      <c r="T59" s="103">
        <f t="shared" si="44"/>
        <v>-0.89999999999999947</v>
      </c>
      <c r="U59" s="103">
        <f t="shared" si="45"/>
        <v>0.74000000000000021</v>
      </c>
      <c r="V59" s="103">
        <f t="shared" si="46"/>
        <v>-0.22999999999999954</v>
      </c>
      <c r="W59" s="103" t="str">
        <f t="shared" si="47"/>
        <v/>
      </c>
      <c r="X59" s="103">
        <f t="shared" si="48"/>
        <v>-0.72999999999999954</v>
      </c>
      <c r="Y59" s="103">
        <f t="shared" si="49"/>
        <v>-0.96</v>
      </c>
      <c r="Z59" s="35">
        <f t="shared" si="50"/>
        <v>0</v>
      </c>
      <c r="AA59" s="35">
        <f t="shared" si="51"/>
        <v>0</v>
      </c>
      <c r="AB59" s="35">
        <f t="shared" si="52"/>
        <v>100</v>
      </c>
      <c r="AC59" s="35">
        <f t="shared" si="53"/>
        <v>99.941620849198799</v>
      </c>
      <c r="AD59" s="35">
        <f t="shared" si="54"/>
        <v>93.238760939227546</v>
      </c>
      <c r="AE59" s="35">
        <f t="shared" si="55"/>
        <v>76.458046180621096</v>
      </c>
      <c r="AF59" s="35">
        <f t="shared" si="56"/>
        <v>100</v>
      </c>
      <c r="AG59" s="35">
        <f t="shared" si="57"/>
        <v>84.145264888230443</v>
      </c>
      <c r="AH59" s="35">
        <f t="shared" si="58"/>
        <v>0</v>
      </c>
      <c r="AI59" s="35">
        <f t="shared" si="59"/>
        <v>100</v>
      </c>
      <c r="AJ59" s="35">
        <f t="shared" si="60"/>
        <v>96.182279823389649</v>
      </c>
      <c r="AK59" s="36">
        <f t="shared" si="61"/>
        <v>0</v>
      </c>
      <c r="AL59" s="35">
        <f t="shared" si="62"/>
        <v>0</v>
      </c>
      <c r="AM59" s="35">
        <f t="shared" si="63"/>
        <v>98.783783783783775</v>
      </c>
      <c r="AN59" s="35">
        <f t="shared" si="64"/>
        <v>100</v>
      </c>
      <c r="AO59" s="35">
        <f t="shared" si="65"/>
        <v>86.756756756756758</v>
      </c>
      <c r="AP59" s="35">
        <f t="shared" si="66"/>
        <v>73.648648648648646</v>
      </c>
      <c r="AQ59" s="35">
        <f t="shared" si="67"/>
        <v>100</v>
      </c>
      <c r="AR59" s="35">
        <f t="shared" si="68"/>
        <v>86.318758815232727</v>
      </c>
      <c r="AS59" s="35">
        <f t="shared" si="69"/>
        <v>0</v>
      </c>
      <c r="AT59" s="35">
        <f t="shared" si="70"/>
        <v>100</v>
      </c>
      <c r="AU59" s="35">
        <f t="shared" si="71"/>
        <v>95.907473309608534</v>
      </c>
      <c r="AV59" s="36">
        <f t="shared" si="94"/>
        <v>0</v>
      </c>
      <c r="AW59" s="35">
        <f t="shared" si="95"/>
        <v>0</v>
      </c>
      <c r="AX59" s="35">
        <f t="shared" si="96"/>
        <v>100</v>
      </c>
      <c r="AY59" s="35">
        <f t="shared" si="97"/>
        <v>99.941620849198799</v>
      </c>
      <c r="AZ59" s="35">
        <f t="shared" si="98"/>
        <v>93.238760939227546</v>
      </c>
      <c r="BA59" s="35">
        <f t="shared" si="99"/>
        <v>76.458046180621096</v>
      </c>
      <c r="BB59" s="35">
        <f t="shared" si="100"/>
        <v>97.079898637563673</v>
      </c>
      <c r="BC59" s="35">
        <f t="shared" si="101"/>
        <v>81.688137861803568</v>
      </c>
      <c r="BD59" s="35">
        <f t="shared" si="102"/>
        <v>0</v>
      </c>
      <c r="BE59" s="35">
        <f t="shared" si="103"/>
        <v>79.443684450524387</v>
      </c>
      <c r="BF59" s="35">
        <f t="shared" si="104"/>
        <v>76.410746880214063</v>
      </c>
      <c r="BG59" s="36">
        <f t="shared" si="105"/>
        <v>0</v>
      </c>
      <c r="BH59" s="35">
        <f t="shared" si="106"/>
        <v>0</v>
      </c>
      <c r="BI59" s="35">
        <f t="shared" si="107"/>
        <v>67.373271889400925</v>
      </c>
      <c r="BJ59" s="35">
        <f t="shared" si="108"/>
        <v>67.333939945404907</v>
      </c>
      <c r="BK59" s="35">
        <f t="shared" si="109"/>
        <v>62.818003913894323</v>
      </c>
      <c r="BL59" s="35">
        <f t="shared" si="110"/>
        <v>51.512287334593573</v>
      </c>
      <c r="BM59" s="35">
        <f t="shared" si="111"/>
        <v>65.405904059040594</v>
      </c>
      <c r="BN59" s="35">
        <f t="shared" si="112"/>
        <v>55.035971223021583</v>
      </c>
      <c r="BO59" s="35">
        <f t="shared" si="113"/>
        <v>0</v>
      </c>
      <c r="BP59" s="35">
        <f t="shared" si="114"/>
        <v>53.523809523809526</v>
      </c>
      <c r="BQ59" s="35">
        <f t="shared" si="115"/>
        <v>51.480420248328556</v>
      </c>
      <c r="BR59" s="36">
        <f t="shared" si="116"/>
        <v>0</v>
      </c>
      <c r="BS59" s="35">
        <f t="shared" si="117"/>
        <v>0</v>
      </c>
      <c r="BT59" s="35">
        <f t="shared" si="118"/>
        <v>98.783783783783775</v>
      </c>
      <c r="BU59" s="35">
        <f t="shared" si="119"/>
        <v>100</v>
      </c>
      <c r="BV59" s="35">
        <f t="shared" si="120"/>
        <v>86.756756756756758</v>
      </c>
      <c r="BW59" s="35">
        <f t="shared" si="121"/>
        <v>73.648648648648646</v>
      </c>
      <c r="BX59" s="35">
        <f t="shared" si="122"/>
        <v>95.810810810810807</v>
      </c>
      <c r="BY59" s="35">
        <f t="shared" si="123"/>
        <v>82.702702702702695</v>
      </c>
      <c r="BZ59" s="35">
        <f t="shared" si="124"/>
        <v>0</v>
      </c>
      <c r="CA59" s="35">
        <f t="shared" si="125"/>
        <v>75.945945945945937</v>
      </c>
      <c r="CB59" s="35">
        <f t="shared" si="126"/>
        <v>72.837837837837839</v>
      </c>
      <c r="CE59" s="15">
        <v>7.31</v>
      </c>
      <c r="CF59" s="16">
        <v>7.4</v>
      </c>
      <c r="CG59" s="16">
        <v>6.42</v>
      </c>
      <c r="CH59" s="16">
        <v>5.45</v>
      </c>
      <c r="CI59" s="15">
        <v>7.09</v>
      </c>
      <c r="CJ59" s="16">
        <v>6.12</v>
      </c>
      <c r="CL59" s="15">
        <v>5.62</v>
      </c>
      <c r="CM59" s="16">
        <v>5.39</v>
      </c>
      <c r="CN59" s="15" t="s">
        <v>180</v>
      </c>
      <c r="CO59" s="16" t="s">
        <v>180</v>
      </c>
      <c r="CP59" s="15">
        <v>0.24</v>
      </c>
      <c r="CQ59" s="16">
        <v>0.27</v>
      </c>
      <c r="CR59" s="16">
        <v>0.27</v>
      </c>
      <c r="CS59" s="16">
        <v>0.16</v>
      </c>
      <c r="CT59" s="15">
        <v>0.22</v>
      </c>
      <c r="CU59" s="16">
        <v>0.24</v>
      </c>
      <c r="CV59" s="16" t="s">
        <v>180</v>
      </c>
      <c r="CW59" s="15">
        <v>0.09</v>
      </c>
      <c r="CX59" s="16">
        <v>0.1</v>
      </c>
      <c r="CY59" s="19" t="str">
        <f t="shared" si="83"/>
        <v/>
      </c>
      <c r="CZ59" s="17" t="str">
        <f t="shared" si="84"/>
        <v/>
      </c>
      <c r="DA59" s="19">
        <f t="shared" si="85"/>
        <v>3.2831737346101231</v>
      </c>
      <c r="DB59" s="17">
        <f t="shared" si="86"/>
        <v>3.6486486486486487</v>
      </c>
      <c r="DC59" s="17">
        <f t="shared" si="87"/>
        <v>4.2056074766355147</v>
      </c>
      <c r="DD59" s="17">
        <f t="shared" si="88"/>
        <v>2.9357798165137612</v>
      </c>
      <c r="DE59" s="19">
        <f t="shared" si="89"/>
        <v>3.1029619181946404</v>
      </c>
      <c r="DF59" s="17">
        <f t="shared" si="90"/>
        <v>3.9215686274509802</v>
      </c>
      <c r="DG59" s="17" t="str">
        <f t="shared" si="91"/>
        <v/>
      </c>
      <c r="DH59" s="19">
        <f t="shared" si="92"/>
        <v>1.6014234875444839</v>
      </c>
      <c r="DI59" s="17">
        <f t="shared" si="93"/>
        <v>1.855287569573284</v>
      </c>
    </row>
    <row r="60" spans="1:113" x14ac:dyDescent="0.2">
      <c r="A60" s="91" t="s">
        <v>238</v>
      </c>
      <c r="B60" s="91" t="e">
        <f>VLOOKUP(A60,#REF!,5,FALSE)</f>
        <v>#REF!</v>
      </c>
      <c r="C60" s="92">
        <v>4</v>
      </c>
      <c r="D60" s="103">
        <f t="shared" si="28"/>
        <v>0.58232323232322969</v>
      </c>
      <c r="E60" s="103">
        <f t="shared" si="29"/>
        <v>0.30464646464646261</v>
      </c>
      <c r="F60" s="103" t="str">
        <f t="shared" si="30"/>
        <v/>
      </c>
      <c r="G60" s="103" t="str">
        <f t="shared" si="31"/>
        <v/>
      </c>
      <c r="H60" s="103" t="str">
        <f t="shared" si="32"/>
        <v/>
      </c>
      <c r="I60" s="103" t="str">
        <f t="shared" si="33"/>
        <v/>
      </c>
      <c r="J60" s="103" t="str">
        <f t="shared" si="34"/>
        <v/>
      </c>
      <c r="K60" s="103" t="str">
        <f t="shared" si="35"/>
        <v/>
      </c>
      <c r="L60" s="103" t="str">
        <f t="shared" si="36"/>
        <v/>
      </c>
      <c r="M60" s="103" t="str">
        <f t="shared" si="37"/>
        <v/>
      </c>
      <c r="N60" s="103">
        <f t="shared" si="38"/>
        <v>-1.1717171717167574E-2</v>
      </c>
      <c r="O60" s="102">
        <f t="shared" si="39"/>
        <v>0.35000000000000053</v>
      </c>
      <c r="P60" s="103">
        <f t="shared" si="40"/>
        <v>1.0000000000000675E-2</v>
      </c>
      <c r="Q60" s="103" t="str">
        <f t="shared" si="41"/>
        <v/>
      </c>
      <c r="R60" s="103" t="str">
        <f t="shared" si="42"/>
        <v/>
      </c>
      <c r="S60" s="103" t="str">
        <f t="shared" si="43"/>
        <v/>
      </c>
      <c r="T60" s="103" t="str">
        <f t="shared" si="44"/>
        <v/>
      </c>
      <c r="U60" s="103" t="str">
        <f t="shared" si="45"/>
        <v/>
      </c>
      <c r="V60" s="103" t="str">
        <f t="shared" si="46"/>
        <v/>
      </c>
      <c r="W60" s="103" t="str">
        <f t="shared" si="47"/>
        <v/>
      </c>
      <c r="X60" s="103" t="str">
        <f t="shared" si="48"/>
        <v/>
      </c>
      <c r="Y60" s="103">
        <f t="shared" si="49"/>
        <v>-0.35999999999999943</v>
      </c>
      <c r="Z60" s="35">
        <f t="shared" si="50"/>
        <v>100</v>
      </c>
      <c r="AA60" s="35">
        <f t="shared" si="51"/>
        <v>96.252227408693429</v>
      </c>
      <c r="AB60" s="35">
        <f t="shared" si="52"/>
        <v>0</v>
      </c>
      <c r="AC60" s="35">
        <f t="shared" si="53"/>
        <v>0</v>
      </c>
      <c r="AD60" s="35">
        <f t="shared" si="54"/>
        <v>0</v>
      </c>
      <c r="AE60" s="35">
        <f t="shared" si="55"/>
        <v>0</v>
      </c>
      <c r="AF60" s="35">
        <f t="shared" si="56"/>
        <v>0</v>
      </c>
      <c r="AG60" s="35">
        <f t="shared" si="57"/>
        <v>0</v>
      </c>
      <c r="AH60" s="35">
        <f t="shared" si="58"/>
        <v>0</v>
      </c>
      <c r="AI60" s="35">
        <f t="shared" si="59"/>
        <v>0</v>
      </c>
      <c r="AJ60" s="35">
        <f t="shared" si="60"/>
        <v>100</v>
      </c>
      <c r="AK60" s="36">
        <f t="shared" si="61"/>
        <v>100</v>
      </c>
      <c r="AL60" s="35">
        <f t="shared" si="62"/>
        <v>95.7286432160804</v>
      </c>
      <c r="AM60" s="35">
        <f t="shared" si="63"/>
        <v>0</v>
      </c>
      <c r="AN60" s="35">
        <f t="shared" si="64"/>
        <v>0</v>
      </c>
      <c r="AO60" s="35">
        <f t="shared" si="65"/>
        <v>0</v>
      </c>
      <c r="AP60" s="35">
        <f t="shared" si="66"/>
        <v>0</v>
      </c>
      <c r="AQ60" s="35">
        <f t="shared" si="67"/>
        <v>0</v>
      </c>
      <c r="AR60" s="35">
        <f t="shared" si="68"/>
        <v>0</v>
      </c>
      <c r="AS60" s="35">
        <f t="shared" si="69"/>
        <v>0</v>
      </c>
      <c r="AT60" s="35">
        <f t="shared" si="70"/>
        <v>0</v>
      </c>
      <c r="AU60" s="35">
        <f t="shared" si="71"/>
        <v>100</v>
      </c>
      <c r="AV60" s="36">
        <f t="shared" si="94"/>
        <v>100</v>
      </c>
      <c r="AW60" s="35">
        <f t="shared" si="95"/>
        <v>96.252227408693429</v>
      </c>
      <c r="AX60" s="35">
        <f t="shared" si="96"/>
        <v>0</v>
      </c>
      <c r="AY60" s="35">
        <f t="shared" si="97"/>
        <v>0</v>
      </c>
      <c r="AZ60" s="35">
        <f t="shared" si="98"/>
        <v>0</v>
      </c>
      <c r="BA60" s="35">
        <f t="shared" si="99"/>
        <v>0</v>
      </c>
      <c r="BB60" s="35">
        <f t="shared" si="100"/>
        <v>0</v>
      </c>
      <c r="BC60" s="35">
        <f t="shared" si="101"/>
        <v>0</v>
      </c>
      <c r="BD60" s="35">
        <f t="shared" si="102"/>
        <v>0</v>
      </c>
      <c r="BE60" s="35">
        <f t="shared" si="103"/>
        <v>0</v>
      </c>
      <c r="BF60" s="35">
        <f t="shared" si="104"/>
        <v>95.951942136662296</v>
      </c>
      <c r="BG60" s="36">
        <f t="shared" si="105"/>
        <v>72.166817769718946</v>
      </c>
      <c r="BH60" s="35">
        <f t="shared" si="106"/>
        <v>69.462169553327257</v>
      </c>
      <c r="BI60" s="35">
        <f t="shared" si="107"/>
        <v>0</v>
      </c>
      <c r="BJ60" s="35">
        <f t="shared" si="108"/>
        <v>0</v>
      </c>
      <c r="BK60" s="35">
        <f t="shared" si="109"/>
        <v>0</v>
      </c>
      <c r="BL60" s="35">
        <f t="shared" si="110"/>
        <v>0</v>
      </c>
      <c r="BM60" s="35">
        <f t="shared" si="111"/>
        <v>0</v>
      </c>
      <c r="BN60" s="35">
        <f t="shared" si="112"/>
        <v>0</v>
      </c>
      <c r="BO60" s="35">
        <f t="shared" si="113"/>
        <v>0</v>
      </c>
      <c r="BP60" s="35">
        <f t="shared" si="114"/>
        <v>0</v>
      </c>
      <c r="BQ60" s="35">
        <f t="shared" si="115"/>
        <v>69.245463228271248</v>
      </c>
      <c r="BR60" s="36">
        <f t="shared" si="116"/>
        <v>104.46194225721784</v>
      </c>
      <c r="BS60" s="35">
        <f t="shared" si="117"/>
        <v>100</v>
      </c>
      <c r="BT60" s="35">
        <f t="shared" si="118"/>
        <v>0</v>
      </c>
      <c r="BU60" s="35">
        <f t="shared" si="119"/>
        <v>0</v>
      </c>
      <c r="BV60" s="35">
        <f t="shared" si="120"/>
        <v>0</v>
      </c>
      <c r="BW60" s="35">
        <f t="shared" si="121"/>
        <v>0</v>
      </c>
      <c r="BX60" s="35">
        <f t="shared" si="122"/>
        <v>0</v>
      </c>
      <c r="BY60" s="35">
        <f t="shared" si="123"/>
        <v>0</v>
      </c>
      <c r="BZ60" s="35">
        <f t="shared" si="124"/>
        <v>0</v>
      </c>
      <c r="CA60" s="35">
        <f t="shared" si="125"/>
        <v>0</v>
      </c>
      <c r="CB60" s="35">
        <f t="shared" si="126"/>
        <v>95.144356955380573</v>
      </c>
      <c r="CC60" s="15">
        <v>7.96</v>
      </c>
      <c r="CD60" s="16">
        <v>7.62</v>
      </c>
      <c r="CM60" s="16">
        <v>7.25</v>
      </c>
      <c r="CN60" s="15">
        <v>0.36</v>
      </c>
      <c r="CO60" s="16">
        <v>0.26</v>
      </c>
      <c r="CP60" s="15" t="s">
        <v>180</v>
      </c>
      <c r="CQ60" s="16" t="s">
        <v>180</v>
      </c>
      <c r="CR60" s="16" t="s">
        <v>180</v>
      </c>
      <c r="CS60" s="16" t="s">
        <v>180</v>
      </c>
      <c r="CT60" s="15" t="s">
        <v>180</v>
      </c>
      <c r="CU60" s="16" t="s">
        <v>180</v>
      </c>
      <c r="CV60" s="16" t="s">
        <v>180</v>
      </c>
      <c r="CW60" s="15" t="s">
        <v>180</v>
      </c>
      <c r="CX60" s="16">
        <v>0.46</v>
      </c>
      <c r="CY60" s="19">
        <f t="shared" si="83"/>
        <v>4.5226130653266337</v>
      </c>
      <c r="CZ60" s="17">
        <f t="shared" si="84"/>
        <v>3.4120734908136483</v>
      </c>
      <c r="DA60" s="19" t="str">
        <f t="shared" si="85"/>
        <v/>
      </c>
      <c r="DB60" s="17" t="str">
        <f t="shared" si="86"/>
        <v/>
      </c>
      <c r="DC60" s="17" t="str">
        <f t="shared" si="87"/>
        <v/>
      </c>
      <c r="DD60" s="17" t="str">
        <f t="shared" si="88"/>
        <v/>
      </c>
      <c r="DE60" s="19" t="str">
        <f t="shared" si="89"/>
        <v/>
      </c>
      <c r="DF60" s="17" t="str">
        <f t="shared" si="90"/>
        <v/>
      </c>
      <c r="DG60" s="17" t="str">
        <f t="shared" si="91"/>
        <v/>
      </c>
      <c r="DH60" s="19" t="str">
        <f t="shared" si="92"/>
        <v/>
      </c>
      <c r="DI60" s="17">
        <f t="shared" si="93"/>
        <v>6.3448275862068968</v>
      </c>
    </row>
    <row r="61" spans="1:113" x14ac:dyDescent="0.2">
      <c r="A61" s="91" t="s">
        <v>239</v>
      </c>
      <c r="B61" s="91" t="e">
        <f>VLOOKUP(A61,#REF!,5,FALSE)</f>
        <v>#REF!</v>
      </c>
      <c r="C61" s="92">
        <v>4</v>
      </c>
      <c r="D61" s="103" t="str">
        <f t="shared" si="28"/>
        <v/>
      </c>
      <c r="E61" s="103" t="str">
        <f t="shared" si="29"/>
        <v/>
      </c>
      <c r="F61" s="103">
        <f t="shared" si="30"/>
        <v>0.77038167938931235</v>
      </c>
      <c r="G61" s="103">
        <f t="shared" si="31"/>
        <v>0.96898437499999801</v>
      </c>
      <c r="H61" s="103">
        <f t="shared" si="32"/>
        <v>1.0759375000000002</v>
      </c>
      <c r="I61" s="103">
        <f t="shared" si="33"/>
        <v>0.73516129032257815</v>
      </c>
      <c r="J61" s="103">
        <f t="shared" si="34"/>
        <v>0.38389380530973405</v>
      </c>
      <c r="K61" s="103">
        <f t="shared" si="35"/>
        <v>0.26899159663865291</v>
      </c>
      <c r="L61" s="103">
        <f t="shared" si="36"/>
        <v>0.69912087912087895</v>
      </c>
      <c r="M61" s="103">
        <f t="shared" si="37"/>
        <v>0.67113207547170006</v>
      </c>
      <c r="N61" s="103" t="str">
        <f t="shared" si="38"/>
        <v/>
      </c>
      <c r="O61" s="102" t="str">
        <f t="shared" si="39"/>
        <v/>
      </c>
      <c r="P61" s="103" t="str">
        <f t="shared" si="40"/>
        <v/>
      </c>
      <c r="Q61" s="103">
        <f t="shared" si="41"/>
        <v>0.19500000000000028</v>
      </c>
      <c r="R61" s="103">
        <f t="shared" si="42"/>
        <v>0.58500000000000085</v>
      </c>
      <c r="S61" s="103">
        <f t="shared" si="43"/>
        <v>0.21500000000000163</v>
      </c>
      <c r="T61" s="103">
        <f t="shared" si="44"/>
        <v>-0.11499999999999844</v>
      </c>
      <c r="U61" s="103">
        <f t="shared" si="45"/>
        <v>-0.16499999999999915</v>
      </c>
      <c r="V61" s="103">
        <f t="shared" si="46"/>
        <v>-0.22499999999999964</v>
      </c>
      <c r="W61" s="103">
        <f t="shared" si="47"/>
        <v>-0.24499999999999922</v>
      </c>
      <c r="X61" s="103">
        <f t="shared" si="48"/>
        <v>-0.24499999999999922</v>
      </c>
      <c r="Y61" s="103" t="str">
        <f t="shared" si="49"/>
        <v/>
      </c>
      <c r="Z61" s="35">
        <f t="shared" si="50"/>
        <v>0</v>
      </c>
      <c r="AA61" s="35">
        <f t="shared" si="51"/>
        <v>0</v>
      </c>
      <c r="AB61" s="35">
        <f t="shared" si="52"/>
        <v>93.97086860367574</v>
      </c>
      <c r="AC61" s="35">
        <f t="shared" si="53"/>
        <v>97.060727891463756</v>
      </c>
      <c r="AD61" s="35">
        <f t="shared" si="54"/>
        <v>99.999999999999986</v>
      </c>
      <c r="AE61" s="35">
        <f t="shared" si="55"/>
        <v>92.829371623161592</v>
      </c>
      <c r="AF61" s="35">
        <f t="shared" si="56"/>
        <v>97.273062730627302</v>
      </c>
      <c r="AG61" s="35">
        <f t="shared" si="57"/>
        <v>94.119604316546756</v>
      </c>
      <c r="AH61" s="35">
        <f t="shared" si="58"/>
        <v>100</v>
      </c>
      <c r="AI61" s="35">
        <f t="shared" si="59"/>
        <v>100</v>
      </c>
      <c r="AJ61" s="35">
        <f t="shared" si="60"/>
        <v>0</v>
      </c>
      <c r="AK61" s="36">
        <f t="shared" si="61"/>
        <v>0</v>
      </c>
      <c r="AL61" s="35">
        <f t="shared" si="62"/>
        <v>0</v>
      </c>
      <c r="AM61" s="35">
        <f t="shared" si="63"/>
        <v>95.583238958097397</v>
      </c>
      <c r="AN61" s="35">
        <f t="shared" si="64"/>
        <v>100</v>
      </c>
      <c r="AO61" s="35">
        <f t="shared" si="65"/>
        <v>95.809739524348828</v>
      </c>
      <c r="AP61" s="35">
        <f t="shared" si="66"/>
        <v>92.072480181200461</v>
      </c>
      <c r="AQ61" s="35">
        <f t="shared" si="67"/>
        <v>100</v>
      </c>
      <c r="AR61" s="35">
        <f t="shared" si="68"/>
        <v>99.257425742574256</v>
      </c>
      <c r="AS61" s="35">
        <f t="shared" si="69"/>
        <v>99.009900990099013</v>
      </c>
      <c r="AT61" s="35">
        <f t="shared" si="70"/>
        <v>100</v>
      </c>
      <c r="AU61" s="35">
        <f t="shared" si="71"/>
        <v>0</v>
      </c>
      <c r="AV61" s="36">
        <f t="shared" si="94"/>
        <v>0</v>
      </c>
      <c r="AW61" s="35">
        <f t="shared" si="95"/>
        <v>0</v>
      </c>
      <c r="AX61" s="35">
        <f t="shared" si="96"/>
        <v>93.97086860367574</v>
      </c>
      <c r="AY61" s="35">
        <f t="shared" si="97"/>
        <v>97.060727891463756</v>
      </c>
      <c r="AZ61" s="35">
        <f t="shared" si="98"/>
        <v>99.999999999999986</v>
      </c>
      <c r="BA61" s="35">
        <f t="shared" si="99"/>
        <v>92.829371623161592</v>
      </c>
      <c r="BB61" s="35">
        <f t="shared" si="100"/>
        <v>90.045623860493919</v>
      </c>
      <c r="BC61" s="35">
        <f t="shared" si="101"/>
        <v>87.126469037535927</v>
      </c>
      <c r="BD61" s="35">
        <f t="shared" si="102"/>
        <v>92.569948280390932</v>
      </c>
      <c r="BE61" s="35">
        <f t="shared" si="103"/>
        <v>92.040977147360124</v>
      </c>
      <c r="BF61" s="35">
        <f t="shared" si="104"/>
        <v>0</v>
      </c>
      <c r="BG61" s="36">
        <f t="shared" si="105"/>
        <v>0</v>
      </c>
      <c r="BH61" s="35">
        <f t="shared" si="106"/>
        <v>0</v>
      </c>
      <c r="BI61" s="35">
        <f t="shared" si="107"/>
        <v>77.78801843317973</v>
      </c>
      <c r="BJ61" s="35">
        <f t="shared" si="108"/>
        <v>80.345768880800733</v>
      </c>
      <c r="BK61" s="35">
        <f t="shared" si="109"/>
        <v>82.778864970645799</v>
      </c>
      <c r="BL61" s="35">
        <f t="shared" si="110"/>
        <v>76.843100189035923</v>
      </c>
      <c r="BM61" s="35">
        <f t="shared" si="111"/>
        <v>74.538745387453872</v>
      </c>
      <c r="BN61" s="35">
        <f t="shared" si="112"/>
        <v>72.122302158273385</v>
      </c>
      <c r="BO61" s="35">
        <f t="shared" si="113"/>
        <v>76.628352490421463</v>
      </c>
      <c r="BP61" s="35">
        <f t="shared" si="114"/>
        <v>76.19047619047619</v>
      </c>
      <c r="BQ61" s="35">
        <f t="shared" si="115"/>
        <v>0</v>
      </c>
      <c r="BR61" s="36">
        <f t="shared" si="116"/>
        <v>0</v>
      </c>
      <c r="BS61" s="35">
        <f t="shared" si="117"/>
        <v>0</v>
      </c>
      <c r="BT61" s="35">
        <f t="shared" si="118"/>
        <v>95.583238958097397</v>
      </c>
      <c r="BU61" s="35">
        <f t="shared" si="119"/>
        <v>100</v>
      </c>
      <c r="BV61" s="35">
        <f t="shared" si="120"/>
        <v>95.809739524348828</v>
      </c>
      <c r="BW61" s="35">
        <f t="shared" si="121"/>
        <v>92.072480181200461</v>
      </c>
      <c r="BX61" s="35">
        <f t="shared" si="122"/>
        <v>91.506228765571919</v>
      </c>
      <c r="BY61" s="35">
        <f t="shared" si="123"/>
        <v>90.826727066817668</v>
      </c>
      <c r="BZ61" s="35">
        <f t="shared" si="124"/>
        <v>90.600226500566251</v>
      </c>
      <c r="CA61" s="35">
        <f t="shared" si="125"/>
        <v>90.600226500566251</v>
      </c>
      <c r="CB61" s="35">
        <f t="shared" si="126"/>
        <v>0</v>
      </c>
      <c r="CE61" s="15">
        <v>8.44</v>
      </c>
      <c r="CF61" s="16">
        <v>8.83</v>
      </c>
      <c r="CG61" s="16">
        <v>8.4600000000000009</v>
      </c>
      <c r="CH61" s="16">
        <v>8.1300000000000008</v>
      </c>
      <c r="CI61" s="15">
        <v>8.08</v>
      </c>
      <c r="CJ61" s="16">
        <v>8.02</v>
      </c>
      <c r="CK61" s="16">
        <v>8</v>
      </c>
      <c r="CL61" s="15">
        <v>8</v>
      </c>
      <c r="CN61" s="15" t="s">
        <v>180</v>
      </c>
      <c r="CO61" s="16" t="s">
        <v>180</v>
      </c>
      <c r="CP61" s="15">
        <v>0.1</v>
      </c>
      <c r="CQ61" s="16">
        <v>0.12</v>
      </c>
      <c r="CR61" s="16">
        <v>0.09</v>
      </c>
      <c r="CS61" s="16">
        <v>0.09</v>
      </c>
      <c r="CT61" s="15">
        <v>0.08</v>
      </c>
      <c r="CU61" s="16">
        <v>0.15</v>
      </c>
      <c r="CV61" s="16">
        <v>0.1</v>
      </c>
      <c r="CW61" s="15">
        <v>0.09</v>
      </c>
      <c r="CX61" s="16" t="s">
        <v>180</v>
      </c>
      <c r="CY61" s="19" t="str">
        <f t="shared" si="83"/>
        <v/>
      </c>
      <c r="CZ61" s="17" t="str">
        <f t="shared" si="84"/>
        <v/>
      </c>
      <c r="DA61" s="19">
        <f t="shared" si="85"/>
        <v>1.1848341232227488</v>
      </c>
      <c r="DB61" s="17">
        <f t="shared" si="86"/>
        <v>1.3590033975084939</v>
      </c>
      <c r="DC61" s="17">
        <f t="shared" si="87"/>
        <v>1.0638297872340423</v>
      </c>
      <c r="DD61" s="17">
        <f t="shared" si="88"/>
        <v>1.107011070110701</v>
      </c>
      <c r="DE61" s="19">
        <f t="shared" si="89"/>
        <v>0.99009900990099009</v>
      </c>
      <c r="DF61" s="17">
        <f t="shared" si="90"/>
        <v>1.8703241895261846</v>
      </c>
      <c r="DG61" s="17">
        <f t="shared" si="91"/>
        <v>1.25</v>
      </c>
      <c r="DH61" s="19">
        <f t="shared" si="92"/>
        <v>1.125</v>
      </c>
      <c r="DI61" s="17" t="str">
        <f t="shared" si="93"/>
        <v/>
      </c>
    </row>
    <row r="62" spans="1:113" x14ac:dyDescent="0.2">
      <c r="A62" s="91" t="s">
        <v>240</v>
      </c>
      <c r="B62" s="91" t="e">
        <f>VLOOKUP(A62,#REF!,5,FALSE)</f>
        <v>#REF!</v>
      </c>
      <c r="C62" s="92">
        <v>4</v>
      </c>
      <c r="D62" s="103" t="str">
        <f t="shared" si="28"/>
        <v/>
      </c>
      <c r="E62" s="103" t="str">
        <f t="shared" si="29"/>
        <v/>
      </c>
      <c r="F62" s="103">
        <f t="shared" si="30"/>
        <v>-0.89961832061068758</v>
      </c>
      <c r="G62" s="103">
        <f t="shared" si="31"/>
        <v>-1.6110156250000021</v>
      </c>
      <c r="H62" s="103">
        <f t="shared" si="32"/>
        <v>-0.9740625000000005</v>
      </c>
      <c r="I62" s="103" t="str">
        <f t="shared" si="33"/>
        <v/>
      </c>
      <c r="J62" s="103" t="str">
        <f t="shared" si="34"/>
        <v/>
      </c>
      <c r="K62" s="103" t="str">
        <f t="shared" si="35"/>
        <v/>
      </c>
      <c r="L62" s="103" t="str">
        <f t="shared" si="36"/>
        <v/>
      </c>
      <c r="M62" s="103" t="str">
        <f t="shared" si="37"/>
        <v/>
      </c>
      <c r="N62" s="103" t="str">
        <f t="shared" si="38"/>
        <v/>
      </c>
      <c r="O62" s="102" t="str">
        <f t="shared" si="39"/>
        <v/>
      </c>
      <c r="P62" s="103" t="str">
        <f t="shared" si="40"/>
        <v/>
      </c>
      <c r="Q62" s="103">
        <f t="shared" si="41"/>
        <v>0.293333333333333</v>
      </c>
      <c r="R62" s="103">
        <f t="shared" si="42"/>
        <v>-0.22666666666666657</v>
      </c>
      <c r="S62" s="103">
        <f t="shared" si="43"/>
        <v>-6.666666666666643E-2</v>
      </c>
      <c r="T62" s="103" t="str">
        <f t="shared" si="44"/>
        <v/>
      </c>
      <c r="U62" s="103" t="str">
        <f t="shared" si="45"/>
        <v/>
      </c>
      <c r="V62" s="103" t="str">
        <f t="shared" si="46"/>
        <v/>
      </c>
      <c r="W62" s="103" t="str">
        <f t="shared" si="47"/>
        <v/>
      </c>
      <c r="X62" s="103" t="str">
        <f t="shared" si="48"/>
        <v/>
      </c>
      <c r="Y62" s="103" t="str">
        <f t="shared" si="49"/>
        <v/>
      </c>
      <c r="Z62" s="35">
        <f t="shared" si="50"/>
        <v>0</v>
      </c>
      <c r="AA62" s="35">
        <f t="shared" si="51"/>
        <v>0</v>
      </c>
      <c r="AB62" s="35">
        <f t="shared" si="52"/>
        <v>99.483669669367444</v>
      </c>
      <c r="AC62" s="35">
        <f t="shared" si="53"/>
        <v>90.672416705585434</v>
      </c>
      <c r="AD62" s="35">
        <f t="shared" si="54"/>
        <v>100</v>
      </c>
      <c r="AE62" s="35">
        <f t="shared" si="55"/>
        <v>0</v>
      </c>
      <c r="AF62" s="35">
        <f t="shared" si="56"/>
        <v>0</v>
      </c>
      <c r="AG62" s="35">
        <f t="shared" si="57"/>
        <v>0</v>
      </c>
      <c r="AH62" s="35">
        <f t="shared" si="58"/>
        <v>0</v>
      </c>
      <c r="AI62" s="35">
        <f t="shared" si="59"/>
        <v>0</v>
      </c>
      <c r="AJ62" s="35">
        <f t="shared" si="60"/>
        <v>0</v>
      </c>
      <c r="AK62" s="36">
        <f t="shared" si="61"/>
        <v>0</v>
      </c>
      <c r="AL62" s="35">
        <f t="shared" si="62"/>
        <v>0</v>
      </c>
      <c r="AM62" s="35">
        <f t="shared" si="63"/>
        <v>100</v>
      </c>
      <c r="AN62" s="35">
        <f t="shared" si="64"/>
        <v>92.319054652880354</v>
      </c>
      <c r="AO62" s="35">
        <f t="shared" si="65"/>
        <v>94.6824224519941</v>
      </c>
      <c r="AP62" s="35">
        <f t="shared" si="66"/>
        <v>0</v>
      </c>
      <c r="AQ62" s="35">
        <f t="shared" si="67"/>
        <v>0</v>
      </c>
      <c r="AR62" s="35">
        <f t="shared" si="68"/>
        <v>0</v>
      </c>
      <c r="AS62" s="35">
        <f t="shared" si="69"/>
        <v>0</v>
      </c>
      <c r="AT62" s="35">
        <f t="shared" si="70"/>
        <v>0</v>
      </c>
      <c r="AU62" s="35">
        <f t="shared" si="71"/>
        <v>0</v>
      </c>
      <c r="AV62" s="36">
        <f t="shared" si="94"/>
        <v>0</v>
      </c>
      <c r="AW62" s="35">
        <f t="shared" si="95"/>
        <v>0</v>
      </c>
      <c r="AX62" s="35">
        <f t="shared" si="96"/>
        <v>99.483669669367444</v>
      </c>
      <c r="AY62" s="35">
        <f t="shared" si="97"/>
        <v>90.672416705585434</v>
      </c>
      <c r="AZ62" s="35">
        <f t="shared" si="98"/>
        <v>100</v>
      </c>
      <c r="BA62" s="35">
        <f t="shared" si="99"/>
        <v>0</v>
      </c>
      <c r="BB62" s="35">
        <f t="shared" si="100"/>
        <v>0</v>
      </c>
      <c r="BC62" s="35">
        <f t="shared" si="101"/>
        <v>0</v>
      </c>
      <c r="BD62" s="35">
        <f t="shared" si="102"/>
        <v>0</v>
      </c>
      <c r="BE62" s="35">
        <f t="shared" si="103"/>
        <v>0</v>
      </c>
      <c r="BF62" s="35">
        <f t="shared" si="104"/>
        <v>0</v>
      </c>
      <c r="BG62" s="36">
        <f t="shared" si="105"/>
        <v>0</v>
      </c>
      <c r="BH62" s="35">
        <f t="shared" si="106"/>
        <v>0</v>
      </c>
      <c r="BI62" s="35">
        <f t="shared" si="107"/>
        <v>62.396313364055302</v>
      </c>
      <c r="BJ62" s="35">
        <f t="shared" si="108"/>
        <v>56.869881710646041</v>
      </c>
      <c r="BK62" s="35">
        <f t="shared" si="109"/>
        <v>62.720156555772988</v>
      </c>
      <c r="BL62" s="35">
        <f t="shared" si="110"/>
        <v>0</v>
      </c>
      <c r="BM62" s="35">
        <f t="shared" si="111"/>
        <v>0</v>
      </c>
      <c r="BN62" s="35">
        <f t="shared" si="112"/>
        <v>0</v>
      </c>
      <c r="BO62" s="35">
        <f t="shared" si="113"/>
        <v>0</v>
      </c>
      <c r="BP62" s="35">
        <f t="shared" si="114"/>
        <v>0</v>
      </c>
      <c r="BQ62" s="35">
        <f t="shared" si="115"/>
        <v>0</v>
      </c>
      <c r="BR62" s="36">
        <f t="shared" si="116"/>
        <v>0</v>
      </c>
      <c r="BS62" s="35">
        <f t="shared" si="117"/>
        <v>0</v>
      </c>
      <c r="BT62" s="35">
        <f t="shared" si="118"/>
        <v>100</v>
      </c>
      <c r="BU62" s="35">
        <f t="shared" si="119"/>
        <v>92.319054652880354</v>
      </c>
      <c r="BV62" s="35">
        <f t="shared" si="120"/>
        <v>94.6824224519941</v>
      </c>
      <c r="BW62" s="35">
        <f t="shared" si="121"/>
        <v>0</v>
      </c>
      <c r="BX62" s="35">
        <f t="shared" si="122"/>
        <v>0</v>
      </c>
      <c r="BY62" s="35">
        <f t="shared" si="123"/>
        <v>0</v>
      </c>
      <c r="BZ62" s="35">
        <f t="shared" si="124"/>
        <v>0</v>
      </c>
      <c r="CA62" s="35">
        <f t="shared" si="125"/>
        <v>0</v>
      </c>
      <c r="CB62" s="35">
        <f t="shared" si="126"/>
        <v>0</v>
      </c>
      <c r="CE62" s="15">
        <v>6.77</v>
      </c>
      <c r="CF62" s="16">
        <v>6.25</v>
      </c>
      <c r="CG62" s="16">
        <v>6.41</v>
      </c>
      <c r="CN62" s="15" t="s">
        <v>180</v>
      </c>
      <c r="CO62" s="16" t="s">
        <v>180</v>
      </c>
      <c r="CP62" s="15">
        <v>0.45</v>
      </c>
      <c r="CQ62" s="16">
        <v>0.45</v>
      </c>
      <c r="CR62" s="16">
        <v>0.42</v>
      </c>
      <c r="CS62" s="16" t="s">
        <v>180</v>
      </c>
      <c r="CT62" s="15" t="s">
        <v>180</v>
      </c>
      <c r="CU62" s="16" t="s">
        <v>180</v>
      </c>
      <c r="CV62" s="16" t="s">
        <v>180</v>
      </c>
      <c r="CW62" s="15" t="s">
        <v>180</v>
      </c>
      <c r="CX62" s="16" t="s">
        <v>180</v>
      </c>
      <c r="CY62" s="19" t="str">
        <f t="shared" si="83"/>
        <v/>
      </c>
      <c r="CZ62" s="17" t="str">
        <f t="shared" si="84"/>
        <v/>
      </c>
      <c r="DA62" s="19">
        <f t="shared" si="85"/>
        <v>6.6469719350073859</v>
      </c>
      <c r="DB62" s="17">
        <f t="shared" si="86"/>
        <v>7.2000000000000011</v>
      </c>
      <c r="DC62" s="17">
        <f t="shared" si="87"/>
        <v>6.5522620904836195</v>
      </c>
      <c r="DD62" s="17" t="str">
        <f t="shared" si="88"/>
        <v/>
      </c>
      <c r="DE62" s="19" t="str">
        <f t="shared" si="89"/>
        <v/>
      </c>
      <c r="DF62" s="17" t="str">
        <f t="shared" si="90"/>
        <v/>
      </c>
      <c r="DG62" s="17" t="str">
        <f t="shared" si="91"/>
        <v/>
      </c>
      <c r="DH62" s="19" t="str">
        <f t="shared" si="92"/>
        <v/>
      </c>
      <c r="DI62" s="17" t="str">
        <f t="shared" si="93"/>
        <v/>
      </c>
    </row>
    <row r="63" spans="1:113" x14ac:dyDescent="0.2">
      <c r="A63" s="91" t="s">
        <v>241</v>
      </c>
      <c r="B63" s="91" t="e">
        <f>VLOOKUP(A63,#REF!,5,FALSE)</f>
        <v>#REF!</v>
      </c>
      <c r="C63" s="92">
        <v>5</v>
      </c>
      <c r="D63" s="103" t="str">
        <f t="shared" si="28"/>
        <v/>
      </c>
      <c r="E63" s="103" t="str">
        <f t="shared" si="29"/>
        <v/>
      </c>
      <c r="F63" s="103">
        <f t="shared" si="30"/>
        <v>-2.219618320610687</v>
      </c>
      <c r="G63" s="103">
        <f t="shared" si="31"/>
        <v>-2.2110156250000017</v>
      </c>
      <c r="H63" s="103">
        <f t="shared" si="32"/>
        <v>-1.7040625000000009</v>
      </c>
      <c r="I63" s="103">
        <f t="shared" si="33"/>
        <v>-2.294838709677423</v>
      </c>
      <c r="J63" s="103" t="str">
        <f t="shared" si="34"/>
        <v/>
      </c>
      <c r="K63" s="103" t="str">
        <f t="shared" si="35"/>
        <v/>
      </c>
      <c r="L63" s="103" t="str">
        <f t="shared" si="36"/>
        <v/>
      </c>
      <c r="M63" s="103">
        <f t="shared" si="37"/>
        <v>-1.5888679245282997</v>
      </c>
      <c r="N63" s="103">
        <f t="shared" si="38"/>
        <v>-1.5817171717171679</v>
      </c>
      <c r="O63" s="102" t="str">
        <f t="shared" si="39"/>
        <v/>
      </c>
      <c r="P63" s="103" t="str">
        <f t="shared" si="40"/>
        <v/>
      </c>
      <c r="Q63" s="103">
        <f t="shared" si="41"/>
        <v>-0.10000000000000053</v>
      </c>
      <c r="R63" s="103">
        <f t="shared" si="42"/>
        <v>9.9999999999999645E-2</v>
      </c>
      <c r="S63" s="103">
        <f t="shared" si="43"/>
        <v>0.12999999999999901</v>
      </c>
      <c r="T63" s="103">
        <f t="shared" si="44"/>
        <v>-0.45000000000000107</v>
      </c>
      <c r="U63" s="103" t="str">
        <f t="shared" si="45"/>
        <v/>
      </c>
      <c r="V63" s="103" t="str">
        <f t="shared" si="46"/>
        <v/>
      </c>
      <c r="W63" s="103" t="str">
        <f t="shared" si="47"/>
        <v/>
      </c>
      <c r="X63" s="103">
        <f t="shared" si="48"/>
        <v>0.1899999999999995</v>
      </c>
      <c r="Y63" s="103">
        <f t="shared" si="49"/>
        <v>0.12999999999999901</v>
      </c>
      <c r="Z63" s="35">
        <f t="shared" si="50"/>
        <v>0</v>
      </c>
      <c r="AA63" s="35">
        <f t="shared" si="51"/>
        <v>0</v>
      </c>
      <c r="AB63" s="35">
        <f t="shared" si="52"/>
        <v>90.379373012267166</v>
      </c>
      <c r="AC63" s="35">
        <f t="shared" si="53"/>
        <v>92.502467031488294</v>
      </c>
      <c r="AD63" s="35">
        <f t="shared" si="54"/>
        <v>99.999999999999986</v>
      </c>
      <c r="AE63" s="35">
        <f t="shared" si="55"/>
        <v>86.733539231608916</v>
      </c>
      <c r="AF63" s="35">
        <f t="shared" si="56"/>
        <v>0</v>
      </c>
      <c r="AG63" s="35">
        <f t="shared" si="57"/>
        <v>0</v>
      </c>
      <c r="AH63" s="35">
        <f t="shared" si="58"/>
        <v>0</v>
      </c>
      <c r="AI63" s="35">
        <f t="shared" si="59"/>
        <v>100</v>
      </c>
      <c r="AJ63" s="35">
        <f t="shared" si="60"/>
        <v>99.238241666084264</v>
      </c>
      <c r="AK63" s="36">
        <f t="shared" si="61"/>
        <v>0</v>
      </c>
      <c r="AL63" s="35">
        <f t="shared" si="62"/>
        <v>0</v>
      </c>
      <c r="AM63" s="35">
        <f t="shared" si="63"/>
        <v>95.950704225352112</v>
      </c>
      <c r="AN63" s="35">
        <f t="shared" si="64"/>
        <v>99.471830985915503</v>
      </c>
      <c r="AO63" s="35">
        <f t="shared" si="65"/>
        <v>100</v>
      </c>
      <c r="AP63" s="35">
        <f t="shared" si="66"/>
        <v>89.788732394366193</v>
      </c>
      <c r="AQ63" s="35">
        <f t="shared" si="67"/>
        <v>0</v>
      </c>
      <c r="AR63" s="35">
        <f t="shared" si="68"/>
        <v>0</v>
      </c>
      <c r="AS63" s="35">
        <f t="shared" si="69"/>
        <v>0</v>
      </c>
      <c r="AT63" s="35">
        <f t="shared" si="70"/>
        <v>100</v>
      </c>
      <c r="AU63" s="35">
        <f t="shared" si="71"/>
        <v>98.954703832752614</v>
      </c>
      <c r="AV63" s="36">
        <f t="shared" si="94"/>
        <v>0</v>
      </c>
      <c r="AW63" s="35">
        <f t="shared" si="95"/>
        <v>0</v>
      </c>
      <c r="AX63" s="35">
        <f t="shared" si="96"/>
        <v>90.379373012267166</v>
      </c>
      <c r="AY63" s="35">
        <f t="shared" si="97"/>
        <v>92.502467031488294</v>
      </c>
      <c r="AZ63" s="35">
        <f t="shared" si="98"/>
        <v>99.999999999999986</v>
      </c>
      <c r="BA63" s="35">
        <f t="shared" si="99"/>
        <v>86.733539231608916</v>
      </c>
      <c r="BB63" s="35">
        <f t="shared" si="100"/>
        <v>0</v>
      </c>
      <c r="BC63" s="35">
        <f t="shared" si="101"/>
        <v>0</v>
      </c>
      <c r="BD63" s="35">
        <f t="shared" si="102"/>
        <v>0</v>
      </c>
      <c r="BE63" s="35">
        <f t="shared" si="103"/>
        <v>98.36150234741784</v>
      </c>
      <c r="BF63" s="35">
        <f t="shared" si="104"/>
        <v>97.612225405921663</v>
      </c>
      <c r="BG63" s="36">
        <f t="shared" si="105"/>
        <v>0</v>
      </c>
      <c r="BH63" s="35">
        <f t="shared" si="106"/>
        <v>0</v>
      </c>
      <c r="BI63" s="35">
        <f t="shared" si="107"/>
        <v>50.230414746543779</v>
      </c>
      <c r="BJ63" s="35">
        <f t="shared" si="108"/>
        <v>51.410373066424022</v>
      </c>
      <c r="BK63" s="35">
        <f t="shared" si="109"/>
        <v>55.577299412915849</v>
      </c>
      <c r="BL63" s="35">
        <f t="shared" si="110"/>
        <v>48.204158790170126</v>
      </c>
      <c r="BM63" s="35">
        <f t="shared" si="111"/>
        <v>0</v>
      </c>
      <c r="BN63" s="35">
        <f t="shared" si="112"/>
        <v>0</v>
      </c>
      <c r="BO63" s="35">
        <f t="shared" si="113"/>
        <v>0</v>
      </c>
      <c r="BP63" s="35">
        <f t="shared" si="114"/>
        <v>54.666666666666664</v>
      </c>
      <c r="BQ63" s="35">
        <f t="shared" si="115"/>
        <v>54.250238777459401</v>
      </c>
      <c r="BR63" s="36">
        <f t="shared" si="116"/>
        <v>0</v>
      </c>
      <c r="BS63" s="35">
        <f t="shared" si="117"/>
        <v>0</v>
      </c>
      <c r="BT63" s="35">
        <f t="shared" si="118"/>
        <v>94.947735191637634</v>
      </c>
      <c r="BU63" s="35">
        <f t="shared" si="119"/>
        <v>98.432055749128921</v>
      </c>
      <c r="BV63" s="35">
        <f t="shared" si="120"/>
        <v>98.954703832752614</v>
      </c>
      <c r="BW63" s="35">
        <f t="shared" si="121"/>
        <v>88.850174216027867</v>
      </c>
      <c r="BX63" s="35">
        <f t="shared" si="122"/>
        <v>0</v>
      </c>
      <c r="BY63" s="35">
        <f t="shared" si="123"/>
        <v>0</v>
      </c>
      <c r="BZ63" s="35">
        <f t="shared" si="124"/>
        <v>0</v>
      </c>
      <c r="CA63" s="35">
        <f t="shared" si="125"/>
        <v>100</v>
      </c>
      <c r="CB63" s="35">
        <f t="shared" si="126"/>
        <v>98.954703832752614</v>
      </c>
      <c r="CE63" s="15">
        <v>5.45</v>
      </c>
      <c r="CF63" s="16">
        <v>5.65</v>
      </c>
      <c r="CG63" s="16">
        <v>5.68</v>
      </c>
      <c r="CH63" s="16">
        <v>5.0999999999999996</v>
      </c>
      <c r="CL63" s="15">
        <v>5.74</v>
      </c>
      <c r="CM63" s="16">
        <v>5.68</v>
      </c>
      <c r="CN63" s="15" t="s">
        <v>180</v>
      </c>
      <c r="CO63" s="16" t="s">
        <v>180</v>
      </c>
      <c r="CP63" s="15">
        <v>0.18</v>
      </c>
      <c r="CQ63" s="16">
        <v>0.16</v>
      </c>
      <c r="CR63" s="16">
        <v>0.16</v>
      </c>
      <c r="CS63" s="16">
        <v>0.12</v>
      </c>
      <c r="CT63" s="15" t="s">
        <v>180</v>
      </c>
      <c r="CU63" s="16" t="s">
        <v>180</v>
      </c>
      <c r="CV63" s="16" t="s">
        <v>180</v>
      </c>
      <c r="CW63" s="15">
        <v>0.16</v>
      </c>
      <c r="CX63" s="16">
        <v>0.14000000000000001</v>
      </c>
      <c r="CY63" s="19" t="str">
        <f t="shared" si="83"/>
        <v/>
      </c>
      <c r="CZ63" s="17" t="str">
        <f t="shared" si="84"/>
        <v/>
      </c>
      <c r="DA63" s="19">
        <f t="shared" si="85"/>
        <v>3.3027522935779809</v>
      </c>
      <c r="DB63" s="17">
        <f t="shared" si="86"/>
        <v>2.831858407079646</v>
      </c>
      <c r="DC63" s="17">
        <f t="shared" si="87"/>
        <v>2.8169014084507045</v>
      </c>
      <c r="DD63" s="17">
        <f t="shared" si="88"/>
        <v>2.3529411764705883</v>
      </c>
      <c r="DE63" s="19" t="str">
        <f t="shared" si="89"/>
        <v/>
      </c>
      <c r="DF63" s="17" t="str">
        <f t="shared" si="90"/>
        <v/>
      </c>
      <c r="DG63" s="17" t="str">
        <f t="shared" si="91"/>
        <v/>
      </c>
      <c r="DH63" s="19">
        <f t="shared" si="92"/>
        <v>2.7874564459930316</v>
      </c>
      <c r="DI63" s="17">
        <f t="shared" si="93"/>
        <v>2.4647887323943665</v>
      </c>
    </row>
    <row r="64" spans="1:113" x14ac:dyDescent="0.2">
      <c r="A64" s="91" t="s">
        <v>242</v>
      </c>
      <c r="B64" s="91" t="e">
        <f>VLOOKUP(A64,#REF!,5,FALSE)</f>
        <v>#REF!</v>
      </c>
      <c r="C64" s="92">
        <v>3</v>
      </c>
      <c r="D64" s="103" t="str">
        <f t="shared" si="28"/>
        <v/>
      </c>
      <c r="E64" s="103" t="str">
        <f t="shared" si="29"/>
        <v/>
      </c>
      <c r="F64" s="103" t="str">
        <f t="shared" si="30"/>
        <v/>
      </c>
      <c r="G64" s="103" t="str">
        <f t="shared" si="31"/>
        <v/>
      </c>
      <c r="H64" s="103" t="str">
        <f t="shared" si="32"/>
        <v/>
      </c>
      <c r="I64" s="103" t="str">
        <f t="shared" si="33"/>
        <v/>
      </c>
      <c r="J64" s="103" t="str">
        <f t="shared" si="34"/>
        <v/>
      </c>
      <c r="K64" s="103" t="str">
        <f t="shared" si="35"/>
        <v/>
      </c>
      <c r="L64" s="103" t="str">
        <f t="shared" si="36"/>
        <v/>
      </c>
      <c r="M64" s="103" t="str">
        <f t="shared" si="37"/>
        <v/>
      </c>
      <c r="N64" s="103">
        <f t="shared" si="38"/>
        <v>-0.491717171717168</v>
      </c>
      <c r="O64" s="102" t="str">
        <f t="shared" si="39"/>
        <v/>
      </c>
      <c r="P64" s="103" t="str">
        <f t="shared" si="40"/>
        <v/>
      </c>
      <c r="Q64" s="103" t="str">
        <f t="shared" si="41"/>
        <v/>
      </c>
      <c r="R64" s="103" t="str">
        <f t="shared" si="42"/>
        <v/>
      </c>
      <c r="S64" s="103" t="str">
        <f t="shared" si="43"/>
        <v/>
      </c>
      <c r="T64" s="103" t="str">
        <f t="shared" si="44"/>
        <v/>
      </c>
      <c r="U64" s="103" t="str">
        <f t="shared" si="45"/>
        <v/>
      </c>
      <c r="V64" s="103" t="str">
        <f t="shared" si="46"/>
        <v/>
      </c>
      <c r="W64" s="103" t="str">
        <f t="shared" si="47"/>
        <v/>
      </c>
      <c r="X64" s="103" t="str">
        <f t="shared" si="48"/>
        <v/>
      </c>
      <c r="Y64" s="103">
        <f t="shared" si="49"/>
        <v>0</v>
      </c>
      <c r="Z64" s="35">
        <f t="shared" si="50"/>
        <v>0</v>
      </c>
      <c r="AA64" s="35">
        <f t="shared" si="51"/>
        <v>0</v>
      </c>
      <c r="AB64" s="35">
        <f t="shared" si="52"/>
        <v>0</v>
      </c>
      <c r="AC64" s="35">
        <f t="shared" si="53"/>
        <v>0</v>
      </c>
      <c r="AD64" s="35">
        <f t="shared" si="54"/>
        <v>0</v>
      </c>
      <c r="AE64" s="35">
        <f t="shared" si="55"/>
        <v>0</v>
      </c>
      <c r="AF64" s="35">
        <f t="shared" si="56"/>
        <v>0</v>
      </c>
      <c r="AG64" s="35">
        <f t="shared" si="57"/>
        <v>0</v>
      </c>
      <c r="AH64" s="35">
        <f t="shared" si="58"/>
        <v>0</v>
      </c>
      <c r="AI64" s="35">
        <f t="shared" si="59"/>
        <v>0</v>
      </c>
      <c r="AJ64" s="35">
        <f t="shared" si="60"/>
        <v>100</v>
      </c>
      <c r="AK64" s="36">
        <f t="shared" si="61"/>
        <v>0</v>
      </c>
      <c r="AL64" s="35">
        <f t="shared" si="62"/>
        <v>0</v>
      </c>
      <c r="AM64" s="35">
        <f t="shared" si="63"/>
        <v>0</v>
      </c>
      <c r="AN64" s="35">
        <f t="shared" si="64"/>
        <v>0</v>
      </c>
      <c r="AO64" s="35">
        <f t="shared" si="65"/>
        <v>0</v>
      </c>
      <c r="AP64" s="35">
        <f t="shared" si="66"/>
        <v>0</v>
      </c>
      <c r="AQ64" s="35">
        <f t="shared" si="67"/>
        <v>0</v>
      </c>
      <c r="AR64" s="35">
        <f t="shared" si="68"/>
        <v>0</v>
      </c>
      <c r="AS64" s="35">
        <f t="shared" si="69"/>
        <v>0</v>
      </c>
      <c r="AT64" s="35">
        <f t="shared" si="70"/>
        <v>0</v>
      </c>
      <c r="AU64" s="35">
        <f t="shared" si="71"/>
        <v>100</v>
      </c>
      <c r="AV64" s="36">
        <f t="shared" si="94"/>
        <v>0</v>
      </c>
      <c r="AW64" s="35">
        <f t="shared" si="95"/>
        <v>0</v>
      </c>
      <c r="AX64" s="35">
        <f t="shared" si="96"/>
        <v>0</v>
      </c>
      <c r="AY64" s="35">
        <f t="shared" si="97"/>
        <v>0</v>
      </c>
      <c r="AZ64" s="35">
        <f t="shared" si="98"/>
        <v>0</v>
      </c>
      <c r="BA64" s="35">
        <f t="shared" si="99"/>
        <v>0</v>
      </c>
      <c r="BB64" s="35">
        <f t="shared" si="100"/>
        <v>0</v>
      </c>
      <c r="BC64" s="35">
        <f t="shared" si="101"/>
        <v>0</v>
      </c>
      <c r="BD64" s="35">
        <f t="shared" si="102"/>
        <v>0</v>
      </c>
      <c r="BE64" s="35">
        <f t="shared" si="103"/>
        <v>0</v>
      </c>
      <c r="BF64" s="35">
        <f t="shared" si="104"/>
        <v>100</v>
      </c>
      <c r="BG64" s="36">
        <f t="shared" si="105"/>
        <v>0</v>
      </c>
      <c r="BH64" s="35">
        <f t="shared" si="106"/>
        <v>0</v>
      </c>
      <c r="BI64" s="35">
        <f t="shared" si="107"/>
        <v>0</v>
      </c>
      <c r="BJ64" s="35">
        <f t="shared" si="108"/>
        <v>0</v>
      </c>
      <c r="BK64" s="35">
        <f t="shared" si="109"/>
        <v>0</v>
      </c>
      <c r="BL64" s="35">
        <f t="shared" si="110"/>
        <v>0</v>
      </c>
      <c r="BM64" s="35">
        <f t="shared" si="111"/>
        <v>0</v>
      </c>
      <c r="BN64" s="35">
        <f t="shared" si="112"/>
        <v>0</v>
      </c>
      <c r="BO64" s="35">
        <f t="shared" si="113"/>
        <v>0</v>
      </c>
      <c r="BP64" s="35">
        <f t="shared" si="114"/>
        <v>0</v>
      </c>
      <c r="BQ64" s="35">
        <f t="shared" si="115"/>
        <v>64.660936007640871</v>
      </c>
      <c r="BR64" s="36">
        <f t="shared" si="116"/>
        <v>0</v>
      </c>
      <c r="BS64" s="35">
        <f t="shared" si="117"/>
        <v>0</v>
      </c>
      <c r="BT64" s="35">
        <f t="shared" si="118"/>
        <v>0</v>
      </c>
      <c r="BU64" s="35">
        <f t="shared" si="119"/>
        <v>0</v>
      </c>
      <c r="BV64" s="35">
        <f t="shared" si="120"/>
        <v>0</v>
      </c>
      <c r="BW64" s="35">
        <f t="shared" si="121"/>
        <v>0</v>
      </c>
      <c r="BX64" s="35">
        <f t="shared" si="122"/>
        <v>0</v>
      </c>
      <c r="BY64" s="35">
        <f t="shared" si="123"/>
        <v>0</v>
      </c>
      <c r="BZ64" s="35">
        <f t="shared" si="124"/>
        <v>0</v>
      </c>
      <c r="CA64" s="35">
        <f t="shared" si="125"/>
        <v>0</v>
      </c>
      <c r="CB64" s="35">
        <f t="shared" si="126"/>
        <v>100</v>
      </c>
      <c r="CM64" s="16">
        <v>6.77</v>
      </c>
      <c r="CN64" s="15" t="s">
        <v>180</v>
      </c>
      <c r="CO64" s="16" t="s">
        <v>180</v>
      </c>
      <c r="CP64" s="15" t="s">
        <v>180</v>
      </c>
      <c r="CQ64" s="16" t="s">
        <v>180</v>
      </c>
      <c r="CR64" s="16" t="s">
        <v>180</v>
      </c>
      <c r="CS64" s="16" t="s">
        <v>180</v>
      </c>
      <c r="CT64" s="15" t="s">
        <v>180</v>
      </c>
      <c r="CU64" s="16" t="s">
        <v>180</v>
      </c>
      <c r="CV64" s="16" t="s">
        <v>180</v>
      </c>
      <c r="CW64" s="15" t="s">
        <v>180</v>
      </c>
      <c r="CX64" s="16">
        <v>0.44</v>
      </c>
      <c r="CY64" s="19" t="str">
        <f t="shared" si="83"/>
        <v/>
      </c>
      <c r="CZ64" s="17" t="str">
        <f t="shared" si="84"/>
        <v/>
      </c>
      <c r="DA64" s="19" t="str">
        <f t="shared" si="85"/>
        <v/>
      </c>
      <c r="DB64" s="17" t="str">
        <f t="shared" si="86"/>
        <v/>
      </c>
      <c r="DC64" s="17" t="str">
        <f t="shared" si="87"/>
        <v/>
      </c>
      <c r="DD64" s="17" t="str">
        <f t="shared" si="88"/>
        <v/>
      </c>
      <c r="DE64" s="19" t="str">
        <f t="shared" si="89"/>
        <v/>
      </c>
      <c r="DF64" s="17" t="str">
        <f t="shared" si="90"/>
        <v/>
      </c>
      <c r="DG64" s="17" t="str">
        <f t="shared" si="91"/>
        <v/>
      </c>
      <c r="DH64" s="19" t="str">
        <f t="shared" si="92"/>
        <v/>
      </c>
      <c r="DI64" s="17">
        <f t="shared" si="93"/>
        <v>6.4992614475627777</v>
      </c>
    </row>
    <row r="65" spans="1:113" x14ac:dyDescent="0.2">
      <c r="A65" s="91" t="s">
        <v>243</v>
      </c>
      <c r="B65" s="91" t="e">
        <f>VLOOKUP(A65,#REF!,5,FALSE)</f>
        <v>#REF!</v>
      </c>
      <c r="C65" s="92">
        <v>6</v>
      </c>
      <c r="D65" s="103" t="str">
        <f t="shared" si="28"/>
        <v/>
      </c>
      <c r="E65" s="103" t="str">
        <f t="shared" si="29"/>
        <v/>
      </c>
      <c r="F65" s="103">
        <f t="shared" si="30"/>
        <v>-4.1196183206106873</v>
      </c>
      <c r="G65" s="103">
        <f t="shared" si="31"/>
        <v>-3.9210156250000021</v>
      </c>
      <c r="H65" s="103">
        <f t="shared" si="32"/>
        <v>-3.6540625000000007</v>
      </c>
      <c r="I65" s="103">
        <f t="shared" si="33"/>
        <v>-4.0248387096774225</v>
      </c>
      <c r="J65" s="103" t="str">
        <f t="shared" si="34"/>
        <v/>
      </c>
      <c r="K65" s="103" t="str">
        <f t="shared" si="35"/>
        <v/>
      </c>
      <c r="L65" s="103" t="str">
        <f t="shared" si="36"/>
        <v/>
      </c>
      <c r="M65" s="103" t="str">
        <f t="shared" si="37"/>
        <v/>
      </c>
      <c r="N65" s="103" t="str">
        <f t="shared" si="38"/>
        <v/>
      </c>
      <c r="O65" s="102" t="str">
        <f t="shared" si="39"/>
        <v/>
      </c>
      <c r="P65" s="103" t="str">
        <f t="shared" si="40"/>
        <v/>
      </c>
      <c r="Q65" s="103">
        <f t="shared" si="41"/>
        <v>-9.7500000000000142E-2</v>
      </c>
      <c r="R65" s="103">
        <f t="shared" si="42"/>
        <v>0.29249999999999998</v>
      </c>
      <c r="S65" s="103">
        <f t="shared" si="43"/>
        <v>8.2500000000000018E-2</v>
      </c>
      <c r="T65" s="103">
        <f t="shared" si="44"/>
        <v>-0.27749999999999986</v>
      </c>
      <c r="U65" s="103" t="str">
        <f t="shared" si="45"/>
        <v/>
      </c>
      <c r="V65" s="103" t="str">
        <f t="shared" si="46"/>
        <v/>
      </c>
      <c r="W65" s="103" t="str">
        <f t="shared" si="47"/>
        <v/>
      </c>
      <c r="X65" s="103" t="str">
        <f t="shared" si="48"/>
        <v/>
      </c>
      <c r="Y65" s="103" t="str">
        <f t="shared" si="49"/>
        <v/>
      </c>
      <c r="Z65" s="35">
        <f t="shared" si="50"/>
        <v>0</v>
      </c>
      <c r="AA65" s="35">
        <f t="shared" si="51"/>
        <v>0</v>
      </c>
      <c r="AB65" s="35">
        <f t="shared" si="52"/>
        <v>89.64801522096343</v>
      </c>
      <c r="AC65" s="35">
        <f t="shared" si="53"/>
        <v>98.229196905790545</v>
      </c>
      <c r="AD65" s="35">
        <f t="shared" si="54"/>
        <v>100</v>
      </c>
      <c r="AE65" s="35">
        <f t="shared" si="55"/>
        <v>87.274284526928753</v>
      </c>
      <c r="AF65" s="35">
        <f t="shared" si="56"/>
        <v>0</v>
      </c>
      <c r="AG65" s="35">
        <f t="shared" si="57"/>
        <v>0</v>
      </c>
      <c r="AH65" s="35">
        <f t="shared" si="58"/>
        <v>0</v>
      </c>
      <c r="AI65" s="35">
        <f t="shared" si="59"/>
        <v>0</v>
      </c>
      <c r="AJ65" s="35">
        <f t="shared" si="60"/>
        <v>0</v>
      </c>
      <c r="AK65" s="36">
        <f t="shared" si="61"/>
        <v>0</v>
      </c>
      <c r="AL65" s="35">
        <f t="shared" si="62"/>
        <v>0</v>
      </c>
      <c r="AM65" s="35">
        <f t="shared" si="63"/>
        <v>90.101522842639596</v>
      </c>
      <c r="AN65" s="35">
        <f t="shared" si="64"/>
        <v>100</v>
      </c>
      <c r="AO65" s="35">
        <f t="shared" si="65"/>
        <v>94.670050761421322</v>
      </c>
      <c r="AP65" s="35">
        <f t="shared" si="66"/>
        <v>85.532994923857871</v>
      </c>
      <c r="AQ65" s="35">
        <f t="shared" si="67"/>
        <v>0</v>
      </c>
      <c r="AR65" s="35">
        <f t="shared" si="68"/>
        <v>0</v>
      </c>
      <c r="AS65" s="35">
        <f t="shared" si="69"/>
        <v>0</v>
      </c>
      <c r="AT65" s="35">
        <f t="shared" si="70"/>
        <v>0</v>
      </c>
      <c r="AU65" s="35">
        <f t="shared" si="71"/>
        <v>0</v>
      </c>
      <c r="AV65" s="36">
        <f t="shared" si="94"/>
        <v>0</v>
      </c>
      <c r="AW65" s="35">
        <f t="shared" si="95"/>
        <v>0</v>
      </c>
      <c r="AX65" s="35">
        <f t="shared" si="96"/>
        <v>89.64801522096343</v>
      </c>
      <c r="AY65" s="35">
        <f t="shared" si="97"/>
        <v>98.229196905790545</v>
      </c>
      <c r="AZ65" s="35">
        <f t="shared" si="98"/>
        <v>100</v>
      </c>
      <c r="BA65" s="35">
        <f t="shared" si="99"/>
        <v>87.274284526928753</v>
      </c>
      <c r="BB65" s="35">
        <f t="shared" si="100"/>
        <v>0</v>
      </c>
      <c r="BC65" s="35">
        <f t="shared" si="101"/>
        <v>0</v>
      </c>
      <c r="BD65" s="35">
        <f t="shared" si="102"/>
        <v>0</v>
      </c>
      <c r="BE65" s="35">
        <f t="shared" si="103"/>
        <v>0</v>
      </c>
      <c r="BF65" s="35">
        <f t="shared" si="104"/>
        <v>0</v>
      </c>
      <c r="BG65" s="36">
        <f t="shared" si="105"/>
        <v>0</v>
      </c>
      <c r="BH65" s="35">
        <f t="shared" si="106"/>
        <v>0</v>
      </c>
      <c r="BI65" s="35">
        <f t="shared" si="107"/>
        <v>32.718894009216591</v>
      </c>
      <c r="BJ65" s="35">
        <f t="shared" si="108"/>
        <v>35.850773430391264</v>
      </c>
      <c r="BK65" s="35">
        <f t="shared" si="109"/>
        <v>36.49706457925636</v>
      </c>
      <c r="BL65" s="35">
        <f t="shared" si="110"/>
        <v>31.852551984877127</v>
      </c>
      <c r="BM65" s="35">
        <f t="shared" si="111"/>
        <v>0</v>
      </c>
      <c r="BN65" s="35">
        <f t="shared" si="112"/>
        <v>0</v>
      </c>
      <c r="BO65" s="35">
        <f t="shared" si="113"/>
        <v>0</v>
      </c>
      <c r="BP65" s="35">
        <f t="shared" si="114"/>
        <v>0</v>
      </c>
      <c r="BQ65" s="35">
        <f t="shared" si="115"/>
        <v>0</v>
      </c>
      <c r="BR65" s="36">
        <f t="shared" si="116"/>
        <v>0</v>
      </c>
      <c r="BS65" s="35">
        <f t="shared" si="117"/>
        <v>0</v>
      </c>
      <c r="BT65" s="35">
        <f t="shared" si="118"/>
        <v>90.101522842639596</v>
      </c>
      <c r="BU65" s="35">
        <f t="shared" si="119"/>
        <v>100</v>
      </c>
      <c r="BV65" s="35">
        <f t="shared" si="120"/>
        <v>94.670050761421322</v>
      </c>
      <c r="BW65" s="35">
        <f t="shared" si="121"/>
        <v>85.532994923857871</v>
      </c>
      <c r="BX65" s="35">
        <f t="shared" si="122"/>
        <v>0</v>
      </c>
      <c r="BY65" s="35">
        <f t="shared" si="123"/>
        <v>0</v>
      </c>
      <c r="BZ65" s="35">
        <f t="shared" si="124"/>
        <v>0</v>
      </c>
      <c r="CA65" s="35">
        <f t="shared" si="125"/>
        <v>0</v>
      </c>
      <c r="CB65" s="35">
        <f t="shared" si="126"/>
        <v>0</v>
      </c>
      <c r="CE65" s="15">
        <v>3.55</v>
      </c>
      <c r="CF65" s="16">
        <v>3.94</v>
      </c>
      <c r="CG65" s="16">
        <v>3.73</v>
      </c>
      <c r="CH65" s="16">
        <v>3.37</v>
      </c>
      <c r="CN65" s="15" t="s">
        <v>180</v>
      </c>
      <c r="CO65" s="16" t="s">
        <v>180</v>
      </c>
      <c r="CP65" s="15">
        <v>0.16</v>
      </c>
      <c r="CQ65" s="16">
        <v>0.16</v>
      </c>
      <c r="CR65" s="16">
        <v>0.16</v>
      </c>
      <c r="CS65" s="16">
        <v>0.21</v>
      </c>
      <c r="CT65" s="15" t="s">
        <v>180</v>
      </c>
      <c r="CU65" s="16" t="s">
        <v>180</v>
      </c>
      <c r="CV65" s="16" t="s">
        <v>180</v>
      </c>
      <c r="CW65" s="15" t="s">
        <v>180</v>
      </c>
      <c r="CX65" s="16" t="s">
        <v>180</v>
      </c>
      <c r="CY65" s="19" t="str">
        <f t="shared" si="83"/>
        <v/>
      </c>
      <c r="CZ65" s="17" t="str">
        <f t="shared" si="84"/>
        <v/>
      </c>
      <c r="DA65" s="19">
        <f t="shared" si="85"/>
        <v>4.507042253521127</v>
      </c>
      <c r="DB65" s="17">
        <f t="shared" si="86"/>
        <v>4.060913705583757</v>
      </c>
      <c r="DC65" s="17">
        <f t="shared" si="87"/>
        <v>4.2895442359249332</v>
      </c>
      <c r="DD65" s="17">
        <f t="shared" si="88"/>
        <v>6.2314540059347179</v>
      </c>
      <c r="DE65" s="19" t="str">
        <f t="shared" si="89"/>
        <v/>
      </c>
      <c r="DF65" s="17" t="str">
        <f t="shared" si="90"/>
        <v/>
      </c>
      <c r="DG65" s="17" t="str">
        <f t="shared" si="91"/>
        <v/>
      </c>
      <c r="DH65" s="19" t="str">
        <f t="shared" si="92"/>
        <v/>
      </c>
      <c r="DI65" s="17" t="str">
        <f t="shared" si="93"/>
        <v/>
      </c>
    </row>
    <row r="66" spans="1:113" x14ac:dyDescent="0.2">
      <c r="A66" s="91" t="s">
        <v>244</v>
      </c>
      <c r="B66" s="91" t="e">
        <f>VLOOKUP(A66,#REF!,5,FALSE)</f>
        <v>#REF!</v>
      </c>
      <c r="C66" s="92">
        <v>4</v>
      </c>
      <c r="D66" s="103">
        <f t="shared" si="28"/>
        <v>2.3523232323232302</v>
      </c>
      <c r="E66" s="103">
        <f t="shared" si="29"/>
        <v>2.3446464646464626</v>
      </c>
      <c r="F66" s="103">
        <f t="shared" si="30"/>
        <v>1.990381679389313</v>
      </c>
      <c r="G66" s="103">
        <f t="shared" si="31"/>
        <v>1.9589843749999982</v>
      </c>
      <c r="H66" s="103">
        <f t="shared" si="32"/>
        <v>2.1959374999999994</v>
      </c>
      <c r="I66" s="103">
        <f t="shared" si="33"/>
        <v>2.3951612903225765</v>
      </c>
      <c r="J66" s="103">
        <f t="shared" si="34"/>
        <v>2.6638938053097334</v>
      </c>
      <c r="K66" s="103">
        <f t="shared" si="35"/>
        <v>2.4389915966386528</v>
      </c>
      <c r="L66" s="103">
        <f t="shared" si="36"/>
        <v>1.7691208791208792</v>
      </c>
      <c r="M66" s="103">
        <f t="shared" si="37"/>
        <v>2.6311320754717009</v>
      </c>
      <c r="N66" s="103">
        <f t="shared" si="38"/>
        <v>2.8582828282828316</v>
      </c>
      <c r="O66" s="102">
        <f t="shared" si="39"/>
        <v>-8.2727272727272094E-2</v>
      </c>
      <c r="P66" s="103">
        <f t="shared" si="40"/>
        <v>-0.15272727272727238</v>
      </c>
      <c r="Q66" s="103">
        <f t="shared" si="41"/>
        <v>-0.15272727272727238</v>
      </c>
      <c r="R66" s="103">
        <f t="shared" si="42"/>
        <v>7.2727272727277636E-3</v>
      </c>
      <c r="S66" s="103">
        <f t="shared" si="43"/>
        <v>-0.23272727272727245</v>
      </c>
      <c r="T66" s="103">
        <f t="shared" si="44"/>
        <v>-2.2727272727273373E-2</v>
      </c>
      <c r="U66" s="103">
        <f t="shared" si="45"/>
        <v>0.54727272727272691</v>
      </c>
      <c r="V66" s="103">
        <f t="shared" si="46"/>
        <v>0.37727272727272698</v>
      </c>
      <c r="W66" s="103">
        <f t="shared" si="47"/>
        <v>-0.74272727272727224</v>
      </c>
      <c r="X66" s="103">
        <f t="shared" si="48"/>
        <v>0.14727272727272833</v>
      </c>
      <c r="Y66" s="103">
        <f t="shared" si="49"/>
        <v>0.3072727272727267</v>
      </c>
      <c r="Z66" s="35">
        <f t="shared" si="50"/>
        <v>100</v>
      </c>
      <c r="AA66" s="35">
        <f t="shared" si="51"/>
        <v>99.823586891653477</v>
      </c>
      <c r="AB66" s="35">
        <f t="shared" si="52"/>
        <v>94.980133342312627</v>
      </c>
      <c r="AC66" s="35">
        <f t="shared" si="53"/>
        <v>95.323324867359034</v>
      </c>
      <c r="AD66" s="35">
        <f t="shared" si="54"/>
        <v>100</v>
      </c>
      <c r="AE66" s="35">
        <f t="shared" si="55"/>
        <v>98.714832018501042</v>
      </c>
      <c r="AF66" s="35">
        <f t="shared" si="56"/>
        <v>100</v>
      </c>
      <c r="AG66" s="35">
        <f t="shared" si="57"/>
        <v>95.882406044276564</v>
      </c>
      <c r="AH66" s="35">
        <f t="shared" si="58"/>
        <v>90.902602109498659</v>
      </c>
      <c r="AI66" s="35">
        <f t="shared" si="59"/>
        <v>98.137775268210078</v>
      </c>
      <c r="AJ66" s="35">
        <f t="shared" si="60"/>
        <v>100</v>
      </c>
      <c r="AK66" s="36">
        <f t="shared" si="61"/>
        <v>100</v>
      </c>
      <c r="AL66" s="35">
        <f t="shared" si="62"/>
        <v>99.280575539568346</v>
      </c>
      <c r="AM66" s="35">
        <f t="shared" si="63"/>
        <v>98.370672097759666</v>
      </c>
      <c r="AN66" s="35">
        <f t="shared" si="64"/>
        <v>100</v>
      </c>
      <c r="AO66" s="35">
        <f t="shared" si="65"/>
        <v>97.556008146639513</v>
      </c>
      <c r="AP66" s="35">
        <f t="shared" si="66"/>
        <v>99.69450101832993</v>
      </c>
      <c r="AQ66" s="35">
        <f t="shared" si="67"/>
        <v>100</v>
      </c>
      <c r="AR66" s="35">
        <f t="shared" si="68"/>
        <v>98.359073359073363</v>
      </c>
      <c r="AS66" s="35">
        <f t="shared" si="69"/>
        <v>87.548262548262556</v>
      </c>
      <c r="AT66" s="35">
        <f t="shared" si="70"/>
        <v>98.418972332015827</v>
      </c>
      <c r="AU66" s="35">
        <f t="shared" si="71"/>
        <v>100</v>
      </c>
      <c r="AV66" s="36">
        <f t="shared" ref="AV66:AV97" si="127">IFERROR(100*BG66/MAX($BG66:$BQ66),0)</f>
        <v>91.264840051745352</v>
      </c>
      <c r="AW66" s="35">
        <f t="shared" ref="AW66:AW97" si="128">IFERROR(100*BH66/MAX($BG66:$BQ66),0)</f>
        <v>91.103836910582586</v>
      </c>
      <c r="AX66" s="35">
        <f t="shared" ref="AX66:AX97" si="129">IFERROR(100*BI66/MAX($BG66:$BQ66),0)</f>
        <v>92.111436950146654</v>
      </c>
      <c r="AY66" s="35">
        <f t="shared" ref="AY66:AY97" si="130">IFERROR(100*BJ66/MAX($BG66:$BQ66),0)</f>
        <v>92.444263020280772</v>
      </c>
      <c r="AZ66" s="35">
        <f t="shared" ref="AZ66:AZ97" si="131">IFERROR(100*BK66/MAX($BG66:$BQ66),0)</f>
        <v>96.979687971349691</v>
      </c>
      <c r="BA66" s="35">
        <f t="shared" ref="BA66:BA97" si="132">IFERROR(100*BL66/MAX($BG66:$BQ66),0)</f>
        <v>95.733336072984301</v>
      </c>
      <c r="BB66" s="35">
        <f t="shared" ref="BB66:BB97" si="133">IFERROR(100*BM66/MAX($BG66:$BQ66),0)</f>
        <v>98.87730991934427</v>
      </c>
      <c r="BC66" s="35">
        <f t="shared" ref="BC66:BC97" si="134">IFERROR(100*BN66/MAX($BG66:$BQ66),0)</f>
        <v>94.805943782523414</v>
      </c>
      <c r="BD66" s="35">
        <f t="shared" ref="BD66:BD97" si="135">IFERROR(100*BO66/MAX($BG66:$BQ66),0)</f>
        <v>89.882047612557372</v>
      </c>
      <c r="BE66" s="35">
        <f t="shared" ref="BE66:BE97" si="136">IFERROR(100*BP66/MAX($BG66:$BQ66),0)</f>
        <v>98.137775268210078</v>
      </c>
      <c r="BF66" s="35">
        <f t="shared" ref="BF66:BF97" si="137">IFERROR(100*BQ66/MAX($BG66:$BQ66),0)</f>
        <v>100</v>
      </c>
      <c r="BG66" s="36">
        <f t="shared" ref="BG66:BG97" si="138">IFERROR(100*CC66/MAX(CC$2:CC$155),0)</f>
        <v>88.213961922030833</v>
      </c>
      <c r="BH66" s="35">
        <f t="shared" ref="BH66:BH97" si="139">IFERROR(100*CD66/MAX(CD$2:CD$155),0)</f>
        <v>88.058340929808566</v>
      </c>
      <c r="BI66" s="35">
        <f t="shared" ref="BI66:BI97" si="140">IFERROR(100*CE66/MAX(CE$2:CE$155),0)</f>
        <v>89.032258064516128</v>
      </c>
      <c r="BJ66" s="35">
        <f t="shared" ref="BJ66:BJ97" si="141">IFERROR(100*CF66/MAX(CF$2:CF$155),0)</f>
        <v>89.353958143767059</v>
      </c>
      <c r="BK66" s="35">
        <f t="shared" ref="BK66:BK97" si="142">IFERROR(100*CG66/MAX(CG$2:CG$155),0)</f>
        <v>93.737769080234827</v>
      </c>
      <c r="BL66" s="35">
        <f t="shared" ref="BL66:BL97" si="143">IFERROR(100*CH66/MAX(CH$2:CH$155),0)</f>
        <v>92.533081285444226</v>
      </c>
      <c r="BM66" s="35">
        <f t="shared" ref="BM66:BM97" si="144">IFERROR(100*CI66/MAX(CI$2:CI$155),0)</f>
        <v>95.571955719557195</v>
      </c>
      <c r="BN66" s="35">
        <f t="shared" ref="BN66:BN97" si="145">IFERROR(100*CJ66/MAX(CJ$2:CJ$155),0)</f>
        <v>91.636690647482027</v>
      </c>
      <c r="BO66" s="35">
        <f t="shared" ref="BO66:BO97" si="146">IFERROR(100*CK66/MAX(CK$2:CK$155),0)</f>
        <v>86.877394636015325</v>
      </c>
      <c r="BP66" s="35">
        <f t="shared" ref="BP66:BP97" si="147">IFERROR(100*CL66/MAX(CL$2:CL$155),0)</f>
        <v>94.857142857142861</v>
      </c>
      <c r="BQ66" s="35">
        <f t="shared" ref="BQ66:BQ97" si="148">IFERROR(100*CM66/MAX(CM$2:CM$155),0)</f>
        <v>96.657115568290337</v>
      </c>
      <c r="BR66" s="36">
        <f t="shared" si="116"/>
        <v>93.918918918918919</v>
      </c>
      <c r="BS66" s="35">
        <f t="shared" si="117"/>
        <v>93.243243243243242</v>
      </c>
      <c r="BT66" s="35">
        <f t="shared" si="118"/>
        <v>93.243243243243242</v>
      </c>
      <c r="BU66" s="35">
        <f t="shared" si="119"/>
        <v>94.787644787644794</v>
      </c>
      <c r="BV66" s="35">
        <f t="shared" si="120"/>
        <v>92.47104247104248</v>
      </c>
      <c r="BW66" s="35">
        <f t="shared" si="121"/>
        <v>94.498069498069498</v>
      </c>
      <c r="BX66" s="35">
        <f t="shared" si="122"/>
        <v>100</v>
      </c>
      <c r="BY66" s="35">
        <f t="shared" si="123"/>
        <v>98.359073359073363</v>
      </c>
      <c r="BZ66" s="35">
        <f t="shared" si="124"/>
        <v>87.548262548262556</v>
      </c>
      <c r="CA66" s="35">
        <f t="shared" si="125"/>
        <v>96.138996138996148</v>
      </c>
      <c r="CB66" s="35">
        <f t="shared" si="126"/>
        <v>97.683397683397672</v>
      </c>
      <c r="CC66" s="15">
        <v>9.73</v>
      </c>
      <c r="CD66" s="16">
        <v>9.66</v>
      </c>
      <c r="CE66" s="15">
        <v>9.66</v>
      </c>
      <c r="CF66" s="16">
        <v>9.82</v>
      </c>
      <c r="CG66" s="16">
        <v>9.58</v>
      </c>
      <c r="CH66" s="16">
        <v>9.7899999999999991</v>
      </c>
      <c r="CI66" s="15">
        <v>10.36</v>
      </c>
      <c r="CJ66" s="16">
        <v>10.19</v>
      </c>
      <c r="CK66" s="16">
        <v>9.07</v>
      </c>
      <c r="CL66" s="15">
        <v>9.9600000000000009</v>
      </c>
      <c r="CM66" s="16">
        <v>10.119999999999999</v>
      </c>
      <c r="CN66" s="15">
        <v>0.15</v>
      </c>
      <c r="CO66" s="16">
        <v>0.14000000000000001</v>
      </c>
      <c r="CP66" s="15">
        <v>0.13</v>
      </c>
      <c r="CQ66" s="16">
        <v>0.15</v>
      </c>
      <c r="CR66" s="16">
        <v>0.11</v>
      </c>
      <c r="CS66" s="16">
        <v>0.12</v>
      </c>
      <c r="CT66" s="15">
        <v>0.08</v>
      </c>
      <c r="CU66" s="16">
        <v>0.1</v>
      </c>
      <c r="CV66" s="16">
        <v>0.08</v>
      </c>
      <c r="CW66" s="15">
        <v>0.13</v>
      </c>
      <c r="CX66" s="16">
        <v>0.11</v>
      </c>
      <c r="CY66" s="19">
        <f t="shared" si="83"/>
        <v>1.541623843782117</v>
      </c>
      <c r="CZ66" s="17">
        <f t="shared" si="84"/>
        <v>1.4492753623188408</v>
      </c>
      <c r="DA66" s="19">
        <f t="shared" si="85"/>
        <v>1.3457556935817805</v>
      </c>
      <c r="DB66" s="17">
        <f t="shared" si="86"/>
        <v>1.5274949083503055</v>
      </c>
      <c r="DC66" s="17">
        <f t="shared" si="87"/>
        <v>1.1482254697286012</v>
      </c>
      <c r="DD66" s="17">
        <f t="shared" si="88"/>
        <v>1.2257405515832482</v>
      </c>
      <c r="DE66" s="19">
        <f t="shared" si="89"/>
        <v>0.77220077220077221</v>
      </c>
      <c r="DF66" s="17">
        <f t="shared" si="90"/>
        <v>0.98135426889106969</v>
      </c>
      <c r="DG66" s="17">
        <f t="shared" si="91"/>
        <v>0.88202866593164275</v>
      </c>
      <c r="DH66" s="19">
        <f t="shared" si="92"/>
        <v>1.3052208835341366</v>
      </c>
      <c r="DI66" s="17">
        <f t="shared" si="93"/>
        <v>1.0869565217391306</v>
      </c>
    </row>
    <row r="67" spans="1:113" x14ac:dyDescent="0.2">
      <c r="A67" s="91" t="s">
        <v>245</v>
      </c>
      <c r="B67" s="91" t="e">
        <f>VLOOKUP(A67,#REF!,5,FALSE)</f>
        <v>#REF!</v>
      </c>
      <c r="C67" s="92">
        <v>3</v>
      </c>
      <c r="D67" s="103">
        <f t="shared" ref="D67:D130" si="149">IF(CC67&gt;0,(CC67-AVERAGE(CC$2:CC$149)),"")</f>
        <v>0.78232323232322987</v>
      </c>
      <c r="E67" s="103">
        <f t="shared" ref="E67:E130" si="150">IF(CD67&gt;0,(CD67-AVERAGE(CD$2:CD$149)),"")</f>
        <v>0.88464646464646179</v>
      </c>
      <c r="F67" s="103">
        <f t="shared" ref="F67:F130" si="151">IF(CE67&gt;0,(CE67-AVERAGE(CE$2:CE$149)),"")</f>
        <v>1.6503816793893131</v>
      </c>
      <c r="G67" s="103">
        <f t="shared" ref="G67:G130" si="152">IF(CF67&gt;0,(CF67-AVERAGE(CF$2:CF$149)),"")</f>
        <v>1.6589843749999975</v>
      </c>
      <c r="H67" s="103">
        <f t="shared" ref="H67:H130" si="153">IF(CG67&gt;0,(CG67-AVERAGE(CG$2:CG$149)),"")</f>
        <v>1.3059374999999989</v>
      </c>
      <c r="I67" s="103">
        <f t="shared" ref="I67:I130" si="154">IF(CH67&gt;0,(CH67-AVERAGE(CH$2:CH$149)),"")</f>
        <v>1.9851612903225782</v>
      </c>
      <c r="J67" s="103">
        <f t="shared" ref="J67:J130" si="155">IF(CI67&gt;0,(CI67-AVERAGE(CI$2:CI$149)),"")</f>
        <v>1.633893805309734</v>
      </c>
      <c r="K67" s="103">
        <f t="shared" ref="K67:K130" si="156">IF(CJ67&gt;0,(CJ67-AVERAGE(CJ$2:CJ$149)),"")</f>
        <v>1.8689915966386526</v>
      </c>
      <c r="L67" s="103">
        <f t="shared" ref="L67:L130" si="157">IF(CK67&gt;0,(CK67-AVERAGE(CK$2:CK$149)),"")</f>
        <v>2.4591208791208787</v>
      </c>
      <c r="M67" s="103">
        <f t="shared" ref="M67:M130" si="158">IF(CL67&gt;0,(CL67-AVERAGE(CL$2:CL$149)),"")</f>
        <v>2.2011320754716994</v>
      </c>
      <c r="N67" s="103">
        <f t="shared" ref="N67:N130" si="159">IF(CM67&gt;0,(CM67-AVERAGE(CM$2:CM$149)),"")</f>
        <v>2.1782828282828319</v>
      </c>
      <c r="O67" s="102">
        <f t="shared" ref="O67:O130" si="160">IF(CC67&gt;0,(CC67-AVERAGE($CC67:$CM67)),"")</f>
        <v>-1.0172727272727276</v>
      </c>
      <c r="P67" s="103">
        <f t="shared" ref="P67:P130" si="161">IF(CD67&gt;0,(CD67-AVERAGE($CC67:$CM67)),"")</f>
        <v>-0.9772727272727284</v>
      </c>
      <c r="Q67" s="103">
        <f t="shared" ref="Q67:Q130" si="162">IF(CE67&gt;0,(CE67-AVERAGE($CC67:$CM67)),"")</f>
        <v>0.14272727272727259</v>
      </c>
      <c r="R67" s="103">
        <f t="shared" ref="R67:R130" si="163">IF(CF67&gt;0,(CF67-AVERAGE($CC67:$CM67)),"")</f>
        <v>0.34272727272727188</v>
      </c>
      <c r="S67" s="103">
        <f t="shared" ref="S67:S130" si="164">IF(CG67&gt;0,(CG67-AVERAGE($CC67:$CM67)),"")</f>
        <v>-0.48727272727272819</v>
      </c>
      <c r="T67" s="103">
        <f t="shared" ref="T67:T130" si="165">IF(CH67&gt;0,(CH67-AVERAGE($CC67:$CM67)),"")</f>
        <v>0.20272727272727309</v>
      </c>
      <c r="U67" s="103">
        <f t="shared" ref="U67:U130" si="166">IF(CI67&gt;0,(CI67-AVERAGE($CC67:$CM67)),"")</f>
        <v>0.15272727272727238</v>
      </c>
      <c r="V67" s="103">
        <f t="shared" ref="V67:V130" si="167">IF(CJ67&gt;0,(CJ67-AVERAGE($CC67:$CM67)),"")</f>
        <v>0.44272727272727153</v>
      </c>
      <c r="W67" s="103">
        <f t="shared" ref="W67:W130" si="168">IF(CK67&gt;0,(CK67-AVERAGE($CC67:$CM67)),"")</f>
        <v>0.58272727272727209</v>
      </c>
      <c r="X67" s="103">
        <f t="shared" ref="X67:X130" si="169">IF(CL67&gt;0,(CL67-AVERAGE($CC67:$CM67)),"")</f>
        <v>0.35272727272727167</v>
      </c>
      <c r="Y67" s="103">
        <f t="shared" ref="Y67:Y130" si="170">IF(CM67&gt;0,(CM67-AVERAGE($CC67:$CM67)),"")</f>
        <v>0.26272727272727181</v>
      </c>
      <c r="Z67" s="35">
        <f t="shared" ref="Z67:Z130" si="171">IFERROR(100*BG67/MAX($BG67:$BH67),0)</f>
        <v>98.970877650752968</v>
      </c>
      <c r="AA67" s="35">
        <f t="shared" ref="AA67:AA130" si="172">IFERROR(100*BH67/MAX($BG67:$BH67),0)</f>
        <v>100</v>
      </c>
      <c r="AB67" s="35">
        <f t="shared" ref="AB67:AB130" si="173">IFERROR(100*BI67/MAX($BI67:$BL67),0)</f>
        <v>96.887779666512714</v>
      </c>
      <c r="AC67" s="35">
        <f t="shared" ref="AC67:AC130" si="174">IFERROR(100*BJ67/MAX($BI67:$BL67),0)</f>
        <v>97.70619151739028</v>
      </c>
      <c r="AD67" s="35">
        <f t="shared" ref="AD67:AD130" si="175">IFERROR(100*BK67/MAX($BI67:$BL67),0)</f>
        <v>95.90730996958176</v>
      </c>
      <c r="AE67" s="35">
        <f t="shared" ref="AE67:AE130" si="176">IFERROR(100*BL67/MAX($BI67:$BL67),0)</f>
        <v>100</v>
      </c>
      <c r="AF67" s="35">
        <f t="shared" ref="AF67:AF130" si="177">IFERROR(100*BM67/MAX($BM67:$BO67),0)</f>
        <v>92.066798741757907</v>
      </c>
      <c r="AG67" s="35">
        <f t="shared" ref="AG67:AG130" si="178">IFERROR(100*BN67/MAX($BM67:$BO67),0)</f>
        <v>92.538182568699128</v>
      </c>
      <c r="AH67" s="35">
        <f t="shared" ref="AH67:AH130" si="179">IFERROR(100*BO67/MAX($BM67:$BO67),0)</f>
        <v>100</v>
      </c>
      <c r="AI67" s="35">
        <f t="shared" ref="AI67:AI130" si="180">IFERROR(100*BP67/MAX($BP67:$BQ67),0)</f>
        <v>100.00000000000001</v>
      </c>
      <c r="AJ67" s="35">
        <f t="shared" ref="AJ67:AJ130" si="181">IFERROR(100*BQ67/MAX($BP67:$BQ67),0)</f>
        <v>99.339440824781946</v>
      </c>
      <c r="AK67" s="36">
        <f t="shared" ref="AK67:AK130" si="182">IFERROR(100*CC67/MAX($CC67:$CD67),0)</f>
        <v>99.512195121951223</v>
      </c>
      <c r="AL67" s="35">
        <f t="shared" ref="AL67:AL130" si="183">IFERROR(100*CD67/MAX($CC67:$CD67),0)</f>
        <v>100</v>
      </c>
      <c r="AM67" s="35">
        <f t="shared" ref="AM67:AM130" si="184">IFERROR(100*CE67/MAX($CE67:$CH67),0)</f>
        <v>97.899159663865547</v>
      </c>
      <c r="AN67" s="35">
        <f t="shared" ref="AN67:AN130" si="185">IFERROR(100*CF67/MAX($CE67:$CH67),0)</f>
        <v>100</v>
      </c>
      <c r="AO67" s="35">
        <f t="shared" ref="AO67:AO130" si="186">IFERROR(100*CG67/MAX($CE67:$CH67),0)</f>
        <v>91.281512605042025</v>
      </c>
      <c r="AP67" s="35">
        <f t="shared" ref="AP67:AP130" si="187">IFERROR(100*CH67/MAX($CE67:$CH67),0)</f>
        <v>98.529411764705898</v>
      </c>
      <c r="AQ67" s="35">
        <f t="shared" ref="AQ67:AQ130" si="188">IFERROR(100*CI67/MAX($CI67:$CK67),0)</f>
        <v>95.594262295081975</v>
      </c>
      <c r="AR67" s="35">
        <f t="shared" ref="AR67:AR130" si="189">IFERROR(100*CJ67/MAX($CI67:$CK67),0)</f>
        <v>98.565573770491795</v>
      </c>
      <c r="AS67" s="35">
        <f t="shared" ref="AS67:AS130" si="190">IFERROR(100*CK67/MAX($CI67:$CK67),0)</f>
        <v>100</v>
      </c>
      <c r="AT67" s="35">
        <f t="shared" ref="AT67:AT130" si="191">IFERROR(100*CL67/MAX($CL67:$CM67),0)</f>
        <v>100</v>
      </c>
      <c r="AU67" s="35">
        <f t="shared" ref="AU67:AU130" si="192">IFERROR(100*CM67/MAX($CL67:$CM67),0)</f>
        <v>99.055613850996863</v>
      </c>
      <c r="AV67" s="36">
        <f t="shared" si="127"/>
        <v>79.134402449355719</v>
      </c>
      <c r="AW67" s="35">
        <f t="shared" si="128"/>
        <v>79.957260486871775</v>
      </c>
      <c r="AX67" s="35">
        <f t="shared" si="129"/>
        <v>91.88335725617587</v>
      </c>
      <c r="AY67" s="35">
        <f t="shared" si="130"/>
        <v>92.659496710869789</v>
      </c>
      <c r="AZ67" s="35">
        <f t="shared" si="131"/>
        <v>90.953530525167608</v>
      </c>
      <c r="BA67" s="35">
        <f t="shared" si="132"/>
        <v>94.834825993988048</v>
      </c>
      <c r="BB67" s="35">
        <f t="shared" si="133"/>
        <v>92.066798741757907</v>
      </c>
      <c r="BC67" s="35">
        <f t="shared" si="134"/>
        <v>92.538182568699128</v>
      </c>
      <c r="BD67" s="35">
        <f t="shared" si="135"/>
        <v>100</v>
      </c>
      <c r="BE67" s="35">
        <f t="shared" si="136"/>
        <v>97.085480093676807</v>
      </c>
      <c r="BF67" s="35">
        <f t="shared" si="137"/>
        <v>96.444173047113523</v>
      </c>
      <c r="BG67" s="36">
        <f t="shared" si="138"/>
        <v>73.980054397098826</v>
      </c>
      <c r="BH67" s="35">
        <f t="shared" si="139"/>
        <v>74.749316317228789</v>
      </c>
      <c r="BI67" s="35">
        <f t="shared" si="140"/>
        <v>85.89861751152074</v>
      </c>
      <c r="BJ67" s="35">
        <f t="shared" si="141"/>
        <v>86.624203821656053</v>
      </c>
      <c r="BK67" s="35">
        <f t="shared" si="142"/>
        <v>85.029354207436398</v>
      </c>
      <c r="BL67" s="35">
        <f t="shared" si="143"/>
        <v>88.657844990548213</v>
      </c>
      <c r="BM67" s="35">
        <f t="shared" si="144"/>
        <v>86.070110701107012</v>
      </c>
      <c r="BN67" s="35">
        <f t="shared" si="145"/>
        <v>86.510791366906474</v>
      </c>
      <c r="BO67" s="35">
        <f t="shared" si="146"/>
        <v>93.486590038314176</v>
      </c>
      <c r="BP67" s="35">
        <f t="shared" si="147"/>
        <v>90.761904761904745</v>
      </c>
      <c r="BQ67" s="35">
        <f t="shared" si="148"/>
        <v>90.162368672397321</v>
      </c>
      <c r="BR67" s="36">
        <f t="shared" ref="BR67:BR98" si="193">IFERROR(100*CC67/MAX($CD67:$CM67),0)</f>
        <v>83.606557377049185</v>
      </c>
      <c r="BS67" s="35">
        <f t="shared" ref="BS67:BS98" si="194">IFERROR(100*CD67/MAX($CD67:$CM67),0)</f>
        <v>84.016393442622942</v>
      </c>
      <c r="BT67" s="35">
        <f t="shared" ref="BT67:BT98" si="195">IFERROR(100*CE67/MAX($CD67:$CM67),0)</f>
        <v>95.491803278688522</v>
      </c>
      <c r="BU67" s="35">
        <f t="shared" ref="BU67:BU98" si="196">IFERROR(100*CF67/MAX($CD67:$CM67),0)</f>
        <v>97.540983606557376</v>
      </c>
      <c r="BV67" s="35">
        <f t="shared" ref="BV67:BV98" si="197">IFERROR(100*CG67/MAX($CD67:$CM67),0)</f>
        <v>89.036885245901644</v>
      </c>
      <c r="BW67" s="35">
        <f t="shared" ref="BW67:BW98" si="198">IFERROR(100*CH67/MAX($CD67:$CM67),0)</f>
        <v>96.106557377049199</v>
      </c>
      <c r="BX67" s="35">
        <f t="shared" ref="BX67:BX98" si="199">IFERROR(100*CI67/MAX($CD67:$CM67),0)</f>
        <v>95.594262295081975</v>
      </c>
      <c r="BY67" s="35">
        <f t="shared" ref="BY67:BY98" si="200">IFERROR(100*CJ67/MAX($CD67:$CM67),0)</f>
        <v>98.565573770491795</v>
      </c>
      <c r="BZ67" s="35">
        <f t="shared" ref="BZ67:BZ98" si="201">IFERROR(100*CK67/MAX($CD67:$CM67),0)</f>
        <v>100</v>
      </c>
      <c r="CA67" s="35">
        <f t="shared" ref="CA67:CA98" si="202">IFERROR(100*CL67/MAX($CD67:$CM67),0)</f>
        <v>97.643442622950815</v>
      </c>
      <c r="CB67" s="35">
        <f t="shared" ref="CB67:CB98" si="203">IFERROR(100*CM67/MAX($CD67:$CM67),0)</f>
        <v>96.721311475409834</v>
      </c>
      <c r="CC67" s="15">
        <v>8.16</v>
      </c>
      <c r="CD67" s="16">
        <v>8.1999999999999993</v>
      </c>
      <c r="CE67" s="15">
        <v>9.32</v>
      </c>
      <c r="CF67" s="16">
        <v>9.52</v>
      </c>
      <c r="CG67" s="16">
        <v>8.69</v>
      </c>
      <c r="CH67" s="16">
        <v>9.3800000000000008</v>
      </c>
      <c r="CI67" s="15">
        <v>9.33</v>
      </c>
      <c r="CJ67" s="16">
        <v>9.6199999999999992</v>
      </c>
      <c r="CK67" s="16">
        <v>9.76</v>
      </c>
      <c r="CL67" s="15">
        <v>9.5299999999999994</v>
      </c>
      <c r="CM67" s="16">
        <v>9.44</v>
      </c>
      <c r="CN67" s="15">
        <v>0.28000000000000003</v>
      </c>
      <c r="CO67" s="16">
        <v>0.23</v>
      </c>
      <c r="CP67" s="15">
        <v>0.31</v>
      </c>
      <c r="CQ67" s="16">
        <v>0.32</v>
      </c>
      <c r="CR67" s="16">
        <v>0.32</v>
      </c>
      <c r="CS67" s="16">
        <v>0.32</v>
      </c>
      <c r="CT67" s="15">
        <v>0.24</v>
      </c>
      <c r="CU67" s="16">
        <v>0.24</v>
      </c>
      <c r="CV67" s="16">
        <v>0.26</v>
      </c>
      <c r="CW67" s="15">
        <v>0.28000000000000003</v>
      </c>
      <c r="CX67" s="16">
        <v>0.25</v>
      </c>
      <c r="CY67" s="19">
        <f t="shared" ref="CY67:CY130" si="204">IFERROR(ABS(CN67/CC67)*100,"")</f>
        <v>3.4313725490196081</v>
      </c>
      <c r="CZ67" s="17">
        <f t="shared" ref="CZ67:CZ130" si="205">IFERROR(ABS(CO67/CD67)*100,"")</f>
        <v>2.8048780487804881</v>
      </c>
      <c r="DA67" s="19">
        <f t="shared" ref="DA67:DA130" si="206">IFERROR(ABS(CP67/CE67)*100,"")</f>
        <v>3.3261802575107295</v>
      </c>
      <c r="DB67" s="17">
        <f t="shared" ref="DB67:DB130" si="207">IFERROR(ABS(CQ67/CF67)*100,"")</f>
        <v>3.3613445378151265</v>
      </c>
      <c r="DC67" s="17">
        <f t="shared" ref="DC67:DC130" si="208">IFERROR(ABS(CR67/CG67)*100,"")</f>
        <v>3.6823935558112773</v>
      </c>
      <c r="DD67" s="17">
        <f t="shared" ref="DD67:DD130" si="209">IFERROR(ABS(CS67/CH67)*100,"")</f>
        <v>3.4115138592750531</v>
      </c>
      <c r="DE67" s="19">
        <f t="shared" ref="DE67:DE130" si="210">IFERROR(ABS(CT67/CI67)*100,"")</f>
        <v>2.572347266881029</v>
      </c>
      <c r="DF67" s="17">
        <f t="shared" ref="DF67:DF130" si="211">IFERROR(ABS(CU67/CJ67)*100,"")</f>
        <v>2.4948024948024949</v>
      </c>
      <c r="DG67" s="17">
        <f t="shared" ref="DG67:DG130" si="212">IFERROR(ABS(CV67/CK67)*100,"")</f>
        <v>2.6639344262295084</v>
      </c>
      <c r="DH67" s="19">
        <f t="shared" ref="DH67:DH130" si="213">IFERROR(ABS(CW67/CL67)*100,"")</f>
        <v>2.9380902413431276</v>
      </c>
      <c r="DI67" s="17">
        <f t="shared" ref="DI67:DI130" si="214">IFERROR(ABS(CX67/CM67)*100,"")</f>
        <v>2.648305084745763</v>
      </c>
    </row>
    <row r="68" spans="1:113" x14ac:dyDescent="0.2">
      <c r="A68" s="91" t="s">
        <v>246</v>
      </c>
      <c r="B68" s="91" t="e">
        <f>VLOOKUP(A68,#REF!,5,FALSE)</f>
        <v>#REF!</v>
      </c>
      <c r="C68" s="92">
        <v>6</v>
      </c>
      <c r="D68" s="103">
        <f t="shared" si="149"/>
        <v>-0.26767676767676996</v>
      </c>
      <c r="E68" s="103">
        <f t="shared" si="150"/>
        <v>-0.13535353535353778</v>
      </c>
      <c r="F68" s="103">
        <f t="shared" si="151"/>
        <v>-0.13961832061068691</v>
      </c>
      <c r="G68" s="103">
        <f t="shared" si="152"/>
        <v>-4.1015625000001776E-2</v>
      </c>
      <c r="H68" s="103">
        <f t="shared" si="153"/>
        <v>1.5937499999999716E-2</v>
      </c>
      <c r="I68" s="103">
        <f t="shared" si="154"/>
        <v>0.39516129032257741</v>
      </c>
      <c r="J68" s="103">
        <f t="shared" si="155"/>
        <v>0.52389380530973462</v>
      </c>
      <c r="K68" s="103">
        <f t="shared" si="156"/>
        <v>0.49899159663865333</v>
      </c>
      <c r="L68" s="103">
        <f t="shared" si="157"/>
        <v>-0.24087912087912144</v>
      </c>
      <c r="M68" s="103">
        <f t="shared" si="158"/>
        <v>-9.8867924528299511E-2</v>
      </c>
      <c r="N68" s="103">
        <f t="shared" si="159"/>
        <v>0.49828282828283221</v>
      </c>
      <c r="O68" s="102">
        <f t="shared" si="160"/>
        <v>-0.46727272727272773</v>
      </c>
      <c r="P68" s="103">
        <f t="shared" si="161"/>
        <v>-0.39727272727272833</v>
      </c>
      <c r="Q68" s="103">
        <f t="shared" si="162"/>
        <v>-4.7272727272727799E-2</v>
      </c>
      <c r="R68" s="103">
        <f t="shared" si="163"/>
        <v>0.24272727272727224</v>
      </c>
      <c r="S68" s="103">
        <f t="shared" si="164"/>
        <v>-0.17727272727272769</v>
      </c>
      <c r="T68" s="103">
        <f t="shared" si="165"/>
        <v>0.21272727272727199</v>
      </c>
      <c r="U68" s="103">
        <f t="shared" si="166"/>
        <v>0.64272727272727259</v>
      </c>
      <c r="V68" s="103">
        <f t="shared" si="167"/>
        <v>0.67272727272727195</v>
      </c>
      <c r="W68" s="103">
        <f t="shared" si="168"/>
        <v>-0.51727272727272844</v>
      </c>
      <c r="X68" s="103">
        <f t="shared" si="169"/>
        <v>-0.34727272727272762</v>
      </c>
      <c r="Y68" s="103">
        <f t="shared" si="170"/>
        <v>0.18272727272727174</v>
      </c>
      <c r="Z68" s="35">
        <f t="shared" si="171"/>
        <v>98.486401987994256</v>
      </c>
      <c r="AA68" s="35">
        <f t="shared" si="172"/>
        <v>100</v>
      </c>
      <c r="AB68" s="35">
        <f t="shared" si="173"/>
        <v>94.256964204374029</v>
      </c>
      <c r="AC68" s="35">
        <f t="shared" si="174"/>
        <v>96.640077746019543</v>
      </c>
      <c r="AD68" s="35">
        <f t="shared" si="175"/>
        <v>98.3397350710555</v>
      </c>
      <c r="AE68" s="35">
        <f t="shared" si="176"/>
        <v>100</v>
      </c>
      <c r="AF68" s="35">
        <f t="shared" si="177"/>
        <v>100</v>
      </c>
      <c r="AG68" s="35">
        <f t="shared" si="178"/>
        <v>97.837788163629682</v>
      </c>
      <c r="AH68" s="35">
        <f t="shared" si="179"/>
        <v>89.178808811328324</v>
      </c>
      <c r="AI68" s="35">
        <f t="shared" si="180"/>
        <v>92.903902798232707</v>
      </c>
      <c r="AJ68" s="35">
        <f t="shared" si="181"/>
        <v>100</v>
      </c>
      <c r="AK68" s="36">
        <f t="shared" si="182"/>
        <v>99.025069637883007</v>
      </c>
      <c r="AL68" s="35">
        <f t="shared" si="183"/>
        <v>100</v>
      </c>
      <c r="AM68" s="35">
        <f t="shared" si="184"/>
        <v>96.291560102301787</v>
      </c>
      <c r="AN68" s="35">
        <f t="shared" si="185"/>
        <v>100</v>
      </c>
      <c r="AO68" s="35">
        <f t="shared" si="186"/>
        <v>94.629156010230176</v>
      </c>
      <c r="AP68" s="35">
        <f t="shared" si="187"/>
        <v>99.61636828644501</v>
      </c>
      <c r="AQ68" s="35">
        <f t="shared" si="188"/>
        <v>99.636363636363654</v>
      </c>
      <c r="AR68" s="35">
        <f t="shared" si="189"/>
        <v>100</v>
      </c>
      <c r="AS68" s="35">
        <f t="shared" si="190"/>
        <v>85.575757575757578</v>
      </c>
      <c r="AT68" s="35">
        <f t="shared" si="191"/>
        <v>93.170103092783506</v>
      </c>
      <c r="AU68" s="35">
        <f t="shared" si="192"/>
        <v>100</v>
      </c>
      <c r="AV68" s="36">
        <f t="shared" si="127"/>
        <v>85.006386034107365</v>
      </c>
      <c r="AW68" s="35">
        <f t="shared" si="128"/>
        <v>86.31281508737608</v>
      </c>
      <c r="AX68" s="35">
        <f t="shared" si="129"/>
        <v>91.521410070974468</v>
      </c>
      <c r="AY68" s="35">
        <f t="shared" si="130"/>
        <v>93.835360170382714</v>
      </c>
      <c r="AZ68" s="35">
        <f t="shared" si="131"/>
        <v>95.485689526285441</v>
      </c>
      <c r="BA68" s="35">
        <f t="shared" si="132"/>
        <v>97.097769744134595</v>
      </c>
      <c r="BB68" s="35">
        <f t="shared" si="133"/>
        <v>100</v>
      </c>
      <c r="BC68" s="35">
        <f t="shared" si="134"/>
        <v>97.837788163629682</v>
      </c>
      <c r="BD68" s="35">
        <f t="shared" si="135"/>
        <v>89.178808811328324</v>
      </c>
      <c r="BE68" s="35">
        <f t="shared" si="136"/>
        <v>90.804310045185957</v>
      </c>
      <c r="BF68" s="35">
        <f t="shared" si="137"/>
        <v>97.740038157916132</v>
      </c>
      <c r="BG68" s="36">
        <f t="shared" si="138"/>
        <v>64.460562103354491</v>
      </c>
      <c r="BH68" s="35">
        <f t="shared" si="139"/>
        <v>65.451230628988142</v>
      </c>
      <c r="BI68" s="35">
        <f t="shared" si="140"/>
        <v>69.400921658986178</v>
      </c>
      <c r="BJ68" s="35">
        <f t="shared" si="141"/>
        <v>71.155595996360333</v>
      </c>
      <c r="BK68" s="35">
        <f t="shared" si="142"/>
        <v>72.407045009784724</v>
      </c>
      <c r="BL68" s="35">
        <f t="shared" si="143"/>
        <v>73.629489603024581</v>
      </c>
      <c r="BM68" s="35">
        <f t="shared" si="144"/>
        <v>75.830258302583033</v>
      </c>
      <c r="BN68" s="35">
        <f t="shared" si="145"/>
        <v>74.190647482014398</v>
      </c>
      <c r="BO68" s="35">
        <f t="shared" si="146"/>
        <v>67.624521072796938</v>
      </c>
      <c r="BP68" s="35">
        <f t="shared" si="147"/>
        <v>68.857142857142861</v>
      </c>
      <c r="BQ68" s="35">
        <f t="shared" si="148"/>
        <v>74.116523400191014</v>
      </c>
      <c r="BR68" s="36">
        <f t="shared" si="193"/>
        <v>86.181818181818187</v>
      </c>
      <c r="BS68" s="35">
        <f t="shared" si="194"/>
        <v>87.030303030303031</v>
      </c>
      <c r="BT68" s="35">
        <f t="shared" si="195"/>
        <v>91.272727272727266</v>
      </c>
      <c r="BU68" s="35">
        <f t="shared" si="196"/>
        <v>94.787878787878782</v>
      </c>
      <c r="BV68" s="35">
        <f t="shared" si="197"/>
        <v>89.696969696969703</v>
      </c>
      <c r="BW68" s="35">
        <f t="shared" si="198"/>
        <v>94.424242424242422</v>
      </c>
      <c r="BX68" s="35">
        <f t="shared" si="199"/>
        <v>99.636363636363654</v>
      </c>
      <c r="BY68" s="35">
        <f t="shared" si="200"/>
        <v>100</v>
      </c>
      <c r="BZ68" s="35">
        <f t="shared" si="201"/>
        <v>85.575757575757578</v>
      </c>
      <c r="CA68" s="35">
        <f t="shared" si="202"/>
        <v>87.63636363636364</v>
      </c>
      <c r="CB68" s="35">
        <f t="shared" si="203"/>
        <v>94.060606060606062</v>
      </c>
      <c r="CC68" s="15">
        <v>7.11</v>
      </c>
      <c r="CD68" s="16">
        <v>7.18</v>
      </c>
      <c r="CE68" s="15">
        <v>7.53</v>
      </c>
      <c r="CF68" s="16">
        <v>7.82</v>
      </c>
      <c r="CG68" s="16">
        <v>7.4</v>
      </c>
      <c r="CH68" s="16">
        <v>7.79</v>
      </c>
      <c r="CI68" s="15">
        <v>8.2200000000000006</v>
      </c>
      <c r="CJ68" s="16">
        <v>8.25</v>
      </c>
      <c r="CK68" s="16">
        <v>7.06</v>
      </c>
      <c r="CL68" s="15">
        <v>7.23</v>
      </c>
      <c r="CM68" s="16">
        <v>7.76</v>
      </c>
      <c r="CN68" s="15">
        <v>0.11</v>
      </c>
      <c r="CO68" s="16">
        <v>0.09</v>
      </c>
      <c r="CP68" s="15">
        <v>0.13</v>
      </c>
      <c r="CQ68" s="16">
        <v>0.12</v>
      </c>
      <c r="CR68" s="16">
        <v>0.11</v>
      </c>
      <c r="CS68" s="16">
        <v>0.11</v>
      </c>
      <c r="CT68" s="15">
        <v>0.16</v>
      </c>
      <c r="CU68" s="16">
        <v>0.13</v>
      </c>
      <c r="CV68" s="16">
        <v>0.1</v>
      </c>
      <c r="CW68" s="15">
        <v>0.11</v>
      </c>
      <c r="CX68" s="16">
        <v>0.14000000000000001</v>
      </c>
      <c r="CY68" s="19">
        <f t="shared" si="204"/>
        <v>1.5471167369901546</v>
      </c>
      <c r="CZ68" s="17">
        <f t="shared" si="205"/>
        <v>1.2534818941504178</v>
      </c>
      <c r="DA68" s="19">
        <f t="shared" si="206"/>
        <v>1.7264276228419653</v>
      </c>
      <c r="DB68" s="17">
        <f t="shared" si="207"/>
        <v>1.5345268542199486</v>
      </c>
      <c r="DC68" s="17">
        <f t="shared" si="208"/>
        <v>1.4864864864864864</v>
      </c>
      <c r="DD68" s="17">
        <f t="shared" si="209"/>
        <v>1.4120667522464698</v>
      </c>
      <c r="DE68" s="19">
        <f t="shared" si="210"/>
        <v>1.9464720194647203</v>
      </c>
      <c r="DF68" s="17">
        <f t="shared" si="211"/>
        <v>1.5757575757575759</v>
      </c>
      <c r="DG68" s="17">
        <f t="shared" si="212"/>
        <v>1.41643059490085</v>
      </c>
      <c r="DH68" s="19">
        <f t="shared" si="213"/>
        <v>1.5214384508990317</v>
      </c>
      <c r="DI68" s="17">
        <f t="shared" si="214"/>
        <v>1.8041237113402064</v>
      </c>
    </row>
    <row r="69" spans="1:113" x14ac:dyDescent="0.2">
      <c r="A69" s="91" t="s">
        <v>247</v>
      </c>
      <c r="B69" s="91" t="e">
        <f>VLOOKUP(A69,#REF!,5,FALSE)</f>
        <v>#REF!</v>
      </c>
      <c r="C69" s="92">
        <v>3</v>
      </c>
      <c r="D69" s="103">
        <f t="shared" si="149"/>
        <v>-0.1076767676767707</v>
      </c>
      <c r="E69" s="103">
        <f t="shared" si="150"/>
        <v>-3.5353535353537247E-2</v>
      </c>
      <c r="F69" s="103">
        <f t="shared" si="151"/>
        <v>0.3603816793893122</v>
      </c>
      <c r="G69" s="103">
        <f t="shared" si="152"/>
        <v>0.15898437499999751</v>
      </c>
      <c r="H69" s="103">
        <f t="shared" si="153"/>
        <v>-6.4062500000000355E-2</v>
      </c>
      <c r="I69" s="103">
        <f t="shared" si="154"/>
        <v>0.17516129032257766</v>
      </c>
      <c r="J69" s="103">
        <f t="shared" si="155"/>
        <v>0.33389380530973334</v>
      </c>
      <c r="K69" s="103">
        <f t="shared" si="156"/>
        <v>0.22899159663865376</v>
      </c>
      <c r="L69" s="103">
        <f t="shared" si="157"/>
        <v>-6.087912087912084E-2</v>
      </c>
      <c r="M69" s="103">
        <f t="shared" si="158"/>
        <v>-0.84886792452829951</v>
      </c>
      <c r="N69" s="103">
        <f t="shared" si="159"/>
        <v>-1.2717171717171674</v>
      </c>
      <c r="O69" s="102">
        <f t="shared" si="160"/>
        <v>-0.11272727272727234</v>
      </c>
      <c r="P69" s="103">
        <f t="shared" si="161"/>
        <v>-0.10272727272727167</v>
      </c>
      <c r="Q69" s="103">
        <f t="shared" si="162"/>
        <v>0.64727272727272744</v>
      </c>
      <c r="R69" s="103">
        <f t="shared" si="163"/>
        <v>0.63727272727272766</v>
      </c>
      <c r="S69" s="103">
        <f t="shared" si="164"/>
        <v>-6.2727272727271632E-2</v>
      </c>
      <c r="T69" s="103">
        <f t="shared" si="165"/>
        <v>0.18727272727272837</v>
      </c>
      <c r="U69" s="103">
        <f t="shared" si="166"/>
        <v>0.64727272727272744</v>
      </c>
      <c r="V69" s="103">
        <f t="shared" si="167"/>
        <v>0.59727272727272851</v>
      </c>
      <c r="W69" s="103">
        <f t="shared" si="168"/>
        <v>-0.1427272727272717</v>
      </c>
      <c r="X69" s="103">
        <f t="shared" si="169"/>
        <v>-0.90272727272727149</v>
      </c>
      <c r="Y69" s="103">
        <f t="shared" si="170"/>
        <v>-1.3927272727272717</v>
      </c>
      <c r="Z69" s="35">
        <f t="shared" si="171"/>
        <v>99.319413587319318</v>
      </c>
      <c r="AA69" s="35">
        <f t="shared" si="172"/>
        <v>100</v>
      </c>
      <c r="AB69" s="35">
        <f t="shared" si="173"/>
        <v>100</v>
      </c>
      <c r="AC69" s="35">
        <f t="shared" si="174"/>
        <v>98.603168056095384</v>
      </c>
      <c r="AD69" s="35">
        <f t="shared" si="175"/>
        <v>96.777495351336611</v>
      </c>
      <c r="AE69" s="35">
        <f t="shared" si="176"/>
        <v>96.677275905336103</v>
      </c>
      <c r="AF69" s="35">
        <f t="shared" si="177"/>
        <v>100</v>
      </c>
      <c r="AG69" s="35">
        <f t="shared" si="178"/>
        <v>96.875027997527283</v>
      </c>
      <c r="AH69" s="35">
        <f t="shared" si="179"/>
        <v>93.61637155685338</v>
      </c>
      <c r="AI69" s="35">
        <f t="shared" si="180"/>
        <v>100</v>
      </c>
      <c r="AJ69" s="35">
        <f t="shared" si="181"/>
        <v>92.7031377126888</v>
      </c>
      <c r="AK69" s="36">
        <f t="shared" si="182"/>
        <v>99.862637362637358</v>
      </c>
      <c r="AL69" s="35">
        <f t="shared" si="183"/>
        <v>100</v>
      </c>
      <c r="AM69" s="35">
        <f t="shared" si="184"/>
        <v>100</v>
      </c>
      <c r="AN69" s="35">
        <f t="shared" si="185"/>
        <v>99.875466998754675</v>
      </c>
      <c r="AO69" s="35">
        <f t="shared" si="186"/>
        <v>91.158156911581571</v>
      </c>
      <c r="AP69" s="35">
        <f t="shared" si="187"/>
        <v>94.271481942714829</v>
      </c>
      <c r="AQ69" s="35">
        <f t="shared" si="188"/>
        <v>100</v>
      </c>
      <c r="AR69" s="35">
        <f t="shared" si="189"/>
        <v>99.37733499377336</v>
      </c>
      <c r="AS69" s="35">
        <f t="shared" si="190"/>
        <v>90.161892901618941</v>
      </c>
      <c r="AT69" s="35">
        <f t="shared" si="191"/>
        <v>100</v>
      </c>
      <c r="AU69" s="35">
        <f t="shared" si="192"/>
        <v>92.438271604938265</v>
      </c>
      <c r="AV69" s="36">
        <f t="shared" si="127"/>
        <v>88.975950340348831</v>
      </c>
      <c r="AW69" s="35">
        <f t="shared" si="128"/>
        <v>89.585658157479187</v>
      </c>
      <c r="AX69" s="35">
        <f t="shared" si="129"/>
        <v>99.907834101382477</v>
      </c>
      <c r="AY69" s="35">
        <f t="shared" si="130"/>
        <v>98.512289560191135</v>
      </c>
      <c r="AZ69" s="35">
        <f t="shared" si="131"/>
        <v>96.688299503086512</v>
      </c>
      <c r="BA69" s="35">
        <f t="shared" si="132"/>
        <v>96.588172425239009</v>
      </c>
      <c r="BB69" s="35">
        <f t="shared" si="133"/>
        <v>100</v>
      </c>
      <c r="BC69" s="35">
        <f t="shared" si="134"/>
        <v>96.875027997527283</v>
      </c>
      <c r="BD69" s="35">
        <f t="shared" si="135"/>
        <v>93.61637155685338</v>
      </c>
      <c r="BE69" s="35">
        <f t="shared" si="136"/>
        <v>83.310442981675862</v>
      </c>
      <c r="BF69" s="35">
        <f t="shared" si="137"/>
        <v>77.231394686354065</v>
      </c>
      <c r="BG69" s="36">
        <f t="shared" si="138"/>
        <v>65.911151405258394</v>
      </c>
      <c r="BH69" s="35">
        <f t="shared" si="139"/>
        <v>66.362807657247032</v>
      </c>
      <c r="BI69" s="35">
        <f t="shared" si="140"/>
        <v>74.009216589861737</v>
      </c>
      <c r="BJ69" s="35">
        <f t="shared" si="141"/>
        <v>72.975432211100994</v>
      </c>
      <c r="BK69" s="35">
        <f t="shared" si="142"/>
        <v>71.624266144814086</v>
      </c>
      <c r="BL69" s="35">
        <f t="shared" si="143"/>
        <v>71.550094517958414</v>
      </c>
      <c r="BM69" s="35">
        <f t="shared" si="144"/>
        <v>74.077490774907744</v>
      </c>
      <c r="BN69" s="35">
        <f t="shared" si="145"/>
        <v>71.762589928057565</v>
      </c>
      <c r="BO69" s="35">
        <f t="shared" si="146"/>
        <v>69.348659003831415</v>
      </c>
      <c r="BP69" s="35">
        <f t="shared" si="147"/>
        <v>61.714285714285715</v>
      </c>
      <c r="BQ69" s="35">
        <f t="shared" si="148"/>
        <v>57.211079274116521</v>
      </c>
      <c r="BR69" s="36">
        <f t="shared" si="193"/>
        <v>90.535491905354931</v>
      </c>
      <c r="BS69" s="35">
        <f t="shared" si="194"/>
        <v>90.660024906600256</v>
      </c>
      <c r="BT69" s="35">
        <f t="shared" si="195"/>
        <v>100</v>
      </c>
      <c r="BU69" s="35">
        <f t="shared" si="196"/>
        <v>99.875466998754675</v>
      </c>
      <c r="BV69" s="35">
        <f t="shared" si="197"/>
        <v>91.158156911581571</v>
      </c>
      <c r="BW69" s="35">
        <f t="shared" si="198"/>
        <v>94.271481942714829</v>
      </c>
      <c r="BX69" s="35">
        <f t="shared" si="199"/>
        <v>100</v>
      </c>
      <c r="BY69" s="35">
        <f t="shared" si="200"/>
        <v>99.37733499377336</v>
      </c>
      <c r="BZ69" s="35">
        <f t="shared" si="201"/>
        <v>90.161892901618941</v>
      </c>
      <c r="CA69" s="35">
        <f t="shared" si="202"/>
        <v>80.697384806973858</v>
      </c>
      <c r="CB69" s="35">
        <f t="shared" si="203"/>
        <v>74.595267745952683</v>
      </c>
      <c r="CC69" s="15">
        <v>7.27</v>
      </c>
      <c r="CD69" s="16">
        <v>7.28</v>
      </c>
      <c r="CE69" s="15">
        <v>8.0299999999999994</v>
      </c>
      <c r="CF69" s="16">
        <v>8.02</v>
      </c>
      <c r="CG69" s="16">
        <v>7.32</v>
      </c>
      <c r="CH69" s="16">
        <v>7.57</v>
      </c>
      <c r="CI69" s="15">
        <v>8.0299999999999994</v>
      </c>
      <c r="CJ69" s="16">
        <v>7.98</v>
      </c>
      <c r="CK69" s="16">
        <v>7.24</v>
      </c>
      <c r="CL69" s="15">
        <v>6.48</v>
      </c>
      <c r="CM69" s="16">
        <v>5.99</v>
      </c>
      <c r="CN69" s="15">
        <v>0.03</v>
      </c>
      <c r="CO69" s="16">
        <v>0.05</v>
      </c>
      <c r="CP69" s="15">
        <v>0.03</v>
      </c>
      <c r="CQ69" s="16">
        <v>0.14000000000000001</v>
      </c>
      <c r="CR69" s="16">
        <v>0.03</v>
      </c>
      <c r="CS69" s="16">
        <v>0.08</v>
      </c>
      <c r="CT69" s="15">
        <v>0.12</v>
      </c>
      <c r="CU69" s="16">
        <v>0.23</v>
      </c>
      <c r="CV69" s="16">
        <v>0.04</v>
      </c>
      <c r="CW69" s="15">
        <v>0.03</v>
      </c>
      <c r="CX69" s="16">
        <v>0.06</v>
      </c>
      <c r="CY69" s="19">
        <f t="shared" si="204"/>
        <v>0.41265474552957365</v>
      </c>
      <c r="CZ69" s="17">
        <f t="shared" si="205"/>
        <v>0.68681318681318682</v>
      </c>
      <c r="DA69" s="19">
        <f t="shared" si="206"/>
        <v>0.37359900373599003</v>
      </c>
      <c r="DB69" s="17">
        <f t="shared" si="207"/>
        <v>1.7456359102244392</v>
      </c>
      <c r="DC69" s="17">
        <f t="shared" si="208"/>
        <v>0.40983606557377045</v>
      </c>
      <c r="DD69" s="17">
        <f t="shared" si="209"/>
        <v>1.0568031704095113</v>
      </c>
      <c r="DE69" s="19">
        <f t="shared" si="210"/>
        <v>1.4943960149439601</v>
      </c>
      <c r="DF69" s="17">
        <f t="shared" si="211"/>
        <v>2.8822055137844611</v>
      </c>
      <c r="DG69" s="17">
        <f t="shared" si="212"/>
        <v>0.55248618784530379</v>
      </c>
      <c r="DH69" s="19">
        <f t="shared" si="213"/>
        <v>0.46296296296296291</v>
      </c>
      <c r="DI69" s="17">
        <f t="shared" si="214"/>
        <v>1.001669449081803</v>
      </c>
    </row>
    <row r="70" spans="1:113" x14ac:dyDescent="0.2">
      <c r="A70" s="91" t="s">
        <v>248</v>
      </c>
      <c r="B70" s="91" t="e">
        <f>VLOOKUP(A70,#REF!,5,FALSE)</f>
        <v>#REF!</v>
      </c>
      <c r="C70" s="92">
        <v>3</v>
      </c>
      <c r="D70" s="103">
        <f t="shared" si="149"/>
        <v>-1.3376767676767702</v>
      </c>
      <c r="E70" s="103">
        <f t="shared" si="150"/>
        <v>-1.3553535353535375</v>
      </c>
      <c r="F70" s="103">
        <f t="shared" si="151"/>
        <v>-2.0796183206106873</v>
      </c>
      <c r="G70" s="103">
        <f t="shared" si="152"/>
        <v>-2.2110156250000017</v>
      </c>
      <c r="H70" s="103">
        <f t="shared" si="153"/>
        <v>-1.7140625000000007</v>
      </c>
      <c r="I70" s="103">
        <f t="shared" si="154"/>
        <v>-1.834838709677423</v>
      </c>
      <c r="J70" s="103">
        <f t="shared" si="155"/>
        <v>-2.0261061946902661</v>
      </c>
      <c r="K70" s="103">
        <f t="shared" si="156"/>
        <v>-2.0910084033613465</v>
      </c>
      <c r="L70" s="103" t="str">
        <f t="shared" si="157"/>
        <v/>
      </c>
      <c r="M70" s="103" t="str">
        <f t="shared" si="158"/>
        <v/>
      </c>
      <c r="N70" s="103">
        <f t="shared" si="159"/>
        <v>-1.4117171717171679</v>
      </c>
      <c r="O70" s="102">
        <f t="shared" si="160"/>
        <v>0.30111111111110933</v>
      </c>
      <c r="P70" s="103">
        <f t="shared" si="161"/>
        <v>0.22111111111110926</v>
      </c>
      <c r="Q70" s="103">
        <f t="shared" si="162"/>
        <v>-0.14888888888889085</v>
      </c>
      <c r="R70" s="103">
        <f t="shared" si="163"/>
        <v>-8.8888888888890349E-2</v>
      </c>
      <c r="S70" s="103">
        <f t="shared" si="164"/>
        <v>-6.8888888888890776E-2</v>
      </c>
      <c r="T70" s="103">
        <f t="shared" si="165"/>
        <v>-0.1788888888888911</v>
      </c>
      <c r="U70" s="103">
        <f t="shared" si="166"/>
        <v>-6.8888888888890776E-2</v>
      </c>
      <c r="V70" s="103">
        <f t="shared" si="167"/>
        <v>-7.8888888888890563E-2</v>
      </c>
      <c r="W70" s="103" t="str">
        <f t="shared" si="168"/>
        <v/>
      </c>
      <c r="X70" s="103" t="str">
        <f t="shared" si="169"/>
        <v/>
      </c>
      <c r="Y70" s="103">
        <f t="shared" si="170"/>
        <v>0.11111111111110894</v>
      </c>
      <c r="Z70" s="35">
        <f t="shared" si="171"/>
        <v>100</v>
      </c>
      <c r="AA70" s="35">
        <f t="shared" si="172"/>
        <v>99.215198584942684</v>
      </c>
      <c r="AB70" s="35">
        <f t="shared" si="173"/>
        <v>92.864538886044258</v>
      </c>
      <c r="AC70" s="35">
        <f t="shared" si="174"/>
        <v>92.665610712319847</v>
      </c>
      <c r="AD70" s="35">
        <f t="shared" si="175"/>
        <v>100</v>
      </c>
      <c r="AE70" s="35">
        <f t="shared" si="176"/>
        <v>94.723330766178933</v>
      </c>
      <c r="AF70" s="35">
        <f t="shared" si="177"/>
        <v>100</v>
      </c>
      <c r="AG70" s="35">
        <f t="shared" si="178"/>
        <v>97.310088437186764</v>
      </c>
      <c r="AH70" s="35">
        <f t="shared" si="179"/>
        <v>0</v>
      </c>
      <c r="AI70" s="35">
        <f t="shared" si="180"/>
        <v>0</v>
      </c>
      <c r="AJ70" s="35">
        <f t="shared" si="181"/>
        <v>100</v>
      </c>
      <c r="AK70" s="36">
        <f t="shared" si="182"/>
        <v>100</v>
      </c>
      <c r="AL70" s="35">
        <f t="shared" si="183"/>
        <v>98.675496688741717</v>
      </c>
      <c r="AM70" s="35">
        <f t="shared" si="184"/>
        <v>98.589065255731924</v>
      </c>
      <c r="AN70" s="35">
        <f t="shared" si="185"/>
        <v>99.647266313932988</v>
      </c>
      <c r="AO70" s="35">
        <f t="shared" si="186"/>
        <v>100</v>
      </c>
      <c r="AP70" s="35">
        <f t="shared" si="187"/>
        <v>98.059964726631392</v>
      </c>
      <c r="AQ70" s="35">
        <f t="shared" si="188"/>
        <v>100</v>
      </c>
      <c r="AR70" s="35">
        <f t="shared" si="189"/>
        <v>99.823633156966494</v>
      </c>
      <c r="AS70" s="35">
        <f t="shared" si="190"/>
        <v>0</v>
      </c>
      <c r="AT70" s="35">
        <f t="shared" si="191"/>
        <v>0</v>
      </c>
      <c r="AU70" s="35">
        <f t="shared" si="192"/>
        <v>100</v>
      </c>
      <c r="AV70" s="36">
        <f t="shared" si="127"/>
        <v>98.005904642350714</v>
      </c>
      <c r="AW70" s="35">
        <f t="shared" si="128"/>
        <v>97.236752915877815</v>
      </c>
      <c r="AX70" s="35">
        <f t="shared" si="129"/>
        <v>92.208909370199692</v>
      </c>
      <c r="AY70" s="35">
        <f t="shared" si="130"/>
        <v>92.011385641958896</v>
      </c>
      <c r="AZ70" s="35">
        <f t="shared" si="131"/>
        <v>99.293993677555321</v>
      </c>
      <c r="BA70" s="35">
        <f t="shared" si="132"/>
        <v>94.054578062139527</v>
      </c>
      <c r="BB70" s="35">
        <f t="shared" si="133"/>
        <v>93.614816917399949</v>
      </c>
      <c r="BC70" s="35">
        <f t="shared" si="134"/>
        <v>91.096661132632363</v>
      </c>
      <c r="BD70" s="35">
        <f t="shared" si="135"/>
        <v>0</v>
      </c>
      <c r="BE70" s="35">
        <f t="shared" si="136"/>
        <v>0</v>
      </c>
      <c r="BF70" s="35">
        <f t="shared" si="137"/>
        <v>100</v>
      </c>
      <c r="BG70" s="36">
        <f t="shared" si="138"/>
        <v>54.759746146872168</v>
      </c>
      <c r="BH70" s="35">
        <f t="shared" si="139"/>
        <v>54.329990884229716</v>
      </c>
      <c r="BI70" s="35">
        <f t="shared" si="140"/>
        <v>51.52073732718894</v>
      </c>
      <c r="BJ70" s="35">
        <f t="shared" si="141"/>
        <v>51.410373066424022</v>
      </c>
      <c r="BK70" s="35">
        <f t="shared" si="142"/>
        <v>55.479452054794514</v>
      </c>
      <c r="BL70" s="35">
        <f t="shared" si="143"/>
        <v>52.551984877126657</v>
      </c>
      <c r="BM70" s="35">
        <f t="shared" si="144"/>
        <v>52.306273062730625</v>
      </c>
      <c r="BN70" s="35">
        <f t="shared" si="145"/>
        <v>50.899280575539571</v>
      </c>
      <c r="BO70" s="35">
        <f t="shared" si="146"/>
        <v>0</v>
      </c>
      <c r="BP70" s="35">
        <f t="shared" si="147"/>
        <v>0</v>
      </c>
      <c r="BQ70" s="35">
        <f t="shared" si="148"/>
        <v>55.873925501432659</v>
      </c>
      <c r="BR70" s="36">
        <f t="shared" si="193"/>
        <v>101.34228187919463</v>
      </c>
      <c r="BS70" s="35">
        <f t="shared" si="194"/>
        <v>100</v>
      </c>
      <c r="BT70" s="35">
        <f t="shared" si="195"/>
        <v>93.791946308724832</v>
      </c>
      <c r="BU70" s="35">
        <f t="shared" si="196"/>
        <v>94.798657718120808</v>
      </c>
      <c r="BV70" s="35">
        <f t="shared" si="197"/>
        <v>95.134228187919462</v>
      </c>
      <c r="BW70" s="35">
        <f t="shared" si="198"/>
        <v>93.288590604026851</v>
      </c>
      <c r="BX70" s="35">
        <f t="shared" si="199"/>
        <v>95.134228187919462</v>
      </c>
      <c r="BY70" s="35">
        <f t="shared" si="200"/>
        <v>94.966442953020135</v>
      </c>
      <c r="BZ70" s="35">
        <f t="shared" si="201"/>
        <v>0</v>
      </c>
      <c r="CA70" s="35">
        <f t="shared" si="202"/>
        <v>0</v>
      </c>
      <c r="CB70" s="35">
        <f t="shared" si="203"/>
        <v>98.154362416107389</v>
      </c>
      <c r="CC70" s="15">
        <v>6.04</v>
      </c>
      <c r="CD70" s="16">
        <v>5.96</v>
      </c>
      <c r="CE70" s="15">
        <v>5.59</v>
      </c>
      <c r="CF70" s="16">
        <v>5.65</v>
      </c>
      <c r="CG70" s="16">
        <v>5.67</v>
      </c>
      <c r="CH70" s="16">
        <v>5.56</v>
      </c>
      <c r="CI70" s="15">
        <v>5.67</v>
      </c>
      <c r="CJ70" s="16">
        <v>5.66</v>
      </c>
      <c r="CM70" s="16">
        <v>5.85</v>
      </c>
      <c r="CN70" s="15">
        <v>0.05</v>
      </c>
      <c r="CO70" s="16">
        <v>0.08</v>
      </c>
      <c r="CP70" s="15">
        <v>0.14000000000000001</v>
      </c>
      <c r="CQ70" s="16">
        <v>0.01</v>
      </c>
      <c r="CR70" s="16">
        <v>0.04</v>
      </c>
      <c r="CS70" s="16">
        <v>0.03</v>
      </c>
      <c r="CT70" s="15">
        <v>0.17</v>
      </c>
      <c r="CU70" s="16">
        <v>0.11</v>
      </c>
      <c r="CV70" s="16" t="s">
        <v>180</v>
      </c>
      <c r="CW70" s="15" t="s">
        <v>180</v>
      </c>
      <c r="CX70" s="16">
        <v>0.19</v>
      </c>
      <c r="CY70" s="19">
        <f t="shared" si="204"/>
        <v>0.82781456953642385</v>
      </c>
      <c r="CZ70" s="17">
        <f t="shared" si="205"/>
        <v>1.3422818791946309</v>
      </c>
      <c r="DA70" s="19">
        <f t="shared" si="206"/>
        <v>2.5044722719141328</v>
      </c>
      <c r="DB70" s="17">
        <f t="shared" si="207"/>
        <v>0.17699115044247787</v>
      </c>
      <c r="DC70" s="17">
        <f t="shared" si="208"/>
        <v>0.70546737213403887</v>
      </c>
      <c r="DD70" s="17">
        <f t="shared" si="209"/>
        <v>0.53956834532374098</v>
      </c>
      <c r="DE70" s="19">
        <f t="shared" si="210"/>
        <v>2.998236331569665</v>
      </c>
      <c r="DF70" s="17">
        <f t="shared" si="211"/>
        <v>1.9434628975265018</v>
      </c>
      <c r="DG70" s="17" t="str">
        <f t="shared" si="212"/>
        <v/>
      </c>
      <c r="DH70" s="19" t="str">
        <f t="shared" si="213"/>
        <v/>
      </c>
      <c r="DI70" s="17">
        <f t="shared" si="214"/>
        <v>3.2478632478632483</v>
      </c>
    </row>
    <row r="71" spans="1:113" x14ac:dyDescent="0.2">
      <c r="A71" s="91" t="s">
        <v>249</v>
      </c>
      <c r="B71" s="91" t="e">
        <f>VLOOKUP(A71,#REF!,5,FALSE)</f>
        <v>#REF!</v>
      </c>
      <c r="C71" s="92">
        <v>4</v>
      </c>
      <c r="D71" s="103" t="str">
        <f t="shared" si="149"/>
        <v/>
      </c>
      <c r="E71" s="103" t="str">
        <f t="shared" si="150"/>
        <v/>
      </c>
      <c r="F71" s="103">
        <f t="shared" si="151"/>
        <v>-0.78961832061068726</v>
      </c>
      <c r="G71" s="103">
        <f t="shared" si="152"/>
        <v>-1.1010156250000023</v>
      </c>
      <c r="H71" s="103">
        <f t="shared" si="153"/>
        <v>-1.0540625000000006</v>
      </c>
      <c r="I71" s="103">
        <f t="shared" si="154"/>
        <v>-1.2248387096774227</v>
      </c>
      <c r="J71" s="103" t="str">
        <f t="shared" si="155"/>
        <v/>
      </c>
      <c r="K71" s="103">
        <f t="shared" si="156"/>
        <v>-1.6310084033613466</v>
      </c>
      <c r="L71" s="103" t="str">
        <f t="shared" si="157"/>
        <v/>
      </c>
      <c r="M71" s="103">
        <f t="shared" si="158"/>
        <v>-1.5788679245282999</v>
      </c>
      <c r="N71" s="103" t="str">
        <f t="shared" si="159"/>
        <v/>
      </c>
      <c r="O71" s="102" t="str">
        <f t="shared" si="160"/>
        <v/>
      </c>
      <c r="P71" s="103" t="str">
        <f t="shared" si="161"/>
        <v/>
      </c>
      <c r="Q71" s="103">
        <f t="shared" si="162"/>
        <v>0.54499999999999993</v>
      </c>
      <c r="R71" s="103">
        <f t="shared" si="163"/>
        <v>0.42499999999999982</v>
      </c>
      <c r="S71" s="103">
        <f t="shared" si="164"/>
        <v>-4.9999999999998934E-3</v>
      </c>
      <c r="T71" s="103">
        <f t="shared" si="165"/>
        <v>-0.16500000000000004</v>
      </c>
      <c r="U71" s="103" t="str">
        <f t="shared" si="166"/>
        <v/>
      </c>
      <c r="V71" s="103">
        <f t="shared" si="167"/>
        <v>-0.21499999999999986</v>
      </c>
      <c r="W71" s="103" t="str">
        <f t="shared" si="168"/>
        <v/>
      </c>
      <c r="X71" s="103">
        <f t="shared" si="169"/>
        <v>-0.58499999999999996</v>
      </c>
      <c r="Y71" s="103" t="str">
        <f t="shared" si="170"/>
        <v/>
      </c>
      <c r="Z71" s="35">
        <f t="shared" si="171"/>
        <v>0</v>
      </c>
      <c r="AA71" s="35">
        <f t="shared" si="172"/>
        <v>0</v>
      </c>
      <c r="AB71" s="35">
        <f t="shared" si="173"/>
        <v>100</v>
      </c>
      <c r="AC71" s="35">
        <f t="shared" si="174"/>
        <v>97.004147533698699</v>
      </c>
      <c r="AD71" s="35">
        <f t="shared" si="175"/>
        <v>97.677405224593798</v>
      </c>
      <c r="AE71" s="35">
        <f t="shared" si="176"/>
        <v>91.968858530795259</v>
      </c>
      <c r="AF71" s="35">
        <f t="shared" si="177"/>
        <v>0</v>
      </c>
      <c r="AG71" s="35">
        <f t="shared" si="178"/>
        <v>99.999999999999986</v>
      </c>
      <c r="AH71" s="35">
        <f t="shared" si="179"/>
        <v>0</v>
      </c>
      <c r="AI71" s="35">
        <f t="shared" si="180"/>
        <v>100</v>
      </c>
      <c r="AJ71" s="35">
        <f t="shared" si="181"/>
        <v>0</v>
      </c>
      <c r="AK71" s="36">
        <f t="shared" si="182"/>
        <v>0</v>
      </c>
      <c r="AL71" s="35">
        <f t="shared" si="183"/>
        <v>0</v>
      </c>
      <c r="AM71" s="35">
        <f t="shared" si="184"/>
        <v>100</v>
      </c>
      <c r="AN71" s="35">
        <f t="shared" si="185"/>
        <v>98.255813953488371</v>
      </c>
      <c r="AO71" s="35">
        <f t="shared" si="186"/>
        <v>92.005813953488371</v>
      </c>
      <c r="AP71" s="35">
        <f t="shared" si="187"/>
        <v>89.680232558139537</v>
      </c>
      <c r="AQ71" s="35">
        <f t="shared" si="188"/>
        <v>0</v>
      </c>
      <c r="AR71" s="35">
        <f t="shared" si="189"/>
        <v>100</v>
      </c>
      <c r="AS71" s="35">
        <f t="shared" si="190"/>
        <v>0</v>
      </c>
      <c r="AT71" s="35">
        <f t="shared" si="191"/>
        <v>100</v>
      </c>
      <c r="AU71" s="35">
        <f t="shared" si="192"/>
        <v>0</v>
      </c>
      <c r="AV71" s="36">
        <f t="shared" si="127"/>
        <v>0</v>
      </c>
      <c r="AW71" s="35">
        <f t="shared" si="128"/>
        <v>0</v>
      </c>
      <c r="AX71" s="35">
        <f t="shared" si="129"/>
        <v>100</v>
      </c>
      <c r="AY71" s="35">
        <f t="shared" si="130"/>
        <v>97.004147533698699</v>
      </c>
      <c r="AZ71" s="35">
        <f t="shared" si="131"/>
        <v>97.677405224593798</v>
      </c>
      <c r="BA71" s="35">
        <f t="shared" si="132"/>
        <v>91.968858530795259</v>
      </c>
      <c r="BB71" s="35">
        <f t="shared" si="133"/>
        <v>0</v>
      </c>
      <c r="BC71" s="35">
        <f t="shared" si="134"/>
        <v>86.793646478166295</v>
      </c>
      <c r="BD71" s="35">
        <f t="shared" si="135"/>
        <v>0</v>
      </c>
      <c r="BE71" s="35">
        <f t="shared" si="136"/>
        <v>86.361434108527121</v>
      </c>
      <c r="BF71" s="35">
        <f t="shared" si="137"/>
        <v>0</v>
      </c>
      <c r="BG71" s="36">
        <f t="shared" si="138"/>
        <v>0</v>
      </c>
      <c r="BH71" s="35">
        <f t="shared" si="139"/>
        <v>0</v>
      </c>
      <c r="BI71" s="35">
        <f t="shared" si="140"/>
        <v>63.410138248847929</v>
      </c>
      <c r="BJ71" s="35">
        <f t="shared" si="141"/>
        <v>61.51046405823476</v>
      </c>
      <c r="BK71" s="35">
        <f t="shared" si="142"/>
        <v>61.937377690802343</v>
      </c>
      <c r="BL71" s="35">
        <f t="shared" si="143"/>
        <v>58.317580340264648</v>
      </c>
      <c r="BM71" s="35">
        <f t="shared" si="144"/>
        <v>0</v>
      </c>
      <c r="BN71" s="35">
        <f t="shared" si="145"/>
        <v>55.035971223021583</v>
      </c>
      <c r="BO71" s="35">
        <f t="shared" si="146"/>
        <v>0</v>
      </c>
      <c r="BP71" s="35">
        <f t="shared" si="147"/>
        <v>54.761904761904759</v>
      </c>
      <c r="BQ71" s="35">
        <f t="shared" si="148"/>
        <v>0</v>
      </c>
      <c r="BR71" s="36">
        <f t="shared" si="193"/>
        <v>0</v>
      </c>
      <c r="BS71" s="35">
        <f t="shared" si="194"/>
        <v>0</v>
      </c>
      <c r="BT71" s="35">
        <f t="shared" si="195"/>
        <v>100</v>
      </c>
      <c r="BU71" s="35">
        <f t="shared" si="196"/>
        <v>98.255813953488371</v>
      </c>
      <c r="BV71" s="35">
        <f t="shared" si="197"/>
        <v>92.005813953488371</v>
      </c>
      <c r="BW71" s="35">
        <f t="shared" si="198"/>
        <v>89.680232558139537</v>
      </c>
      <c r="BX71" s="35">
        <f t="shared" si="199"/>
        <v>0</v>
      </c>
      <c r="BY71" s="35">
        <f t="shared" si="200"/>
        <v>88.95348837209302</v>
      </c>
      <c r="BZ71" s="35">
        <f t="shared" si="201"/>
        <v>0</v>
      </c>
      <c r="CA71" s="35">
        <f t="shared" si="202"/>
        <v>83.575581395348834</v>
      </c>
      <c r="CB71" s="35">
        <f t="shared" si="203"/>
        <v>0</v>
      </c>
      <c r="CE71" s="15">
        <v>6.88</v>
      </c>
      <c r="CF71" s="16">
        <v>6.76</v>
      </c>
      <c r="CG71" s="16">
        <v>6.33</v>
      </c>
      <c r="CH71" s="16">
        <v>6.17</v>
      </c>
      <c r="CJ71" s="16">
        <v>6.12</v>
      </c>
      <c r="CL71" s="15">
        <v>5.75</v>
      </c>
      <c r="CN71" s="15" t="s">
        <v>180</v>
      </c>
      <c r="CO71" s="16" t="s">
        <v>180</v>
      </c>
      <c r="CP71" s="15">
        <v>0.11</v>
      </c>
      <c r="CQ71" s="16">
        <v>0.11</v>
      </c>
      <c r="CR71" s="16">
        <v>0.09</v>
      </c>
      <c r="CS71" s="16">
        <v>0.1</v>
      </c>
      <c r="CT71" s="15" t="s">
        <v>180</v>
      </c>
      <c r="CU71" s="16">
        <v>0.03</v>
      </c>
      <c r="CV71" s="16" t="s">
        <v>180</v>
      </c>
      <c r="CW71" s="15">
        <v>0.11</v>
      </c>
      <c r="CX71" s="16" t="s">
        <v>180</v>
      </c>
      <c r="CY71" s="19" t="str">
        <f t="shared" si="204"/>
        <v/>
      </c>
      <c r="CZ71" s="17" t="str">
        <f t="shared" si="205"/>
        <v/>
      </c>
      <c r="DA71" s="19">
        <f t="shared" si="206"/>
        <v>1.5988372093023258</v>
      </c>
      <c r="DB71" s="17">
        <f t="shared" si="207"/>
        <v>1.6272189349112427</v>
      </c>
      <c r="DC71" s="17">
        <f t="shared" si="208"/>
        <v>1.4218009478672986</v>
      </c>
      <c r="DD71" s="17">
        <f t="shared" si="209"/>
        <v>1.6207455429497568</v>
      </c>
      <c r="DE71" s="19" t="str">
        <f t="shared" si="210"/>
        <v/>
      </c>
      <c r="DF71" s="17">
        <f t="shared" si="211"/>
        <v>0.49019607843137253</v>
      </c>
      <c r="DG71" s="17" t="str">
        <f t="shared" si="212"/>
        <v/>
      </c>
      <c r="DH71" s="19">
        <f t="shared" si="213"/>
        <v>1.9130434782608694</v>
      </c>
      <c r="DI71" s="17" t="str">
        <f t="shared" si="214"/>
        <v/>
      </c>
    </row>
    <row r="72" spans="1:113" x14ac:dyDescent="0.2">
      <c r="A72" s="91" t="s">
        <v>250</v>
      </c>
      <c r="B72" s="91" t="e">
        <f>VLOOKUP(A72,#REF!,5,FALSE)</f>
        <v>#REF!</v>
      </c>
      <c r="C72" s="92">
        <v>5</v>
      </c>
      <c r="D72" s="103">
        <f t="shared" si="149"/>
        <v>-0.89767676767676985</v>
      </c>
      <c r="E72" s="103">
        <f t="shared" si="150"/>
        <v>-0.57535353535353728</v>
      </c>
      <c r="F72" s="103">
        <f t="shared" si="151"/>
        <v>-0.22961832061068677</v>
      </c>
      <c r="G72" s="103">
        <f t="shared" si="152"/>
        <v>-0.45101562500000192</v>
      </c>
      <c r="H72" s="103">
        <f t="shared" si="153"/>
        <v>-0.67406250000000068</v>
      </c>
      <c r="I72" s="103">
        <f t="shared" si="154"/>
        <v>-0.68483870967742266</v>
      </c>
      <c r="J72" s="103">
        <f t="shared" si="155"/>
        <v>-0.85610619469026616</v>
      </c>
      <c r="K72" s="103">
        <f t="shared" si="156"/>
        <v>-0.86100840336134699</v>
      </c>
      <c r="L72" s="103">
        <f t="shared" si="157"/>
        <v>-0.4008791208791207</v>
      </c>
      <c r="M72" s="103">
        <f t="shared" si="158"/>
        <v>-0.60886792452830019</v>
      </c>
      <c r="N72" s="103" t="str">
        <f t="shared" si="159"/>
        <v/>
      </c>
      <c r="O72" s="102">
        <f t="shared" si="160"/>
        <v>-0.40399999999999991</v>
      </c>
      <c r="P72" s="103">
        <f t="shared" si="161"/>
        <v>-0.14400000000000013</v>
      </c>
      <c r="Q72" s="103">
        <f t="shared" si="162"/>
        <v>0.55600000000000005</v>
      </c>
      <c r="R72" s="103">
        <f t="shared" si="163"/>
        <v>0.5259999999999998</v>
      </c>
      <c r="S72" s="103">
        <f t="shared" si="164"/>
        <v>-0.17400000000000038</v>
      </c>
      <c r="T72" s="103">
        <f t="shared" si="165"/>
        <v>-0.17400000000000038</v>
      </c>
      <c r="U72" s="103">
        <f t="shared" si="166"/>
        <v>-4.4000000000000483E-2</v>
      </c>
      <c r="V72" s="103">
        <f t="shared" si="167"/>
        <v>5.9999999999993392E-3</v>
      </c>
      <c r="W72" s="103">
        <f t="shared" si="168"/>
        <v>1.6000000000000014E-2</v>
      </c>
      <c r="X72" s="103">
        <f t="shared" si="169"/>
        <v>-0.16400000000000059</v>
      </c>
      <c r="Y72" s="103" t="str">
        <f t="shared" si="170"/>
        <v/>
      </c>
      <c r="Z72" s="35">
        <f t="shared" si="171"/>
        <v>95.619446290263141</v>
      </c>
      <c r="AA72" s="35">
        <f t="shared" si="172"/>
        <v>100</v>
      </c>
      <c r="AB72" s="35">
        <f t="shared" si="173"/>
        <v>100</v>
      </c>
      <c r="AC72" s="35">
        <f t="shared" si="174"/>
        <v>98.328025477707001</v>
      </c>
      <c r="AD72" s="35">
        <f t="shared" si="175"/>
        <v>95.74771689497716</v>
      </c>
      <c r="AE72" s="35">
        <f t="shared" si="176"/>
        <v>92.489760554505366</v>
      </c>
      <c r="AF72" s="35">
        <f t="shared" si="177"/>
        <v>95.472485159634203</v>
      </c>
      <c r="AG72" s="35">
        <f t="shared" si="178"/>
        <v>93.748827025336269</v>
      </c>
      <c r="AH72" s="35">
        <f t="shared" si="179"/>
        <v>100</v>
      </c>
      <c r="AI72" s="35">
        <f t="shared" si="180"/>
        <v>100</v>
      </c>
      <c r="AJ72" s="35">
        <f t="shared" si="181"/>
        <v>0</v>
      </c>
      <c r="AK72" s="36">
        <f t="shared" si="182"/>
        <v>96.142433234421361</v>
      </c>
      <c r="AL72" s="35">
        <f t="shared" si="183"/>
        <v>100</v>
      </c>
      <c r="AM72" s="35">
        <f t="shared" si="184"/>
        <v>100</v>
      </c>
      <c r="AN72" s="35">
        <f t="shared" si="185"/>
        <v>99.596774193548384</v>
      </c>
      <c r="AO72" s="35">
        <f t="shared" si="186"/>
        <v>90.188172043010752</v>
      </c>
      <c r="AP72" s="35">
        <f t="shared" si="187"/>
        <v>90.188172043010752</v>
      </c>
      <c r="AQ72" s="35">
        <f t="shared" si="188"/>
        <v>99.130434782608688</v>
      </c>
      <c r="AR72" s="35">
        <f t="shared" si="189"/>
        <v>99.85507246376811</v>
      </c>
      <c r="AS72" s="35">
        <f t="shared" si="190"/>
        <v>100</v>
      </c>
      <c r="AT72" s="35">
        <f t="shared" si="191"/>
        <v>100</v>
      </c>
      <c r="AU72" s="35">
        <f t="shared" si="192"/>
        <v>0</v>
      </c>
      <c r="AV72" s="36">
        <f t="shared" si="127"/>
        <v>85.675430643699002</v>
      </c>
      <c r="AW72" s="35">
        <f t="shared" si="128"/>
        <v>89.600425402613197</v>
      </c>
      <c r="AX72" s="35">
        <f t="shared" si="129"/>
        <v>100</v>
      </c>
      <c r="AY72" s="35">
        <f t="shared" si="130"/>
        <v>98.328025477707001</v>
      </c>
      <c r="AZ72" s="35">
        <f t="shared" si="131"/>
        <v>95.74771689497716</v>
      </c>
      <c r="BA72" s="35">
        <f t="shared" si="132"/>
        <v>92.489760554505366</v>
      </c>
      <c r="BB72" s="35">
        <f t="shared" si="133"/>
        <v>92.020295202952028</v>
      </c>
      <c r="BC72" s="35">
        <f t="shared" si="134"/>
        <v>90.358962829736228</v>
      </c>
      <c r="BD72" s="35">
        <f t="shared" si="135"/>
        <v>96.384099616858236</v>
      </c>
      <c r="BE72" s="35">
        <f t="shared" si="136"/>
        <v>93.333333333333343</v>
      </c>
      <c r="BF72" s="35">
        <f t="shared" si="137"/>
        <v>0</v>
      </c>
      <c r="BG72" s="36">
        <f t="shared" si="138"/>
        <v>58.748866727107888</v>
      </c>
      <c r="BH72" s="35">
        <f t="shared" si="139"/>
        <v>61.440291704649042</v>
      </c>
      <c r="BI72" s="35">
        <f t="shared" si="140"/>
        <v>68.571428571428569</v>
      </c>
      <c r="BJ72" s="35">
        <f t="shared" si="141"/>
        <v>67.424931756141945</v>
      </c>
      <c r="BK72" s="35">
        <f t="shared" si="142"/>
        <v>65.655577299412911</v>
      </c>
      <c r="BL72" s="35">
        <f t="shared" si="143"/>
        <v>63.421550094517961</v>
      </c>
      <c r="BM72" s="35">
        <f t="shared" si="144"/>
        <v>63.099630996309962</v>
      </c>
      <c r="BN72" s="35">
        <f t="shared" si="145"/>
        <v>61.960431654676263</v>
      </c>
      <c r="BO72" s="35">
        <f t="shared" si="146"/>
        <v>66.091954022988503</v>
      </c>
      <c r="BP72" s="35">
        <f t="shared" si="147"/>
        <v>64</v>
      </c>
      <c r="BQ72" s="35">
        <f t="shared" si="148"/>
        <v>0</v>
      </c>
      <c r="BR72" s="36">
        <f t="shared" si="193"/>
        <v>87.096774193548384</v>
      </c>
      <c r="BS72" s="35">
        <f t="shared" si="194"/>
        <v>90.591397849462368</v>
      </c>
      <c r="BT72" s="35">
        <f t="shared" si="195"/>
        <v>100</v>
      </c>
      <c r="BU72" s="35">
        <f t="shared" si="196"/>
        <v>99.596774193548384</v>
      </c>
      <c r="BV72" s="35">
        <f t="shared" si="197"/>
        <v>90.188172043010752</v>
      </c>
      <c r="BW72" s="35">
        <f t="shared" si="198"/>
        <v>90.188172043010752</v>
      </c>
      <c r="BX72" s="35">
        <f t="shared" si="199"/>
        <v>91.935483870967744</v>
      </c>
      <c r="BY72" s="35">
        <f t="shared" si="200"/>
        <v>92.607526881720432</v>
      </c>
      <c r="BZ72" s="35">
        <f t="shared" si="201"/>
        <v>92.741935483870961</v>
      </c>
      <c r="CA72" s="35">
        <f t="shared" si="202"/>
        <v>90.322580645161281</v>
      </c>
      <c r="CB72" s="35">
        <f t="shared" si="203"/>
        <v>0</v>
      </c>
      <c r="CC72" s="15">
        <v>6.48</v>
      </c>
      <c r="CD72" s="16">
        <v>6.74</v>
      </c>
      <c r="CE72" s="15">
        <v>7.44</v>
      </c>
      <c r="CF72" s="16">
        <v>7.41</v>
      </c>
      <c r="CG72" s="16">
        <v>6.71</v>
      </c>
      <c r="CH72" s="16">
        <v>6.71</v>
      </c>
      <c r="CI72" s="15">
        <v>6.84</v>
      </c>
      <c r="CJ72" s="16">
        <v>6.89</v>
      </c>
      <c r="CK72" s="16">
        <v>6.9</v>
      </c>
      <c r="CL72" s="15">
        <v>6.72</v>
      </c>
      <c r="CN72" s="15">
        <v>0.23</v>
      </c>
      <c r="CO72" s="16">
        <v>0.32</v>
      </c>
      <c r="CP72" s="15">
        <v>0.11</v>
      </c>
      <c r="CQ72" s="16">
        <v>0.15</v>
      </c>
      <c r="CR72" s="16">
        <v>0.21</v>
      </c>
      <c r="CS72" s="16">
        <v>0.26</v>
      </c>
      <c r="CT72" s="15">
        <v>0.32</v>
      </c>
      <c r="CU72" s="16">
        <v>0.08</v>
      </c>
      <c r="CV72" s="16">
        <v>0.19</v>
      </c>
      <c r="CW72" s="15">
        <v>0.14000000000000001</v>
      </c>
      <c r="CX72" s="16" t="s">
        <v>180</v>
      </c>
      <c r="CY72" s="19">
        <f t="shared" si="204"/>
        <v>3.5493827160493825</v>
      </c>
      <c r="CZ72" s="17">
        <f t="shared" si="205"/>
        <v>4.7477744807121667</v>
      </c>
      <c r="DA72" s="19">
        <f t="shared" si="206"/>
        <v>1.4784946236559138</v>
      </c>
      <c r="DB72" s="17">
        <f t="shared" si="207"/>
        <v>2.0242914979757085</v>
      </c>
      <c r="DC72" s="17">
        <f t="shared" si="208"/>
        <v>3.1296572280178832</v>
      </c>
      <c r="DD72" s="17">
        <f t="shared" si="209"/>
        <v>3.8748137108792844</v>
      </c>
      <c r="DE72" s="19">
        <f t="shared" si="210"/>
        <v>4.6783625730994158</v>
      </c>
      <c r="DF72" s="17">
        <f t="shared" si="211"/>
        <v>1.1611030478955007</v>
      </c>
      <c r="DG72" s="17">
        <f t="shared" si="212"/>
        <v>2.7536231884057969</v>
      </c>
      <c r="DH72" s="19">
        <f t="shared" si="213"/>
        <v>2.0833333333333335</v>
      </c>
      <c r="DI72" s="17" t="str">
        <f t="shared" si="214"/>
        <v/>
      </c>
    </row>
    <row r="73" spans="1:113" x14ac:dyDescent="0.2">
      <c r="A73" s="91" t="s">
        <v>251</v>
      </c>
      <c r="B73" s="91" t="e">
        <f>VLOOKUP(A73,#REF!,5,FALSE)</f>
        <v>#REF!</v>
      </c>
      <c r="C73" s="92">
        <v>3</v>
      </c>
      <c r="D73" s="103">
        <f t="shared" si="149"/>
        <v>-1.4976767676767704</v>
      </c>
      <c r="E73" s="103">
        <f t="shared" si="150"/>
        <v>-1.4153535353535371</v>
      </c>
      <c r="F73" s="103">
        <f t="shared" si="151"/>
        <v>-1.3196183206106875</v>
      </c>
      <c r="G73" s="103">
        <f t="shared" si="152"/>
        <v>-0.9010156250000021</v>
      </c>
      <c r="H73" s="103">
        <f t="shared" si="153"/>
        <v>-0.88406250000000064</v>
      </c>
      <c r="I73" s="103">
        <f t="shared" si="154"/>
        <v>-1.2048387096774222</v>
      </c>
      <c r="J73" s="103">
        <f t="shared" si="155"/>
        <v>-1.616106194690266</v>
      </c>
      <c r="K73" s="103">
        <f t="shared" si="156"/>
        <v>-0.68100840336134638</v>
      </c>
      <c r="L73" s="103">
        <f t="shared" si="157"/>
        <v>-1.3808791208791211</v>
      </c>
      <c r="M73" s="103">
        <f t="shared" si="158"/>
        <v>-1.4488679245283</v>
      </c>
      <c r="N73" s="103">
        <f t="shared" si="159"/>
        <v>-1.4317171717171675</v>
      </c>
      <c r="O73" s="102">
        <f t="shared" si="160"/>
        <v>-0.35272727272727344</v>
      </c>
      <c r="P73" s="103">
        <f t="shared" si="161"/>
        <v>-0.33272727272727298</v>
      </c>
      <c r="Q73" s="103">
        <f t="shared" si="162"/>
        <v>0.11727272727272631</v>
      </c>
      <c r="R73" s="103">
        <f t="shared" si="163"/>
        <v>0.72727272727272663</v>
      </c>
      <c r="S73" s="103">
        <f t="shared" si="164"/>
        <v>0.26727272727272666</v>
      </c>
      <c r="T73" s="103">
        <f t="shared" si="165"/>
        <v>-4.2727272727272947E-2</v>
      </c>
      <c r="U73" s="103">
        <f t="shared" si="166"/>
        <v>-0.15272727272727327</v>
      </c>
      <c r="V73" s="103">
        <f t="shared" si="167"/>
        <v>0.83727272727272695</v>
      </c>
      <c r="W73" s="103">
        <f t="shared" si="168"/>
        <v>-0.31272727272727341</v>
      </c>
      <c r="X73" s="103">
        <f t="shared" si="169"/>
        <v>-0.35272727272727344</v>
      </c>
      <c r="Y73" s="103">
        <f t="shared" si="170"/>
        <v>-0.40272727272727327</v>
      </c>
      <c r="Z73" s="35">
        <f t="shared" si="171"/>
        <v>99.118889930390168</v>
      </c>
      <c r="AA73" s="35">
        <f t="shared" si="172"/>
        <v>100</v>
      </c>
      <c r="AB73" s="35">
        <f t="shared" si="173"/>
        <v>92.019851116625304</v>
      </c>
      <c r="AC73" s="35">
        <f t="shared" si="174"/>
        <v>99.57471827535521</v>
      </c>
      <c r="AD73" s="35">
        <f t="shared" si="175"/>
        <v>100</v>
      </c>
      <c r="AE73" s="35">
        <f t="shared" si="176"/>
        <v>91.990402791915074</v>
      </c>
      <c r="AF73" s="35">
        <f t="shared" si="177"/>
        <v>88.218500289670502</v>
      </c>
      <c r="AG73" s="35">
        <f t="shared" si="178"/>
        <v>99.999999999999986</v>
      </c>
      <c r="AH73" s="35">
        <f t="shared" si="179"/>
        <v>89.18803210370298</v>
      </c>
      <c r="AI73" s="35">
        <f t="shared" si="180"/>
        <v>100</v>
      </c>
      <c r="AJ73" s="35">
        <f t="shared" si="181"/>
        <v>99.433756310547139</v>
      </c>
      <c r="AK73" s="36">
        <f t="shared" si="182"/>
        <v>99.66101694915254</v>
      </c>
      <c r="AL73" s="35">
        <f t="shared" si="183"/>
        <v>100</v>
      </c>
      <c r="AM73" s="35">
        <f t="shared" si="184"/>
        <v>91.235632183908052</v>
      </c>
      <c r="AN73" s="35">
        <f t="shared" si="185"/>
        <v>100</v>
      </c>
      <c r="AO73" s="35">
        <f t="shared" si="186"/>
        <v>93.390804597701148</v>
      </c>
      <c r="AP73" s="35">
        <f t="shared" si="187"/>
        <v>88.936781609195407</v>
      </c>
      <c r="AQ73" s="35">
        <f t="shared" si="188"/>
        <v>85.997171145685996</v>
      </c>
      <c r="AR73" s="35">
        <f t="shared" si="189"/>
        <v>100</v>
      </c>
      <c r="AS73" s="35">
        <f t="shared" si="190"/>
        <v>83.734087694483733</v>
      </c>
      <c r="AT73" s="35">
        <f t="shared" si="191"/>
        <v>100</v>
      </c>
      <c r="AU73" s="35">
        <f t="shared" si="192"/>
        <v>99.149659863945587</v>
      </c>
      <c r="AV73" s="36">
        <f t="shared" si="127"/>
        <v>83.818397377780897</v>
      </c>
      <c r="AW73" s="35">
        <f t="shared" si="128"/>
        <v>84.563494846083728</v>
      </c>
      <c r="AX73" s="35">
        <f t="shared" si="129"/>
        <v>92.019851116625304</v>
      </c>
      <c r="AY73" s="35">
        <f t="shared" si="130"/>
        <v>99.57471827535521</v>
      </c>
      <c r="AZ73" s="35">
        <f t="shared" si="131"/>
        <v>100</v>
      </c>
      <c r="BA73" s="35">
        <f t="shared" si="132"/>
        <v>91.990402791915074</v>
      </c>
      <c r="BB73" s="35">
        <f t="shared" si="133"/>
        <v>88.188475730911165</v>
      </c>
      <c r="BC73" s="35">
        <f t="shared" si="134"/>
        <v>99.965965688987282</v>
      </c>
      <c r="BD73" s="35">
        <f t="shared" si="135"/>
        <v>89.157677571470686</v>
      </c>
      <c r="BE73" s="35">
        <f t="shared" si="136"/>
        <v>88.049230769230775</v>
      </c>
      <c r="BF73" s="35">
        <f t="shared" si="137"/>
        <v>87.550657556388217</v>
      </c>
      <c r="BG73" s="36">
        <f t="shared" si="138"/>
        <v>53.309156844968271</v>
      </c>
      <c r="BH73" s="35">
        <f t="shared" si="139"/>
        <v>53.783044667274382</v>
      </c>
      <c r="BI73" s="35">
        <f t="shared" si="140"/>
        <v>58.525345622119815</v>
      </c>
      <c r="BJ73" s="35">
        <f t="shared" si="141"/>
        <v>63.330300272975428</v>
      </c>
      <c r="BK73" s="35">
        <f t="shared" si="142"/>
        <v>63.600782778864968</v>
      </c>
      <c r="BL73" s="35">
        <f t="shared" si="143"/>
        <v>58.506616257088844</v>
      </c>
      <c r="BM73" s="35">
        <f t="shared" si="144"/>
        <v>56.088560885608857</v>
      </c>
      <c r="BN73" s="35">
        <f t="shared" si="145"/>
        <v>63.579136690647488</v>
      </c>
      <c r="BO73" s="35">
        <f t="shared" si="146"/>
        <v>56.70498084291188</v>
      </c>
      <c r="BP73" s="35">
        <f t="shared" si="147"/>
        <v>56</v>
      </c>
      <c r="BQ73" s="35">
        <f t="shared" si="148"/>
        <v>55.682903533906398</v>
      </c>
      <c r="BR73" s="36">
        <f t="shared" si="193"/>
        <v>83.168316831683171</v>
      </c>
      <c r="BS73" s="35">
        <f t="shared" si="194"/>
        <v>83.451202263083445</v>
      </c>
      <c r="BT73" s="35">
        <f t="shared" si="195"/>
        <v>89.816124469589809</v>
      </c>
      <c r="BU73" s="35">
        <f t="shared" si="196"/>
        <v>98.444130127298436</v>
      </c>
      <c r="BV73" s="35">
        <f t="shared" si="197"/>
        <v>91.937765205091935</v>
      </c>
      <c r="BW73" s="35">
        <f t="shared" si="198"/>
        <v>87.553041018387546</v>
      </c>
      <c r="BX73" s="35">
        <f t="shared" si="199"/>
        <v>85.997171145685996</v>
      </c>
      <c r="BY73" s="35">
        <f t="shared" si="200"/>
        <v>100</v>
      </c>
      <c r="BZ73" s="35">
        <f t="shared" si="201"/>
        <v>83.734087694483733</v>
      </c>
      <c r="CA73" s="35">
        <f t="shared" si="202"/>
        <v>83.168316831683171</v>
      </c>
      <c r="CB73" s="35">
        <f t="shared" si="203"/>
        <v>82.461103253182458</v>
      </c>
      <c r="CC73" s="15">
        <v>5.88</v>
      </c>
      <c r="CD73" s="16">
        <v>5.9</v>
      </c>
      <c r="CE73" s="15">
        <v>6.35</v>
      </c>
      <c r="CF73" s="16">
        <v>6.96</v>
      </c>
      <c r="CG73" s="16">
        <v>6.5</v>
      </c>
      <c r="CH73" s="16">
        <v>6.19</v>
      </c>
      <c r="CI73" s="15">
        <v>6.08</v>
      </c>
      <c r="CJ73" s="16">
        <v>7.07</v>
      </c>
      <c r="CK73" s="16">
        <v>5.92</v>
      </c>
      <c r="CL73" s="15">
        <v>5.88</v>
      </c>
      <c r="CM73" s="16">
        <v>5.83</v>
      </c>
      <c r="CN73" s="15">
        <v>0.15</v>
      </c>
      <c r="CO73" s="16">
        <v>0.14000000000000001</v>
      </c>
      <c r="CP73" s="15">
        <v>0.13</v>
      </c>
      <c r="CQ73" s="16">
        <v>0.12</v>
      </c>
      <c r="CR73" s="16">
        <v>0.12</v>
      </c>
      <c r="CS73" s="16">
        <v>0.08</v>
      </c>
      <c r="CT73" s="15">
        <v>0.14000000000000001</v>
      </c>
      <c r="CU73" s="16">
        <v>0.13</v>
      </c>
      <c r="CV73" s="16">
        <v>0.11</v>
      </c>
      <c r="CW73" s="15">
        <v>0.13</v>
      </c>
      <c r="CX73" s="16">
        <v>0.14000000000000001</v>
      </c>
      <c r="CY73" s="19">
        <f t="shared" si="204"/>
        <v>2.5510204081632653</v>
      </c>
      <c r="CZ73" s="17">
        <f t="shared" si="205"/>
        <v>2.3728813559322033</v>
      </c>
      <c r="DA73" s="19">
        <f t="shared" si="206"/>
        <v>2.0472440944881893</v>
      </c>
      <c r="DB73" s="17">
        <f t="shared" si="207"/>
        <v>1.7241379310344827</v>
      </c>
      <c r="DC73" s="17">
        <f t="shared" si="208"/>
        <v>1.846153846153846</v>
      </c>
      <c r="DD73" s="17">
        <f t="shared" si="209"/>
        <v>1.2924071082390953</v>
      </c>
      <c r="DE73" s="19">
        <f t="shared" si="210"/>
        <v>2.3026315789473686</v>
      </c>
      <c r="DF73" s="17">
        <f t="shared" si="211"/>
        <v>1.8387553041018387</v>
      </c>
      <c r="DG73" s="17">
        <f t="shared" si="212"/>
        <v>1.8581081081081081</v>
      </c>
      <c r="DH73" s="19">
        <f t="shared" si="213"/>
        <v>2.2108843537414966</v>
      </c>
      <c r="DI73" s="17">
        <f t="shared" si="214"/>
        <v>2.4013722126929675</v>
      </c>
    </row>
    <row r="74" spans="1:113" x14ac:dyDescent="0.2">
      <c r="A74" s="91" t="s">
        <v>252</v>
      </c>
      <c r="B74" s="91" t="e">
        <f>VLOOKUP(A74,#REF!,5,FALSE)</f>
        <v>#REF!</v>
      </c>
      <c r="C74" s="92">
        <v>3</v>
      </c>
      <c r="D74" s="103" t="str">
        <f t="shared" si="149"/>
        <v/>
      </c>
      <c r="E74" s="103" t="str">
        <f t="shared" si="150"/>
        <v/>
      </c>
      <c r="F74" s="103">
        <f t="shared" si="151"/>
        <v>-0.11961832061068733</v>
      </c>
      <c r="G74" s="103">
        <f t="shared" si="152"/>
        <v>8.8984374999998117E-2</v>
      </c>
      <c r="H74" s="103">
        <f t="shared" si="153"/>
        <v>-0.15406250000000021</v>
      </c>
      <c r="I74" s="103">
        <f t="shared" si="154"/>
        <v>4.5161290322577763E-2</v>
      </c>
      <c r="J74" s="103">
        <f t="shared" si="155"/>
        <v>-0.59610619469026638</v>
      </c>
      <c r="K74" s="103">
        <f t="shared" si="156"/>
        <v>-0.36100840336134699</v>
      </c>
      <c r="L74" s="103" t="str">
        <f t="shared" si="157"/>
        <v/>
      </c>
      <c r="M74" s="103">
        <f t="shared" si="158"/>
        <v>-0.24886792452829987</v>
      </c>
      <c r="N74" s="103" t="str">
        <f t="shared" si="159"/>
        <v/>
      </c>
      <c r="O74" s="102" t="str">
        <f t="shared" si="160"/>
        <v/>
      </c>
      <c r="P74" s="103" t="str">
        <f t="shared" si="161"/>
        <v/>
      </c>
      <c r="Q74" s="103">
        <f t="shared" si="162"/>
        <v>0.15857142857142836</v>
      </c>
      <c r="R74" s="103">
        <f t="shared" si="163"/>
        <v>0.55857142857142872</v>
      </c>
      <c r="S74" s="103">
        <f t="shared" si="164"/>
        <v>-0.16142857142857103</v>
      </c>
      <c r="T74" s="103">
        <f t="shared" si="165"/>
        <v>4.8571428571428932E-2</v>
      </c>
      <c r="U74" s="103">
        <f t="shared" si="166"/>
        <v>-0.29142857142857181</v>
      </c>
      <c r="V74" s="103">
        <f t="shared" si="167"/>
        <v>-1.4285714285717788E-3</v>
      </c>
      <c r="W74" s="103" t="str">
        <f t="shared" si="168"/>
        <v/>
      </c>
      <c r="X74" s="103">
        <f t="shared" si="169"/>
        <v>-0.31142857142857139</v>
      </c>
      <c r="Y74" s="103" t="str">
        <f t="shared" si="170"/>
        <v/>
      </c>
      <c r="Z74" s="35">
        <f t="shared" si="171"/>
        <v>0</v>
      </c>
      <c r="AA74" s="35">
        <f t="shared" si="172"/>
        <v>0</v>
      </c>
      <c r="AB74" s="35">
        <f t="shared" si="173"/>
        <v>96.1939541489146</v>
      </c>
      <c r="AC74" s="35">
        <f t="shared" si="174"/>
        <v>100</v>
      </c>
      <c r="AD74" s="35">
        <f t="shared" si="175"/>
        <v>97.795295942103891</v>
      </c>
      <c r="AE74" s="35">
        <f t="shared" si="176"/>
        <v>97.2115418910725</v>
      </c>
      <c r="AF74" s="35">
        <f t="shared" si="177"/>
        <v>98.557440242873326</v>
      </c>
      <c r="AG74" s="35">
        <f t="shared" si="178"/>
        <v>100</v>
      </c>
      <c r="AH74" s="35">
        <f t="shared" si="179"/>
        <v>0</v>
      </c>
      <c r="AI74" s="35">
        <f t="shared" si="180"/>
        <v>100</v>
      </c>
      <c r="AJ74" s="35">
        <f t="shared" si="181"/>
        <v>0</v>
      </c>
      <c r="AK74" s="36">
        <f t="shared" si="182"/>
        <v>0</v>
      </c>
      <c r="AL74" s="35">
        <f t="shared" si="183"/>
        <v>0</v>
      </c>
      <c r="AM74" s="35">
        <f t="shared" si="184"/>
        <v>94.968553459119491</v>
      </c>
      <c r="AN74" s="35">
        <f t="shared" si="185"/>
        <v>100</v>
      </c>
      <c r="AO74" s="35">
        <f t="shared" si="186"/>
        <v>90.943396226415089</v>
      </c>
      <c r="AP74" s="35">
        <f t="shared" si="187"/>
        <v>93.584905660377359</v>
      </c>
      <c r="AQ74" s="35">
        <f t="shared" si="188"/>
        <v>96.075778078484447</v>
      </c>
      <c r="AR74" s="35">
        <f t="shared" si="189"/>
        <v>100</v>
      </c>
      <c r="AS74" s="35">
        <f t="shared" si="190"/>
        <v>0</v>
      </c>
      <c r="AT74" s="35">
        <f t="shared" si="191"/>
        <v>100</v>
      </c>
      <c r="AU74" s="35">
        <f t="shared" si="192"/>
        <v>0</v>
      </c>
      <c r="AV74" s="36">
        <f t="shared" si="127"/>
        <v>0</v>
      </c>
      <c r="AW74" s="35">
        <f t="shared" si="128"/>
        <v>0</v>
      </c>
      <c r="AX74" s="35">
        <f t="shared" si="129"/>
        <v>96.1939541489146</v>
      </c>
      <c r="AY74" s="35">
        <f t="shared" si="130"/>
        <v>100</v>
      </c>
      <c r="AZ74" s="35">
        <f t="shared" si="131"/>
        <v>97.795295942103891</v>
      </c>
      <c r="BA74" s="35">
        <f t="shared" si="132"/>
        <v>97.2115418910725</v>
      </c>
      <c r="BB74" s="35">
        <f t="shared" si="133"/>
        <v>90.543990345563842</v>
      </c>
      <c r="BC74" s="35">
        <f t="shared" si="134"/>
        <v>91.869259309533518</v>
      </c>
      <c r="BD74" s="35">
        <f t="shared" si="135"/>
        <v>0</v>
      </c>
      <c r="BE74" s="35">
        <f t="shared" si="136"/>
        <v>93.212578616352204</v>
      </c>
      <c r="BF74" s="35">
        <f t="shared" si="137"/>
        <v>0</v>
      </c>
      <c r="BG74" s="36">
        <f t="shared" si="138"/>
        <v>0</v>
      </c>
      <c r="BH74" s="35">
        <f t="shared" si="139"/>
        <v>0</v>
      </c>
      <c r="BI74" s="35">
        <f t="shared" si="140"/>
        <v>69.585253456221196</v>
      </c>
      <c r="BJ74" s="35">
        <f t="shared" si="141"/>
        <v>72.338489535941761</v>
      </c>
      <c r="BK74" s="35">
        <f t="shared" si="142"/>
        <v>70.743639921722107</v>
      </c>
      <c r="BL74" s="35">
        <f t="shared" si="143"/>
        <v>70.321361058601127</v>
      </c>
      <c r="BM74" s="35">
        <f t="shared" si="144"/>
        <v>65.498154981549817</v>
      </c>
      <c r="BN74" s="35">
        <f t="shared" si="145"/>
        <v>66.456834532374103</v>
      </c>
      <c r="BO74" s="35">
        <f t="shared" si="146"/>
        <v>0</v>
      </c>
      <c r="BP74" s="35">
        <f t="shared" si="147"/>
        <v>67.428571428571431</v>
      </c>
      <c r="BQ74" s="35">
        <f t="shared" si="148"/>
        <v>0</v>
      </c>
      <c r="BR74" s="36">
        <f t="shared" si="193"/>
        <v>0</v>
      </c>
      <c r="BS74" s="35">
        <f t="shared" si="194"/>
        <v>0</v>
      </c>
      <c r="BT74" s="35">
        <f t="shared" si="195"/>
        <v>94.968553459119491</v>
      </c>
      <c r="BU74" s="35">
        <f t="shared" si="196"/>
        <v>100</v>
      </c>
      <c r="BV74" s="35">
        <f t="shared" si="197"/>
        <v>90.943396226415089</v>
      </c>
      <c r="BW74" s="35">
        <f t="shared" si="198"/>
        <v>93.584905660377359</v>
      </c>
      <c r="BX74" s="35">
        <f t="shared" si="199"/>
        <v>89.308176100628927</v>
      </c>
      <c r="BY74" s="35">
        <f t="shared" si="200"/>
        <v>92.95597484276729</v>
      </c>
      <c r="BZ74" s="35">
        <f t="shared" si="201"/>
        <v>0</v>
      </c>
      <c r="CA74" s="35">
        <f t="shared" si="202"/>
        <v>89.056603773584911</v>
      </c>
      <c r="CB74" s="35">
        <f t="shared" si="203"/>
        <v>0</v>
      </c>
      <c r="CE74" s="15">
        <v>7.55</v>
      </c>
      <c r="CF74" s="16">
        <v>7.95</v>
      </c>
      <c r="CG74" s="16">
        <v>7.23</v>
      </c>
      <c r="CH74" s="16">
        <v>7.44</v>
      </c>
      <c r="CI74" s="15">
        <v>7.1</v>
      </c>
      <c r="CJ74" s="16">
        <v>7.39</v>
      </c>
      <c r="CL74" s="15">
        <v>7.08</v>
      </c>
      <c r="CN74" s="15" t="s">
        <v>180</v>
      </c>
      <c r="CO74" s="16" t="s">
        <v>180</v>
      </c>
      <c r="CP74" s="15">
        <v>0.05</v>
      </c>
      <c r="CQ74" s="16">
        <v>0.06</v>
      </c>
      <c r="CR74" s="16">
        <v>0.04</v>
      </c>
      <c r="CS74" s="16">
        <v>0.05</v>
      </c>
      <c r="CT74" s="15">
        <v>0.21</v>
      </c>
      <c r="CU74" s="16">
        <v>0.09</v>
      </c>
      <c r="CV74" s="16" t="s">
        <v>180</v>
      </c>
      <c r="CW74" s="15">
        <v>0.08</v>
      </c>
      <c r="CX74" s="16" t="s">
        <v>180</v>
      </c>
      <c r="CY74" s="19" t="str">
        <f t="shared" si="204"/>
        <v/>
      </c>
      <c r="CZ74" s="17" t="str">
        <f t="shared" si="205"/>
        <v/>
      </c>
      <c r="DA74" s="19">
        <f t="shared" si="206"/>
        <v>0.66225165562913912</v>
      </c>
      <c r="DB74" s="17">
        <f t="shared" si="207"/>
        <v>0.75471698113207542</v>
      </c>
      <c r="DC74" s="17">
        <f t="shared" si="208"/>
        <v>0.55325034578146604</v>
      </c>
      <c r="DD74" s="17">
        <f t="shared" si="209"/>
        <v>0.67204301075268813</v>
      </c>
      <c r="DE74" s="19">
        <f t="shared" si="210"/>
        <v>2.9577464788732395</v>
      </c>
      <c r="DF74" s="17">
        <f t="shared" si="211"/>
        <v>1.2178619756427604</v>
      </c>
      <c r="DG74" s="17" t="str">
        <f t="shared" si="212"/>
        <v/>
      </c>
      <c r="DH74" s="19">
        <f t="shared" si="213"/>
        <v>1.1299435028248588</v>
      </c>
      <c r="DI74" s="17" t="str">
        <f t="shared" si="214"/>
        <v/>
      </c>
    </row>
    <row r="75" spans="1:113" x14ac:dyDescent="0.2">
      <c r="A75" s="91" t="s">
        <v>253</v>
      </c>
      <c r="B75" s="91" t="e">
        <f>VLOOKUP(A75,#REF!,5,FALSE)</f>
        <v>#REF!</v>
      </c>
      <c r="C75" s="92">
        <v>4</v>
      </c>
      <c r="D75" s="103" t="str">
        <f t="shared" si="149"/>
        <v/>
      </c>
      <c r="E75" s="103" t="str">
        <f t="shared" si="150"/>
        <v/>
      </c>
      <c r="F75" s="103">
        <f t="shared" si="151"/>
        <v>1.1703816793893127</v>
      </c>
      <c r="G75" s="103">
        <f t="shared" si="152"/>
        <v>1.1189843749999984</v>
      </c>
      <c r="H75" s="103">
        <f t="shared" si="153"/>
        <v>1.2659374999999997</v>
      </c>
      <c r="I75" s="103">
        <f t="shared" si="154"/>
        <v>1.2451612903225779</v>
      </c>
      <c r="J75" s="103">
        <f t="shared" si="155"/>
        <v>0.1038938053097338</v>
      </c>
      <c r="K75" s="103">
        <f t="shared" si="156"/>
        <v>0.51899159663865291</v>
      </c>
      <c r="L75" s="103">
        <f t="shared" si="157"/>
        <v>0.62912087912087866</v>
      </c>
      <c r="M75" s="103">
        <f t="shared" si="158"/>
        <v>0.48113207547169967</v>
      </c>
      <c r="N75" s="103">
        <f t="shared" si="159"/>
        <v>0.45828282828283218</v>
      </c>
      <c r="O75" s="102" t="str">
        <f t="shared" si="160"/>
        <v/>
      </c>
      <c r="P75" s="103" t="str">
        <f t="shared" si="161"/>
        <v/>
      </c>
      <c r="Q75" s="103">
        <f t="shared" si="162"/>
        <v>0.54666666666666863</v>
      </c>
      <c r="R75" s="103">
        <f t="shared" si="163"/>
        <v>0.6866666666666692</v>
      </c>
      <c r="S75" s="103">
        <f t="shared" si="164"/>
        <v>0.35666666666666913</v>
      </c>
      <c r="T75" s="103">
        <f t="shared" si="165"/>
        <v>0.34666666666666934</v>
      </c>
      <c r="U75" s="103">
        <f t="shared" si="166"/>
        <v>-0.4933333333333314</v>
      </c>
      <c r="V75" s="103">
        <f t="shared" si="167"/>
        <v>-2.3333333333331652E-2</v>
      </c>
      <c r="W75" s="103">
        <f t="shared" si="168"/>
        <v>-0.36333333333333151</v>
      </c>
      <c r="X75" s="103">
        <f t="shared" si="169"/>
        <v>-0.48333333333333162</v>
      </c>
      <c r="Y75" s="103">
        <f t="shared" si="170"/>
        <v>-0.57333333333333147</v>
      </c>
      <c r="Z75" s="35">
        <f t="shared" si="171"/>
        <v>0</v>
      </c>
      <c r="AA75" s="35">
        <f t="shared" si="172"/>
        <v>0</v>
      </c>
      <c r="AB75" s="35">
        <f t="shared" si="173"/>
        <v>96.262539623345148</v>
      </c>
      <c r="AC75" s="35">
        <f t="shared" si="174"/>
        <v>96.541364456389687</v>
      </c>
      <c r="AD75" s="35">
        <f t="shared" si="175"/>
        <v>100</v>
      </c>
      <c r="AE75" s="35">
        <f t="shared" si="176"/>
        <v>96.485680256127281</v>
      </c>
      <c r="AF75" s="35">
        <f t="shared" si="177"/>
        <v>94.731111245538699</v>
      </c>
      <c r="AG75" s="35">
        <f t="shared" si="178"/>
        <v>97.910221633538072</v>
      </c>
      <c r="AH75" s="35">
        <f t="shared" si="179"/>
        <v>100</v>
      </c>
      <c r="AI75" s="35">
        <f t="shared" si="180"/>
        <v>100</v>
      </c>
      <c r="AJ75" s="35">
        <f t="shared" si="181"/>
        <v>99.130862277074797</v>
      </c>
      <c r="AK75" s="36">
        <f t="shared" si="182"/>
        <v>0</v>
      </c>
      <c r="AL75" s="35">
        <f t="shared" si="183"/>
        <v>0</v>
      </c>
      <c r="AM75" s="35">
        <f t="shared" si="184"/>
        <v>98.440979955456569</v>
      </c>
      <c r="AN75" s="35">
        <f t="shared" si="185"/>
        <v>100</v>
      </c>
      <c r="AO75" s="35">
        <f t="shared" si="186"/>
        <v>96.325167037861917</v>
      </c>
      <c r="AP75" s="35">
        <f t="shared" si="187"/>
        <v>96.213808463251667</v>
      </c>
      <c r="AQ75" s="35">
        <f t="shared" si="188"/>
        <v>94.316807738815001</v>
      </c>
      <c r="AR75" s="35">
        <f t="shared" si="189"/>
        <v>100</v>
      </c>
      <c r="AS75" s="35">
        <f t="shared" si="190"/>
        <v>95.88875453446191</v>
      </c>
      <c r="AT75" s="35">
        <f t="shared" si="191"/>
        <v>100</v>
      </c>
      <c r="AU75" s="35">
        <f t="shared" si="192"/>
        <v>98.847631241997448</v>
      </c>
      <c r="AV75" s="36">
        <f t="shared" si="127"/>
        <v>0</v>
      </c>
      <c r="AW75" s="35">
        <f t="shared" si="128"/>
        <v>0</v>
      </c>
      <c r="AX75" s="35">
        <f t="shared" si="129"/>
        <v>96.262539623345148</v>
      </c>
      <c r="AY75" s="35">
        <f t="shared" si="130"/>
        <v>96.541364456389687</v>
      </c>
      <c r="AZ75" s="35">
        <f t="shared" si="131"/>
        <v>100</v>
      </c>
      <c r="BA75" s="35">
        <f t="shared" si="132"/>
        <v>96.485680256127281</v>
      </c>
      <c r="BB75" s="35">
        <f t="shared" si="133"/>
        <v>85.015890621333966</v>
      </c>
      <c r="BC75" s="35">
        <f t="shared" si="134"/>
        <v>87.868964943652017</v>
      </c>
      <c r="BD75" s="35">
        <f t="shared" si="135"/>
        <v>89.744424512214025</v>
      </c>
      <c r="BE75" s="35">
        <f t="shared" si="136"/>
        <v>87.881310211946044</v>
      </c>
      <c r="BF75" s="35">
        <f t="shared" si="137"/>
        <v>87.117500593493119</v>
      </c>
      <c r="BG75" s="36">
        <f t="shared" si="138"/>
        <v>0</v>
      </c>
      <c r="BH75" s="35">
        <f t="shared" si="139"/>
        <v>0</v>
      </c>
      <c r="BI75" s="35">
        <f t="shared" si="140"/>
        <v>81.474654377880185</v>
      </c>
      <c r="BJ75" s="35">
        <f t="shared" si="141"/>
        <v>81.710646041856236</v>
      </c>
      <c r="BK75" s="35">
        <f t="shared" si="142"/>
        <v>84.637964774951072</v>
      </c>
      <c r="BL75" s="35">
        <f t="shared" si="143"/>
        <v>81.663516068052928</v>
      </c>
      <c r="BM75" s="35">
        <f t="shared" si="144"/>
        <v>71.955719557195579</v>
      </c>
      <c r="BN75" s="35">
        <f t="shared" si="145"/>
        <v>74.370503597122308</v>
      </c>
      <c r="BO75" s="35">
        <f t="shared" si="146"/>
        <v>75.957854406130267</v>
      </c>
      <c r="BP75" s="35">
        <f t="shared" si="147"/>
        <v>74.38095238095238</v>
      </c>
      <c r="BQ75" s="35">
        <f t="shared" si="148"/>
        <v>73.734479465138492</v>
      </c>
      <c r="BR75" s="36">
        <f t="shared" si="193"/>
        <v>0</v>
      </c>
      <c r="BS75" s="35">
        <f t="shared" si="194"/>
        <v>0</v>
      </c>
      <c r="BT75" s="35">
        <f t="shared" si="195"/>
        <v>98.440979955456569</v>
      </c>
      <c r="BU75" s="35">
        <f t="shared" si="196"/>
        <v>100</v>
      </c>
      <c r="BV75" s="35">
        <f t="shared" si="197"/>
        <v>96.325167037861917</v>
      </c>
      <c r="BW75" s="35">
        <f t="shared" si="198"/>
        <v>96.213808463251667</v>
      </c>
      <c r="BX75" s="35">
        <f t="shared" si="199"/>
        <v>86.859688195991083</v>
      </c>
      <c r="BY75" s="35">
        <f t="shared" si="200"/>
        <v>92.093541202672597</v>
      </c>
      <c r="BZ75" s="35">
        <f t="shared" si="201"/>
        <v>88.307349665924278</v>
      </c>
      <c r="CA75" s="35">
        <f t="shared" si="202"/>
        <v>86.971046770601333</v>
      </c>
      <c r="CB75" s="35">
        <f t="shared" si="203"/>
        <v>85.968819599109125</v>
      </c>
      <c r="CE75" s="15">
        <v>8.84</v>
      </c>
      <c r="CF75" s="16">
        <v>8.98</v>
      </c>
      <c r="CG75" s="16">
        <v>8.65</v>
      </c>
      <c r="CH75" s="16">
        <v>8.64</v>
      </c>
      <c r="CI75" s="15">
        <v>7.8</v>
      </c>
      <c r="CJ75" s="16">
        <v>8.27</v>
      </c>
      <c r="CK75" s="16">
        <v>7.93</v>
      </c>
      <c r="CL75" s="15">
        <v>7.81</v>
      </c>
      <c r="CM75" s="16">
        <v>7.72</v>
      </c>
      <c r="CN75" s="15" t="s">
        <v>180</v>
      </c>
      <c r="CO75" s="16" t="s">
        <v>180</v>
      </c>
      <c r="CP75" s="15">
        <v>0.17</v>
      </c>
      <c r="CQ75" s="16">
        <v>0.11</v>
      </c>
      <c r="CR75" s="16">
        <v>0.21</v>
      </c>
      <c r="CS75" s="16">
        <v>0.24</v>
      </c>
      <c r="CT75" s="15">
        <v>0.19</v>
      </c>
      <c r="CU75" s="16">
        <v>0.22</v>
      </c>
      <c r="CV75" s="16">
        <v>0.19</v>
      </c>
      <c r="CW75" s="15">
        <v>0.38</v>
      </c>
      <c r="CX75" s="16">
        <v>0.14000000000000001</v>
      </c>
      <c r="CY75" s="19" t="str">
        <f t="shared" si="204"/>
        <v/>
      </c>
      <c r="CZ75" s="17" t="str">
        <f t="shared" si="205"/>
        <v/>
      </c>
      <c r="DA75" s="19">
        <f t="shared" si="206"/>
        <v>1.9230769230769231</v>
      </c>
      <c r="DB75" s="17">
        <f t="shared" si="207"/>
        <v>1.2249443207126949</v>
      </c>
      <c r="DC75" s="17">
        <f t="shared" si="208"/>
        <v>2.4277456647398843</v>
      </c>
      <c r="DD75" s="17">
        <f t="shared" si="209"/>
        <v>2.7777777777777777</v>
      </c>
      <c r="DE75" s="19">
        <f t="shared" si="210"/>
        <v>2.4358974358974361</v>
      </c>
      <c r="DF75" s="17">
        <f t="shared" si="211"/>
        <v>2.6602176541717051</v>
      </c>
      <c r="DG75" s="17">
        <f t="shared" si="212"/>
        <v>2.3959646910466583</v>
      </c>
      <c r="DH75" s="19">
        <f t="shared" si="213"/>
        <v>4.8655569782330348</v>
      </c>
      <c r="DI75" s="17">
        <f t="shared" si="214"/>
        <v>1.8134715025906738</v>
      </c>
    </row>
    <row r="76" spans="1:113" x14ac:dyDescent="0.2">
      <c r="A76" s="91" t="s">
        <v>254</v>
      </c>
      <c r="B76" s="91" t="e">
        <f>VLOOKUP(A76,#REF!,5,FALSE)</f>
        <v>#REF!</v>
      </c>
      <c r="C76" s="92">
        <v>4</v>
      </c>
      <c r="D76" s="103" t="str">
        <f t="shared" si="149"/>
        <v/>
      </c>
      <c r="E76" s="103" t="str">
        <f t="shared" si="150"/>
        <v/>
      </c>
      <c r="F76" s="103">
        <f t="shared" si="151"/>
        <v>-0.30961832061068684</v>
      </c>
      <c r="G76" s="103">
        <f t="shared" si="152"/>
        <v>-0.23101562500000217</v>
      </c>
      <c r="H76" s="103">
        <f t="shared" si="153"/>
        <v>8.5937499999999112E-2</v>
      </c>
      <c r="I76" s="103">
        <f t="shared" si="154"/>
        <v>-0.13483870967742284</v>
      </c>
      <c r="J76" s="103" t="str">
        <f t="shared" si="155"/>
        <v/>
      </c>
      <c r="K76" s="103" t="str">
        <f t="shared" si="156"/>
        <v/>
      </c>
      <c r="L76" s="103" t="str">
        <f t="shared" si="157"/>
        <v/>
      </c>
      <c r="M76" s="103" t="str">
        <f t="shared" si="158"/>
        <v/>
      </c>
      <c r="N76" s="103" t="str">
        <f t="shared" si="159"/>
        <v/>
      </c>
      <c r="O76" s="102" t="str">
        <f t="shared" si="160"/>
        <v/>
      </c>
      <c r="P76" s="103" t="str">
        <f t="shared" si="161"/>
        <v/>
      </c>
      <c r="Q76" s="103">
        <f t="shared" si="162"/>
        <v>-6.9999999999999396E-2</v>
      </c>
      <c r="R76" s="103">
        <f t="shared" si="163"/>
        <v>0.20000000000000018</v>
      </c>
      <c r="S76" s="103">
        <f t="shared" si="164"/>
        <v>4.0000000000000036E-2</v>
      </c>
      <c r="T76" s="103">
        <f t="shared" si="165"/>
        <v>-0.16999999999999993</v>
      </c>
      <c r="U76" s="103" t="str">
        <f t="shared" si="166"/>
        <v/>
      </c>
      <c r="V76" s="103" t="str">
        <f t="shared" si="167"/>
        <v/>
      </c>
      <c r="W76" s="103" t="str">
        <f t="shared" si="168"/>
        <v/>
      </c>
      <c r="X76" s="103" t="str">
        <f t="shared" si="169"/>
        <v/>
      </c>
      <c r="Y76" s="103" t="str">
        <f t="shared" si="170"/>
        <v/>
      </c>
      <c r="Z76" s="35">
        <f t="shared" si="171"/>
        <v>0</v>
      </c>
      <c r="AA76" s="35">
        <f t="shared" si="172"/>
        <v>0</v>
      </c>
      <c r="AB76" s="35">
        <f t="shared" si="173"/>
        <v>92.80649479638987</v>
      </c>
      <c r="AC76" s="35">
        <f t="shared" si="174"/>
        <v>94.985462017923055</v>
      </c>
      <c r="AD76" s="35">
        <f t="shared" si="175"/>
        <v>100</v>
      </c>
      <c r="AE76" s="35">
        <f t="shared" si="176"/>
        <v>93.881765246240164</v>
      </c>
      <c r="AF76" s="35">
        <f t="shared" si="177"/>
        <v>0</v>
      </c>
      <c r="AG76" s="35">
        <f t="shared" si="178"/>
        <v>0</v>
      </c>
      <c r="AH76" s="35">
        <f t="shared" si="179"/>
        <v>0</v>
      </c>
      <c r="AI76" s="35">
        <f t="shared" si="180"/>
        <v>0</v>
      </c>
      <c r="AJ76" s="35">
        <f t="shared" si="181"/>
        <v>0</v>
      </c>
      <c r="AK76" s="36">
        <f t="shared" si="182"/>
        <v>0</v>
      </c>
      <c r="AL76" s="35">
        <f t="shared" si="183"/>
        <v>0</v>
      </c>
      <c r="AM76" s="35">
        <f t="shared" si="184"/>
        <v>96.461336828309314</v>
      </c>
      <c r="AN76" s="35">
        <f t="shared" si="185"/>
        <v>100</v>
      </c>
      <c r="AO76" s="35">
        <f t="shared" si="186"/>
        <v>97.903014416775889</v>
      </c>
      <c r="AP76" s="35">
        <f t="shared" si="187"/>
        <v>95.150720838794228</v>
      </c>
      <c r="AQ76" s="35">
        <f t="shared" si="188"/>
        <v>0</v>
      </c>
      <c r="AR76" s="35">
        <f t="shared" si="189"/>
        <v>0</v>
      </c>
      <c r="AS76" s="35">
        <f t="shared" si="190"/>
        <v>0</v>
      </c>
      <c r="AT76" s="35">
        <f t="shared" si="191"/>
        <v>0</v>
      </c>
      <c r="AU76" s="35">
        <f t="shared" si="192"/>
        <v>0</v>
      </c>
      <c r="AV76" s="36">
        <f t="shared" si="127"/>
        <v>0</v>
      </c>
      <c r="AW76" s="35">
        <f t="shared" si="128"/>
        <v>0</v>
      </c>
      <c r="AX76" s="35">
        <f t="shared" si="129"/>
        <v>92.80649479638987</v>
      </c>
      <c r="AY76" s="35">
        <f t="shared" si="130"/>
        <v>94.985462017923055</v>
      </c>
      <c r="AZ76" s="35">
        <f t="shared" si="131"/>
        <v>100</v>
      </c>
      <c r="BA76" s="35">
        <f t="shared" si="132"/>
        <v>93.881765246240164</v>
      </c>
      <c r="BB76" s="35">
        <f t="shared" si="133"/>
        <v>0</v>
      </c>
      <c r="BC76" s="35">
        <f t="shared" si="134"/>
        <v>0</v>
      </c>
      <c r="BD76" s="35">
        <f t="shared" si="135"/>
        <v>0</v>
      </c>
      <c r="BE76" s="35">
        <f t="shared" si="136"/>
        <v>0</v>
      </c>
      <c r="BF76" s="35">
        <f t="shared" si="137"/>
        <v>0</v>
      </c>
      <c r="BG76" s="36">
        <f t="shared" si="138"/>
        <v>0</v>
      </c>
      <c r="BH76" s="35">
        <f t="shared" si="139"/>
        <v>0</v>
      </c>
      <c r="BI76" s="35">
        <f t="shared" si="140"/>
        <v>67.834101382488484</v>
      </c>
      <c r="BJ76" s="35">
        <f t="shared" si="141"/>
        <v>69.42675159235668</v>
      </c>
      <c r="BK76" s="35">
        <f t="shared" si="142"/>
        <v>73.091976516634048</v>
      </c>
      <c r="BL76" s="35">
        <f t="shared" si="143"/>
        <v>68.620037807183365</v>
      </c>
      <c r="BM76" s="35">
        <f t="shared" si="144"/>
        <v>0</v>
      </c>
      <c r="BN76" s="35">
        <f t="shared" si="145"/>
        <v>0</v>
      </c>
      <c r="BO76" s="35">
        <f t="shared" si="146"/>
        <v>0</v>
      </c>
      <c r="BP76" s="35">
        <f t="shared" si="147"/>
        <v>0</v>
      </c>
      <c r="BQ76" s="35">
        <f t="shared" si="148"/>
        <v>0</v>
      </c>
      <c r="BR76" s="36">
        <f t="shared" si="193"/>
        <v>0</v>
      </c>
      <c r="BS76" s="35">
        <f t="shared" si="194"/>
        <v>0</v>
      </c>
      <c r="BT76" s="35">
        <f t="shared" si="195"/>
        <v>96.461336828309314</v>
      </c>
      <c r="BU76" s="35">
        <f t="shared" si="196"/>
        <v>100</v>
      </c>
      <c r="BV76" s="35">
        <f t="shared" si="197"/>
        <v>97.903014416775889</v>
      </c>
      <c r="BW76" s="35">
        <f t="shared" si="198"/>
        <v>95.150720838794228</v>
      </c>
      <c r="BX76" s="35">
        <f t="shared" si="199"/>
        <v>0</v>
      </c>
      <c r="BY76" s="35">
        <f t="shared" si="200"/>
        <v>0</v>
      </c>
      <c r="BZ76" s="35">
        <f t="shared" si="201"/>
        <v>0</v>
      </c>
      <c r="CA76" s="35">
        <f t="shared" si="202"/>
        <v>0</v>
      </c>
      <c r="CB76" s="35">
        <f t="shared" si="203"/>
        <v>0</v>
      </c>
      <c r="CE76" s="15">
        <v>7.36</v>
      </c>
      <c r="CF76" s="16">
        <v>7.63</v>
      </c>
      <c r="CG76" s="16">
        <v>7.47</v>
      </c>
      <c r="CH76" s="16">
        <v>7.26</v>
      </c>
      <c r="CN76" s="15" t="s">
        <v>180</v>
      </c>
      <c r="CO76" s="16" t="s">
        <v>180</v>
      </c>
      <c r="CP76" s="15">
        <v>0.08</v>
      </c>
      <c r="CQ76" s="16">
        <v>0.05</v>
      </c>
      <c r="CR76" s="16">
        <v>0.04</v>
      </c>
      <c r="CS76" s="16">
        <v>0.2</v>
      </c>
      <c r="CT76" s="15" t="s">
        <v>180</v>
      </c>
      <c r="CU76" s="16" t="s">
        <v>180</v>
      </c>
      <c r="CV76" s="16" t="s">
        <v>180</v>
      </c>
      <c r="CW76" s="15" t="s">
        <v>180</v>
      </c>
      <c r="CX76" s="16" t="s">
        <v>180</v>
      </c>
      <c r="CY76" s="19" t="str">
        <f t="shared" si="204"/>
        <v/>
      </c>
      <c r="CZ76" s="17" t="str">
        <f t="shared" si="205"/>
        <v/>
      </c>
      <c r="DA76" s="19">
        <f t="shared" si="206"/>
        <v>1.0869565217391304</v>
      </c>
      <c r="DB76" s="17">
        <f t="shared" si="207"/>
        <v>0.65530799475753609</v>
      </c>
      <c r="DC76" s="17">
        <f t="shared" si="208"/>
        <v>0.5354752342704151</v>
      </c>
      <c r="DD76" s="17">
        <f t="shared" si="209"/>
        <v>2.7548209366391188</v>
      </c>
      <c r="DE76" s="19" t="str">
        <f t="shared" si="210"/>
        <v/>
      </c>
      <c r="DF76" s="17" t="str">
        <f t="shared" si="211"/>
        <v/>
      </c>
      <c r="DG76" s="17" t="str">
        <f t="shared" si="212"/>
        <v/>
      </c>
      <c r="DH76" s="19" t="str">
        <f t="shared" si="213"/>
        <v/>
      </c>
      <c r="DI76" s="17" t="str">
        <f t="shared" si="214"/>
        <v/>
      </c>
    </row>
    <row r="77" spans="1:113" x14ac:dyDescent="0.2">
      <c r="A77" s="91" t="s">
        <v>255</v>
      </c>
      <c r="B77" s="91" t="e">
        <f>VLOOKUP(A77,#REF!,5,FALSE)</f>
        <v>#REF!</v>
      </c>
      <c r="C77" s="92">
        <v>6</v>
      </c>
      <c r="D77" s="103" t="str">
        <f t="shared" si="149"/>
        <v/>
      </c>
      <c r="E77" s="103" t="str">
        <f t="shared" si="150"/>
        <v/>
      </c>
      <c r="F77" s="103">
        <f t="shared" si="151"/>
        <v>-0.46961832061068698</v>
      </c>
      <c r="G77" s="103">
        <f t="shared" si="152"/>
        <v>-0.48101562500000217</v>
      </c>
      <c r="H77" s="103">
        <f t="shared" si="153"/>
        <v>-4.4062500000000782E-2</v>
      </c>
      <c r="I77" s="103" t="str">
        <f t="shared" si="154"/>
        <v/>
      </c>
      <c r="J77" s="103" t="str">
        <f t="shared" si="155"/>
        <v/>
      </c>
      <c r="K77" s="103" t="str">
        <f t="shared" si="156"/>
        <v/>
      </c>
      <c r="L77" s="103" t="str">
        <f t="shared" si="157"/>
        <v/>
      </c>
      <c r="M77" s="103" t="str">
        <f t="shared" si="158"/>
        <v/>
      </c>
      <c r="N77" s="103" t="str">
        <f t="shared" si="159"/>
        <v/>
      </c>
      <c r="O77" s="102" t="str">
        <f t="shared" si="160"/>
        <v/>
      </c>
      <c r="P77" s="103" t="str">
        <f t="shared" si="161"/>
        <v/>
      </c>
      <c r="Q77" s="103">
        <f t="shared" si="162"/>
        <v>-0.10666666666666735</v>
      </c>
      <c r="R77" s="103">
        <f t="shared" si="163"/>
        <v>7.3333333333332362E-2</v>
      </c>
      <c r="S77" s="103">
        <f t="shared" si="164"/>
        <v>3.3333333333332327E-2</v>
      </c>
      <c r="T77" s="103" t="str">
        <f t="shared" si="165"/>
        <v/>
      </c>
      <c r="U77" s="103" t="str">
        <f t="shared" si="166"/>
        <v/>
      </c>
      <c r="V77" s="103" t="str">
        <f t="shared" si="167"/>
        <v/>
      </c>
      <c r="W77" s="103" t="str">
        <f t="shared" si="168"/>
        <v/>
      </c>
      <c r="X77" s="103" t="str">
        <f t="shared" si="169"/>
        <v/>
      </c>
      <c r="Y77" s="103" t="str">
        <f t="shared" si="170"/>
        <v/>
      </c>
      <c r="Z77" s="35">
        <f t="shared" si="171"/>
        <v>0</v>
      </c>
      <c r="AA77" s="35">
        <f t="shared" si="172"/>
        <v>0</v>
      </c>
      <c r="AB77" s="35">
        <f t="shared" si="173"/>
        <v>92.396941197152174</v>
      </c>
      <c r="AC77" s="35">
        <f t="shared" si="174"/>
        <v>93.500407851576753</v>
      </c>
      <c r="AD77" s="35">
        <f t="shared" si="175"/>
        <v>100</v>
      </c>
      <c r="AE77" s="35">
        <f t="shared" si="176"/>
        <v>0</v>
      </c>
      <c r="AF77" s="35">
        <f t="shared" si="177"/>
        <v>0</v>
      </c>
      <c r="AG77" s="35">
        <f t="shared" si="178"/>
        <v>0</v>
      </c>
      <c r="AH77" s="35">
        <f t="shared" si="179"/>
        <v>0</v>
      </c>
      <c r="AI77" s="35">
        <f t="shared" si="180"/>
        <v>0</v>
      </c>
      <c r="AJ77" s="35">
        <f t="shared" si="181"/>
        <v>0</v>
      </c>
      <c r="AK77" s="36">
        <f t="shared" si="182"/>
        <v>0</v>
      </c>
      <c r="AL77" s="35">
        <f t="shared" si="183"/>
        <v>0</v>
      </c>
      <c r="AM77" s="35">
        <f t="shared" si="184"/>
        <v>97.560975609756099</v>
      </c>
      <c r="AN77" s="35">
        <f t="shared" si="185"/>
        <v>100</v>
      </c>
      <c r="AO77" s="35">
        <f t="shared" si="186"/>
        <v>99.457994579945805</v>
      </c>
      <c r="AP77" s="35">
        <f t="shared" si="187"/>
        <v>0</v>
      </c>
      <c r="AQ77" s="35">
        <f t="shared" si="188"/>
        <v>0</v>
      </c>
      <c r="AR77" s="35">
        <f t="shared" si="189"/>
        <v>0</v>
      </c>
      <c r="AS77" s="35">
        <f t="shared" si="190"/>
        <v>0</v>
      </c>
      <c r="AT77" s="35">
        <f t="shared" si="191"/>
        <v>0</v>
      </c>
      <c r="AU77" s="35">
        <f t="shared" si="192"/>
        <v>0</v>
      </c>
      <c r="AV77" s="36">
        <f t="shared" si="127"/>
        <v>0</v>
      </c>
      <c r="AW77" s="35">
        <f t="shared" si="128"/>
        <v>0</v>
      </c>
      <c r="AX77" s="35">
        <f t="shared" si="129"/>
        <v>92.396941197152174</v>
      </c>
      <c r="AY77" s="35">
        <f t="shared" si="130"/>
        <v>93.500407851576753</v>
      </c>
      <c r="AZ77" s="35">
        <f t="shared" si="131"/>
        <v>100</v>
      </c>
      <c r="BA77" s="35">
        <f t="shared" si="132"/>
        <v>0</v>
      </c>
      <c r="BB77" s="35">
        <f t="shared" si="133"/>
        <v>0</v>
      </c>
      <c r="BC77" s="35">
        <f t="shared" si="134"/>
        <v>0</v>
      </c>
      <c r="BD77" s="35">
        <f t="shared" si="135"/>
        <v>0</v>
      </c>
      <c r="BE77" s="35">
        <f t="shared" si="136"/>
        <v>0</v>
      </c>
      <c r="BF77" s="35">
        <f t="shared" si="137"/>
        <v>0</v>
      </c>
      <c r="BG77" s="36">
        <f t="shared" si="138"/>
        <v>0</v>
      </c>
      <c r="BH77" s="35">
        <f t="shared" si="139"/>
        <v>0</v>
      </c>
      <c r="BI77" s="35">
        <f t="shared" si="140"/>
        <v>66.359447004608299</v>
      </c>
      <c r="BJ77" s="35">
        <f t="shared" si="141"/>
        <v>67.151956323930847</v>
      </c>
      <c r="BK77" s="35">
        <f t="shared" si="142"/>
        <v>71.819960861056742</v>
      </c>
      <c r="BL77" s="35">
        <f t="shared" si="143"/>
        <v>0</v>
      </c>
      <c r="BM77" s="35">
        <f t="shared" si="144"/>
        <v>0</v>
      </c>
      <c r="BN77" s="35">
        <f t="shared" si="145"/>
        <v>0</v>
      </c>
      <c r="BO77" s="35">
        <f t="shared" si="146"/>
        <v>0</v>
      </c>
      <c r="BP77" s="35">
        <f t="shared" si="147"/>
        <v>0</v>
      </c>
      <c r="BQ77" s="35">
        <f t="shared" si="148"/>
        <v>0</v>
      </c>
      <c r="BR77" s="36">
        <f t="shared" si="193"/>
        <v>0</v>
      </c>
      <c r="BS77" s="35">
        <f t="shared" si="194"/>
        <v>0</v>
      </c>
      <c r="BT77" s="35">
        <f t="shared" si="195"/>
        <v>97.560975609756099</v>
      </c>
      <c r="BU77" s="35">
        <f t="shared" si="196"/>
        <v>100</v>
      </c>
      <c r="BV77" s="35">
        <f t="shared" si="197"/>
        <v>99.457994579945805</v>
      </c>
      <c r="BW77" s="35">
        <f t="shared" si="198"/>
        <v>0</v>
      </c>
      <c r="BX77" s="35">
        <f t="shared" si="199"/>
        <v>0</v>
      </c>
      <c r="BY77" s="35">
        <f t="shared" si="200"/>
        <v>0</v>
      </c>
      <c r="BZ77" s="35">
        <f t="shared" si="201"/>
        <v>0</v>
      </c>
      <c r="CA77" s="35">
        <f t="shared" si="202"/>
        <v>0</v>
      </c>
      <c r="CB77" s="35">
        <f t="shared" si="203"/>
        <v>0</v>
      </c>
      <c r="CE77" s="15">
        <v>7.2</v>
      </c>
      <c r="CF77" s="16">
        <v>7.38</v>
      </c>
      <c r="CG77" s="16">
        <v>7.34</v>
      </c>
      <c r="CN77" s="15" t="s">
        <v>180</v>
      </c>
      <c r="CO77" s="16" t="s">
        <v>180</v>
      </c>
      <c r="CP77" s="15">
        <v>0.1</v>
      </c>
      <c r="CQ77" s="16">
        <v>0.15</v>
      </c>
      <c r="CR77" s="16">
        <v>0.14000000000000001</v>
      </c>
      <c r="CS77" s="16" t="s">
        <v>180</v>
      </c>
      <c r="CT77" s="15" t="s">
        <v>180</v>
      </c>
      <c r="CU77" s="16" t="s">
        <v>180</v>
      </c>
      <c r="CV77" s="16" t="s">
        <v>180</v>
      </c>
      <c r="CW77" s="15" t="s">
        <v>180</v>
      </c>
      <c r="CX77" s="16" t="s">
        <v>180</v>
      </c>
      <c r="CY77" s="19" t="str">
        <f t="shared" si="204"/>
        <v/>
      </c>
      <c r="CZ77" s="17" t="str">
        <f t="shared" si="205"/>
        <v/>
      </c>
      <c r="DA77" s="19">
        <f t="shared" si="206"/>
        <v>1.3888888888888891</v>
      </c>
      <c r="DB77" s="17">
        <f t="shared" si="207"/>
        <v>2.0325203252032518</v>
      </c>
      <c r="DC77" s="17">
        <f t="shared" si="208"/>
        <v>1.9073569482288828</v>
      </c>
      <c r="DD77" s="17" t="str">
        <f t="shared" si="209"/>
        <v/>
      </c>
      <c r="DE77" s="19" t="str">
        <f t="shared" si="210"/>
        <v/>
      </c>
      <c r="DF77" s="17" t="str">
        <f t="shared" si="211"/>
        <v/>
      </c>
      <c r="DG77" s="17" t="str">
        <f t="shared" si="212"/>
        <v/>
      </c>
      <c r="DH77" s="19" t="str">
        <f t="shared" si="213"/>
        <v/>
      </c>
      <c r="DI77" s="17" t="str">
        <f t="shared" si="214"/>
        <v/>
      </c>
    </row>
    <row r="78" spans="1:113" x14ac:dyDescent="0.2">
      <c r="A78" s="91" t="s">
        <v>256</v>
      </c>
      <c r="B78" s="91" t="e">
        <f>VLOOKUP(A78,#REF!,5,FALSE)</f>
        <v>#REF!</v>
      </c>
      <c r="C78" s="92">
        <v>3</v>
      </c>
      <c r="D78" s="103">
        <f t="shared" si="149"/>
        <v>-1.2176767676767701</v>
      </c>
      <c r="E78" s="103">
        <f t="shared" si="150"/>
        <v>-1.1753535353535378</v>
      </c>
      <c r="F78" s="103">
        <f t="shared" si="151"/>
        <v>-0.10961832061068755</v>
      </c>
      <c r="G78" s="103">
        <f t="shared" si="152"/>
        <v>0.32898437499999744</v>
      </c>
      <c r="H78" s="103">
        <f t="shared" si="153"/>
        <v>-0.49406250000000096</v>
      </c>
      <c r="I78" s="103">
        <f t="shared" si="154"/>
        <v>0.47516129032257748</v>
      </c>
      <c r="J78" s="103">
        <f t="shared" si="155"/>
        <v>0.47389380530973391</v>
      </c>
      <c r="K78" s="103">
        <f t="shared" si="156"/>
        <v>0.73899159663865355</v>
      </c>
      <c r="L78" s="103">
        <f t="shared" si="157"/>
        <v>-0.29087912087912127</v>
      </c>
      <c r="M78" s="103">
        <f t="shared" si="158"/>
        <v>-1.0288679245283001</v>
      </c>
      <c r="N78" s="103">
        <f t="shared" si="159"/>
        <v>-0.89171717171716747</v>
      </c>
      <c r="O78" s="102">
        <f t="shared" si="160"/>
        <v>-1.0354545454545461</v>
      </c>
      <c r="P78" s="103">
        <f t="shared" si="161"/>
        <v>-1.0554545454545465</v>
      </c>
      <c r="Q78" s="103">
        <f t="shared" si="162"/>
        <v>0.3645454545454534</v>
      </c>
      <c r="R78" s="103">
        <f t="shared" si="163"/>
        <v>0.99454545454545329</v>
      </c>
      <c r="S78" s="103">
        <f t="shared" si="164"/>
        <v>-0.30545454545454653</v>
      </c>
      <c r="T78" s="103">
        <f t="shared" si="165"/>
        <v>0.67454545454545389</v>
      </c>
      <c r="U78" s="103">
        <f t="shared" si="166"/>
        <v>0.97454545454545372</v>
      </c>
      <c r="V78" s="103">
        <f t="shared" si="167"/>
        <v>1.294545454545454</v>
      </c>
      <c r="W78" s="103">
        <f t="shared" si="168"/>
        <v>-0.18545454545454643</v>
      </c>
      <c r="X78" s="103">
        <f t="shared" si="169"/>
        <v>-0.89545454545454639</v>
      </c>
      <c r="Y78" s="103">
        <f t="shared" si="170"/>
        <v>-0.82545454545454611</v>
      </c>
      <c r="Z78" s="35">
        <f t="shared" si="171"/>
        <v>99.779990018339106</v>
      </c>
      <c r="AA78" s="35">
        <f t="shared" si="172"/>
        <v>100</v>
      </c>
      <c r="AB78" s="35">
        <f t="shared" si="173"/>
        <v>93.498759305210939</v>
      </c>
      <c r="AC78" s="35">
        <f t="shared" si="174"/>
        <v>100</v>
      </c>
      <c r="AD78" s="35">
        <f t="shared" si="175"/>
        <v>90.465318547510336</v>
      </c>
      <c r="AE78" s="35">
        <f t="shared" si="176"/>
        <v>99.816619003764558</v>
      </c>
      <c r="AF78" s="35">
        <f t="shared" si="177"/>
        <v>98.71652780132041</v>
      </c>
      <c r="AG78" s="35">
        <f t="shared" si="178"/>
        <v>100</v>
      </c>
      <c r="AH78" s="35">
        <f t="shared" si="179"/>
        <v>87.945701275785339</v>
      </c>
      <c r="AI78" s="35">
        <f t="shared" si="180"/>
        <v>98.618524332810054</v>
      </c>
      <c r="AJ78" s="35">
        <f t="shared" si="181"/>
        <v>100</v>
      </c>
      <c r="AK78" s="36">
        <f t="shared" si="182"/>
        <v>100</v>
      </c>
      <c r="AL78" s="35">
        <f t="shared" si="183"/>
        <v>99.675324675324674</v>
      </c>
      <c r="AM78" s="35">
        <f t="shared" si="184"/>
        <v>92.307692307692307</v>
      </c>
      <c r="AN78" s="35">
        <f t="shared" si="185"/>
        <v>100</v>
      </c>
      <c r="AO78" s="35">
        <f t="shared" si="186"/>
        <v>84.126984126984127</v>
      </c>
      <c r="AP78" s="35">
        <f t="shared" si="187"/>
        <v>96.092796092796092</v>
      </c>
      <c r="AQ78" s="35">
        <f t="shared" si="188"/>
        <v>96.230859835100119</v>
      </c>
      <c r="AR78" s="35">
        <f t="shared" si="189"/>
        <v>100</v>
      </c>
      <c r="AS78" s="35">
        <f t="shared" si="190"/>
        <v>82.567726737338049</v>
      </c>
      <c r="AT78" s="35">
        <f t="shared" si="191"/>
        <v>98.901098901098905</v>
      </c>
      <c r="AU78" s="35">
        <f t="shared" si="192"/>
        <v>100</v>
      </c>
      <c r="AV78" s="36">
        <f t="shared" si="127"/>
        <v>73.147973136760541</v>
      </c>
      <c r="AW78" s="35">
        <f t="shared" si="128"/>
        <v>73.309260828064097</v>
      </c>
      <c r="AX78" s="35">
        <f t="shared" si="129"/>
        <v>91.261826057221029</v>
      </c>
      <c r="AY78" s="35">
        <f t="shared" si="130"/>
        <v>97.607526276698692</v>
      </c>
      <c r="AZ78" s="35">
        <f t="shared" si="131"/>
        <v>88.300959572560316</v>
      </c>
      <c r="BA78" s="35">
        <f t="shared" si="132"/>
        <v>97.428532622611712</v>
      </c>
      <c r="BB78" s="35">
        <f t="shared" si="133"/>
        <v>98.71652780132041</v>
      </c>
      <c r="BC78" s="35">
        <f t="shared" si="134"/>
        <v>100</v>
      </c>
      <c r="BD78" s="35">
        <f t="shared" si="135"/>
        <v>87.945701275785339</v>
      </c>
      <c r="BE78" s="35">
        <f t="shared" si="136"/>
        <v>78.586572438162534</v>
      </c>
      <c r="BF78" s="35">
        <f t="shared" si="137"/>
        <v>79.68743496196997</v>
      </c>
      <c r="BG78" s="36">
        <f t="shared" si="138"/>
        <v>55.847688123300095</v>
      </c>
      <c r="BH78" s="35">
        <f t="shared" si="139"/>
        <v>55.97082953509571</v>
      </c>
      <c r="BI78" s="35">
        <f t="shared" si="140"/>
        <v>69.677419354838719</v>
      </c>
      <c r="BJ78" s="35">
        <f t="shared" si="141"/>
        <v>74.522292993630572</v>
      </c>
      <c r="BK78" s="35">
        <f t="shared" si="142"/>
        <v>67.416829745596871</v>
      </c>
      <c r="BL78" s="35">
        <f t="shared" si="143"/>
        <v>74.385633270321364</v>
      </c>
      <c r="BM78" s="35">
        <f t="shared" si="144"/>
        <v>75.369003690036905</v>
      </c>
      <c r="BN78" s="35">
        <f t="shared" si="145"/>
        <v>76.34892086330936</v>
      </c>
      <c r="BO78" s="35">
        <f t="shared" si="146"/>
        <v>67.145593869731798</v>
      </c>
      <c r="BP78" s="35">
        <f t="shared" si="147"/>
        <v>60</v>
      </c>
      <c r="BQ78" s="35">
        <f t="shared" si="148"/>
        <v>60.840496657115565</v>
      </c>
      <c r="BR78" s="36">
        <f t="shared" si="193"/>
        <v>72.555948174322737</v>
      </c>
      <c r="BS78" s="35">
        <f t="shared" si="194"/>
        <v>72.320376914016492</v>
      </c>
      <c r="BT78" s="35">
        <f t="shared" si="195"/>
        <v>89.045936395759711</v>
      </c>
      <c r="BU78" s="35">
        <f t="shared" si="196"/>
        <v>96.466431095406364</v>
      </c>
      <c r="BV78" s="35">
        <f t="shared" si="197"/>
        <v>81.154299175500583</v>
      </c>
      <c r="BW78" s="35">
        <f t="shared" si="198"/>
        <v>92.697290930506469</v>
      </c>
      <c r="BX78" s="35">
        <f t="shared" si="199"/>
        <v>96.230859835100119</v>
      </c>
      <c r="BY78" s="35">
        <f t="shared" si="200"/>
        <v>100</v>
      </c>
      <c r="BZ78" s="35">
        <f t="shared" si="201"/>
        <v>82.567726737338049</v>
      </c>
      <c r="CA78" s="35">
        <f t="shared" si="202"/>
        <v>74.204946996466433</v>
      </c>
      <c r="CB78" s="35">
        <f t="shared" si="203"/>
        <v>75.029446407538273</v>
      </c>
      <c r="CC78" s="15">
        <v>6.16</v>
      </c>
      <c r="CD78" s="16">
        <v>6.14</v>
      </c>
      <c r="CE78" s="15">
        <v>7.56</v>
      </c>
      <c r="CF78" s="16">
        <v>8.19</v>
      </c>
      <c r="CG78" s="16">
        <v>6.89</v>
      </c>
      <c r="CH78" s="16">
        <v>7.87</v>
      </c>
      <c r="CI78" s="15">
        <v>8.17</v>
      </c>
      <c r="CJ78" s="16">
        <v>8.49</v>
      </c>
      <c r="CK78" s="16">
        <v>7.01</v>
      </c>
      <c r="CL78" s="15">
        <v>6.3</v>
      </c>
      <c r="CM78" s="16">
        <v>6.37</v>
      </c>
      <c r="CN78" s="15">
        <v>7.0000000000000007E-2</v>
      </c>
      <c r="CO78" s="16">
        <v>7.0000000000000007E-2</v>
      </c>
      <c r="CP78" s="15">
        <v>0.1</v>
      </c>
      <c r="CQ78" s="16">
        <v>0.08</v>
      </c>
      <c r="CR78" s="16">
        <v>0.14000000000000001</v>
      </c>
      <c r="CS78" s="16">
        <v>0.06</v>
      </c>
      <c r="CT78" s="15">
        <v>0.2</v>
      </c>
      <c r="CU78" s="16">
        <v>0.11</v>
      </c>
      <c r="CV78" s="16">
        <v>0.18</v>
      </c>
      <c r="CW78" s="15">
        <v>0.11</v>
      </c>
      <c r="CX78" s="16">
        <v>0.12</v>
      </c>
      <c r="CY78" s="19">
        <f t="shared" si="204"/>
        <v>1.1363636363636365</v>
      </c>
      <c r="CZ78" s="17">
        <f t="shared" si="205"/>
        <v>1.1400651465798046</v>
      </c>
      <c r="DA78" s="19">
        <f t="shared" si="206"/>
        <v>1.3227513227513228</v>
      </c>
      <c r="DB78" s="17">
        <f t="shared" si="207"/>
        <v>0.97680097680097677</v>
      </c>
      <c r="DC78" s="17">
        <f t="shared" si="208"/>
        <v>2.0319303338171264</v>
      </c>
      <c r="DD78" s="17">
        <f t="shared" si="209"/>
        <v>0.76238881829733163</v>
      </c>
      <c r="DE78" s="19">
        <f t="shared" si="210"/>
        <v>2.4479804161566707</v>
      </c>
      <c r="DF78" s="17">
        <f t="shared" si="211"/>
        <v>1.2956419316843346</v>
      </c>
      <c r="DG78" s="17">
        <f t="shared" si="212"/>
        <v>2.5677603423680457</v>
      </c>
      <c r="DH78" s="19">
        <f t="shared" si="213"/>
        <v>1.746031746031746</v>
      </c>
      <c r="DI78" s="17">
        <f t="shared" si="214"/>
        <v>1.8838304552590266</v>
      </c>
    </row>
    <row r="79" spans="1:113" x14ac:dyDescent="0.2">
      <c r="A79" s="91" t="s">
        <v>257</v>
      </c>
      <c r="B79" s="91" t="e">
        <f>VLOOKUP(A79,#REF!,5,FALSE)</f>
        <v>#REF!</v>
      </c>
      <c r="C79" s="92">
        <v>3</v>
      </c>
      <c r="D79" s="103">
        <f t="shared" si="149"/>
        <v>-0.20767676767677035</v>
      </c>
      <c r="E79" s="103">
        <f t="shared" si="150"/>
        <v>0.19464646464646229</v>
      </c>
      <c r="F79" s="103">
        <f t="shared" si="151"/>
        <v>1.0381679389312559E-2</v>
      </c>
      <c r="G79" s="103">
        <f t="shared" si="152"/>
        <v>-0.10101562500000227</v>
      </c>
      <c r="H79" s="103">
        <f t="shared" si="153"/>
        <v>6.5937499999999538E-2</v>
      </c>
      <c r="I79" s="103">
        <f t="shared" si="154"/>
        <v>0.95516129032257702</v>
      </c>
      <c r="J79" s="103">
        <f t="shared" si="155"/>
        <v>0.88389380530973405</v>
      </c>
      <c r="K79" s="103">
        <f t="shared" si="156"/>
        <v>0.75899159663865312</v>
      </c>
      <c r="L79" s="103">
        <f t="shared" si="157"/>
        <v>0.30912087912087927</v>
      </c>
      <c r="M79" s="103">
        <f t="shared" si="158"/>
        <v>0.18113207547169985</v>
      </c>
      <c r="N79" s="103">
        <f t="shared" si="159"/>
        <v>7.8282828282832284E-2</v>
      </c>
      <c r="O79" s="102">
        <f t="shared" si="160"/>
        <v>-0.60000000000000142</v>
      </c>
      <c r="P79" s="103">
        <f t="shared" si="161"/>
        <v>-0.26000000000000156</v>
      </c>
      <c r="Q79" s="103">
        <f t="shared" si="162"/>
        <v>-9.0000000000001634E-2</v>
      </c>
      <c r="R79" s="103">
        <f t="shared" si="163"/>
        <v>-1.0000000000001563E-2</v>
      </c>
      <c r="S79" s="103">
        <f t="shared" si="164"/>
        <v>-0.32000000000000117</v>
      </c>
      <c r="T79" s="103">
        <f t="shared" si="165"/>
        <v>0.57999999999999829</v>
      </c>
      <c r="U79" s="103">
        <f t="shared" si="166"/>
        <v>0.80999999999999872</v>
      </c>
      <c r="V79" s="103">
        <f t="shared" si="167"/>
        <v>0.73999999999999844</v>
      </c>
      <c r="W79" s="103">
        <f t="shared" si="168"/>
        <v>-0.16000000000000103</v>
      </c>
      <c r="X79" s="103">
        <f t="shared" si="169"/>
        <v>-0.26000000000000156</v>
      </c>
      <c r="Y79" s="103">
        <f t="shared" si="170"/>
        <v>-0.43000000000000149</v>
      </c>
      <c r="Z79" s="35">
        <f t="shared" si="171"/>
        <v>94.95335925625912</v>
      </c>
      <c r="AA79" s="35">
        <f t="shared" si="172"/>
        <v>100</v>
      </c>
      <c r="AB79" s="35">
        <f t="shared" si="173"/>
        <v>89.687243025469812</v>
      </c>
      <c r="AC79" s="35">
        <f t="shared" si="174"/>
        <v>89.467071316874893</v>
      </c>
      <c r="AD79" s="35">
        <f t="shared" si="175"/>
        <v>92.364390592591718</v>
      </c>
      <c r="AE79" s="35">
        <f t="shared" si="176"/>
        <v>100</v>
      </c>
      <c r="AF79" s="35">
        <f t="shared" si="177"/>
        <v>100</v>
      </c>
      <c r="AG79" s="35">
        <f t="shared" si="178"/>
        <v>96.686706578792908</v>
      </c>
      <c r="AH79" s="35">
        <f t="shared" si="179"/>
        <v>92.092900713590367</v>
      </c>
      <c r="AI79" s="35">
        <f t="shared" si="180"/>
        <v>100</v>
      </c>
      <c r="AJ79" s="35">
        <f t="shared" si="181"/>
        <v>98.016398383816792</v>
      </c>
      <c r="AK79" s="36">
        <f t="shared" si="182"/>
        <v>95.472703062583221</v>
      </c>
      <c r="AL79" s="35">
        <f t="shared" si="183"/>
        <v>100</v>
      </c>
      <c r="AM79" s="35">
        <f t="shared" si="184"/>
        <v>91.976047904191617</v>
      </c>
      <c r="AN79" s="35">
        <f t="shared" si="185"/>
        <v>92.93413173652695</v>
      </c>
      <c r="AO79" s="35">
        <f t="shared" si="186"/>
        <v>89.221556886227546</v>
      </c>
      <c r="AP79" s="35">
        <f t="shared" si="187"/>
        <v>100</v>
      </c>
      <c r="AQ79" s="35">
        <f t="shared" si="188"/>
        <v>100</v>
      </c>
      <c r="AR79" s="35">
        <f t="shared" si="189"/>
        <v>99.184149184149177</v>
      </c>
      <c r="AS79" s="35">
        <f t="shared" si="190"/>
        <v>88.694638694638698</v>
      </c>
      <c r="AT79" s="35">
        <f t="shared" si="191"/>
        <v>100</v>
      </c>
      <c r="AU79" s="35">
        <f t="shared" si="192"/>
        <v>97.736351531291618</v>
      </c>
      <c r="AV79" s="36">
        <f t="shared" si="127"/>
        <v>82.126939243892991</v>
      </c>
      <c r="AW79" s="35">
        <f t="shared" si="128"/>
        <v>86.491873365164139</v>
      </c>
      <c r="AX79" s="35">
        <f t="shared" si="129"/>
        <v>89.427991363475229</v>
      </c>
      <c r="AY79" s="35">
        <f t="shared" si="130"/>
        <v>89.208456087436971</v>
      </c>
      <c r="AZ79" s="35">
        <f t="shared" si="131"/>
        <v>92.097400316578373</v>
      </c>
      <c r="BA79" s="35">
        <f t="shared" si="132"/>
        <v>99.710938085229188</v>
      </c>
      <c r="BB79" s="35">
        <f t="shared" si="133"/>
        <v>100</v>
      </c>
      <c r="BC79" s="35">
        <f t="shared" si="134"/>
        <v>96.686706578792908</v>
      </c>
      <c r="BD79" s="35">
        <f t="shared" si="135"/>
        <v>92.092900713590367</v>
      </c>
      <c r="BE79" s="35">
        <f t="shared" si="136"/>
        <v>90.36341436341435</v>
      </c>
      <c r="BF79" s="35">
        <f t="shared" si="137"/>
        <v>88.570964215663338</v>
      </c>
      <c r="BG79" s="36">
        <f t="shared" si="138"/>
        <v>65.004533091568447</v>
      </c>
      <c r="BH79" s="35">
        <f t="shared" si="139"/>
        <v>68.459434822242471</v>
      </c>
      <c r="BI79" s="35">
        <f t="shared" si="140"/>
        <v>70.783410138248854</v>
      </c>
      <c r="BJ79" s="35">
        <f t="shared" si="141"/>
        <v>70.609645131938123</v>
      </c>
      <c r="BK79" s="35">
        <f t="shared" si="142"/>
        <v>72.896281800391378</v>
      </c>
      <c r="BL79" s="35">
        <f t="shared" si="143"/>
        <v>78.922495274102076</v>
      </c>
      <c r="BM79" s="35">
        <f t="shared" si="144"/>
        <v>79.151291512915137</v>
      </c>
      <c r="BN79" s="35">
        <f t="shared" si="145"/>
        <v>76.52877697841727</v>
      </c>
      <c r="BO79" s="35">
        <f t="shared" si="146"/>
        <v>72.892720306513411</v>
      </c>
      <c r="BP79" s="35">
        <f t="shared" si="147"/>
        <v>71.523809523809518</v>
      </c>
      <c r="BQ79" s="35">
        <f t="shared" si="148"/>
        <v>70.10506208213944</v>
      </c>
      <c r="BR79" s="36">
        <f t="shared" si="193"/>
        <v>83.56643356643356</v>
      </c>
      <c r="BS79" s="35">
        <f t="shared" si="194"/>
        <v>87.529137529137529</v>
      </c>
      <c r="BT79" s="35">
        <f t="shared" si="195"/>
        <v>89.510489510489506</v>
      </c>
      <c r="BU79" s="35">
        <f t="shared" si="196"/>
        <v>90.442890442890445</v>
      </c>
      <c r="BV79" s="35">
        <f t="shared" si="197"/>
        <v>86.829836829836836</v>
      </c>
      <c r="BW79" s="35">
        <f t="shared" si="198"/>
        <v>97.319347319347315</v>
      </c>
      <c r="BX79" s="35">
        <f t="shared" si="199"/>
        <v>100</v>
      </c>
      <c r="BY79" s="35">
        <f t="shared" si="200"/>
        <v>99.184149184149177</v>
      </c>
      <c r="BZ79" s="35">
        <f t="shared" si="201"/>
        <v>88.694638694638698</v>
      </c>
      <c r="CA79" s="35">
        <f t="shared" si="202"/>
        <v>87.529137529137529</v>
      </c>
      <c r="CB79" s="35">
        <f t="shared" si="203"/>
        <v>85.547785547785551</v>
      </c>
      <c r="CC79" s="15">
        <v>7.17</v>
      </c>
      <c r="CD79" s="16">
        <v>7.51</v>
      </c>
      <c r="CE79" s="15">
        <v>7.68</v>
      </c>
      <c r="CF79" s="16">
        <v>7.76</v>
      </c>
      <c r="CG79" s="16">
        <v>7.45</v>
      </c>
      <c r="CH79" s="16">
        <v>8.35</v>
      </c>
      <c r="CI79" s="15">
        <v>8.58</v>
      </c>
      <c r="CJ79" s="16">
        <v>8.51</v>
      </c>
      <c r="CK79" s="16">
        <v>7.61</v>
      </c>
      <c r="CL79" s="15">
        <v>7.51</v>
      </c>
      <c r="CM79" s="16">
        <v>7.34</v>
      </c>
      <c r="CN79" s="15">
        <v>0.23</v>
      </c>
      <c r="CO79" s="16">
        <v>0.28999999999999998</v>
      </c>
      <c r="CP79" s="15">
        <v>0.24</v>
      </c>
      <c r="CQ79" s="16">
        <v>0.17</v>
      </c>
      <c r="CR79" s="16">
        <v>0.19</v>
      </c>
      <c r="CS79" s="16">
        <v>0.28999999999999998</v>
      </c>
      <c r="CT79" s="15">
        <v>0.28000000000000003</v>
      </c>
      <c r="CU79" s="16">
        <v>0.15</v>
      </c>
      <c r="CV79" s="16">
        <v>0.16</v>
      </c>
      <c r="CW79" s="15">
        <v>0.36</v>
      </c>
      <c r="CX79" s="16">
        <v>0.08</v>
      </c>
      <c r="CY79" s="19">
        <f t="shared" si="204"/>
        <v>3.2078103207810322</v>
      </c>
      <c r="CZ79" s="17">
        <f t="shared" si="205"/>
        <v>3.8615179760319571</v>
      </c>
      <c r="DA79" s="19">
        <f t="shared" si="206"/>
        <v>3.125</v>
      </c>
      <c r="DB79" s="17">
        <f t="shared" si="207"/>
        <v>2.1907216494845363</v>
      </c>
      <c r="DC79" s="17">
        <f t="shared" si="208"/>
        <v>2.5503355704697985</v>
      </c>
      <c r="DD79" s="17">
        <f t="shared" si="209"/>
        <v>3.4730538922155691</v>
      </c>
      <c r="DE79" s="19">
        <f t="shared" si="210"/>
        <v>3.2634032634032639</v>
      </c>
      <c r="DF79" s="17">
        <f t="shared" si="211"/>
        <v>1.762632197414806</v>
      </c>
      <c r="DG79" s="17">
        <f t="shared" si="212"/>
        <v>2.1024967148488831</v>
      </c>
      <c r="DH79" s="19">
        <f t="shared" si="213"/>
        <v>4.7936085219707056</v>
      </c>
      <c r="DI79" s="17">
        <f t="shared" si="214"/>
        <v>1.0899182561307901</v>
      </c>
    </row>
    <row r="80" spans="1:113" x14ac:dyDescent="0.2">
      <c r="A80" s="91" t="s">
        <v>258</v>
      </c>
      <c r="B80" s="91" t="e">
        <f>VLOOKUP(A80,#REF!,5,FALSE)</f>
        <v>#REF!</v>
      </c>
      <c r="C80" s="92">
        <v>3</v>
      </c>
      <c r="D80" s="103">
        <f t="shared" si="149"/>
        <v>-0.53767676767677042</v>
      </c>
      <c r="E80" s="103">
        <f t="shared" si="150"/>
        <v>-0.57535353535353728</v>
      </c>
      <c r="F80" s="103">
        <f t="shared" si="151"/>
        <v>1.0803816793893128</v>
      </c>
      <c r="G80" s="103">
        <f t="shared" si="152"/>
        <v>0.7289843749999978</v>
      </c>
      <c r="H80" s="103">
        <f t="shared" si="153"/>
        <v>1.1859374999999996</v>
      </c>
      <c r="I80" s="103">
        <f t="shared" si="154"/>
        <v>1.575161290322578</v>
      </c>
      <c r="J80" s="103">
        <f t="shared" si="155"/>
        <v>0.94389380530973455</v>
      </c>
      <c r="K80" s="103">
        <f t="shared" si="156"/>
        <v>1.098991596638653</v>
      </c>
      <c r="L80" s="103">
        <f t="shared" si="157"/>
        <v>1.0091208791208794</v>
      </c>
      <c r="M80" s="103">
        <f t="shared" si="158"/>
        <v>0.52113207547169971</v>
      </c>
      <c r="N80" s="103">
        <f t="shared" si="159"/>
        <v>0.54828282828283204</v>
      </c>
      <c r="O80" s="102">
        <f t="shared" si="160"/>
        <v>-1.334545454545454</v>
      </c>
      <c r="P80" s="103">
        <f t="shared" si="161"/>
        <v>-1.4345454545454537</v>
      </c>
      <c r="Q80" s="103">
        <f t="shared" si="162"/>
        <v>0.57545454545454611</v>
      </c>
      <c r="R80" s="103">
        <f t="shared" si="163"/>
        <v>0.41545454545454596</v>
      </c>
      <c r="S80" s="103">
        <f t="shared" si="164"/>
        <v>0.39545454545454639</v>
      </c>
      <c r="T80" s="103">
        <f t="shared" si="165"/>
        <v>0.79545454545454675</v>
      </c>
      <c r="U80" s="103">
        <f t="shared" si="166"/>
        <v>0.46545454545454668</v>
      </c>
      <c r="V80" s="103">
        <f t="shared" si="167"/>
        <v>0.67545454545454575</v>
      </c>
      <c r="W80" s="103">
        <f t="shared" si="168"/>
        <v>0.1354545454545466</v>
      </c>
      <c r="X80" s="103">
        <f t="shared" si="169"/>
        <v>-0.32454545454545425</v>
      </c>
      <c r="Y80" s="103">
        <f t="shared" si="170"/>
        <v>-0.36454545454545428</v>
      </c>
      <c r="Z80" s="35">
        <f t="shared" si="171"/>
        <v>100</v>
      </c>
      <c r="AA80" s="35">
        <f t="shared" si="172"/>
        <v>99.076961623140193</v>
      </c>
      <c r="AB80" s="35">
        <f t="shared" si="173"/>
        <v>95.119933829611227</v>
      </c>
      <c r="AC80" s="35">
        <f t="shared" si="174"/>
        <v>92.191036140080712</v>
      </c>
      <c r="AD80" s="35">
        <f t="shared" si="175"/>
        <v>98.90611671433588</v>
      </c>
      <c r="AE80" s="35">
        <f t="shared" si="176"/>
        <v>99.999999999999986</v>
      </c>
      <c r="AF80" s="35">
        <f t="shared" si="177"/>
        <v>100</v>
      </c>
      <c r="AG80" s="35">
        <f t="shared" si="178"/>
        <v>99.851368904876097</v>
      </c>
      <c r="AH80" s="35">
        <f t="shared" si="179"/>
        <v>99.865634312473389</v>
      </c>
      <c r="AI80" s="35">
        <f t="shared" si="180"/>
        <v>100</v>
      </c>
      <c r="AJ80" s="35">
        <f t="shared" si="181"/>
        <v>99.775518770645888</v>
      </c>
      <c r="AK80" s="36">
        <f t="shared" si="182"/>
        <v>100</v>
      </c>
      <c r="AL80" s="35">
        <f t="shared" si="183"/>
        <v>98.538011695906434</v>
      </c>
      <c r="AM80" s="35">
        <f t="shared" si="184"/>
        <v>97.547380156075803</v>
      </c>
      <c r="AN80" s="35">
        <f t="shared" si="185"/>
        <v>95.763656633221842</v>
      </c>
      <c r="AO80" s="35">
        <f t="shared" si="186"/>
        <v>95.540691192865097</v>
      </c>
      <c r="AP80" s="35">
        <f t="shared" si="187"/>
        <v>100</v>
      </c>
      <c r="AQ80" s="35">
        <f t="shared" si="188"/>
        <v>97.627118644067806</v>
      </c>
      <c r="AR80" s="35">
        <f t="shared" si="189"/>
        <v>100</v>
      </c>
      <c r="AS80" s="35">
        <f t="shared" si="190"/>
        <v>93.898305084745772</v>
      </c>
      <c r="AT80" s="35">
        <f t="shared" si="191"/>
        <v>100</v>
      </c>
      <c r="AU80" s="35">
        <f t="shared" si="192"/>
        <v>99.490445859872622</v>
      </c>
      <c r="AV80" s="36">
        <f t="shared" si="127"/>
        <v>73.143175953692719</v>
      </c>
      <c r="AW80" s="35">
        <f t="shared" si="128"/>
        <v>72.468036369586045</v>
      </c>
      <c r="AX80" s="35">
        <f t="shared" si="129"/>
        <v>95.119933829611227</v>
      </c>
      <c r="AY80" s="35">
        <f t="shared" si="130"/>
        <v>92.191036140080712</v>
      </c>
      <c r="AZ80" s="35">
        <f t="shared" si="131"/>
        <v>98.90611671433588</v>
      </c>
      <c r="BA80" s="35">
        <f t="shared" si="132"/>
        <v>99.999999999999986</v>
      </c>
      <c r="BB80" s="35">
        <f t="shared" si="133"/>
        <v>94.010786261708759</v>
      </c>
      <c r="BC80" s="35">
        <f t="shared" si="134"/>
        <v>93.871057000553407</v>
      </c>
      <c r="BD80" s="35">
        <f t="shared" si="135"/>
        <v>93.884468022399048</v>
      </c>
      <c r="BE80" s="35">
        <f t="shared" si="136"/>
        <v>88.180708180708166</v>
      </c>
      <c r="BF80" s="35">
        <f t="shared" si="137"/>
        <v>87.982759042930951</v>
      </c>
      <c r="BG80" s="36">
        <f t="shared" si="138"/>
        <v>62.012692656391664</v>
      </c>
      <c r="BH80" s="35">
        <f t="shared" si="139"/>
        <v>61.440291704649042</v>
      </c>
      <c r="BI80" s="35">
        <f t="shared" si="140"/>
        <v>80.645161290322577</v>
      </c>
      <c r="BJ80" s="35">
        <f t="shared" si="141"/>
        <v>78.161965423111923</v>
      </c>
      <c r="BK80" s="35">
        <f t="shared" si="142"/>
        <v>83.85518590998042</v>
      </c>
      <c r="BL80" s="35">
        <f t="shared" si="143"/>
        <v>84.782608695652186</v>
      </c>
      <c r="BM80" s="35">
        <f t="shared" si="144"/>
        <v>79.704797047970487</v>
      </c>
      <c r="BN80" s="35">
        <f t="shared" si="145"/>
        <v>79.586330935251809</v>
      </c>
      <c r="BO80" s="35">
        <f t="shared" si="146"/>
        <v>79.597701149425291</v>
      </c>
      <c r="BP80" s="35">
        <f t="shared" si="147"/>
        <v>74.761904761904759</v>
      </c>
      <c r="BQ80" s="35">
        <f t="shared" si="148"/>
        <v>74.594078319006684</v>
      </c>
      <c r="BR80" s="36">
        <f t="shared" si="193"/>
        <v>76.254180602006684</v>
      </c>
      <c r="BS80" s="35">
        <f t="shared" si="194"/>
        <v>75.139353400222959</v>
      </c>
      <c r="BT80" s="35">
        <f t="shared" si="195"/>
        <v>97.547380156075803</v>
      </c>
      <c r="BU80" s="35">
        <f t="shared" si="196"/>
        <v>95.763656633221842</v>
      </c>
      <c r="BV80" s="35">
        <f t="shared" si="197"/>
        <v>95.540691192865097</v>
      </c>
      <c r="BW80" s="35">
        <f t="shared" si="198"/>
        <v>100</v>
      </c>
      <c r="BX80" s="35">
        <f t="shared" si="199"/>
        <v>96.321070234113705</v>
      </c>
      <c r="BY80" s="35">
        <f t="shared" si="200"/>
        <v>98.662207357859529</v>
      </c>
      <c r="BZ80" s="35">
        <f t="shared" si="201"/>
        <v>92.642140468227424</v>
      </c>
      <c r="CA80" s="35">
        <f t="shared" si="202"/>
        <v>87.513935340022286</v>
      </c>
      <c r="CB80" s="35">
        <f t="shared" si="203"/>
        <v>87.068004459308796</v>
      </c>
      <c r="CC80" s="15">
        <v>6.84</v>
      </c>
      <c r="CD80" s="16">
        <v>6.74</v>
      </c>
      <c r="CE80" s="15">
        <v>8.75</v>
      </c>
      <c r="CF80" s="16">
        <v>8.59</v>
      </c>
      <c r="CG80" s="16">
        <v>8.57</v>
      </c>
      <c r="CH80" s="16">
        <v>8.9700000000000006</v>
      </c>
      <c r="CI80" s="15">
        <v>8.64</v>
      </c>
      <c r="CJ80" s="16">
        <v>8.85</v>
      </c>
      <c r="CK80" s="16">
        <v>8.31</v>
      </c>
      <c r="CL80" s="15">
        <v>7.85</v>
      </c>
      <c r="CM80" s="16">
        <v>7.81</v>
      </c>
      <c r="CN80" s="15">
        <v>0.06</v>
      </c>
      <c r="CO80" s="16">
        <v>0.09</v>
      </c>
      <c r="CP80" s="15">
        <v>0.12</v>
      </c>
      <c r="CQ80" s="16">
        <v>0.23</v>
      </c>
      <c r="CR80" s="16">
        <v>0.09</v>
      </c>
      <c r="CS80" s="16">
        <v>0.19</v>
      </c>
      <c r="CT80" s="15">
        <v>0.11</v>
      </c>
      <c r="CU80" s="16">
        <v>0.24</v>
      </c>
      <c r="CV80" s="16">
        <v>0.09</v>
      </c>
      <c r="CW80" s="15">
        <v>0.14000000000000001</v>
      </c>
      <c r="CX80" s="16">
        <v>7.0000000000000007E-2</v>
      </c>
      <c r="CY80" s="19">
        <f t="shared" si="204"/>
        <v>0.8771929824561403</v>
      </c>
      <c r="CZ80" s="17">
        <f t="shared" si="205"/>
        <v>1.3353115727002967</v>
      </c>
      <c r="DA80" s="19">
        <f t="shared" si="206"/>
        <v>1.3714285714285714</v>
      </c>
      <c r="DB80" s="17">
        <f t="shared" si="207"/>
        <v>2.6775320139697323</v>
      </c>
      <c r="DC80" s="17">
        <f t="shared" si="208"/>
        <v>1.0501750291715284</v>
      </c>
      <c r="DD80" s="17">
        <f t="shared" si="209"/>
        <v>2.1181716833890745</v>
      </c>
      <c r="DE80" s="19">
        <f t="shared" si="210"/>
        <v>1.2731481481481481</v>
      </c>
      <c r="DF80" s="17">
        <f t="shared" si="211"/>
        <v>2.7118644067796609</v>
      </c>
      <c r="DG80" s="17">
        <f t="shared" si="212"/>
        <v>1.0830324909747291</v>
      </c>
      <c r="DH80" s="19">
        <f t="shared" si="213"/>
        <v>1.7834394904458601</v>
      </c>
      <c r="DI80" s="17">
        <f t="shared" si="214"/>
        <v>0.89628681177976954</v>
      </c>
    </row>
    <row r="81" spans="1:113" x14ac:dyDescent="0.2">
      <c r="A81" s="91" t="s">
        <v>259</v>
      </c>
      <c r="B81" s="91" t="e">
        <f>VLOOKUP(A81,#REF!,5,FALSE)</f>
        <v>#REF!</v>
      </c>
      <c r="C81" s="92">
        <v>4</v>
      </c>
      <c r="D81" s="103">
        <f t="shared" si="149"/>
        <v>-0.39767676767676985</v>
      </c>
      <c r="E81" s="103">
        <f t="shared" si="150"/>
        <v>-0.40535353535353735</v>
      </c>
      <c r="F81" s="103">
        <f t="shared" si="151"/>
        <v>-3.9618320610687263E-2</v>
      </c>
      <c r="G81" s="103">
        <f t="shared" si="152"/>
        <v>-0.17101562500000167</v>
      </c>
      <c r="H81" s="103">
        <f t="shared" si="153"/>
        <v>-6.4062500000000355E-2</v>
      </c>
      <c r="I81" s="103">
        <f t="shared" si="154"/>
        <v>0.30516129032257755</v>
      </c>
      <c r="J81" s="103">
        <f t="shared" si="155"/>
        <v>-0.48610619469026606</v>
      </c>
      <c r="K81" s="103">
        <f t="shared" si="156"/>
        <v>-0.27100840336134624</v>
      </c>
      <c r="L81" s="103">
        <f t="shared" si="157"/>
        <v>-0.68087912087912095</v>
      </c>
      <c r="M81" s="103">
        <f t="shared" si="158"/>
        <v>-0.63886792452829955</v>
      </c>
      <c r="N81" s="103">
        <f t="shared" si="159"/>
        <v>-0.5617171717171674</v>
      </c>
      <c r="O81" s="102">
        <f t="shared" si="160"/>
        <v>-0.19545454545454533</v>
      </c>
      <c r="P81" s="103">
        <f t="shared" si="161"/>
        <v>-0.26545454545454561</v>
      </c>
      <c r="Q81" s="103">
        <f t="shared" si="162"/>
        <v>0.45454545454545414</v>
      </c>
      <c r="R81" s="103">
        <f t="shared" si="163"/>
        <v>0.51454545454545464</v>
      </c>
      <c r="S81" s="103">
        <f t="shared" si="164"/>
        <v>0.14454545454545453</v>
      </c>
      <c r="T81" s="103">
        <f t="shared" si="165"/>
        <v>0.52454545454545443</v>
      </c>
      <c r="U81" s="103">
        <f t="shared" si="166"/>
        <v>3.4545454545454213E-2</v>
      </c>
      <c r="V81" s="103">
        <f t="shared" si="167"/>
        <v>0.30454545454545467</v>
      </c>
      <c r="W81" s="103">
        <f t="shared" si="168"/>
        <v>-0.55545454545454565</v>
      </c>
      <c r="X81" s="103">
        <f t="shared" si="169"/>
        <v>-0.48545454545454536</v>
      </c>
      <c r="Y81" s="103">
        <f t="shared" si="170"/>
        <v>-0.47545454545454557</v>
      </c>
      <c r="Z81" s="35">
        <f t="shared" si="171"/>
        <v>100</v>
      </c>
      <c r="AA81" s="35">
        <f t="shared" si="172"/>
        <v>99.538595753461507</v>
      </c>
      <c r="AB81" s="35">
        <f t="shared" si="173"/>
        <v>96.625052366987859</v>
      </c>
      <c r="AC81" s="35">
        <f t="shared" si="174"/>
        <v>96.144310648405281</v>
      </c>
      <c r="AD81" s="35">
        <f t="shared" si="175"/>
        <v>98.413602053523775</v>
      </c>
      <c r="AE81" s="35">
        <f t="shared" si="176"/>
        <v>100</v>
      </c>
      <c r="AF81" s="35">
        <f t="shared" si="177"/>
        <v>98.880162598417428</v>
      </c>
      <c r="AG81" s="35">
        <f t="shared" si="178"/>
        <v>100</v>
      </c>
      <c r="AH81" s="35">
        <f t="shared" si="179"/>
        <v>94.267215768229974</v>
      </c>
      <c r="AI81" s="35">
        <f t="shared" si="180"/>
        <v>99.565458422174842</v>
      </c>
      <c r="AJ81" s="35">
        <f t="shared" si="181"/>
        <v>100</v>
      </c>
      <c r="AK81" s="36">
        <f t="shared" si="182"/>
        <v>100</v>
      </c>
      <c r="AL81" s="35">
        <f t="shared" si="183"/>
        <v>98.9971346704871</v>
      </c>
      <c r="AM81" s="35">
        <f t="shared" si="184"/>
        <v>99.090909090909093</v>
      </c>
      <c r="AN81" s="35">
        <f t="shared" si="185"/>
        <v>99.870129870129873</v>
      </c>
      <c r="AO81" s="35">
        <f t="shared" si="186"/>
        <v>95.064935064935057</v>
      </c>
      <c r="AP81" s="35">
        <f t="shared" si="187"/>
        <v>100</v>
      </c>
      <c r="AQ81" s="35">
        <f t="shared" si="188"/>
        <v>96.390374331550802</v>
      </c>
      <c r="AR81" s="35">
        <f t="shared" si="189"/>
        <v>100</v>
      </c>
      <c r="AS81" s="35">
        <f t="shared" si="190"/>
        <v>88.502673796791441</v>
      </c>
      <c r="AT81" s="35">
        <f t="shared" si="191"/>
        <v>99.850746268656721</v>
      </c>
      <c r="AU81" s="35">
        <f t="shared" si="192"/>
        <v>100</v>
      </c>
      <c r="AV81" s="36">
        <f t="shared" si="127"/>
        <v>86.951054385324568</v>
      </c>
      <c r="AW81" s="35">
        <f t="shared" si="128"/>
        <v>86.549858527980675</v>
      </c>
      <c r="AX81" s="35">
        <f t="shared" si="129"/>
        <v>96.625052366987859</v>
      </c>
      <c r="AY81" s="35">
        <f t="shared" si="130"/>
        <v>96.144310648405281</v>
      </c>
      <c r="AZ81" s="35">
        <f t="shared" si="131"/>
        <v>98.413602053523775</v>
      </c>
      <c r="BA81" s="35">
        <f t="shared" si="132"/>
        <v>100</v>
      </c>
      <c r="BB81" s="35">
        <f t="shared" si="133"/>
        <v>91.390472995639058</v>
      </c>
      <c r="BC81" s="35">
        <f t="shared" si="134"/>
        <v>92.425488180883889</v>
      </c>
      <c r="BD81" s="35">
        <f t="shared" si="135"/>
        <v>87.126934368313698</v>
      </c>
      <c r="BE81" s="35">
        <f t="shared" si="136"/>
        <v>87.545083487940644</v>
      </c>
      <c r="BF81" s="35">
        <f t="shared" si="137"/>
        <v>87.927163571862721</v>
      </c>
      <c r="BG81" s="36">
        <f t="shared" si="138"/>
        <v>63.281958295557573</v>
      </c>
      <c r="BH81" s="35">
        <f t="shared" si="139"/>
        <v>62.989972652689147</v>
      </c>
      <c r="BI81" s="35">
        <f t="shared" si="140"/>
        <v>70.322580645161295</v>
      </c>
      <c r="BJ81" s="35">
        <f t="shared" si="141"/>
        <v>69.97270245677889</v>
      </c>
      <c r="BK81" s="35">
        <f t="shared" si="142"/>
        <v>71.624266144814086</v>
      </c>
      <c r="BL81" s="35">
        <f t="shared" si="143"/>
        <v>72.778827977315686</v>
      </c>
      <c r="BM81" s="35">
        <f t="shared" si="144"/>
        <v>66.512915129151295</v>
      </c>
      <c r="BN81" s="35">
        <f t="shared" si="145"/>
        <v>67.266187050359719</v>
      </c>
      <c r="BO81" s="35">
        <f t="shared" si="146"/>
        <v>63.40996168582376</v>
      </c>
      <c r="BP81" s="35">
        <f t="shared" si="147"/>
        <v>63.714285714285715</v>
      </c>
      <c r="BQ81" s="35">
        <f t="shared" si="148"/>
        <v>63.992359121298946</v>
      </c>
      <c r="BR81" s="36">
        <f t="shared" si="193"/>
        <v>90.649350649350652</v>
      </c>
      <c r="BS81" s="35">
        <f t="shared" si="194"/>
        <v>89.740259740259745</v>
      </c>
      <c r="BT81" s="35">
        <f t="shared" si="195"/>
        <v>99.090909090909093</v>
      </c>
      <c r="BU81" s="35">
        <f t="shared" si="196"/>
        <v>99.870129870129873</v>
      </c>
      <c r="BV81" s="35">
        <f t="shared" si="197"/>
        <v>95.064935064935057</v>
      </c>
      <c r="BW81" s="35">
        <f t="shared" si="198"/>
        <v>100</v>
      </c>
      <c r="BX81" s="35">
        <f t="shared" si="199"/>
        <v>93.63636363636364</v>
      </c>
      <c r="BY81" s="35">
        <f t="shared" si="200"/>
        <v>97.142857142857139</v>
      </c>
      <c r="BZ81" s="35">
        <f t="shared" si="201"/>
        <v>85.974025974025977</v>
      </c>
      <c r="CA81" s="35">
        <f t="shared" si="202"/>
        <v>86.883116883116884</v>
      </c>
      <c r="CB81" s="35">
        <f t="shared" si="203"/>
        <v>87.012987012987011</v>
      </c>
      <c r="CC81" s="15">
        <v>6.98</v>
      </c>
      <c r="CD81" s="16">
        <v>6.91</v>
      </c>
      <c r="CE81" s="15">
        <v>7.63</v>
      </c>
      <c r="CF81" s="16">
        <v>7.69</v>
      </c>
      <c r="CG81" s="16">
        <v>7.32</v>
      </c>
      <c r="CH81" s="16">
        <v>7.7</v>
      </c>
      <c r="CI81" s="15">
        <v>7.21</v>
      </c>
      <c r="CJ81" s="16">
        <v>7.48</v>
      </c>
      <c r="CK81" s="16">
        <v>6.62</v>
      </c>
      <c r="CL81" s="15">
        <v>6.69</v>
      </c>
      <c r="CM81" s="16">
        <v>6.7</v>
      </c>
      <c r="CN81" s="15">
        <v>0.14000000000000001</v>
      </c>
      <c r="CO81" s="16">
        <v>0.13</v>
      </c>
      <c r="CP81" s="15">
        <v>0.11</v>
      </c>
      <c r="CQ81" s="16">
        <v>0.09</v>
      </c>
      <c r="CR81" s="16">
        <v>0.09</v>
      </c>
      <c r="CS81" s="16">
        <v>0.08</v>
      </c>
      <c r="CT81" s="15">
        <v>0.11</v>
      </c>
      <c r="CU81" s="16">
        <v>0.09</v>
      </c>
      <c r="CV81" s="16">
        <v>0.11</v>
      </c>
      <c r="CW81" s="15">
        <v>0.09</v>
      </c>
      <c r="CX81" s="16">
        <v>0.11</v>
      </c>
      <c r="CY81" s="19">
        <f t="shared" si="204"/>
        <v>2.005730659025788</v>
      </c>
      <c r="CZ81" s="17">
        <f t="shared" si="205"/>
        <v>1.8813314037626629</v>
      </c>
      <c r="DA81" s="19">
        <f t="shared" si="206"/>
        <v>1.4416775884665793</v>
      </c>
      <c r="DB81" s="17">
        <f t="shared" si="207"/>
        <v>1.1703511053315994</v>
      </c>
      <c r="DC81" s="17">
        <f t="shared" si="208"/>
        <v>1.2295081967213115</v>
      </c>
      <c r="DD81" s="17">
        <f t="shared" si="209"/>
        <v>1.0389610389610389</v>
      </c>
      <c r="DE81" s="19">
        <f t="shared" si="210"/>
        <v>1.5256588072122053</v>
      </c>
      <c r="DF81" s="17">
        <f t="shared" si="211"/>
        <v>1.2032085561497325</v>
      </c>
      <c r="DG81" s="17">
        <f t="shared" si="212"/>
        <v>1.6616314199395772</v>
      </c>
      <c r="DH81" s="19">
        <f t="shared" si="213"/>
        <v>1.3452914798206277</v>
      </c>
      <c r="DI81" s="17">
        <f t="shared" si="214"/>
        <v>1.6417910447761193</v>
      </c>
    </row>
    <row r="82" spans="1:113" x14ac:dyDescent="0.2">
      <c r="A82" s="91" t="s">
        <v>260</v>
      </c>
      <c r="B82" s="91" t="e">
        <f>VLOOKUP(A82,#REF!,5,FALSE)</f>
        <v>#REF!</v>
      </c>
      <c r="C82" s="92">
        <v>5</v>
      </c>
      <c r="D82" s="103">
        <f t="shared" si="149"/>
        <v>-0.58767676767677024</v>
      </c>
      <c r="E82" s="103">
        <f t="shared" si="150"/>
        <v>-0.59535353535353774</v>
      </c>
      <c r="F82" s="103" t="str">
        <f t="shared" si="151"/>
        <v/>
      </c>
      <c r="G82" s="103" t="str">
        <f t="shared" si="152"/>
        <v/>
      </c>
      <c r="H82" s="103" t="str">
        <f t="shared" si="153"/>
        <v/>
      </c>
      <c r="I82" s="103">
        <f t="shared" si="154"/>
        <v>-0.76483870967742273</v>
      </c>
      <c r="J82" s="103">
        <f t="shared" si="155"/>
        <v>-0.92610619469026645</v>
      </c>
      <c r="K82" s="103">
        <f t="shared" si="156"/>
        <v>-1.3310084033613467</v>
      </c>
      <c r="L82" s="103" t="str">
        <f t="shared" si="157"/>
        <v/>
      </c>
      <c r="M82" s="103">
        <f t="shared" si="158"/>
        <v>-1.4288679245282996</v>
      </c>
      <c r="N82" s="103">
        <f t="shared" si="159"/>
        <v>-0.75171717171716779</v>
      </c>
      <c r="O82" s="102">
        <f t="shared" si="160"/>
        <v>0.25571428571428623</v>
      </c>
      <c r="P82" s="103">
        <f t="shared" si="161"/>
        <v>0.18571428571428594</v>
      </c>
      <c r="Q82" s="103" t="str">
        <f t="shared" si="162"/>
        <v/>
      </c>
      <c r="R82" s="103" t="str">
        <f t="shared" si="163"/>
        <v/>
      </c>
      <c r="S82" s="103" t="str">
        <f t="shared" si="164"/>
        <v/>
      </c>
      <c r="T82" s="103">
        <f t="shared" si="165"/>
        <v>9.5714285714286085E-2</v>
      </c>
      <c r="U82" s="103">
        <f t="shared" si="166"/>
        <v>0.23571428571428577</v>
      </c>
      <c r="V82" s="103">
        <f t="shared" si="167"/>
        <v>-0.11428571428571388</v>
      </c>
      <c r="W82" s="103" t="str">
        <f t="shared" si="168"/>
        <v/>
      </c>
      <c r="X82" s="103">
        <f t="shared" si="169"/>
        <v>-0.63428571428571345</v>
      </c>
      <c r="Y82" s="103">
        <f t="shared" si="170"/>
        <v>-2.4285714285714022E-2</v>
      </c>
      <c r="Z82" s="35">
        <f t="shared" si="171"/>
        <v>99.999999999999986</v>
      </c>
      <c r="AA82" s="35">
        <f t="shared" si="172"/>
        <v>99.510379761110414</v>
      </c>
      <c r="AB82" s="35">
        <f t="shared" si="173"/>
        <v>0</v>
      </c>
      <c r="AC82" s="35">
        <f t="shared" si="174"/>
        <v>0</v>
      </c>
      <c r="AD82" s="35">
        <f t="shared" si="175"/>
        <v>0</v>
      </c>
      <c r="AE82" s="35">
        <f t="shared" si="176"/>
        <v>100</v>
      </c>
      <c r="AF82" s="35">
        <f t="shared" si="177"/>
        <v>100</v>
      </c>
      <c r="AG82" s="35">
        <f t="shared" si="178"/>
        <v>92.442323836647077</v>
      </c>
      <c r="AH82" s="35">
        <f t="shared" si="179"/>
        <v>0</v>
      </c>
      <c r="AI82" s="35">
        <f t="shared" si="180"/>
        <v>90.370858020627622</v>
      </c>
      <c r="AJ82" s="35">
        <f t="shared" si="181"/>
        <v>100</v>
      </c>
      <c r="AK82" s="36">
        <f t="shared" si="182"/>
        <v>100</v>
      </c>
      <c r="AL82" s="35">
        <f t="shared" si="183"/>
        <v>98.969072164948457</v>
      </c>
      <c r="AM82" s="35">
        <f t="shared" si="184"/>
        <v>0</v>
      </c>
      <c r="AN82" s="35">
        <f t="shared" si="185"/>
        <v>0</v>
      </c>
      <c r="AO82" s="35">
        <f t="shared" si="186"/>
        <v>0</v>
      </c>
      <c r="AP82" s="35">
        <f t="shared" si="187"/>
        <v>100</v>
      </c>
      <c r="AQ82" s="35">
        <f t="shared" si="188"/>
        <v>100</v>
      </c>
      <c r="AR82" s="35">
        <f t="shared" si="189"/>
        <v>94.830132939438712</v>
      </c>
      <c r="AS82" s="35">
        <f t="shared" si="190"/>
        <v>0</v>
      </c>
      <c r="AT82" s="35">
        <f t="shared" si="191"/>
        <v>90.629800307219668</v>
      </c>
      <c r="AU82" s="35">
        <f t="shared" si="192"/>
        <v>100</v>
      </c>
      <c r="AV82" s="36">
        <f t="shared" si="127"/>
        <v>98.235034302444049</v>
      </c>
      <c r="AW82" s="35">
        <f t="shared" si="128"/>
        <v>97.754055692819165</v>
      </c>
      <c r="AX82" s="35">
        <f t="shared" si="129"/>
        <v>0</v>
      </c>
      <c r="AY82" s="35">
        <f t="shared" si="130"/>
        <v>0</v>
      </c>
      <c r="AZ82" s="35">
        <f t="shared" si="131"/>
        <v>0</v>
      </c>
      <c r="BA82" s="35">
        <f t="shared" si="132"/>
        <v>100</v>
      </c>
      <c r="BB82" s="35">
        <f t="shared" si="133"/>
        <v>99.662442325780717</v>
      </c>
      <c r="BC82" s="35">
        <f t="shared" si="134"/>
        <v>92.130277678309838</v>
      </c>
      <c r="BD82" s="35">
        <f t="shared" si="135"/>
        <v>0</v>
      </c>
      <c r="BE82" s="35">
        <f t="shared" si="136"/>
        <v>89.667456726280264</v>
      </c>
      <c r="BF82" s="35">
        <f t="shared" si="137"/>
        <v>99.221650308790032</v>
      </c>
      <c r="BG82" s="36">
        <f t="shared" si="138"/>
        <v>61.559383499546698</v>
      </c>
      <c r="BH82" s="35">
        <f t="shared" si="139"/>
        <v>61.257976298997264</v>
      </c>
      <c r="BI82" s="35">
        <f t="shared" si="140"/>
        <v>0</v>
      </c>
      <c r="BJ82" s="35">
        <f t="shared" si="141"/>
        <v>0</v>
      </c>
      <c r="BK82" s="35">
        <f t="shared" si="142"/>
        <v>0</v>
      </c>
      <c r="BL82" s="35">
        <f t="shared" si="143"/>
        <v>62.665406427221171</v>
      </c>
      <c r="BM82" s="35">
        <f t="shared" si="144"/>
        <v>62.453874538745389</v>
      </c>
      <c r="BN82" s="35">
        <f t="shared" si="145"/>
        <v>57.733812949640289</v>
      </c>
      <c r="BO82" s="35">
        <f t="shared" si="146"/>
        <v>0</v>
      </c>
      <c r="BP82" s="35">
        <f t="shared" si="147"/>
        <v>56.19047619047619</v>
      </c>
      <c r="BQ82" s="35">
        <f t="shared" si="148"/>
        <v>62.177650429799421</v>
      </c>
      <c r="BR82" s="36">
        <f t="shared" si="193"/>
        <v>100.29542097488923</v>
      </c>
      <c r="BS82" s="35">
        <f t="shared" si="194"/>
        <v>99.261447562776965</v>
      </c>
      <c r="BT82" s="35">
        <f t="shared" si="195"/>
        <v>0</v>
      </c>
      <c r="BU82" s="35">
        <f t="shared" si="196"/>
        <v>0</v>
      </c>
      <c r="BV82" s="35">
        <f t="shared" si="197"/>
        <v>0</v>
      </c>
      <c r="BW82" s="35">
        <f t="shared" si="198"/>
        <v>97.932053175775479</v>
      </c>
      <c r="BX82" s="35">
        <f t="shared" si="199"/>
        <v>100</v>
      </c>
      <c r="BY82" s="35">
        <f t="shared" si="200"/>
        <v>94.830132939438712</v>
      </c>
      <c r="BZ82" s="35">
        <f t="shared" si="201"/>
        <v>0</v>
      </c>
      <c r="CA82" s="35">
        <f t="shared" si="202"/>
        <v>87.149187592319066</v>
      </c>
      <c r="CB82" s="35">
        <f t="shared" si="203"/>
        <v>96.159527326440184</v>
      </c>
      <c r="CC82" s="15">
        <v>6.79</v>
      </c>
      <c r="CD82" s="16">
        <v>6.72</v>
      </c>
      <c r="CH82" s="16">
        <v>6.63</v>
      </c>
      <c r="CI82" s="15">
        <v>6.77</v>
      </c>
      <c r="CJ82" s="16">
        <v>6.42</v>
      </c>
      <c r="CL82" s="15">
        <v>5.9</v>
      </c>
      <c r="CM82" s="16">
        <v>6.51</v>
      </c>
      <c r="CN82" s="15">
        <v>0.23</v>
      </c>
      <c r="CO82" s="16">
        <v>0.26</v>
      </c>
      <c r="CP82" s="15" t="s">
        <v>180</v>
      </c>
      <c r="CQ82" s="16" t="s">
        <v>180</v>
      </c>
      <c r="CR82" s="16" t="s">
        <v>180</v>
      </c>
      <c r="CS82" s="16">
        <v>0.26</v>
      </c>
      <c r="CT82" s="15">
        <v>0.19</v>
      </c>
      <c r="CU82" s="16">
        <v>0.42</v>
      </c>
      <c r="CV82" s="16" t="s">
        <v>180</v>
      </c>
      <c r="CW82" s="15">
        <v>0.4</v>
      </c>
      <c r="CX82" s="16">
        <v>0.25</v>
      </c>
      <c r="CY82" s="19">
        <f t="shared" si="204"/>
        <v>3.3873343151693671</v>
      </c>
      <c r="CZ82" s="17">
        <f t="shared" si="205"/>
        <v>3.8690476190476191</v>
      </c>
      <c r="DA82" s="19" t="str">
        <f t="shared" si="206"/>
        <v/>
      </c>
      <c r="DB82" s="17" t="str">
        <f t="shared" si="207"/>
        <v/>
      </c>
      <c r="DC82" s="17" t="str">
        <f t="shared" si="208"/>
        <v/>
      </c>
      <c r="DD82" s="17">
        <f t="shared" si="209"/>
        <v>3.9215686274509802</v>
      </c>
      <c r="DE82" s="19">
        <f t="shared" si="210"/>
        <v>2.8064992614475632</v>
      </c>
      <c r="DF82" s="17">
        <f t="shared" si="211"/>
        <v>6.5420560747663545</v>
      </c>
      <c r="DG82" s="17" t="str">
        <f t="shared" si="212"/>
        <v/>
      </c>
      <c r="DH82" s="19">
        <f t="shared" si="213"/>
        <v>6.7796610169491522</v>
      </c>
      <c r="DI82" s="17">
        <f t="shared" si="214"/>
        <v>3.8402457757296471</v>
      </c>
    </row>
    <row r="83" spans="1:113" x14ac:dyDescent="0.2">
      <c r="A83" s="91" t="s">
        <v>261</v>
      </c>
      <c r="B83" s="91" t="e">
        <f>VLOOKUP(A83,#REF!,5,FALSE)</f>
        <v>#REF!</v>
      </c>
      <c r="C83" s="92">
        <v>4</v>
      </c>
      <c r="D83" s="103">
        <f t="shared" si="149"/>
        <v>1.3623232323232299</v>
      </c>
      <c r="E83" s="103">
        <f t="shared" si="150"/>
        <v>1.4746464646464617</v>
      </c>
      <c r="F83" s="103">
        <f t="shared" si="151"/>
        <v>1.2003816793893121</v>
      </c>
      <c r="G83" s="103">
        <f t="shared" si="152"/>
        <v>1.0289843749999985</v>
      </c>
      <c r="H83" s="103">
        <f t="shared" si="153"/>
        <v>1.4859374999999986</v>
      </c>
      <c r="I83" s="103">
        <f t="shared" si="154"/>
        <v>1.5851612903225778</v>
      </c>
      <c r="J83" s="103">
        <f t="shared" si="155"/>
        <v>1.0438938053097342</v>
      </c>
      <c r="K83" s="103">
        <f t="shared" si="156"/>
        <v>1.1889915966386528</v>
      </c>
      <c r="L83" s="103">
        <f t="shared" si="157"/>
        <v>1.529120879120879</v>
      </c>
      <c r="M83" s="103">
        <f t="shared" si="158"/>
        <v>1.6511320754717005</v>
      </c>
      <c r="N83" s="103">
        <f t="shared" si="159"/>
        <v>1.6882828282828317</v>
      </c>
      <c r="O83" s="102">
        <f t="shared" si="160"/>
        <v>-0.13090909090909264</v>
      </c>
      <c r="P83" s="103">
        <f t="shared" si="161"/>
        <v>-8.0909090909093706E-2</v>
      </c>
      <c r="Q83" s="103">
        <f t="shared" si="162"/>
        <v>-9.0909090909363499E-4</v>
      </c>
      <c r="R83" s="103">
        <f t="shared" si="163"/>
        <v>1.9090909090907715E-2</v>
      </c>
      <c r="S83" s="103">
        <f t="shared" si="164"/>
        <v>-9.0909090909363499E-4</v>
      </c>
      <c r="T83" s="103">
        <f t="shared" si="165"/>
        <v>0.10909090909090757</v>
      </c>
      <c r="U83" s="103">
        <f t="shared" si="166"/>
        <v>-0.13090909090909264</v>
      </c>
      <c r="V83" s="103">
        <f t="shared" si="167"/>
        <v>6.9090909090906649E-2</v>
      </c>
      <c r="W83" s="103">
        <f t="shared" si="168"/>
        <v>-4.0909090909092782E-2</v>
      </c>
      <c r="X83" s="103">
        <f t="shared" si="169"/>
        <v>0.10909090909090757</v>
      </c>
      <c r="Y83" s="103">
        <f t="shared" si="170"/>
        <v>7.9090909090906436E-2</v>
      </c>
      <c r="Z83" s="35">
        <f t="shared" si="171"/>
        <v>98.890295058362923</v>
      </c>
      <c r="AA83" s="35">
        <f t="shared" si="172"/>
        <v>100</v>
      </c>
      <c r="AB83" s="35">
        <f t="shared" si="173"/>
        <v>94.193548387096783</v>
      </c>
      <c r="AC83" s="35">
        <f t="shared" si="174"/>
        <v>93.203311814676269</v>
      </c>
      <c r="AD83" s="35">
        <f t="shared" si="175"/>
        <v>100</v>
      </c>
      <c r="AE83" s="35">
        <f t="shared" si="176"/>
        <v>97.795291364660315</v>
      </c>
      <c r="AF83" s="35">
        <f t="shared" si="177"/>
        <v>95.328321346633629</v>
      </c>
      <c r="AG83" s="35">
        <f t="shared" si="178"/>
        <v>95.054466053431327</v>
      </c>
      <c r="AH83" s="35">
        <f t="shared" si="179"/>
        <v>99.999999999999986</v>
      </c>
      <c r="AI83" s="35">
        <f t="shared" si="180"/>
        <v>100</v>
      </c>
      <c r="AJ83" s="35">
        <f t="shared" si="181"/>
        <v>99.951499990427621</v>
      </c>
      <c r="AK83" s="36">
        <f t="shared" si="182"/>
        <v>99.431171786120601</v>
      </c>
      <c r="AL83" s="35">
        <f t="shared" si="183"/>
        <v>100</v>
      </c>
      <c r="AM83" s="35">
        <f t="shared" si="184"/>
        <v>98.775055679287291</v>
      </c>
      <c r="AN83" s="35">
        <f t="shared" si="185"/>
        <v>98.997772828507792</v>
      </c>
      <c r="AO83" s="35">
        <f t="shared" si="186"/>
        <v>98.775055679287291</v>
      </c>
      <c r="AP83" s="35">
        <f t="shared" si="187"/>
        <v>100</v>
      </c>
      <c r="AQ83" s="35">
        <f t="shared" si="188"/>
        <v>97.762863534675617</v>
      </c>
      <c r="AR83" s="35">
        <f t="shared" si="189"/>
        <v>100</v>
      </c>
      <c r="AS83" s="35">
        <f t="shared" si="190"/>
        <v>98.769574944071593</v>
      </c>
      <c r="AT83" s="35">
        <f t="shared" si="191"/>
        <v>100</v>
      </c>
      <c r="AU83" s="35">
        <f t="shared" si="192"/>
        <v>99.66592427616925</v>
      </c>
      <c r="AV83" s="36">
        <f t="shared" si="127"/>
        <v>91.298406212021973</v>
      </c>
      <c r="AW83" s="35">
        <f t="shared" si="128"/>
        <v>92.32291819752345</v>
      </c>
      <c r="AX83" s="35">
        <f t="shared" si="129"/>
        <v>94.193548387096783</v>
      </c>
      <c r="AY83" s="35">
        <f t="shared" si="130"/>
        <v>93.203311814676269</v>
      </c>
      <c r="AZ83" s="35">
        <f t="shared" si="131"/>
        <v>100</v>
      </c>
      <c r="BA83" s="35">
        <f t="shared" si="132"/>
        <v>97.795291364660315</v>
      </c>
      <c r="BB83" s="35">
        <f t="shared" si="133"/>
        <v>92.89865502939135</v>
      </c>
      <c r="BC83" s="35">
        <f t="shared" si="134"/>
        <v>92.631779581971415</v>
      </c>
      <c r="BD83" s="35">
        <f t="shared" si="135"/>
        <v>97.451264972549438</v>
      </c>
      <c r="BE83" s="35">
        <f t="shared" si="136"/>
        <v>98.540398346486313</v>
      </c>
      <c r="BF83" s="35">
        <f t="shared" si="137"/>
        <v>98.49260624385559</v>
      </c>
      <c r="BG83" s="36">
        <f t="shared" si="138"/>
        <v>79.238440616500455</v>
      </c>
      <c r="BH83" s="35">
        <f t="shared" si="139"/>
        <v>80.127620783956232</v>
      </c>
      <c r="BI83" s="35">
        <f t="shared" si="140"/>
        <v>81.751152073732712</v>
      </c>
      <c r="BJ83" s="35">
        <f t="shared" si="141"/>
        <v>80.891719745222929</v>
      </c>
      <c r="BK83" s="35">
        <f t="shared" si="142"/>
        <v>86.79060665362033</v>
      </c>
      <c r="BL83" s="35">
        <f t="shared" si="143"/>
        <v>84.87712665406427</v>
      </c>
      <c r="BM83" s="35">
        <f t="shared" si="144"/>
        <v>80.627306273062729</v>
      </c>
      <c r="BN83" s="35">
        <f t="shared" si="145"/>
        <v>80.39568345323741</v>
      </c>
      <c r="BO83" s="35">
        <f t="shared" si="146"/>
        <v>84.578544061302679</v>
      </c>
      <c r="BP83" s="35">
        <f t="shared" si="147"/>
        <v>85.523809523809518</v>
      </c>
      <c r="BQ83" s="35">
        <f t="shared" si="148"/>
        <v>85.482330468003809</v>
      </c>
      <c r="BR83" s="36">
        <f t="shared" si="193"/>
        <v>97.327394209354111</v>
      </c>
      <c r="BS83" s="35">
        <f t="shared" si="194"/>
        <v>97.884187082405333</v>
      </c>
      <c r="BT83" s="35">
        <f t="shared" si="195"/>
        <v>98.775055679287291</v>
      </c>
      <c r="BU83" s="35">
        <f t="shared" si="196"/>
        <v>98.997772828507792</v>
      </c>
      <c r="BV83" s="35">
        <f t="shared" si="197"/>
        <v>98.775055679287291</v>
      </c>
      <c r="BW83" s="35">
        <f t="shared" si="198"/>
        <v>100</v>
      </c>
      <c r="BX83" s="35">
        <f t="shared" si="199"/>
        <v>97.327394209354111</v>
      </c>
      <c r="BY83" s="35">
        <f t="shared" si="200"/>
        <v>99.554565701559014</v>
      </c>
      <c r="BZ83" s="35">
        <f t="shared" si="201"/>
        <v>98.329621380846319</v>
      </c>
      <c r="CA83" s="35">
        <f t="shared" si="202"/>
        <v>100</v>
      </c>
      <c r="CB83" s="35">
        <f t="shared" si="203"/>
        <v>99.66592427616925</v>
      </c>
      <c r="CC83" s="15">
        <v>8.74</v>
      </c>
      <c r="CD83" s="16">
        <v>8.7899999999999991</v>
      </c>
      <c r="CE83" s="15">
        <v>8.8699999999999992</v>
      </c>
      <c r="CF83" s="16">
        <v>8.89</v>
      </c>
      <c r="CG83" s="16">
        <v>8.8699999999999992</v>
      </c>
      <c r="CH83" s="16">
        <v>8.98</v>
      </c>
      <c r="CI83" s="15">
        <v>8.74</v>
      </c>
      <c r="CJ83" s="16">
        <v>8.94</v>
      </c>
      <c r="CK83" s="16">
        <v>8.83</v>
      </c>
      <c r="CL83" s="15">
        <v>8.98</v>
      </c>
      <c r="CM83" s="16">
        <v>8.9499999999999993</v>
      </c>
      <c r="CN83" s="15">
        <v>0.03</v>
      </c>
      <c r="CO83" s="16">
        <v>0.02</v>
      </c>
      <c r="CP83" s="15">
        <v>0.09</v>
      </c>
      <c r="CQ83" s="16">
        <v>0.06</v>
      </c>
      <c r="CR83" s="16">
        <v>0.03</v>
      </c>
      <c r="CS83" s="16">
        <v>0.06</v>
      </c>
      <c r="CT83" s="15">
        <v>7.0000000000000007E-2</v>
      </c>
      <c r="CU83" s="16">
        <v>0.04</v>
      </c>
      <c r="CV83" s="16">
        <v>0.08</v>
      </c>
      <c r="CW83" s="15">
        <v>7.0000000000000007E-2</v>
      </c>
      <c r="CX83" s="16">
        <v>0.01</v>
      </c>
      <c r="CY83" s="19">
        <f t="shared" si="204"/>
        <v>0.34324942791762014</v>
      </c>
      <c r="CZ83" s="17">
        <f t="shared" si="205"/>
        <v>0.22753128555176338</v>
      </c>
      <c r="DA83" s="19">
        <f t="shared" si="206"/>
        <v>1.0146561443066517</v>
      </c>
      <c r="DB83" s="17">
        <f t="shared" si="207"/>
        <v>0.67491563554555667</v>
      </c>
      <c r="DC83" s="17">
        <f t="shared" si="208"/>
        <v>0.33821871476888393</v>
      </c>
      <c r="DD83" s="17">
        <f t="shared" si="209"/>
        <v>0.66815144766146983</v>
      </c>
      <c r="DE83" s="19">
        <f t="shared" si="210"/>
        <v>0.8009153318077803</v>
      </c>
      <c r="DF83" s="17">
        <f t="shared" si="211"/>
        <v>0.44742729306487705</v>
      </c>
      <c r="DG83" s="17">
        <f t="shared" si="212"/>
        <v>0.90600226500566261</v>
      </c>
      <c r="DH83" s="19">
        <f t="shared" si="213"/>
        <v>0.77951002227171495</v>
      </c>
      <c r="DI83" s="17">
        <f t="shared" si="214"/>
        <v>0.111731843575419</v>
      </c>
    </row>
    <row r="84" spans="1:113" x14ac:dyDescent="0.2">
      <c r="A84" s="91" t="s">
        <v>262</v>
      </c>
      <c r="B84" s="91" t="e">
        <f>VLOOKUP(A84,#REF!,5,FALSE)</f>
        <v>#REF!</v>
      </c>
      <c r="C84" s="92">
        <v>6</v>
      </c>
      <c r="D84" s="103">
        <f t="shared" si="149"/>
        <v>0.23232323232323004</v>
      </c>
      <c r="E84" s="103">
        <f t="shared" si="150"/>
        <v>0.23464646464646233</v>
      </c>
      <c r="F84" s="103">
        <f t="shared" si="151"/>
        <v>0.21038167938931274</v>
      </c>
      <c r="G84" s="103">
        <f t="shared" si="152"/>
        <v>0.46898437499999801</v>
      </c>
      <c r="H84" s="103">
        <f t="shared" si="153"/>
        <v>5.5937499999999751E-2</v>
      </c>
      <c r="I84" s="103">
        <f t="shared" si="154"/>
        <v>-0.24483870967742227</v>
      </c>
      <c r="J84" s="103">
        <f t="shared" si="155"/>
        <v>1.6938938053097345</v>
      </c>
      <c r="K84" s="103">
        <f t="shared" si="156"/>
        <v>1.5589915966386538</v>
      </c>
      <c r="L84" s="103">
        <f t="shared" si="157"/>
        <v>-0.48087912087912077</v>
      </c>
      <c r="M84" s="103">
        <f t="shared" si="158"/>
        <v>0.13113207547170003</v>
      </c>
      <c r="N84" s="103">
        <f t="shared" si="159"/>
        <v>-0.11171717171716722</v>
      </c>
      <c r="O84" s="102">
        <f t="shared" si="160"/>
        <v>-0.21636363636363498</v>
      </c>
      <c r="P84" s="103">
        <f t="shared" si="161"/>
        <v>-0.27636363636363548</v>
      </c>
      <c r="Q84" s="103">
        <f t="shared" si="162"/>
        <v>5.3636363636364592E-2</v>
      </c>
      <c r="R84" s="103">
        <f t="shared" si="163"/>
        <v>0.50363636363636477</v>
      </c>
      <c r="S84" s="103">
        <f t="shared" si="164"/>
        <v>-0.38636363636363491</v>
      </c>
      <c r="T84" s="103">
        <f t="shared" si="165"/>
        <v>-0.67636363636363495</v>
      </c>
      <c r="U84" s="103">
        <f t="shared" si="166"/>
        <v>1.5636363636363653</v>
      </c>
      <c r="V84" s="103">
        <f t="shared" si="167"/>
        <v>1.4836363636363652</v>
      </c>
      <c r="W84" s="103">
        <f t="shared" si="168"/>
        <v>-1.006363636363635</v>
      </c>
      <c r="X84" s="103">
        <f t="shared" si="169"/>
        <v>-0.36636363636363534</v>
      </c>
      <c r="Y84" s="103">
        <f t="shared" si="170"/>
        <v>-0.67636363636363495</v>
      </c>
      <c r="Z84" s="35">
        <f t="shared" si="171"/>
        <v>100</v>
      </c>
      <c r="AA84" s="35">
        <f t="shared" si="172"/>
        <v>99.75419762654569</v>
      </c>
      <c r="AB84" s="35">
        <f t="shared" si="173"/>
        <v>95.818456414823999</v>
      </c>
      <c r="AC84" s="35">
        <f t="shared" si="174"/>
        <v>100</v>
      </c>
      <c r="AD84" s="35">
        <f t="shared" si="175"/>
        <v>96.044993339801678</v>
      </c>
      <c r="AE84" s="35">
        <f t="shared" si="176"/>
        <v>89.160616987815928</v>
      </c>
      <c r="AF84" s="35">
        <f t="shared" si="177"/>
        <v>100</v>
      </c>
      <c r="AG84" s="35">
        <f t="shared" si="178"/>
        <v>96.65149669401859</v>
      </c>
      <c r="AH84" s="35">
        <f t="shared" si="179"/>
        <v>75.413234100024894</v>
      </c>
      <c r="AI84" s="35">
        <f t="shared" si="180"/>
        <v>100</v>
      </c>
      <c r="AJ84" s="35">
        <f t="shared" si="181"/>
        <v>96.119130107469047</v>
      </c>
      <c r="AK84" s="36">
        <f t="shared" si="182"/>
        <v>100</v>
      </c>
      <c r="AL84" s="35">
        <f t="shared" si="183"/>
        <v>99.211563731931662</v>
      </c>
      <c r="AM84" s="35">
        <f t="shared" si="184"/>
        <v>94.597839135654255</v>
      </c>
      <c r="AN84" s="35">
        <f t="shared" si="185"/>
        <v>100</v>
      </c>
      <c r="AO84" s="35">
        <f t="shared" si="186"/>
        <v>89.31572629051621</v>
      </c>
      <c r="AP84" s="35">
        <f t="shared" si="187"/>
        <v>85.834333733493395</v>
      </c>
      <c r="AQ84" s="35">
        <f t="shared" si="188"/>
        <v>100</v>
      </c>
      <c r="AR84" s="35">
        <f t="shared" si="189"/>
        <v>99.148029818956331</v>
      </c>
      <c r="AS84" s="35">
        <f t="shared" si="190"/>
        <v>72.630457933972309</v>
      </c>
      <c r="AT84" s="35">
        <f t="shared" si="191"/>
        <v>100</v>
      </c>
      <c r="AU84" s="35">
        <f t="shared" si="192"/>
        <v>95.844504021447719</v>
      </c>
      <c r="AV84" s="36">
        <f t="shared" si="127"/>
        <v>79.647625751049759</v>
      </c>
      <c r="AW84" s="35">
        <f t="shared" si="128"/>
        <v>79.451849996553662</v>
      </c>
      <c r="AX84" s="35">
        <f t="shared" si="129"/>
        <v>83.841718074429608</v>
      </c>
      <c r="AY84" s="35">
        <f t="shared" si="130"/>
        <v>87.500593530181845</v>
      </c>
      <c r="AZ84" s="35">
        <f t="shared" si="131"/>
        <v>84.039939228350093</v>
      </c>
      <c r="BA84" s="35">
        <f t="shared" si="132"/>
        <v>78.016069059511082</v>
      </c>
      <c r="BB84" s="35">
        <f t="shared" si="133"/>
        <v>100</v>
      </c>
      <c r="BC84" s="35">
        <f t="shared" si="134"/>
        <v>96.65149669401859</v>
      </c>
      <c r="BD84" s="35">
        <f t="shared" si="135"/>
        <v>75.413234100024894</v>
      </c>
      <c r="BE84" s="35">
        <f t="shared" si="136"/>
        <v>82.018763628987273</v>
      </c>
      <c r="BF84" s="35">
        <f t="shared" si="137"/>
        <v>78.835722125083791</v>
      </c>
      <c r="BG84" s="36">
        <f t="shared" si="138"/>
        <v>68.993653671804168</v>
      </c>
      <c r="BH84" s="35">
        <f t="shared" si="139"/>
        <v>68.824065633546027</v>
      </c>
      <c r="BI84" s="35">
        <f t="shared" si="140"/>
        <v>72.626728110599075</v>
      </c>
      <c r="BJ84" s="35">
        <f t="shared" si="141"/>
        <v>75.796178343949038</v>
      </c>
      <c r="BK84" s="35">
        <f t="shared" si="142"/>
        <v>72.79843444227005</v>
      </c>
      <c r="BL84" s="35">
        <f t="shared" si="143"/>
        <v>67.580340264650289</v>
      </c>
      <c r="BM84" s="35">
        <f t="shared" si="144"/>
        <v>86.623616236162363</v>
      </c>
      <c r="BN84" s="35">
        <f t="shared" si="145"/>
        <v>83.723021582733821</v>
      </c>
      <c r="BO84" s="35">
        <f t="shared" si="146"/>
        <v>65.325670498084293</v>
      </c>
      <c r="BP84" s="35">
        <f t="shared" si="147"/>
        <v>71.047619047619051</v>
      </c>
      <c r="BQ84" s="35">
        <f t="shared" si="148"/>
        <v>68.290353390639922</v>
      </c>
      <c r="BR84" s="36">
        <f t="shared" si="193"/>
        <v>81.043663471778487</v>
      </c>
      <c r="BS84" s="35">
        <f t="shared" si="194"/>
        <v>80.404685835995735</v>
      </c>
      <c r="BT84" s="35">
        <f t="shared" si="195"/>
        <v>83.919062832800847</v>
      </c>
      <c r="BU84" s="35">
        <f t="shared" si="196"/>
        <v>88.711395101171448</v>
      </c>
      <c r="BV84" s="35">
        <f t="shared" si="197"/>
        <v>79.233226837060698</v>
      </c>
      <c r="BW84" s="35">
        <f t="shared" si="198"/>
        <v>76.144834930777421</v>
      </c>
      <c r="BX84" s="35">
        <f t="shared" si="199"/>
        <v>100</v>
      </c>
      <c r="BY84" s="35">
        <f t="shared" si="200"/>
        <v>99.148029818956331</v>
      </c>
      <c r="BZ84" s="35">
        <f t="shared" si="201"/>
        <v>72.630457933972309</v>
      </c>
      <c r="CA84" s="35">
        <f t="shared" si="202"/>
        <v>79.446219382321615</v>
      </c>
      <c r="CB84" s="35">
        <f t="shared" si="203"/>
        <v>76.144834930777421</v>
      </c>
      <c r="CC84" s="15">
        <v>7.61</v>
      </c>
      <c r="CD84" s="16">
        <v>7.55</v>
      </c>
      <c r="CE84" s="15">
        <v>7.88</v>
      </c>
      <c r="CF84" s="16">
        <v>8.33</v>
      </c>
      <c r="CG84" s="16">
        <v>7.44</v>
      </c>
      <c r="CH84" s="16">
        <v>7.15</v>
      </c>
      <c r="CI84" s="15">
        <v>9.39</v>
      </c>
      <c r="CJ84" s="16">
        <v>9.31</v>
      </c>
      <c r="CK84" s="16">
        <v>6.82</v>
      </c>
      <c r="CL84" s="15">
        <v>7.46</v>
      </c>
      <c r="CM84" s="16">
        <v>7.15</v>
      </c>
      <c r="CN84" s="15">
        <v>0.14000000000000001</v>
      </c>
      <c r="CO84" s="16">
        <v>0.12</v>
      </c>
      <c r="CP84" s="15">
        <v>0.15</v>
      </c>
      <c r="CQ84" s="16">
        <v>0.16</v>
      </c>
      <c r="CR84" s="16">
        <v>0.12</v>
      </c>
      <c r="CS84" s="16">
        <v>0.13</v>
      </c>
      <c r="CT84" s="15">
        <v>0.15</v>
      </c>
      <c r="CU84" s="16">
        <v>0.12</v>
      </c>
      <c r="CV84" s="16">
        <v>0.08</v>
      </c>
      <c r="CW84" s="15">
        <v>0.11</v>
      </c>
      <c r="CX84" s="16">
        <v>0.1</v>
      </c>
      <c r="CY84" s="19">
        <f t="shared" si="204"/>
        <v>1.8396846254927726</v>
      </c>
      <c r="CZ84" s="17">
        <f t="shared" si="205"/>
        <v>1.5894039735099337</v>
      </c>
      <c r="DA84" s="19">
        <f t="shared" si="206"/>
        <v>1.9035532994923856</v>
      </c>
      <c r="DB84" s="17">
        <f t="shared" si="207"/>
        <v>1.9207683073229291</v>
      </c>
      <c r="DC84" s="17">
        <f t="shared" si="208"/>
        <v>1.6129032258064515</v>
      </c>
      <c r="DD84" s="17">
        <f t="shared" si="209"/>
        <v>1.8181818181818181</v>
      </c>
      <c r="DE84" s="19">
        <f t="shared" si="210"/>
        <v>1.5974440894568689</v>
      </c>
      <c r="DF84" s="17">
        <f t="shared" si="211"/>
        <v>1.2889366272824918</v>
      </c>
      <c r="DG84" s="17">
        <f t="shared" si="212"/>
        <v>1.1730205278592376</v>
      </c>
      <c r="DH84" s="19">
        <f t="shared" si="213"/>
        <v>1.4745308310991956</v>
      </c>
      <c r="DI84" s="17">
        <f t="shared" si="214"/>
        <v>1.3986013986013985</v>
      </c>
    </row>
    <row r="85" spans="1:113" x14ac:dyDescent="0.2">
      <c r="A85" s="91" t="s">
        <v>263</v>
      </c>
      <c r="B85" s="91" t="e">
        <f>VLOOKUP(A85,#REF!,5,FALSE)</f>
        <v>#REF!</v>
      </c>
      <c r="C85" s="92">
        <v>4</v>
      </c>
      <c r="D85" s="103" t="str">
        <f t="shared" si="149"/>
        <v/>
      </c>
      <c r="E85" s="103" t="str">
        <f t="shared" si="150"/>
        <v/>
      </c>
      <c r="F85" s="103">
        <f t="shared" si="151"/>
        <v>0.22038167938931252</v>
      </c>
      <c r="G85" s="103">
        <f t="shared" si="152"/>
        <v>0.33898437499999723</v>
      </c>
      <c r="H85" s="103">
        <f t="shared" si="153"/>
        <v>0.67593749999999986</v>
      </c>
      <c r="I85" s="103" t="str">
        <f t="shared" si="154"/>
        <v/>
      </c>
      <c r="J85" s="103">
        <f t="shared" si="155"/>
        <v>-3.610619469026588E-2</v>
      </c>
      <c r="K85" s="103">
        <f t="shared" si="156"/>
        <v>0.35899159663865277</v>
      </c>
      <c r="L85" s="103">
        <f t="shared" si="157"/>
        <v>0.74912087912087966</v>
      </c>
      <c r="M85" s="103">
        <f t="shared" si="158"/>
        <v>0.38113207547170003</v>
      </c>
      <c r="N85" s="103">
        <f t="shared" si="159"/>
        <v>0.99828282828283221</v>
      </c>
      <c r="O85" s="102" t="str">
        <f t="shared" si="160"/>
        <v/>
      </c>
      <c r="P85" s="103" t="str">
        <f t="shared" si="161"/>
        <v/>
      </c>
      <c r="Q85" s="103">
        <f t="shared" si="162"/>
        <v>-0.10250000000000004</v>
      </c>
      <c r="R85" s="103">
        <f t="shared" si="163"/>
        <v>0.20749999999999957</v>
      </c>
      <c r="S85" s="103">
        <f t="shared" si="164"/>
        <v>6.7500000000000782E-2</v>
      </c>
      <c r="T85" s="103" t="str">
        <f t="shared" si="165"/>
        <v/>
      </c>
      <c r="U85" s="103">
        <f t="shared" si="166"/>
        <v>-0.33249999999999957</v>
      </c>
      <c r="V85" s="103">
        <f t="shared" si="167"/>
        <v>0.11749999999999972</v>
      </c>
      <c r="W85" s="103">
        <f t="shared" si="168"/>
        <v>5.7500000000000995E-2</v>
      </c>
      <c r="X85" s="103">
        <f t="shared" si="169"/>
        <v>-0.28249999999999975</v>
      </c>
      <c r="Y85" s="103">
        <f t="shared" si="170"/>
        <v>0.26750000000000007</v>
      </c>
      <c r="Z85" s="35">
        <f t="shared" si="171"/>
        <v>0</v>
      </c>
      <c r="AA85" s="35">
        <f t="shared" si="172"/>
        <v>0</v>
      </c>
      <c r="AB85" s="35">
        <f t="shared" si="173"/>
        <v>92.206835828063745</v>
      </c>
      <c r="AC85" s="35">
        <f t="shared" si="174"/>
        <v>94.6089045534289</v>
      </c>
      <c r="AD85" s="35">
        <f t="shared" si="175"/>
        <v>100</v>
      </c>
      <c r="AE85" s="35">
        <f t="shared" si="176"/>
        <v>0</v>
      </c>
      <c r="AF85" s="35">
        <f t="shared" si="177"/>
        <v>91.644014576791719</v>
      </c>
      <c r="AG85" s="35">
        <f t="shared" si="178"/>
        <v>94.584655257160733</v>
      </c>
      <c r="AH85" s="35">
        <f t="shared" si="179"/>
        <v>100</v>
      </c>
      <c r="AI85" s="35">
        <f t="shared" si="180"/>
        <v>93.074714631615365</v>
      </c>
      <c r="AJ85" s="35">
        <f t="shared" si="181"/>
        <v>100</v>
      </c>
      <c r="AK85" s="36">
        <f t="shared" si="182"/>
        <v>0</v>
      </c>
      <c r="AL85" s="35">
        <f t="shared" si="183"/>
        <v>0</v>
      </c>
      <c r="AM85" s="35">
        <f t="shared" si="184"/>
        <v>96.219512195121965</v>
      </c>
      <c r="AN85" s="35">
        <f t="shared" si="185"/>
        <v>100</v>
      </c>
      <c r="AO85" s="35">
        <f t="shared" si="186"/>
        <v>98.292682926829272</v>
      </c>
      <c r="AP85" s="35">
        <f t="shared" si="187"/>
        <v>0</v>
      </c>
      <c r="AQ85" s="35">
        <f t="shared" si="188"/>
        <v>94.451294697903833</v>
      </c>
      <c r="AR85" s="35">
        <f t="shared" si="189"/>
        <v>100</v>
      </c>
      <c r="AS85" s="35">
        <f t="shared" si="190"/>
        <v>99.260172626387202</v>
      </c>
      <c r="AT85" s="35">
        <f t="shared" si="191"/>
        <v>93.341404358353515</v>
      </c>
      <c r="AU85" s="35">
        <f t="shared" si="192"/>
        <v>100</v>
      </c>
      <c r="AV85" s="36">
        <f t="shared" si="127"/>
        <v>0</v>
      </c>
      <c r="AW85" s="35">
        <f t="shared" si="128"/>
        <v>0</v>
      </c>
      <c r="AX85" s="35">
        <f t="shared" si="129"/>
        <v>92.175159839769705</v>
      </c>
      <c r="AY85" s="35">
        <f t="shared" si="130"/>
        <v>94.576403377933261</v>
      </c>
      <c r="AZ85" s="35">
        <f t="shared" si="131"/>
        <v>99.96564681131332</v>
      </c>
      <c r="BA85" s="35">
        <f t="shared" si="132"/>
        <v>0</v>
      </c>
      <c r="BB85" s="35">
        <f t="shared" si="133"/>
        <v>89.570731663733099</v>
      </c>
      <c r="BC85" s="35">
        <f t="shared" si="134"/>
        <v>92.444845576323459</v>
      </c>
      <c r="BD85" s="35">
        <f t="shared" si="135"/>
        <v>97.73767777128387</v>
      </c>
      <c r="BE85" s="35">
        <f t="shared" si="136"/>
        <v>93.074714631615365</v>
      </c>
      <c r="BF85" s="35">
        <f t="shared" si="137"/>
        <v>100</v>
      </c>
      <c r="BG85" s="36">
        <f t="shared" si="138"/>
        <v>0</v>
      </c>
      <c r="BH85" s="35">
        <f t="shared" si="139"/>
        <v>0</v>
      </c>
      <c r="BI85" s="35">
        <f t="shared" si="140"/>
        <v>72.718894009216598</v>
      </c>
      <c r="BJ85" s="35">
        <f t="shared" si="141"/>
        <v>74.613284804367595</v>
      </c>
      <c r="BK85" s="35">
        <f t="shared" si="142"/>
        <v>78.864970645792553</v>
      </c>
      <c r="BL85" s="35">
        <f t="shared" si="143"/>
        <v>0</v>
      </c>
      <c r="BM85" s="35">
        <f t="shared" si="144"/>
        <v>70.664206642066418</v>
      </c>
      <c r="BN85" s="35">
        <f t="shared" si="145"/>
        <v>72.931654676259001</v>
      </c>
      <c r="BO85" s="35">
        <f t="shared" si="146"/>
        <v>77.107279693486603</v>
      </c>
      <c r="BP85" s="35">
        <f t="shared" si="147"/>
        <v>73.428571428571431</v>
      </c>
      <c r="BQ85" s="35">
        <f t="shared" si="148"/>
        <v>78.892072588347659</v>
      </c>
      <c r="BR85" s="36">
        <f t="shared" si="193"/>
        <v>0</v>
      </c>
      <c r="BS85" s="35">
        <f t="shared" si="194"/>
        <v>0</v>
      </c>
      <c r="BT85" s="35">
        <f t="shared" si="195"/>
        <v>95.520581113801455</v>
      </c>
      <c r="BU85" s="35">
        <f t="shared" si="196"/>
        <v>99.273607748184006</v>
      </c>
      <c r="BV85" s="35">
        <f t="shared" si="197"/>
        <v>97.578692493946733</v>
      </c>
      <c r="BW85" s="35">
        <f t="shared" si="198"/>
        <v>0</v>
      </c>
      <c r="BX85" s="35">
        <f t="shared" si="199"/>
        <v>92.736077481840198</v>
      </c>
      <c r="BY85" s="35">
        <f t="shared" si="200"/>
        <v>98.184019370460049</v>
      </c>
      <c r="BZ85" s="35">
        <f t="shared" si="201"/>
        <v>97.457627118644083</v>
      </c>
      <c r="CA85" s="35">
        <f t="shared" si="202"/>
        <v>93.341404358353515</v>
      </c>
      <c r="CB85" s="35">
        <f t="shared" si="203"/>
        <v>100</v>
      </c>
      <c r="CE85" s="15">
        <v>7.89</v>
      </c>
      <c r="CF85" s="16">
        <v>8.1999999999999993</v>
      </c>
      <c r="CG85" s="16">
        <v>8.06</v>
      </c>
      <c r="CI85" s="15">
        <v>7.66</v>
      </c>
      <c r="CJ85" s="16">
        <v>8.11</v>
      </c>
      <c r="CK85" s="16">
        <v>8.0500000000000007</v>
      </c>
      <c r="CL85" s="15">
        <v>7.71</v>
      </c>
      <c r="CM85" s="16">
        <v>8.26</v>
      </c>
      <c r="CN85" s="15" t="s">
        <v>180</v>
      </c>
      <c r="CO85" s="16" t="s">
        <v>180</v>
      </c>
      <c r="CP85" s="15">
        <v>0.15</v>
      </c>
      <c r="CQ85" s="16">
        <v>0.2</v>
      </c>
      <c r="CR85" s="16">
        <v>0.22</v>
      </c>
      <c r="CS85" s="16" t="s">
        <v>180</v>
      </c>
      <c r="CT85" s="15">
        <v>0.09</v>
      </c>
      <c r="CU85" s="16">
        <v>0.21</v>
      </c>
      <c r="CV85" s="16">
        <v>0.14000000000000001</v>
      </c>
      <c r="CW85" s="15">
        <v>0.13</v>
      </c>
      <c r="CX85" s="16">
        <v>0.3</v>
      </c>
      <c r="CY85" s="19" t="str">
        <f t="shared" si="204"/>
        <v/>
      </c>
      <c r="CZ85" s="17" t="str">
        <f t="shared" si="205"/>
        <v/>
      </c>
      <c r="DA85" s="19">
        <f t="shared" si="206"/>
        <v>1.9011406844106464</v>
      </c>
      <c r="DB85" s="17">
        <f t="shared" si="207"/>
        <v>2.4390243902439028</v>
      </c>
      <c r="DC85" s="17">
        <f t="shared" si="208"/>
        <v>2.7295285359801484</v>
      </c>
      <c r="DD85" s="17" t="str">
        <f t="shared" si="209"/>
        <v/>
      </c>
      <c r="DE85" s="19">
        <f t="shared" si="210"/>
        <v>1.1749347258485638</v>
      </c>
      <c r="DF85" s="17">
        <f t="shared" si="211"/>
        <v>2.5893958076448826</v>
      </c>
      <c r="DG85" s="17">
        <f t="shared" si="212"/>
        <v>1.7391304347826086</v>
      </c>
      <c r="DH85" s="19">
        <f t="shared" si="213"/>
        <v>1.6861219195849546</v>
      </c>
      <c r="DI85" s="17">
        <f t="shared" si="214"/>
        <v>3.6319612590799029</v>
      </c>
    </row>
    <row r="86" spans="1:113" x14ac:dyDescent="0.2">
      <c r="A86" s="91" t="s">
        <v>264</v>
      </c>
      <c r="B86" s="91" t="e">
        <f>VLOOKUP(A86,#REF!,5,FALSE)</f>
        <v>#REF!</v>
      </c>
      <c r="C86" s="92">
        <v>4</v>
      </c>
      <c r="D86" s="103">
        <f t="shared" si="149"/>
        <v>0.31232323232323012</v>
      </c>
      <c r="E86" s="103">
        <f t="shared" si="150"/>
        <v>0.34464646464646265</v>
      </c>
      <c r="F86" s="103">
        <f t="shared" si="151"/>
        <v>0.66038167938931291</v>
      </c>
      <c r="G86" s="103">
        <f t="shared" si="152"/>
        <v>0.68898437499999865</v>
      </c>
      <c r="H86" s="103">
        <f t="shared" si="153"/>
        <v>1.1059374999999996</v>
      </c>
      <c r="I86" s="103">
        <f t="shared" si="154"/>
        <v>0.97516129032257659</v>
      </c>
      <c r="J86" s="103">
        <f t="shared" si="155"/>
        <v>0.73389380530973369</v>
      </c>
      <c r="K86" s="103">
        <f t="shared" si="156"/>
        <v>0.56899159663865362</v>
      </c>
      <c r="L86" s="103">
        <f t="shared" si="157"/>
        <v>1.0691208791208782</v>
      </c>
      <c r="M86" s="103">
        <f t="shared" si="158"/>
        <v>1.1711320754717001</v>
      </c>
      <c r="N86" s="103">
        <f t="shared" si="159"/>
        <v>1.1782828282828319</v>
      </c>
      <c r="O86" s="102">
        <f t="shared" si="160"/>
        <v>-0.59636363636363665</v>
      </c>
      <c r="P86" s="103">
        <f t="shared" si="161"/>
        <v>-0.6263636363636369</v>
      </c>
      <c r="Q86" s="103">
        <f t="shared" si="162"/>
        <v>4.3636363636363029E-2</v>
      </c>
      <c r="R86" s="103">
        <f t="shared" si="163"/>
        <v>0.26363636363636367</v>
      </c>
      <c r="S86" s="103">
        <f t="shared" si="164"/>
        <v>0.20363636363636317</v>
      </c>
      <c r="T86" s="103">
        <f t="shared" si="165"/>
        <v>8.3636363636362177E-2</v>
      </c>
      <c r="U86" s="103">
        <f t="shared" si="166"/>
        <v>0.14363636363636267</v>
      </c>
      <c r="V86" s="103">
        <f t="shared" si="167"/>
        <v>3.3636363636363242E-2</v>
      </c>
      <c r="W86" s="103">
        <f t="shared" si="168"/>
        <v>8.3636363636362177E-2</v>
      </c>
      <c r="X86" s="103">
        <f t="shared" si="169"/>
        <v>0.21363636363636296</v>
      </c>
      <c r="Y86" s="103">
        <f t="shared" si="170"/>
        <v>0.15363636363636246</v>
      </c>
      <c r="Z86" s="35">
        <f t="shared" si="171"/>
        <v>99.845543485722544</v>
      </c>
      <c r="AA86" s="35">
        <f t="shared" si="172"/>
        <v>100</v>
      </c>
      <c r="AB86" s="35">
        <f t="shared" si="173"/>
        <v>92.418404954595545</v>
      </c>
      <c r="AC86" s="35">
        <f t="shared" si="174"/>
        <v>93.650829375886204</v>
      </c>
      <c r="AD86" s="35">
        <f t="shared" si="175"/>
        <v>100</v>
      </c>
      <c r="AE86" s="35">
        <f t="shared" si="176"/>
        <v>95.232019878829973</v>
      </c>
      <c r="AF86" s="35">
        <f t="shared" si="177"/>
        <v>97.000357100345198</v>
      </c>
      <c r="AG86" s="35">
        <f t="shared" si="178"/>
        <v>93.324050437069701</v>
      </c>
      <c r="AH86" s="35">
        <f t="shared" si="179"/>
        <v>100</v>
      </c>
      <c r="AI86" s="35">
        <f t="shared" si="180"/>
        <v>100</v>
      </c>
      <c r="AJ86" s="35">
        <f t="shared" si="181"/>
        <v>99.578628012809702</v>
      </c>
      <c r="AK86" s="36">
        <f t="shared" si="182"/>
        <v>100</v>
      </c>
      <c r="AL86" s="35">
        <f t="shared" si="183"/>
        <v>99.609882964889465</v>
      </c>
      <c r="AM86" s="35">
        <f t="shared" si="184"/>
        <v>97.42690058479532</v>
      </c>
      <c r="AN86" s="35">
        <f t="shared" si="185"/>
        <v>100</v>
      </c>
      <c r="AO86" s="35">
        <f t="shared" si="186"/>
        <v>99.298245614035082</v>
      </c>
      <c r="AP86" s="35">
        <f t="shared" si="187"/>
        <v>97.894736842105246</v>
      </c>
      <c r="AQ86" s="35">
        <f t="shared" si="188"/>
        <v>100</v>
      </c>
      <c r="AR86" s="35">
        <f t="shared" si="189"/>
        <v>98.695136417556355</v>
      </c>
      <c r="AS86" s="35">
        <f t="shared" si="190"/>
        <v>99.288256227757998</v>
      </c>
      <c r="AT86" s="35">
        <f t="shared" si="191"/>
        <v>100</v>
      </c>
      <c r="AU86" s="35">
        <f t="shared" si="192"/>
        <v>99.294117647058826</v>
      </c>
      <c r="AV86" s="36">
        <f t="shared" si="127"/>
        <v>83.925518475685223</v>
      </c>
      <c r="AW86" s="35">
        <f t="shared" si="128"/>
        <v>84.055347435397763</v>
      </c>
      <c r="AX86" s="35">
        <f t="shared" si="129"/>
        <v>92.418404954595545</v>
      </c>
      <c r="AY86" s="35">
        <f t="shared" si="130"/>
        <v>93.650829375886204</v>
      </c>
      <c r="AZ86" s="35">
        <f t="shared" si="131"/>
        <v>100</v>
      </c>
      <c r="BA86" s="35">
        <f t="shared" si="132"/>
        <v>95.232019878829973</v>
      </c>
      <c r="BB86" s="35">
        <f t="shared" si="133"/>
        <v>93.614149922417951</v>
      </c>
      <c r="BC86" s="35">
        <f t="shared" si="134"/>
        <v>90.066180271330637</v>
      </c>
      <c r="BD86" s="35">
        <f t="shared" si="135"/>
        <v>96.509077616668691</v>
      </c>
      <c r="BE86" s="35">
        <f t="shared" si="136"/>
        <v>97.447978013349029</v>
      </c>
      <c r="BF86" s="35">
        <f t="shared" si="137"/>
        <v>97.037359531917417</v>
      </c>
      <c r="BG86" s="36">
        <f t="shared" si="138"/>
        <v>69.71894832275612</v>
      </c>
      <c r="BH86" s="35">
        <f t="shared" si="139"/>
        <v>69.826800364630813</v>
      </c>
      <c r="BI86" s="35">
        <f t="shared" si="140"/>
        <v>76.774193548387103</v>
      </c>
      <c r="BJ86" s="35">
        <f t="shared" si="141"/>
        <v>77.797998180163788</v>
      </c>
      <c r="BK86" s="35">
        <f t="shared" si="142"/>
        <v>83.072407045009783</v>
      </c>
      <c r="BL86" s="35">
        <f t="shared" si="143"/>
        <v>79.111531190926272</v>
      </c>
      <c r="BM86" s="35">
        <f t="shared" si="144"/>
        <v>77.767527675276753</v>
      </c>
      <c r="BN86" s="35">
        <f t="shared" si="145"/>
        <v>74.82014388489209</v>
      </c>
      <c r="BO86" s="35">
        <f t="shared" si="146"/>
        <v>80.172413793103445</v>
      </c>
      <c r="BP86" s="35">
        <f t="shared" si="147"/>
        <v>80.952380952380949</v>
      </c>
      <c r="BQ86" s="35">
        <f t="shared" si="148"/>
        <v>80.611270296084044</v>
      </c>
      <c r="BR86" s="36">
        <f t="shared" si="193"/>
        <v>89.941520467836256</v>
      </c>
      <c r="BS86" s="35">
        <f t="shared" si="194"/>
        <v>89.59064327485379</v>
      </c>
      <c r="BT86" s="35">
        <f t="shared" si="195"/>
        <v>97.42690058479532</v>
      </c>
      <c r="BU86" s="35">
        <f t="shared" si="196"/>
        <v>100</v>
      </c>
      <c r="BV86" s="35">
        <f t="shared" si="197"/>
        <v>99.298245614035082</v>
      </c>
      <c r="BW86" s="35">
        <f t="shared" si="198"/>
        <v>97.894736842105246</v>
      </c>
      <c r="BX86" s="35">
        <f t="shared" si="199"/>
        <v>98.596491228070164</v>
      </c>
      <c r="BY86" s="35">
        <f t="shared" si="200"/>
        <v>97.309941520467831</v>
      </c>
      <c r="BZ86" s="35">
        <f t="shared" si="201"/>
        <v>97.894736842105246</v>
      </c>
      <c r="CA86" s="35">
        <f t="shared" si="202"/>
        <v>99.415204678362571</v>
      </c>
      <c r="CB86" s="35">
        <f t="shared" si="203"/>
        <v>98.713450292397653</v>
      </c>
      <c r="CC86" s="15">
        <v>7.69</v>
      </c>
      <c r="CD86" s="16">
        <v>7.66</v>
      </c>
      <c r="CE86" s="15">
        <v>8.33</v>
      </c>
      <c r="CF86" s="16">
        <v>8.5500000000000007</v>
      </c>
      <c r="CG86" s="16">
        <v>8.49</v>
      </c>
      <c r="CH86" s="16">
        <v>8.3699999999999992</v>
      </c>
      <c r="CI86" s="15">
        <v>8.43</v>
      </c>
      <c r="CJ86" s="16">
        <v>8.32</v>
      </c>
      <c r="CK86" s="16">
        <v>8.3699999999999992</v>
      </c>
      <c r="CL86" s="15">
        <v>8.5</v>
      </c>
      <c r="CM86" s="16">
        <v>8.44</v>
      </c>
      <c r="CN86" s="15">
        <v>0.06</v>
      </c>
      <c r="CO86" s="16">
        <v>0.09</v>
      </c>
      <c r="CP86" s="15">
        <v>0.21</v>
      </c>
      <c r="CQ86" s="16">
        <v>0.31</v>
      </c>
      <c r="CR86" s="16">
        <v>0.22</v>
      </c>
      <c r="CS86" s="16">
        <v>0.39</v>
      </c>
      <c r="CT86" s="15">
        <v>0.26</v>
      </c>
      <c r="CU86" s="16">
        <v>0.31</v>
      </c>
      <c r="CV86" s="16">
        <v>0.21</v>
      </c>
      <c r="CW86" s="15">
        <v>0.18</v>
      </c>
      <c r="CX86" s="16">
        <v>0.17</v>
      </c>
      <c r="CY86" s="19">
        <f t="shared" si="204"/>
        <v>0.78023407022106628</v>
      </c>
      <c r="CZ86" s="17">
        <f t="shared" si="205"/>
        <v>1.1749347258485638</v>
      </c>
      <c r="DA86" s="19">
        <f t="shared" si="206"/>
        <v>2.5210084033613445</v>
      </c>
      <c r="DB86" s="17">
        <f t="shared" si="207"/>
        <v>3.6257309941520468</v>
      </c>
      <c r="DC86" s="17">
        <f t="shared" si="208"/>
        <v>2.5912838633686692</v>
      </c>
      <c r="DD86" s="17">
        <f t="shared" si="209"/>
        <v>4.6594982078853047</v>
      </c>
      <c r="DE86" s="19">
        <f t="shared" si="210"/>
        <v>3.0842230130486361</v>
      </c>
      <c r="DF86" s="17">
        <f t="shared" si="211"/>
        <v>3.7259615384615383</v>
      </c>
      <c r="DG86" s="17">
        <f t="shared" si="212"/>
        <v>2.5089605734767026</v>
      </c>
      <c r="DH86" s="19">
        <f t="shared" si="213"/>
        <v>2.1176470588235294</v>
      </c>
      <c r="DI86" s="17">
        <f t="shared" si="214"/>
        <v>2.0142180094786735</v>
      </c>
    </row>
    <row r="87" spans="1:113" x14ac:dyDescent="0.2">
      <c r="A87" s="91" t="s">
        <v>265</v>
      </c>
      <c r="B87" s="91" t="e">
        <f>VLOOKUP(A87,#REF!,5,FALSE)</f>
        <v>#REF!</v>
      </c>
      <c r="C87" s="92">
        <v>4</v>
      </c>
      <c r="D87" s="103">
        <f t="shared" si="149"/>
        <v>-1.5676767676767707</v>
      </c>
      <c r="E87" s="103">
        <f t="shared" si="150"/>
        <v>-1.2853535353535372</v>
      </c>
      <c r="F87" s="103">
        <f t="shared" si="151"/>
        <v>-0.94961832061068741</v>
      </c>
      <c r="G87" s="103">
        <f t="shared" si="152"/>
        <v>-0.87101562500000185</v>
      </c>
      <c r="H87" s="103">
        <f t="shared" si="153"/>
        <v>-0.44406250000000025</v>
      </c>
      <c r="I87" s="103">
        <f t="shared" si="154"/>
        <v>-0.20483870967742224</v>
      </c>
      <c r="J87" s="103">
        <f t="shared" si="155"/>
        <v>-1.0661061946902661</v>
      </c>
      <c r="K87" s="103">
        <f t="shared" si="156"/>
        <v>-0.94100840336134706</v>
      </c>
      <c r="L87" s="103">
        <f t="shared" si="157"/>
        <v>-0.92087912087912116</v>
      </c>
      <c r="M87" s="103">
        <f t="shared" si="158"/>
        <v>-1.0088679245282997</v>
      </c>
      <c r="N87" s="103">
        <f t="shared" si="159"/>
        <v>-0.72171717171716754</v>
      </c>
      <c r="O87" s="102">
        <f t="shared" si="160"/>
        <v>-0.76818181818181852</v>
      </c>
      <c r="P87" s="103">
        <f t="shared" si="161"/>
        <v>-0.54818181818181788</v>
      </c>
      <c r="Q87" s="103">
        <f t="shared" si="162"/>
        <v>0.14181818181818162</v>
      </c>
      <c r="R87" s="103">
        <f t="shared" si="163"/>
        <v>0.41181818181818208</v>
      </c>
      <c r="S87" s="103">
        <f t="shared" si="164"/>
        <v>0.36181818181818226</v>
      </c>
      <c r="T87" s="103">
        <f t="shared" si="165"/>
        <v>0.61181818181818226</v>
      </c>
      <c r="U87" s="103">
        <f t="shared" si="166"/>
        <v>5.1818181818181763E-2</v>
      </c>
      <c r="V87" s="103">
        <f t="shared" si="167"/>
        <v>0.23181818181818148</v>
      </c>
      <c r="W87" s="103">
        <f t="shared" si="168"/>
        <v>-0.19818181818181824</v>
      </c>
      <c r="X87" s="103">
        <f t="shared" si="169"/>
        <v>-0.25818181818181785</v>
      </c>
      <c r="Y87" s="103">
        <f t="shared" si="170"/>
        <v>-3.8181818181818095E-2</v>
      </c>
      <c r="Z87" s="35">
        <f t="shared" si="171"/>
        <v>95.827450838885071</v>
      </c>
      <c r="AA87" s="35">
        <f t="shared" si="172"/>
        <v>99.999999999999986</v>
      </c>
      <c r="AB87" s="35">
        <f t="shared" si="173"/>
        <v>91.137332316389248</v>
      </c>
      <c r="AC87" s="35">
        <f t="shared" si="174"/>
        <v>93.591468283848883</v>
      </c>
      <c r="AD87" s="35">
        <f t="shared" si="175"/>
        <v>99.922974124204899</v>
      </c>
      <c r="AE87" s="35">
        <f t="shared" si="176"/>
        <v>100</v>
      </c>
      <c r="AF87" s="35">
        <f t="shared" si="177"/>
        <v>99.871580213599486</v>
      </c>
      <c r="AG87" s="35">
        <f t="shared" si="178"/>
        <v>100</v>
      </c>
      <c r="AH87" s="35">
        <f t="shared" si="179"/>
        <v>99.787893620492738</v>
      </c>
      <c r="AI87" s="35">
        <f t="shared" si="180"/>
        <v>96.359982525120145</v>
      </c>
      <c r="AJ87" s="35">
        <f t="shared" si="181"/>
        <v>100</v>
      </c>
      <c r="AK87" s="36">
        <f t="shared" si="182"/>
        <v>96.35157545605307</v>
      </c>
      <c r="AL87" s="35">
        <f t="shared" si="183"/>
        <v>100</v>
      </c>
      <c r="AM87" s="35">
        <f t="shared" si="184"/>
        <v>93.463143254520162</v>
      </c>
      <c r="AN87" s="35">
        <f t="shared" si="185"/>
        <v>97.218358831710702</v>
      </c>
      <c r="AO87" s="35">
        <f t="shared" si="186"/>
        <v>96.522948539638378</v>
      </c>
      <c r="AP87" s="35">
        <f t="shared" si="187"/>
        <v>100</v>
      </c>
      <c r="AQ87" s="35">
        <f t="shared" si="188"/>
        <v>97.356828193832598</v>
      </c>
      <c r="AR87" s="35">
        <f t="shared" si="189"/>
        <v>100</v>
      </c>
      <c r="AS87" s="35">
        <f t="shared" si="190"/>
        <v>93.685756240822329</v>
      </c>
      <c r="AT87" s="35">
        <f t="shared" si="191"/>
        <v>96.63608562691131</v>
      </c>
      <c r="AU87" s="35">
        <f t="shared" si="192"/>
        <v>100</v>
      </c>
      <c r="AV87" s="36">
        <f t="shared" si="127"/>
        <v>77.509939386450156</v>
      </c>
      <c r="AW87" s="35">
        <f t="shared" si="128"/>
        <v>80.884901672661428</v>
      </c>
      <c r="AX87" s="35">
        <f t="shared" si="129"/>
        <v>91.137332316389248</v>
      </c>
      <c r="AY87" s="35">
        <f t="shared" si="130"/>
        <v>93.591468283848883</v>
      </c>
      <c r="AZ87" s="35">
        <f t="shared" si="131"/>
        <v>99.922974124204899</v>
      </c>
      <c r="BA87" s="35">
        <f t="shared" si="132"/>
        <v>100</v>
      </c>
      <c r="BB87" s="35">
        <f t="shared" si="133"/>
        <v>89.999692069243352</v>
      </c>
      <c r="BC87" s="35">
        <f t="shared" si="134"/>
        <v>90.115418096677047</v>
      </c>
      <c r="BD87" s="35">
        <f t="shared" si="135"/>
        <v>89.924277545974348</v>
      </c>
      <c r="BE87" s="35">
        <f t="shared" si="136"/>
        <v>88.569574143983047</v>
      </c>
      <c r="BF87" s="35">
        <f t="shared" si="137"/>
        <v>91.915307395260044</v>
      </c>
      <c r="BG87" s="36">
        <f t="shared" si="138"/>
        <v>52.674524025385317</v>
      </c>
      <c r="BH87" s="35">
        <f t="shared" si="139"/>
        <v>54.968094804010939</v>
      </c>
      <c r="BI87" s="35">
        <f t="shared" si="140"/>
        <v>61.935483870967744</v>
      </c>
      <c r="BJ87" s="35">
        <f t="shared" si="141"/>
        <v>63.603275705186533</v>
      </c>
      <c r="BK87" s="35">
        <f t="shared" si="142"/>
        <v>67.906066536203525</v>
      </c>
      <c r="BL87" s="35">
        <f t="shared" si="143"/>
        <v>67.95841209829868</v>
      </c>
      <c r="BM87" s="35">
        <f t="shared" si="144"/>
        <v>61.162361623616235</v>
      </c>
      <c r="BN87" s="35">
        <f t="shared" si="145"/>
        <v>61.241007194244609</v>
      </c>
      <c r="BO87" s="35">
        <f t="shared" si="146"/>
        <v>61.111111111111114</v>
      </c>
      <c r="BP87" s="35">
        <f t="shared" si="147"/>
        <v>60.19047619047619</v>
      </c>
      <c r="BQ87" s="35">
        <f t="shared" si="148"/>
        <v>62.464183381088823</v>
      </c>
      <c r="BR87" s="36">
        <f t="shared" si="193"/>
        <v>80.806675938803892</v>
      </c>
      <c r="BS87" s="35">
        <f t="shared" si="194"/>
        <v>83.866481223922108</v>
      </c>
      <c r="BT87" s="35">
        <f t="shared" si="195"/>
        <v>93.463143254520162</v>
      </c>
      <c r="BU87" s="35">
        <f t="shared" si="196"/>
        <v>97.218358831710702</v>
      </c>
      <c r="BV87" s="35">
        <f t="shared" si="197"/>
        <v>96.522948539638378</v>
      </c>
      <c r="BW87" s="35">
        <f t="shared" si="198"/>
        <v>100</v>
      </c>
      <c r="BX87" s="35">
        <f t="shared" si="199"/>
        <v>92.211404728789987</v>
      </c>
      <c r="BY87" s="35">
        <f t="shared" si="200"/>
        <v>94.714881780250337</v>
      </c>
      <c r="BZ87" s="35">
        <f t="shared" si="201"/>
        <v>88.734353268428364</v>
      </c>
      <c r="CA87" s="35">
        <f t="shared" si="202"/>
        <v>87.899860917941581</v>
      </c>
      <c r="CB87" s="35">
        <f t="shared" si="203"/>
        <v>90.959666203059797</v>
      </c>
      <c r="CC87" s="15">
        <v>5.81</v>
      </c>
      <c r="CD87" s="16">
        <v>6.03</v>
      </c>
      <c r="CE87" s="15">
        <v>6.72</v>
      </c>
      <c r="CF87" s="16">
        <v>6.99</v>
      </c>
      <c r="CG87" s="16">
        <v>6.94</v>
      </c>
      <c r="CH87" s="16">
        <v>7.19</v>
      </c>
      <c r="CI87" s="15">
        <v>6.63</v>
      </c>
      <c r="CJ87" s="16">
        <v>6.81</v>
      </c>
      <c r="CK87" s="16">
        <v>6.38</v>
      </c>
      <c r="CL87" s="15">
        <v>6.32</v>
      </c>
      <c r="CM87" s="16">
        <v>6.54</v>
      </c>
      <c r="CN87" s="15">
        <v>0.26</v>
      </c>
      <c r="CO87" s="16">
        <v>0.12</v>
      </c>
      <c r="CP87" s="15">
        <v>0.13</v>
      </c>
      <c r="CQ87" s="16">
        <v>0.14000000000000001</v>
      </c>
      <c r="CR87" s="16">
        <v>0.11</v>
      </c>
      <c r="CS87" s="16">
        <v>0.17</v>
      </c>
      <c r="CT87" s="15">
        <v>0.22</v>
      </c>
      <c r="CU87" s="16">
        <v>0.19</v>
      </c>
      <c r="CV87" s="16">
        <v>0.18</v>
      </c>
      <c r="CW87" s="15">
        <v>0.08</v>
      </c>
      <c r="CX87" s="16">
        <v>0.06</v>
      </c>
      <c r="CY87" s="19">
        <f t="shared" si="204"/>
        <v>4.4750430292598971</v>
      </c>
      <c r="CZ87" s="17">
        <f t="shared" si="205"/>
        <v>1.9900497512437811</v>
      </c>
      <c r="DA87" s="19">
        <f t="shared" si="206"/>
        <v>1.9345238095238095</v>
      </c>
      <c r="DB87" s="17">
        <f t="shared" si="207"/>
        <v>2.0028612303290414</v>
      </c>
      <c r="DC87" s="17">
        <f t="shared" si="208"/>
        <v>1.5850144092219021</v>
      </c>
      <c r="DD87" s="17">
        <f t="shared" si="209"/>
        <v>2.364394993045897</v>
      </c>
      <c r="DE87" s="19">
        <f t="shared" si="210"/>
        <v>3.3182503770739067</v>
      </c>
      <c r="DF87" s="17">
        <f t="shared" si="211"/>
        <v>2.7900146842878124</v>
      </c>
      <c r="DG87" s="17">
        <f t="shared" si="212"/>
        <v>2.8213166144200623</v>
      </c>
      <c r="DH87" s="19">
        <f t="shared" si="213"/>
        <v>1.2658227848101267</v>
      </c>
      <c r="DI87" s="17">
        <f t="shared" si="214"/>
        <v>0.91743119266055029</v>
      </c>
    </row>
    <row r="88" spans="1:113" x14ac:dyDescent="0.2">
      <c r="A88" s="91" t="s">
        <v>266</v>
      </c>
      <c r="B88" s="91" t="e">
        <f>VLOOKUP(A88,#REF!,5,FALSE)</f>
        <v>#REF!</v>
      </c>
      <c r="C88" s="92">
        <v>4</v>
      </c>
      <c r="D88" s="103">
        <f t="shared" si="149"/>
        <v>-6.7676767676770666E-2</v>
      </c>
      <c r="E88" s="103">
        <f t="shared" si="150"/>
        <v>-6.5353535353537495E-2</v>
      </c>
      <c r="F88" s="103">
        <f t="shared" si="151"/>
        <v>-0.50961832061068701</v>
      </c>
      <c r="G88" s="103">
        <f t="shared" si="152"/>
        <v>-0.67101562500000167</v>
      </c>
      <c r="H88" s="103">
        <f t="shared" si="153"/>
        <v>-0.26406250000000053</v>
      </c>
      <c r="I88" s="103">
        <f t="shared" si="154"/>
        <v>-0.46483870967742291</v>
      </c>
      <c r="J88" s="103">
        <f t="shared" si="155"/>
        <v>-1.1661061946902658</v>
      </c>
      <c r="K88" s="103">
        <f t="shared" si="156"/>
        <v>-0.90100840336134702</v>
      </c>
      <c r="L88" s="103">
        <f t="shared" si="157"/>
        <v>-0.48087912087912077</v>
      </c>
      <c r="M88" s="103">
        <f t="shared" si="158"/>
        <v>-0.2888679245282999</v>
      </c>
      <c r="N88" s="103">
        <f t="shared" si="159"/>
        <v>-5.1717171717167609E-2</v>
      </c>
      <c r="O88" s="102">
        <f t="shared" si="160"/>
        <v>0.27272727272727249</v>
      </c>
      <c r="P88" s="103">
        <f t="shared" si="161"/>
        <v>0.21272727272727288</v>
      </c>
      <c r="Q88" s="103">
        <f t="shared" si="162"/>
        <v>0.12272727272727302</v>
      </c>
      <c r="R88" s="103">
        <f t="shared" si="163"/>
        <v>0.15272727272727327</v>
      </c>
      <c r="S88" s="103">
        <f t="shared" si="164"/>
        <v>8.2727272727272982E-2</v>
      </c>
      <c r="T88" s="103">
        <f t="shared" si="165"/>
        <v>-0.10727272727272741</v>
      </c>
      <c r="U88" s="103">
        <f t="shared" si="166"/>
        <v>-0.50727272727272688</v>
      </c>
      <c r="V88" s="103">
        <f t="shared" si="167"/>
        <v>-0.18727272727272748</v>
      </c>
      <c r="W88" s="103">
        <f t="shared" si="168"/>
        <v>-0.21727272727272684</v>
      </c>
      <c r="X88" s="103">
        <f t="shared" si="169"/>
        <v>2.7272727272729114E-3</v>
      </c>
      <c r="Y88" s="103">
        <f t="shared" si="170"/>
        <v>0.17272727272727284</v>
      </c>
      <c r="Z88" s="35">
        <f t="shared" si="171"/>
        <v>100</v>
      </c>
      <c r="AA88" s="35">
        <f t="shared" si="172"/>
        <v>99.721663484668412</v>
      </c>
      <c r="AB88" s="35">
        <f t="shared" si="173"/>
        <v>94.722725625226531</v>
      </c>
      <c r="AC88" s="35">
        <f t="shared" si="174"/>
        <v>93.90789379517642</v>
      </c>
      <c r="AD88" s="35">
        <f t="shared" si="175"/>
        <v>100</v>
      </c>
      <c r="AE88" s="35">
        <f t="shared" si="176"/>
        <v>94.019615131369349</v>
      </c>
      <c r="AF88" s="35">
        <f t="shared" si="177"/>
        <v>92.214671413576312</v>
      </c>
      <c r="AG88" s="35">
        <f t="shared" si="178"/>
        <v>94.297875482605122</v>
      </c>
      <c r="AH88" s="35">
        <f t="shared" si="179"/>
        <v>100</v>
      </c>
      <c r="AI88" s="35">
        <f t="shared" si="180"/>
        <v>97.363186051119499</v>
      </c>
      <c r="AJ88" s="35">
        <f t="shared" si="181"/>
        <v>100</v>
      </c>
      <c r="AK88" s="36">
        <f t="shared" si="182"/>
        <v>100</v>
      </c>
      <c r="AL88" s="35">
        <f t="shared" si="183"/>
        <v>99.179206566347474</v>
      </c>
      <c r="AM88" s="35">
        <f t="shared" si="184"/>
        <v>99.582753824756594</v>
      </c>
      <c r="AN88" s="35">
        <f t="shared" si="185"/>
        <v>100</v>
      </c>
      <c r="AO88" s="35">
        <f t="shared" si="186"/>
        <v>99.026425591098743</v>
      </c>
      <c r="AP88" s="35">
        <f t="shared" si="187"/>
        <v>96.383866481223919</v>
      </c>
      <c r="AQ88" s="35">
        <f t="shared" si="188"/>
        <v>95.328467153284677</v>
      </c>
      <c r="AR88" s="35">
        <f t="shared" si="189"/>
        <v>100</v>
      </c>
      <c r="AS88" s="35">
        <f t="shared" si="190"/>
        <v>99.56204379562044</v>
      </c>
      <c r="AT88" s="35">
        <f t="shared" si="191"/>
        <v>97.642163661581137</v>
      </c>
      <c r="AU88" s="35">
        <f t="shared" si="192"/>
        <v>100</v>
      </c>
      <c r="AV88" s="36">
        <f t="shared" si="127"/>
        <v>95.128963908441762</v>
      </c>
      <c r="AW88" s="35">
        <f t="shared" si="128"/>
        <v>94.86418526522796</v>
      </c>
      <c r="AX88" s="35">
        <f t="shared" si="129"/>
        <v>94.722725625226531</v>
      </c>
      <c r="AY88" s="35">
        <f t="shared" si="130"/>
        <v>93.90789379517642</v>
      </c>
      <c r="AZ88" s="35">
        <f t="shared" si="131"/>
        <v>100</v>
      </c>
      <c r="BA88" s="35">
        <f t="shared" si="132"/>
        <v>94.019615131369349</v>
      </c>
      <c r="BB88" s="35">
        <f t="shared" si="133"/>
        <v>86.467878021476864</v>
      </c>
      <c r="BC88" s="35">
        <f t="shared" si="134"/>
        <v>88.421257376121588</v>
      </c>
      <c r="BD88" s="35">
        <f t="shared" si="135"/>
        <v>93.768027035171556</v>
      </c>
      <c r="BE88" s="35">
        <f t="shared" si="136"/>
        <v>96.23970037453185</v>
      </c>
      <c r="BF88" s="35">
        <f t="shared" si="137"/>
        <v>98.846087805715626</v>
      </c>
      <c r="BG88" s="36">
        <f t="shared" si="138"/>
        <v>66.27379873073437</v>
      </c>
      <c r="BH88" s="35">
        <f t="shared" si="139"/>
        <v>66.089334548769372</v>
      </c>
      <c r="BI88" s="35">
        <f t="shared" si="140"/>
        <v>65.990783410138249</v>
      </c>
      <c r="BJ88" s="35">
        <f t="shared" si="141"/>
        <v>65.423111919927209</v>
      </c>
      <c r="BK88" s="35">
        <f t="shared" si="142"/>
        <v>69.667318982387471</v>
      </c>
      <c r="BL88" s="35">
        <f t="shared" si="143"/>
        <v>65.500945179584122</v>
      </c>
      <c r="BM88" s="35">
        <f t="shared" si="144"/>
        <v>60.239852398523986</v>
      </c>
      <c r="BN88" s="35">
        <f t="shared" si="145"/>
        <v>61.600719424460436</v>
      </c>
      <c r="BO88" s="35">
        <f t="shared" si="146"/>
        <v>65.325670498084293</v>
      </c>
      <c r="BP88" s="35">
        <f t="shared" si="147"/>
        <v>67.047619047619051</v>
      </c>
      <c r="BQ88" s="35">
        <f t="shared" si="148"/>
        <v>68.863419293218712</v>
      </c>
      <c r="BR88" s="36">
        <f t="shared" si="193"/>
        <v>100.82758620689656</v>
      </c>
      <c r="BS88" s="35">
        <f t="shared" si="194"/>
        <v>100</v>
      </c>
      <c r="BT88" s="35">
        <f t="shared" si="195"/>
        <v>98.758620689655174</v>
      </c>
      <c r="BU88" s="35">
        <f t="shared" si="196"/>
        <v>99.172413793103445</v>
      </c>
      <c r="BV88" s="35">
        <f t="shared" si="197"/>
        <v>98.206896551724142</v>
      </c>
      <c r="BW88" s="35">
        <f t="shared" si="198"/>
        <v>95.58620689655173</v>
      </c>
      <c r="BX88" s="35">
        <f t="shared" si="199"/>
        <v>90.068965517241381</v>
      </c>
      <c r="BY88" s="35">
        <f t="shared" si="200"/>
        <v>94.482758620689651</v>
      </c>
      <c r="BZ88" s="35">
        <f t="shared" si="201"/>
        <v>94.068965517241381</v>
      </c>
      <c r="CA88" s="35">
        <f t="shared" si="202"/>
        <v>97.103448275862064</v>
      </c>
      <c r="CB88" s="35">
        <f t="shared" si="203"/>
        <v>99.448275862068968</v>
      </c>
      <c r="CC88" s="15">
        <v>7.31</v>
      </c>
      <c r="CD88" s="16">
        <v>7.25</v>
      </c>
      <c r="CE88" s="15">
        <v>7.16</v>
      </c>
      <c r="CF88" s="16">
        <v>7.19</v>
      </c>
      <c r="CG88" s="16">
        <v>7.12</v>
      </c>
      <c r="CH88" s="16">
        <v>6.93</v>
      </c>
      <c r="CI88" s="15">
        <v>6.53</v>
      </c>
      <c r="CJ88" s="16">
        <v>6.85</v>
      </c>
      <c r="CK88" s="16">
        <v>6.82</v>
      </c>
      <c r="CL88" s="15">
        <v>7.04</v>
      </c>
      <c r="CM88" s="16">
        <v>7.21</v>
      </c>
      <c r="CN88" s="15">
        <v>0.23</v>
      </c>
      <c r="CO88" s="16">
        <v>0.2</v>
      </c>
      <c r="CP88" s="15">
        <v>0.23</v>
      </c>
      <c r="CQ88" s="16">
        <v>0.32</v>
      </c>
      <c r="CR88" s="16">
        <v>0.31</v>
      </c>
      <c r="CS88" s="16">
        <v>0.19</v>
      </c>
      <c r="CT88" s="15">
        <v>0.4</v>
      </c>
      <c r="CU88" s="16">
        <v>0.24</v>
      </c>
      <c r="CV88" s="16">
        <v>0.24</v>
      </c>
      <c r="CW88" s="15">
        <v>0.33</v>
      </c>
      <c r="CX88" s="16">
        <v>0.23</v>
      </c>
      <c r="CY88" s="19">
        <f t="shared" si="204"/>
        <v>3.1463748290013687</v>
      </c>
      <c r="CZ88" s="17">
        <f t="shared" si="205"/>
        <v>2.7586206896551726</v>
      </c>
      <c r="DA88" s="19">
        <f t="shared" si="206"/>
        <v>3.2122905027932962</v>
      </c>
      <c r="DB88" s="17">
        <f t="shared" si="207"/>
        <v>4.4506258692628649</v>
      </c>
      <c r="DC88" s="17">
        <f t="shared" si="208"/>
        <v>4.3539325842696632</v>
      </c>
      <c r="DD88" s="17">
        <f t="shared" si="209"/>
        <v>2.741702741702742</v>
      </c>
      <c r="DE88" s="19">
        <f t="shared" si="210"/>
        <v>6.1255742725880555</v>
      </c>
      <c r="DF88" s="17">
        <f t="shared" si="211"/>
        <v>3.5036496350364965</v>
      </c>
      <c r="DG88" s="17">
        <f t="shared" si="212"/>
        <v>3.5190615835777121</v>
      </c>
      <c r="DH88" s="19">
        <f t="shared" si="213"/>
        <v>4.6875</v>
      </c>
      <c r="DI88" s="17">
        <f t="shared" si="214"/>
        <v>3.19001386962552</v>
      </c>
    </row>
    <row r="89" spans="1:113" x14ac:dyDescent="0.2">
      <c r="A89" s="91" t="s">
        <v>267</v>
      </c>
      <c r="B89" s="91" t="e">
        <f>VLOOKUP(A89,#REF!,5,FALSE)</f>
        <v>#REF!</v>
      </c>
      <c r="C89" s="92">
        <v>5</v>
      </c>
      <c r="D89" s="103" t="str">
        <f t="shared" si="149"/>
        <v/>
      </c>
      <c r="E89" s="103" t="str">
        <f t="shared" si="150"/>
        <v/>
      </c>
      <c r="F89" s="103">
        <f t="shared" si="151"/>
        <v>-0.99961832061068723</v>
      </c>
      <c r="G89" s="103">
        <f t="shared" si="152"/>
        <v>-1.0010156250000017</v>
      </c>
      <c r="H89" s="103">
        <f t="shared" si="153"/>
        <v>-0.7240625000000005</v>
      </c>
      <c r="I89" s="103">
        <f t="shared" si="154"/>
        <v>-0.78483870967742231</v>
      </c>
      <c r="J89" s="103" t="str">
        <f t="shared" si="155"/>
        <v/>
      </c>
      <c r="K89" s="103" t="str">
        <f t="shared" si="156"/>
        <v/>
      </c>
      <c r="L89" s="103" t="str">
        <f t="shared" si="157"/>
        <v/>
      </c>
      <c r="M89" s="103" t="str">
        <f t="shared" si="158"/>
        <v/>
      </c>
      <c r="N89" s="103" t="str">
        <f t="shared" si="159"/>
        <v/>
      </c>
      <c r="O89" s="102" t="str">
        <f t="shared" si="160"/>
        <v/>
      </c>
      <c r="P89" s="103" t="str">
        <f t="shared" si="161"/>
        <v/>
      </c>
      <c r="Q89" s="103">
        <f t="shared" si="162"/>
        <v>-3.0000000000000249E-2</v>
      </c>
      <c r="R89" s="103">
        <f t="shared" si="163"/>
        <v>0.16000000000000014</v>
      </c>
      <c r="S89" s="103">
        <f t="shared" si="164"/>
        <v>-4.0000000000000036E-2</v>
      </c>
      <c r="T89" s="103">
        <f t="shared" si="165"/>
        <v>-8.9999999999999858E-2</v>
      </c>
      <c r="U89" s="103" t="str">
        <f t="shared" si="166"/>
        <v/>
      </c>
      <c r="V89" s="103" t="str">
        <f t="shared" si="167"/>
        <v/>
      </c>
      <c r="W89" s="103" t="str">
        <f t="shared" si="168"/>
        <v/>
      </c>
      <c r="X89" s="103" t="str">
        <f t="shared" si="169"/>
        <v/>
      </c>
      <c r="Y89" s="103" t="str">
        <f t="shared" si="170"/>
        <v/>
      </c>
      <c r="Z89" s="35">
        <f t="shared" si="171"/>
        <v>0</v>
      </c>
      <c r="AA89" s="35">
        <f t="shared" si="172"/>
        <v>0</v>
      </c>
      <c r="AB89" s="35">
        <f t="shared" si="173"/>
        <v>94.334980141431771</v>
      </c>
      <c r="AC89" s="35">
        <f t="shared" si="174"/>
        <v>95.786232091964578</v>
      </c>
      <c r="AD89" s="35">
        <f t="shared" si="175"/>
        <v>100</v>
      </c>
      <c r="AE89" s="35">
        <f t="shared" si="176"/>
        <v>95.872148140579142</v>
      </c>
      <c r="AF89" s="35">
        <f t="shared" si="177"/>
        <v>0</v>
      </c>
      <c r="AG89" s="35">
        <f t="shared" si="178"/>
        <v>0</v>
      </c>
      <c r="AH89" s="35">
        <f t="shared" si="179"/>
        <v>0</v>
      </c>
      <c r="AI89" s="35">
        <f t="shared" si="180"/>
        <v>0</v>
      </c>
      <c r="AJ89" s="35">
        <f t="shared" si="181"/>
        <v>0</v>
      </c>
      <c r="AK89" s="36">
        <f t="shared" si="182"/>
        <v>0</v>
      </c>
      <c r="AL89" s="35">
        <f t="shared" si="183"/>
        <v>0</v>
      </c>
      <c r="AM89" s="35">
        <f t="shared" si="184"/>
        <v>97.230320699708457</v>
      </c>
      <c r="AN89" s="35">
        <f t="shared" si="185"/>
        <v>100</v>
      </c>
      <c r="AO89" s="35">
        <f t="shared" si="186"/>
        <v>97.084548104956269</v>
      </c>
      <c r="AP89" s="35">
        <f t="shared" si="187"/>
        <v>96.35568513119533</v>
      </c>
      <c r="AQ89" s="35">
        <f t="shared" si="188"/>
        <v>0</v>
      </c>
      <c r="AR89" s="35">
        <f t="shared" si="189"/>
        <v>0</v>
      </c>
      <c r="AS89" s="35">
        <f t="shared" si="190"/>
        <v>0</v>
      </c>
      <c r="AT89" s="35">
        <f t="shared" si="191"/>
        <v>0</v>
      </c>
      <c r="AU89" s="35">
        <f t="shared" si="192"/>
        <v>0</v>
      </c>
      <c r="AV89" s="36">
        <f t="shared" si="127"/>
        <v>0</v>
      </c>
      <c r="AW89" s="35">
        <f t="shared" si="128"/>
        <v>0</v>
      </c>
      <c r="AX89" s="35">
        <f t="shared" si="129"/>
        <v>94.334980141431771</v>
      </c>
      <c r="AY89" s="35">
        <f t="shared" si="130"/>
        <v>95.786232091964578</v>
      </c>
      <c r="AZ89" s="35">
        <f t="shared" si="131"/>
        <v>100</v>
      </c>
      <c r="BA89" s="35">
        <f t="shared" si="132"/>
        <v>95.872148140579142</v>
      </c>
      <c r="BB89" s="35">
        <f t="shared" si="133"/>
        <v>0</v>
      </c>
      <c r="BC89" s="35">
        <f t="shared" si="134"/>
        <v>0</v>
      </c>
      <c r="BD89" s="35">
        <f t="shared" si="135"/>
        <v>0</v>
      </c>
      <c r="BE89" s="35">
        <f t="shared" si="136"/>
        <v>0</v>
      </c>
      <c r="BF89" s="35">
        <f t="shared" si="137"/>
        <v>0</v>
      </c>
      <c r="BG89" s="36">
        <f t="shared" si="138"/>
        <v>0</v>
      </c>
      <c r="BH89" s="35">
        <f t="shared" si="139"/>
        <v>0</v>
      </c>
      <c r="BI89" s="35">
        <f t="shared" si="140"/>
        <v>61.474654377880185</v>
      </c>
      <c r="BJ89" s="35">
        <f t="shared" si="141"/>
        <v>62.420382165605098</v>
      </c>
      <c r="BK89" s="35">
        <f t="shared" si="142"/>
        <v>65.166340508806258</v>
      </c>
      <c r="BL89" s="35">
        <f t="shared" si="143"/>
        <v>62.476370510396976</v>
      </c>
      <c r="BM89" s="35">
        <f t="shared" si="144"/>
        <v>0</v>
      </c>
      <c r="BN89" s="35">
        <f t="shared" si="145"/>
        <v>0</v>
      </c>
      <c r="BO89" s="35">
        <f t="shared" si="146"/>
        <v>0</v>
      </c>
      <c r="BP89" s="35">
        <f t="shared" si="147"/>
        <v>0</v>
      </c>
      <c r="BQ89" s="35">
        <f t="shared" si="148"/>
        <v>0</v>
      </c>
      <c r="BR89" s="36">
        <f t="shared" si="193"/>
        <v>0</v>
      </c>
      <c r="BS89" s="35">
        <f t="shared" si="194"/>
        <v>0</v>
      </c>
      <c r="BT89" s="35">
        <f t="shared" si="195"/>
        <v>97.230320699708457</v>
      </c>
      <c r="BU89" s="35">
        <f t="shared" si="196"/>
        <v>100</v>
      </c>
      <c r="BV89" s="35">
        <f t="shared" si="197"/>
        <v>97.084548104956269</v>
      </c>
      <c r="BW89" s="35">
        <f t="shared" si="198"/>
        <v>96.35568513119533</v>
      </c>
      <c r="BX89" s="35">
        <f t="shared" si="199"/>
        <v>0</v>
      </c>
      <c r="BY89" s="35">
        <f t="shared" si="200"/>
        <v>0</v>
      </c>
      <c r="BZ89" s="35">
        <f t="shared" si="201"/>
        <v>0</v>
      </c>
      <c r="CA89" s="35">
        <f t="shared" si="202"/>
        <v>0</v>
      </c>
      <c r="CB89" s="35">
        <f t="shared" si="203"/>
        <v>0</v>
      </c>
      <c r="CE89" s="15">
        <v>6.67</v>
      </c>
      <c r="CF89" s="16">
        <v>6.86</v>
      </c>
      <c r="CG89" s="16">
        <v>6.66</v>
      </c>
      <c r="CH89" s="16">
        <v>6.61</v>
      </c>
      <c r="CN89" s="15" t="s">
        <v>180</v>
      </c>
      <c r="CO89" s="16" t="s">
        <v>180</v>
      </c>
      <c r="CP89" s="15">
        <v>0.09</v>
      </c>
      <c r="CQ89" s="16">
        <v>0.12</v>
      </c>
      <c r="CR89" s="16">
        <v>0.08</v>
      </c>
      <c r="CS89" s="16">
        <v>0.15</v>
      </c>
      <c r="CT89" s="15" t="s">
        <v>180</v>
      </c>
      <c r="CU89" s="16" t="s">
        <v>180</v>
      </c>
      <c r="CV89" s="16" t="s">
        <v>180</v>
      </c>
      <c r="CW89" s="15" t="s">
        <v>180</v>
      </c>
      <c r="CX89" s="16" t="s">
        <v>180</v>
      </c>
      <c r="CY89" s="19" t="str">
        <f t="shared" si="204"/>
        <v/>
      </c>
      <c r="CZ89" s="17" t="str">
        <f t="shared" si="205"/>
        <v/>
      </c>
      <c r="DA89" s="19">
        <f t="shared" si="206"/>
        <v>1.3493253373313343</v>
      </c>
      <c r="DB89" s="17">
        <f t="shared" si="207"/>
        <v>1.7492711370262388</v>
      </c>
      <c r="DC89" s="17">
        <f t="shared" si="208"/>
        <v>1.2012012012012012</v>
      </c>
      <c r="DD89" s="17">
        <f t="shared" si="209"/>
        <v>2.2692889561270801</v>
      </c>
      <c r="DE89" s="19" t="str">
        <f t="shared" si="210"/>
        <v/>
      </c>
      <c r="DF89" s="17" t="str">
        <f t="shared" si="211"/>
        <v/>
      </c>
      <c r="DG89" s="17" t="str">
        <f t="shared" si="212"/>
        <v/>
      </c>
      <c r="DH89" s="19" t="str">
        <f t="shared" si="213"/>
        <v/>
      </c>
      <c r="DI89" s="17" t="str">
        <f t="shared" si="214"/>
        <v/>
      </c>
    </row>
    <row r="90" spans="1:113" x14ac:dyDescent="0.2">
      <c r="A90" s="91" t="s">
        <v>268</v>
      </c>
      <c r="B90" s="91" t="e">
        <f>VLOOKUP(A90,#REF!,5,FALSE)</f>
        <v>#REF!</v>
      </c>
      <c r="C90" s="92">
        <v>5</v>
      </c>
      <c r="D90" s="103">
        <f t="shared" si="149"/>
        <v>-1.51767676767677</v>
      </c>
      <c r="E90" s="103">
        <f t="shared" si="150"/>
        <v>-1.8053535353535377</v>
      </c>
      <c r="F90" s="103">
        <f t="shared" si="151"/>
        <v>-1.1296183206106871</v>
      </c>
      <c r="G90" s="103">
        <f t="shared" si="152"/>
        <v>-1.071015625000002</v>
      </c>
      <c r="H90" s="103">
        <f t="shared" si="153"/>
        <v>-0.73406250000000028</v>
      </c>
      <c r="I90" s="103">
        <f t="shared" si="154"/>
        <v>-1.1148387096774224</v>
      </c>
      <c r="J90" s="103">
        <f t="shared" si="155"/>
        <v>-1.7961061946902657</v>
      </c>
      <c r="K90" s="103">
        <f t="shared" si="156"/>
        <v>-1.5010084033613467</v>
      </c>
      <c r="L90" s="103">
        <f t="shared" si="157"/>
        <v>-1.4308791208791209</v>
      </c>
      <c r="M90" s="103">
        <f t="shared" si="158"/>
        <v>-0.38886792452829955</v>
      </c>
      <c r="N90" s="103">
        <f t="shared" si="159"/>
        <v>-0.19171717171716729</v>
      </c>
      <c r="O90" s="102">
        <f t="shared" si="160"/>
        <v>-0.47272727272727177</v>
      </c>
      <c r="P90" s="103">
        <f t="shared" si="161"/>
        <v>-0.82272727272727231</v>
      </c>
      <c r="Q90" s="103">
        <f t="shared" si="162"/>
        <v>0.20727272727272794</v>
      </c>
      <c r="R90" s="103">
        <f t="shared" si="163"/>
        <v>0.45727272727272794</v>
      </c>
      <c r="S90" s="103">
        <f t="shared" si="164"/>
        <v>0.31727272727272826</v>
      </c>
      <c r="T90" s="103">
        <f t="shared" si="165"/>
        <v>-5.2727272727271846E-2</v>
      </c>
      <c r="U90" s="103">
        <f t="shared" si="166"/>
        <v>-0.43272727272727174</v>
      </c>
      <c r="V90" s="103">
        <f t="shared" si="167"/>
        <v>-8.2727272727272094E-2</v>
      </c>
      <c r="W90" s="103">
        <f t="shared" si="168"/>
        <v>-0.46272727272727199</v>
      </c>
      <c r="X90" s="103">
        <f t="shared" si="169"/>
        <v>0.6072727272727283</v>
      </c>
      <c r="Y90" s="103">
        <f t="shared" si="170"/>
        <v>0.73727272727272819</v>
      </c>
      <c r="Z90" s="35">
        <f t="shared" si="171"/>
        <v>99.999999999999986</v>
      </c>
      <c r="AA90" s="35">
        <f t="shared" si="172"/>
        <v>94.541582535055255</v>
      </c>
      <c r="AB90" s="35">
        <f t="shared" si="173"/>
        <v>92.635459616783891</v>
      </c>
      <c r="AC90" s="35">
        <f t="shared" si="174"/>
        <v>94.951391216895729</v>
      </c>
      <c r="AD90" s="35">
        <f t="shared" si="175"/>
        <v>100</v>
      </c>
      <c r="AE90" s="35">
        <f t="shared" si="176"/>
        <v>91.222763904089149</v>
      </c>
      <c r="AF90" s="35">
        <f t="shared" si="177"/>
        <v>96.8021775618097</v>
      </c>
      <c r="AG90" s="35">
        <f t="shared" si="178"/>
        <v>99.962619342345548</v>
      </c>
      <c r="AH90" s="35">
        <f t="shared" si="179"/>
        <v>100</v>
      </c>
      <c r="AI90" s="35">
        <f t="shared" si="180"/>
        <v>97.880783996767022</v>
      </c>
      <c r="AJ90" s="35">
        <f t="shared" si="181"/>
        <v>100</v>
      </c>
      <c r="AK90" s="36">
        <f t="shared" si="182"/>
        <v>100</v>
      </c>
      <c r="AL90" s="35">
        <f t="shared" si="183"/>
        <v>94.0273037542662</v>
      </c>
      <c r="AM90" s="35">
        <f t="shared" si="184"/>
        <v>96.318114874815905</v>
      </c>
      <c r="AN90" s="35">
        <f t="shared" si="185"/>
        <v>100</v>
      </c>
      <c r="AO90" s="35">
        <f t="shared" si="186"/>
        <v>97.9381443298969</v>
      </c>
      <c r="AP90" s="35">
        <f t="shared" si="187"/>
        <v>92.488954344624446</v>
      </c>
      <c r="AQ90" s="35">
        <f t="shared" si="188"/>
        <v>94.4</v>
      </c>
      <c r="AR90" s="35">
        <f t="shared" si="189"/>
        <v>100</v>
      </c>
      <c r="AS90" s="35">
        <f t="shared" si="190"/>
        <v>93.92</v>
      </c>
      <c r="AT90" s="35">
        <f t="shared" si="191"/>
        <v>98.161244695898162</v>
      </c>
      <c r="AU90" s="35">
        <f t="shared" si="192"/>
        <v>100</v>
      </c>
      <c r="AV90" s="36">
        <f t="shared" si="127"/>
        <v>78.677286197729984</v>
      </c>
      <c r="AW90" s="35">
        <f t="shared" si="128"/>
        <v>74.382751466968543</v>
      </c>
      <c r="AX90" s="35">
        <f t="shared" si="129"/>
        <v>89.26378088763451</v>
      </c>
      <c r="AY90" s="35">
        <f t="shared" si="130"/>
        <v>91.495418877647538</v>
      </c>
      <c r="AZ90" s="35">
        <f t="shared" si="131"/>
        <v>96.360272035031286</v>
      </c>
      <c r="BA90" s="35">
        <f t="shared" si="132"/>
        <v>87.902503455854628</v>
      </c>
      <c r="BB90" s="35">
        <f t="shared" si="133"/>
        <v>80.602775617572306</v>
      </c>
      <c r="BC90" s="35">
        <f t="shared" si="134"/>
        <v>83.234331912122357</v>
      </c>
      <c r="BD90" s="35">
        <f t="shared" si="135"/>
        <v>83.265457087580685</v>
      </c>
      <c r="BE90" s="35">
        <f t="shared" si="136"/>
        <v>97.880783996767022</v>
      </c>
      <c r="BF90" s="35">
        <f t="shared" si="137"/>
        <v>100</v>
      </c>
      <c r="BG90" s="36">
        <f t="shared" si="138"/>
        <v>53.127833182230283</v>
      </c>
      <c r="BH90" s="35">
        <f t="shared" si="139"/>
        <v>50.227894257064719</v>
      </c>
      <c r="BI90" s="35">
        <f t="shared" si="140"/>
        <v>60.276497695852534</v>
      </c>
      <c r="BJ90" s="35">
        <f t="shared" si="141"/>
        <v>61.783439490445858</v>
      </c>
      <c r="BK90" s="35">
        <f t="shared" si="142"/>
        <v>65.06849315068493</v>
      </c>
      <c r="BL90" s="35">
        <f t="shared" si="143"/>
        <v>59.357277882797732</v>
      </c>
      <c r="BM90" s="35">
        <f t="shared" si="144"/>
        <v>54.428044280442805</v>
      </c>
      <c r="BN90" s="35">
        <f t="shared" si="145"/>
        <v>56.205035971223026</v>
      </c>
      <c r="BO90" s="35">
        <f t="shared" si="146"/>
        <v>56.226053639846747</v>
      </c>
      <c r="BP90" s="35">
        <f t="shared" si="147"/>
        <v>66.095238095238102</v>
      </c>
      <c r="BQ90" s="35">
        <f t="shared" si="148"/>
        <v>67.526265520534864</v>
      </c>
      <c r="BR90" s="36">
        <f t="shared" si="193"/>
        <v>82.885431400282883</v>
      </c>
      <c r="BS90" s="35">
        <f t="shared" si="194"/>
        <v>77.934936350777932</v>
      </c>
      <c r="BT90" s="35">
        <f t="shared" si="195"/>
        <v>92.503536067892497</v>
      </c>
      <c r="BU90" s="35">
        <f t="shared" si="196"/>
        <v>96.039603960396036</v>
      </c>
      <c r="BV90" s="35">
        <f t="shared" si="197"/>
        <v>94.059405940594061</v>
      </c>
      <c r="BW90" s="35">
        <f t="shared" si="198"/>
        <v>88.826025459688822</v>
      </c>
      <c r="BX90" s="35">
        <f t="shared" si="199"/>
        <v>83.451202263083445</v>
      </c>
      <c r="BY90" s="35">
        <f t="shared" si="200"/>
        <v>88.401697312588396</v>
      </c>
      <c r="BZ90" s="35">
        <f t="shared" si="201"/>
        <v>83.02687411598302</v>
      </c>
      <c r="CA90" s="35">
        <f t="shared" si="202"/>
        <v>98.161244695898162</v>
      </c>
      <c r="CB90" s="35">
        <f t="shared" si="203"/>
        <v>100</v>
      </c>
      <c r="CC90" s="15">
        <v>5.86</v>
      </c>
      <c r="CD90" s="16">
        <v>5.51</v>
      </c>
      <c r="CE90" s="15">
        <v>6.54</v>
      </c>
      <c r="CF90" s="16">
        <v>6.79</v>
      </c>
      <c r="CG90" s="16">
        <v>6.65</v>
      </c>
      <c r="CH90" s="16">
        <v>6.28</v>
      </c>
      <c r="CI90" s="15">
        <v>5.9</v>
      </c>
      <c r="CJ90" s="16">
        <v>6.25</v>
      </c>
      <c r="CK90" s="16">
        <v>5.87</v>
      </c>
      <c r="CL90" s="15">
        <v>6.94</v>
      </c>
      <c r="CM90" s="16">
        <v>7.07</v>
      </c>
      <c r="CN90" s="15">
        <v>0.11</v>
      </c>
      <c r="CO90" s="16">
        <v>0.39</v>
      </c>
      <c r="CP90" s="15">
        <v>0.06</v>
      </c>
      <c r="CQ90" s="16">
        <v>0.12</v>
      </c>
      <c r="CR90" s="16">
        <v>7.0000000000000007E-2</v>
      </c>
      <c r="CS90" s="16">
        <v>0.06</v>
      </c>
      <c r="CT90" s="15">
        <v>0.2</v>
      </c>
      <c r="CU90" s="16">
        <v>0.19</v>
      </c>
      <c r="CV90" s="16">
        <v>0.21</v>
      </c>
      <c r="CW90" s="15">
        <v>0.11</v>
      </c>
      <c r="CX90" s="16">
        <v>0.18</v>
      </c>
      <c r="CY90" s="19">
        <f t="shared" si="204"/>
        <v>1.8771331058020475</v>
      </c>
      <c r="CZ90" s="17">
        <f t="shared" si="205"/>
        <v>7.0780399274047197</v>
      </c>
      <c r="DA90" s="19">
        <f t="shared" si="206"/>
        <v>0.91743119266055029</v>
      </c>
      <c r="DB90" s="17">
        <f t="shared" si="207"/>
        <v>1.7673048600883652</v>
      </c>
      <c r="DC90" s="17">
        <f t="shared" si="208"/>
        <v>1.0526315789473684</v>
      </c>
      <c r="DD90" s="17">
        <f t="shared" si="209"/>
        <v>0.95541401273885351</v>
      </c>
      <c r="DE90" s="19">
        <f t="shared" si="210"/>
        <v>3.3898305084745761</v>
      </c>
      <c r="DF90" s="17">
        <f t="shared" si="211"/>
        <v>3.04</v>
      </c>
      <c r="DG90" s="17">
        <f t="shared" si="212"/>
        <v>3.5775127768313459</v>
      </c>
      <c r="DH90" s="19">
        <f t="shared" si="213"/>
        <v>1.5850144092219021</v>
      </c>
      <c r="DI90" s="17">
        <f t="shared" si="214"/>
        <v>2.5459688826025459</v>
      </c>
    </row>
    <row r="91" spans="1:113" x14ac:dyDescent="0.2">
      <c r="A91" s="91" t="s">
        <v>269</v>
      </c>
      <c r="B91" s="91" t="e">
        <f>VLOOKUP(A91,#REF!,5,FALSE)</f>
        <v>#REF!</v>
      </c>
      <c r="C91" s="92">
        <v>3</v>
      </c>
      <c r="D91" s="103">
        <f t="shared" si="149"/>
        <v>1.1723232323232304</v>
      </c>
      <c r="E91" s="103">
        <f t="shared" si="150"/>
        <v>1.1546464646464631</v>
      </c>
      <c r="F91" s="103">
        <f t="shared" si="151"/>
        <v>1.0003816793893128</v>
      </c>
      <c r="G91" s="103">
        <f t="shared" si="152"/>
        <v>1.1489843749999977</v>
      </c>
      <c r="H91" s="103">
        <f t="shared" si="153"/>
        <v>1.1959374999999994</v>
      </c>
      <c r="I91" s="103">
        <f t="shared" si="154"/>
        <v>1.0551612903225767</v>
      </c>
      <c r="J91" s="103">
        <f t="shared" si="155"/>
        <v>0.75389380530973327</v>
      </c>
      <c r="K91" s="103">
        <f t="shared" si="156"/>
        <v>0.65899159663865348</v>
      </c>
      <c r="L91" s="103">
        <f t="shared" si="157"/>
        <v>1.1791208791208794</v>
      </c>
      <c r="M91" s="103">
        <f t="shared" si="158"/>
        <v>1.2611320754716999</v>
      </c>
      <c r="N91" s="103">
        <f t="shared" si="159"/>
        <v>1.3082828282828327</v>
      </c>
      <c r="O91" s="102">
        <f t="shared" si="160"/>
        <v>-1.6363636363637468E-2</v>
      </c>
      <c r="P91" s="103">
        <f t="shared" si="161"/>
        <v>-9.6363636363637539E-2</v>
      </c>
      <c r="Q91" s="103">
        <f t="shared" si="162"/>
        <v>0.10363636363636175</v>
      </c>
      <c r="R91" s="103">
        <f t="shared" si="163"/>
        <v>0.44363636363636161</v>
      </c>
      <c r="S91" s="103">
        <f t="shared" si="164"/>
        <v>1.3636363636361892E-2</v>
      </c>
      <c r="T91" s="103">
        <f t="shared" si="165"/>
        <v>-0.11636363636363889</v>
      </c>
      <c r="U91" s="103">
        <f t="shared" si="166"/>
        <v>-0.11636363636363889</v>
      </c>
      <c r="V91" s="103">
        <f t="shared" si="167"/>
        <v>-0.15636363636363804</v>
      </c>
      <c r="W91" s="103">
        <f t="shared" si="168"/>
        <v>-8.6363636363637752E-2</v>
      </c>
      <c r="X91" s="103">
        <f t="shared" si="169"/>
        <v>2.3636363636361679E-2</v>
      </c>
      <c r="Y91" s="103">
        <f t="shared" si="170"/>
        <v>3.6363636363621055E-3</v>
      </c>
      <c r="Z91" s="35">
        <f t="shared" si="171"/>
        <v>100</v>
      </c>
      <c r="AA91" s="35">
        <f t="shared" si="172"/>
        <v>99.606156076913635</v>
      </c>
      <c r="AB91" s="35">
        <f t="shared" si="173"/>
        <v>95.18159260094744</v>
      </c>
      <c r="AC91" s="35">
        <f t="shared" si="174"/>
        <v>97.654150520392548</v>
      </c>
      <c r="AD91" s="35">
        <f t="shared" si="175"/>
        <v>99.999999999999986</v>
      </c>
      <c r="AE91" s="35">
        <f t="shared" si="176"/>
        <v>95.133757232055899</v>
      </c>
      <c r="AF91" s="35">
        <f t="shared" si="177"/>
        <v>95.969243890552093</v>
      </c>
      <c r="AG91" s="35">
        <f t="shared" si="178"/>
        <v>93.10989887335414</v>
      </c>
      <c r="AH91" s="35">
        <f t="shared" si="179"/>
        <v>100</v>
      </c>
      <c r="AI91" s="35">
        <f t="shared" si="180"/>
        <v>99.946991165194206</v>
      </c>
      <c r="AJ91" s="35">
        <f t="shared" si="181"/>
        <v>100</v>
      </c>
      <c r="AK91" s="36">
        <f t="shared" si="182"/>
        <v>100</v>
      </c>
      <c r="AL91" s="35">
        <f t="shared" si="183"/>
        <v>99.064327485380119</v>
      </c>
      <c r="AM91" s="35">
        <f t="shared" si="184"/>
        <v>96.226415094339629</v>
      </c>
      <c r="AN91" s="35">
        <f t="shared" si="185"/>
        <v>100</v>
      </c>
      <c r="AO91" s="35">
        <f t="shared" si="186"/>
        <v>95.22752497225305</v>
      </c>
      <c r="AP91" s="35">
        <f t="shared" si="187"/>
        <v>93.784683684794658</v>
      </c>
      <c r="AQ91" s="35">
        <f t="shared" si="188"/>
        <v>99.646226415094318</v>
      </c>
      <c r="AR91" s="35">
        <f t="shared" si="189"/>
        <v>99.174528301886781</v>
      </c>
      <c r="AS91" s="35">
        <f t="shared" si="190"/>
        <v>100</v>
      </c>
      <c r="AT91" s="35">
        <f t="shared" si="191"/>
        <v>100</v>
      </c>
      <c r="AU91" s="35">
        <f t="shared" si="192"/>
        <v>99.767171129220031</v>
      </c>
      <c r="AV91" s="36">
        <f t="shared" si="127"/>
        <v>92.33241826170206</v>
      </c>
      <c r="AW91" s="35">
        <f t="shared" si="128"/>
        <v>91.968772643339662</v>
      </c>
      <c r="AX91" s="35">
        <f t="shared" si="129"/>
        <v>95.18159260094744</v>
      </c>
      <c r="AY91" s="35">
        <f t="shared" si="130"/>
        <v>97.654150520392548</v>
      </c>
      <c r="AZ91" s="35">
        <f t="shared" si="131"/>
        <v>99.999999999999986</v>
      </c>
      <c r="BA91" s="35">
        <f t="shared" si="132"/>
        <v>95.133757232055899</v>
      </c>
      <c r="BB91" s="35">
        <f t="shared" si="133"/>
        <v>92.851951246785191</v>
      </c>
      <c r="BC91" s="35">
        <f t="shared" si="134"/>
        <v>90.085484060304211</v>
      </c>
      <c r="BD91" s="35">
        <f t="shared" si="135"/>
        <v>96.751779510400212</v>
      </c>
      <c r="BE91" s="35">
        <f t="shared" si="136"/>
        <v>97.446775446775447</v>
      </c>
      <c r="BF91" s="35">
        <f t="shared" si="137"/>
        <v>97.49845824344392</v>
      </c>
      <c r="BG91" s="36">
        <f t="shared" si="138"/>
        <v>77.515865820489594</v>
      </c>
      <c r="BH91" s="35">
        <f t="shared" si="139"/>
        <v>77.210574293527813</v>
      </c>
      <c r="BI91" s="35">
        <f t="shared" si="140"/>
        <v>79.907834101382491</v>
      </c>
      <c r="BJ91" s="35">
        <f t="shared" si="141"/>
        <v>81.983621474067334</v>
      </c>
      <c r="BK91" s="35">
        <f t="shared" si="142"/>
        <v>83.953033268101763</v>
      </c>
      <c r="BL91" s="35">
        <f t="shared" si="143"/>
        <v>79.867674858223054</v>
      </c>
      <c r="BM91" s="35">
        <f t="shared" si="144"/>
        <v>77.952029520295198</v>
      </c>
      <c r="BN91" s="35">
        <f t="shared" si="145"/>
        <v>75.629496402877706</v>
      </c>
      <c r="BO91" s="35">
        <f t="shared" si="146"/>
        <v>81.226053639846754</v>
      </c>
      <c r="BP91" s="35">
        <f t="shared" si="147"/>
        <v>81.80952380952381</v>
      </c>
      <c r="BQ91" s="35">
        <f t="shared" si="148"/>
        <v>81.852913085004772</v>
      </c>
      <c r="BR91" s="36">
        <f t="shared" si="193"/>
        <v>94.894561598224215</v>
      </c>
      <c r="BS91" s="35">
        <f t="shared" si="194"/>
        <v>94.006659267480586</v>
      </c>
      <c r="BT91" s="35">
        <f t="shared" si="195"/>
        <v>96.226415094339629</v>
      </c>
      <c r="BU91" s="35">
        <f t="shared" si="196"/>
        <v>100</v>
      </c>
      <c r="BV91" s="35">
        <f t="shared" si="197"/>
        <v>95.22752497225305</v>
      </c>
      <c r="BW91" s="35">
        <f t="shared" si="198"/>
        <v>93.784683684794658</v>
      </c>
      <c r="BX91" s="35">
        <f t="shared" si="199"/>
        <v>93.784683684794658</v>
      </c>
      <c r="BY91" s="35">
        <f t="shared" si="200"/>
        <v>93.340732519422872</v>
      </c>
      <c r="BZ91" s="35">
        <f t="shared" si="201"/>
        <v>94.117647058823536</v>
      </c>
      <c r="CA91" s="35">
        <f t="shared" si="202"/>
        <v>95.338512763596</v>
      </c>
      <c r="CB91" s="35">
        <f t="shared" si="203"/>
        <v>95.1165371809101</v>
      </c>
      <c r="CC91" s="15">
        <v>8.5500000000000007</v>
      </c>
      <c r="CD91" s="16">
        <v>8.4700000000000006</v>
      </c>
      <c r="CE91" s="15">
        <v>8.67</v>
      </c>
      <c r="CF91" s="16">
        <v>9.01</v>
      </c>
      <c r="CG91" s="16">
        <v>8.58</v>
      </c>
      <c r="CH91" s="16">
        <v>8.4499999999999993</v>
      </c>
      <c r="CI91" s="15">
        <v>8.4499999999999993</v>
      </c>
      <c r="CJ91" s="16">
        <v>8.41</v>
      </c>
      <c r="CK91" s="16">
        <v>8.48</v>
      </c>
      <c r="CL91" s="15">
        <v>8.59</v>
      </c>
      <c r="CM91" s="16">
        <v>8.57</v>
      </c>
      <c r="CN91" s="15">
        <v>0.15</v>
      </c>
      <c r="CO91" s="16">
        <v>0.16</v>
      </c>
      <c r="CP91" s="15">
        <v>0.09</v>
      </c>
      <c r="CQ91" s="16">
        <v>0.08</v>
      </c>
      <c r="CR91" s="16">
        <v>0.06</v>
      </c>
      <c r="CS91" s="16">
        <v>0.2</v>
      </c>
      <c r="CT91" s="15">
        <v>0.13</v>
      </c>
      <c r="CU91" s="16">
        <v>0.2</v>
      </c>
      <c r="CV91" s="16">
        <v>0.18</v>
      </c>
      <c r="CW91" s="15">
        <v>0.16</v>
      </c>
      <c r="CX91" s="16">
        <v>0.12</v>
      </c>
      <c r="CY91" s="19">
        <f t="shared" si="204"/>
        <v>1.7543859649122806</v>
      </c>
      <c r="CZ91" s="17">
        <f t="shared" si="205"/>
        <v>1.8890200708382525</v>
      </c>
      <c r="DA91" s="19">
        <f t="shared" si="206"/>
        <v>1.0380622837370241</v>
      </c>
      <c r="DB91" s="17">
        <f t="shared" si="207"/>
        <v>0.88790233074361824</v>
      </c>
      <c r="DC91" s="17">
        <f t="shared" si="208"/>
        <v>0.69930069930069927</v>
      </c>
      <c r="DD91" s="17">
        <f t="shared" si="209"/>
        <v>2.3668639053254439</v>
      </c>
      <c r="DE91" s="19">
        <f t="shared" si="210"/>
        <v>1.5384615384615388</v>
      </c>
      <c r="DF91" s="17">
        <f t="shared" si="211"/>
        <v>2.3781212841854935</v>
      </c>
      <c r="DG91" s="17">
        <f t="shared" si="212"/>
        <v>2.1226415094339623</v>
      </c>
      <c r="DH91" s="19">
        <f t="shared" si="213"/>
        <v>1.8626309662398137</v>
      </c>
      <c r="DI91" s="17">
        <f t="shared" si="214"/>
        <v>1.4002333722287046</v>
      </c>
    </row>
    <row r="92" spans="1:113" x14ac:dyDescent="0.2">
      <c r="A92" s="91" t="s">
        <v>270</v>
      </c>
      <c r="B92" s="91" t="e">
        <f>VLOOKUP(A92,#REF!,5,FALSE)</f>
        <v>#REF!</v>
      </c>
      <c r="C92" s="92">
        <v>5</v>
      </c>
      <c r="D92" s="103" t="str">
        <f t="shared" si="149"/>
        <v/>
      </c>
      <c r="E92" s="103" t="str">
        <f t="shared" si="150"/>
        <v/>
      </c>
      <c r="F92" s="103">
        <f t="shared" si="151"/>
        <v>-0.22961832061068677</v>
      </c>
      <c r="G92" s="103">
        <f t="shared" si="152"/>
        <v>-0.11101562500000206</v>
      </c>
      <c r="H92" s="103">
        <f t="shared" si="153"/>
        <v>-2.4340625000000005</v>
      </c>
      <c r="I92" s="103" t="str">
        <f t="shared" si="154"/>
        <v/>
      </c>
      <c r="J92" s="103">
        <f t="shared" si="155"/>
        <v>-0.7161061946902656</v>
      </c>
      <c r="K92" s="103">
        <f t="shared" si="156"/>
        <v>-1.5510084033613465</v>
      </c>
      <c r="L92" s="103" t="str">
        <f t="shared" si="157"/>
        <v/>
      </c>
      <c r="M92" s="103">
        <f t="shared" si="158"/>
        <v>-0.63886792452829955</v>
      </c>
      <c r="N92" s="103" t="str">
        <f t="shared" si="159"/>
        <v/>
      </c>
      <c r="O92" s="102" t="str">
        <f t="shared" si="160"/>
        <v/>
      </c>
      <c r="P92" s="103" t="str">
        <f t="shared" si="161"/>
        <v/>
      </c>
      <c r="Q92" s="103">
        <f t="shared" si="162"/>
        <v>0.77166666666666739</v>
      </c>
      <c r="R92" s="103">
        <f t="shared" si="163"/>
        <v>1.081666666666667</v>
      </c>
      <c r="S92" s="103">
        <f t="shared" si="164"/>
        <v>-1.7183333333333328</v>
      </c>
      <c r="T92" s="103" t="str">
        <f t="shared" si="165"/>
        <v/>
      </c>
      <c r="U92" s="103">
        <f t="shared" si="166"/>
        <v>0.31166666666666742</v>
      </c>
      <c r="V92" s="103">
        <f t="shared" si="167"/>
        <v>-0.46833333333333282</v>
      </c>
      <c r="W92" s="103" t="str">
        <f t="shared" si="168"/>
        <v/>
      </c>
      <c r="X92" s="103">
        <f t="shared" si="169"/>
        <v>2.1666666666667389E-2</v>
      </c>
      <c r="Y92" s="103" t="str">
        <f t="shared" si="170"/>
        <v/>
      </c>
      <c r="Z92" s="35">
        <f t="shared" si="171"/>
        <v>0</v>
      </c>
      <c r="AA92" s="35">
        <f t="shared" si="172"/>
        <v>0</v>
      </c>
      <c r="AB92" s="35">
        <f t="shared" si="173"/>
        <v>97.238709677419365</v>
      </c>
      <c r="AC92" s="35">
        <f t="shared" si="174"/>
        <v>100</v>
      </c>
      <c r="AD92" s="35">
        <f t="shared" si="175"/>
        <v>68.683163941670358</v>
      </c>
      <c r="AE92" s="35">
        <f t="shared" si="176"/>
        <v>0</v>
      </c>
      <c r="AF92" s="35">
        <f t="shared" si="177"/>
        <v>100</v>
      </c>
      <c r="AG92" s="35">
        <f t="shared" si="178"/>
        <v>86.588608769145154</v>
      </c>
      <c r="AH92" s="35">
        <f t="shared" si="179"/>
        <v>0</v>
      </c>
      <c r="AI92" s="35">
        <f t="shared" si="180"/>
        <v>100</v>
      </c>
      <c r="AJ92" s="35">
        <f t="shared" si="181"/>
        <v>0</v>
      </c>
      <c r="AK92" s="36">
        <f t="shared" si="182"/>
        <v>0</v>
      </c>
      <c r="AL92" s="35">
        <f t="shared" si="183"/>
        <v>0</v>
      </c>
      <c r="AM92" s="35">
        <f t="shared" si="184"/>
        <v>96</v>
      </c>
      <c r="AN92" s="35">
        <f t="shared" si="185"/>
        <v>100</v>
      </c>
      <c r="AO92" s="35">
        <f t="shared" si="186"/>
        <v>63.87096774193548</v>
      </c>
      <c r="AP92" s="35">
        <f t="shared" si="187"/>
        <v>0</v>
      </c>
      <c r="AQ92" s="35">
        <f t="shared" si="188"/>
        <v>100</v>
      </c>
      <c r="AR92" s="35">
        <f t="shared" si="189"/>
        <v>88.825214899713458</v>
      </c>
      <c r="AS92" s="35">
        <f t="shared" si="190"/>
        <v>0</v>
      </c>
      <c r="AT92" s="35">
        <f t="shared" si="191"/>
        <v>100</v>
      </c>
      <c r="AU92" s="35">
        <f t="shared" si="192"/>
        <v>0</v>
      </c>
      <c r="AV92" s="36">
        <f t="shared" si="127"/>
        <v>0</v>
      </c>
      <c r="AW92" s="35">
        <f t="shared" si="128"/>
        <v>0</v>
      </c>
      <c r="AX92" s="35">
        <f t="shared" si="129"/>
        <v>97.238709677419365</v>
      </c>
      <c r="AY92" s="35">
        <f t="shared" si="130"/>
        <v>100</v>
      </c>
      <c r="AZ92" s="35">
        <f t="shared" si="131"/>
        <v>68.683163941670358</v>
      </c>
      <c r="BA92" s="35">
        <f t="shared" si="132"/>
        <v>0</v>
      </c>
      <c r="BB92" s="35">
        <f t="shared" si="133"/>
        <v>91.310796333769801</v>
      </c>
      <c r="BC92" s="35">
        <f t="shared" si="134"/>
        <v>79.06474820143886</v>
      </c>
      <c r="BD92" s="35">
        <f t="shared" si="135"/>
        <v>0</v>
      </c>
      <c r="BE92" s="35">
        <f t="shared" si="136"/>
        <v>90.350967741935492</v>
      </c>
      <c r="BF92" s="35">
        <f t="shared" si="137"/>
        <v>0</v>
      </c>
      <c r="BG92" s="36">
        <f t="shared" si="138"/>
        <v>0</v>
      </c>
      <c r="BH92" s="35">
        <f t="shared" si="139"/>
        <v>0</v>
      </c>
      <c r="BI92" s="35">
        <f t="shared" si="140"/>
        <v>68.571428571428569</v>
      </c>
      <c r="BJ92" s="35">
        <f t="shared" si="141"/>
        <v>70.518653321201086</v>
      </c>
      <c r="BK92" s="35">
        <f t="shared" si="142"/>
        <v>48.434442270058703</v>
      </c>
      <c r="BL92" s="35">
        <f t="shared" si="143"/>
        <v>0</v>
      </c>
      <c r="BM92" s="35">
        <f t="shared" si="144"/>
        <v>64.391143911439116</v>
      </c>
      <c r="BN92" s="35">
        <f t="shared" si="145"/>
        <v>55.755395683453244</v>
      </c>
      <c r="BO92" s="35">
        <f t="shared" si="146"/>
        <v>0</v>
      </c>
      <c r="BP92" s="35">
        <f t="shared" si="147"/>
        <v>63.714285714285715</v>
      </c>
      <c r="BQ92" s="35">
        <f t="shared" si="148"/>
        <v>0</v>
      </c>
      <c r="BR92" s="36">
        <f t="shared" si="193"/>
        <v>0</v>
      </c>
      <c r="BS92" s="35">
        <f t="shared" si="194"/>
        <v>0</v>
      </c>
      <c r="BT92" s="35">
        <f t="shared" si="195"/>
        <v>96</v>
      </c>
      <c r="BU92" s="35">
        <f t="shared" si="196"/>
        <v>100</v>
      </c>
      <c r="BV92" s="35">
        <f t="shared" si="197"/>
        <v>63.87096774193548</v>
      </c>
      <c r="BW92" s="35">
        <f t="shared" si="198"/>
        <v>0</v>
      </c>
      <c r="BX92" s="35">
        <f t="shared" si="199"/>
        <v>90.064516129032256</v>
      </c>
      <c r="BY92" s="35">
        <f t="shared" si="200"/>
        <v>80</v>
      </c>
      <c r="BZ92" s="35">
        <f t="shared" si="201"/>
        <v>0</v>
      </c>
      <c r="CA92" s="35">
        <f t="shared" si="202"/>
        <v>86.322580645161295</v>
      </c>
      <c r="CB92" s="35">
        <f t="shared" si="203"/>
        <v>0</v>
      </c>
      <c r="CE92" s="15">
        <v>7.44</v>
      </c>
      <c r="CF92" s="16">
        <v>7.75</v>
      </c>
      <c r="CG92" s="16">
        <v>4.95</v>
      </c>
      <c r="CI92" s="15">
        <v>6.98</v>
      </c>
      <c r="CJ92" s="16">
        <v>6.2</v>
      </c>
      <c r="CL92" s="15">
        <v>6.69</v>
      </c>
      <c r="CN92" s="15" t="s">
        <v>180</v>
      </c>
      <c r="CO92" s="16" t="s">
        <v>180</v>
      </c>
      <c r="CP92" s="15">
        <v>0.19</v>
      </c>
      <c r="CQ92" s="16">
        <v>0.19</v>
      </c>
      <c r="CR92" s="16">
        <v>0.4</v>
      </c>
      <c r="CS92" s="16" t="s">
        <v>180</v>
      </c>
      <c r="CT92" s="15">
        <v>0.12</v>
      </c>
      <c r="CU92" s="16">
        <v>0.23</v>
      </c>
      <c r="CV92" s="16" t="s">
        <v>180</v>
      </c>
      <c r="CW92" s="15">
        <v>0.21</v>
      </c>
      <c r="CX92" s="16" t="s">
        <v>180</v>
      </c>
      <c r="CY92" s="19" t="str">
        <f t="shared" si="204"/>
        <v/>
      </c>
      <c r="CZ92" s="17" t="str">
        <f t="shared" si="205"/>
        <v/>
      </c>
      <c r="DA92" s="19">
        <f t="shared" si="206"/>
        <v>2.553763440860215</v>
      </c>
      <c r="DB92" s="17">
        <f t="shared" si="207"/>
        <v>2.4516129032258065</v>
      </c>
      <c r="DC92" s="17">
        <f t="shared" si="208"/>
        <v>8.0808080808080813</v>
      </c>
      <c r="DD92" s="17" t="str">
        <f t="shared" si="209"/>
        <v/>
      </c>
      <c r="DE92" s="19">
        <f t="shared" si="210"/>
        <v>1.7191977077363894</v>
      </c>
      <c r="DF92" s="17">
        <f t="shared" si="211"/>
        <v>3.7096774193548385</v>
      </c>
      <c r="DG92" s="17" t="str">
        <f t="shared" si="212"/>
        <v/>
      </c>
      <c r="DH92" s="19">
        <f t="shared" si="213"/>
        <v>3.1390134529147984</v>
      </c>
      <c r="DI92" s="17" t="str">
        <f t="shared" si="214"/>
        <v/>
      </c>
    </row>
    <row r="93" spans="1:113" x14ac:dyDescent="0.2">
      <c r="A93" s="91" t="s">
        <v>271</v>
      </c>
      <c r="B93" s="91" t="e">
        <f>VLOOKUP(A93,#REF!,5,FALSE)</f>
        <v>#REF!</v>
      </c>
      <c r="C93" s="92">
        <v>4</v>
      </c>
      <c r="D93" s="103" t="str">
        <f t="shared" si="149"/>
        <v/>
      </c>
      <c r="E93" s="103" t="str">
        <f t="shared" si="150"/>
        <v/>
      </c>
      <c r="F93" s="103" t="str">
        <f t="shared" si="151"/>
        <v/>
      </c>
      <c r="G93" s="103" t="str">
        <f t="shared" si="152"/>
        <v/>
      </c>
      <c r="H93" s="103" t="str">
        <f t="shared" si="153"/>
        <v/>
      </c>
      <c r="I93" s="103" t="str">
        <f t="shared" si="154"/>
        <v/>
      </c>
      <c r="J93" s="103">
        <f t="shared" si="155"/>
        <v>0.23389380530973369</v>
      </c>
      <c r="K93" s="103">
        <f t="shared" si="156"/>
        <v>0.52899159663865269</v>
      </c>
      <c r="L93" s="103" t="str">
        <f t="shared" si="157"/>
        <v/>
      </c>
      <c r="M93" s="103" t="str">
        <f t="shared" si="158"/>
        <v/>
      </c>
      <c r="N93" s="103" t="str">
        <f t="shared" si="159"/>
        <v/>
      </c>
      <c r="O93" s="102" t="str">
        <f t="shared" si="160"/>
        <v/>
      </c>
      <c r="P93" s="103" t="str">
        <f t="shared" si="161"/>
        <v/>
      </c>
      <c r="Q93" s="103" t="str">
        <f t="shared" si="162"/>
        <v/>
      </c>
      <c r="R93" s="103" t="str">
        <f t="shared" si="163"/>
        <v/>
      </c>
      <c r="S93" s="103" t="str">
        <f t="shared" si="164"/>
        <v/>
      </c>
      <c r="T93" s="103" t="str">
        <f t="shared" si="165"/>
        <v/>
      </c>
      <c r="U93" s="103">
        <f t="shared" si="166"/>
        <v>-0.17500000000000071</v>
      </c>
      <c r="V93" s="103">
        <f t="shared" si="167"/>
        <v>0.17499999999999893</v>
      </c>
      <c r="W93" s="103" t="str">
        <f t="shared" si="168"/>
        <v/>
      </c>
      <c r="X93" s="103" t="str">
        <f t="shared" si="169"/>
        <v/>
      </c>
      <c r="Y93" s="103" t="str">
        <f t="shared" si="170"/>
        <v/>
      </c>
      <c r="Z93" s="35">
        <f t="shared" si="171"/>
        <v>0</v>
      </c>
      <c r="AA93" s="35">
        <f t="shared" si="172"/>
        <v>0</v>
      </c>
      <c r="AB93" s="35">
        <f t="shared" si="173"/>
        <v>0</v>
      </c>
      <c r="AC93" s="35">
        <f t="shared" si="174"/>
        <v>0</v>
      </c>
      <c r="AD93" s="35">
        <f t="shared" si="175"/>
        <v>0</v>
      </c>
      <c r="AE93" s="35">
        <f t="shared" si="176"/>
        <v>0</v>
      </c>
      <c r="AF93" s="35">
        <f t="shared" si="177"/>
        <v>98.24678681569425</v>
      </c>
      <c r="AG93" s="35">
        <f t="shared" si="178"/>
        <v>100</v>
      </c>
      <c r="AH93" s="35">
        <f t="shared" si="179"/>
        <v>0</v>
      </c>
      <c r="AI93" s="35">
        <f t="shared" si="180"/>
        <v>0</v>
      </c>
      <c r="AJ93" s="35">
        <f t="shared" si="181"/>
        <v>0</v>
      </c>
      <c r="AK93" s="36">
        <f t="shared" si="182"/>
        <v>0</v>
      </c>
      <c r="AL93" s="35">
        <f t="shared" si="183"/>
        <v>0</v>
      </c>
      <c r="AM93" s="35">
        <f t="shared" si="184"/>
        <v>0</v>
      </c>
      <c r="AN93" s="35">
        <f t="shared" si="185"/>
        <v>0</v>
      </c>
      <c r="AO93" s="35">
        <f t="shared" si="186"/>
        <v>0</v>
      </c>
      <c r="AP93" s="35">
        <f t="shared" si="187"/>
        <v>0</v>
      </c>
      <c r="AQ93" s="35">
        <f t="shared" si="188"/>
        <v>95.772946859903385</v>
      </c>
      <c r="AR93" s="35">
        <f t="shared" si="189"/>
        <v>100</v>
      </c>
      <c r="AS93" s="35">
        <f t="shared" si="190"/>
        <v>0</v>
      </c>
      <c r="AT93" s="35">
        <f t="shared" si="191"/>
        <v>0</v>
      </c>
      <c r="AU93" s="35">
        <f t="shared" si="192"/>
        <v>0</v>
      </c>
      <c r="AV93" s="36">
        <f t="shared" si="127"/>
        <v>0</v>
      </c>
      <c r="AW93" s="35">
        <f t="shared" si="128"/>
        <v>0</v>
      </c>
      <c r="AX93" s="35">
        <f t="shared" si="129"/>
        <v>0</v>
      </c>
      <c r="AY93" s="35">
        <f t="shared" si="130"/>
        <v>0</v>
      </c>
      <c r="AZ93" s="35">
        <f t="shared" si="131"/>
        <v>0</v>
      </c>
      <c r="BA93" s="35">
        <f t="shared" si="132"/>
        <v>0</v>
      </c>
      <c r="BB93" s="35">
        <f t="shared" si="133"/>
        <v>98.24678681569425</v>
      </c>
      <c r="BC93" s="35">
        <f t="shared" si="134"/>
        <v>100</v>
      </c>
      <c r="BD93" s="35">
        <f t="shared" si="135"/>
        <v>0</v>
      </c>
      <c r="BE93" s="35">
        <f t="shared" si="136"/>
        <v>0</v>
      </c>
      <c r="BF93" s="35">
        <f t="shared" si="137"/>
        <v>0</v>
      </c>
      <c r="BG93" s="36">
        <f t="shared" si="138"/>
        <v>0</v>
      </c>
      <c r="BH93" s="35">
        <f t="shared" si="139"/>
        <v>0</v>
      </c>
      <c r="BI93" s="35">
        <f t="shared" si="140"/>
        <v>0</v>
      </c>
      <c r="BJ93" s="35">
        <f t="shared" si="141"/>
        <v>0</v>
      </c>
      <c r="BK93" s="35">
        <f t="shared" si="142"/>
        <v>0</v>
      </c>
      <c r="BL93" s="35">
        <f t="shared" si="143"/>
        <v>0</v>
      </c>
      <c r="BM93" s="35">
        <f t="shared" si="144"/>
        <v>73.154981549815503</v>
      </c>
      <c r="BN93" s="35">
        <f t="shared" si="145"/>
        <v>74.460431654676256</v>
      </c>
      <c r="BO93" s="35">
        <f t="shared" si="146"/>
        <v>0</v>
      </c>
      <c r="BP93" s="35">
        <f t="shared" si="147"/>
        <v>0</v>
      </c>
      <c r="BQ93" s="35">
        <f t="shared" si="148"/>
        <v>0</v>
      </c>
      <c r="BR93" s="36">
        <f t="shared" si="193"/>
        <v>0</v>
      </c>
      <c r="BS93" s="35">
        <f t="shared" si="194"/>
        <v>0</v>
      </c>
      <c r="BT93" s="35">
        <f t="shared" si="195"/>
        <v>0</v>
      </c>
      <c r="BU93" s="35">
        <f t="shared" si="196"/>
        <v>0</v>
      </c>
      <c r="BV93" s="35">
        <f t="shared" si="197"/>
        <v>0</v>
      </c>
      <c r="BW93" s="35">
        <f t="shared" si="198"/>
        <v>0</v>
      </c>
      <c r="BX93" s="35">
        <f t="shared" si="199"/>
        <v>95.772946859903385</v>
      </c>
      <c r="BY93" s="35">
        <f t="shared" si="200"/>
        <v>100</v>
      </c>
      <c r="BZ93" s="35">
        <f t="shared" si="201"/>
        <v>0</v>
      </c>
      <c r="CA93" s="35">
        <f t="shared" si="202"/>
        <v>0</v>
      </c>
      <c r="CB93" s="35">
        <f t="shared" si="203"/>
        <v>0</v>
      </c>
      <c r="CI93" s="15">
        <v>7.93</v>
      </c>
      <c r="CJ93" s="16">
        <v>8.2799999999999994</v>
      </c>
      <c r="CN93" s="15" t="s">
        <v>180</v>
      </c>
      <c r="CO93" s="16" t="s">
        <v>180</v>
      </c>
      <c r="CP93" s="15" t="s">
        <v>180</v>
      </c>
      <c r="CQ93" s="16" t="s">
        <v>180</v>
      </c>
      <c r="CR93" s="16" t="s">
        <v>180</v>
      </c>
      <c r="CS93" s="16" t="s">
        <v>180</v>
      </c>
      <c r="CT93" s="15">
        <v>0.37</v>
      </c>
      <c r="CU93" s="16">
        <v>0.34</v>
      </c>
      <c r="CV93" s="16" t="s">
        <v>180</v>
      </c>
      <c r="CW93" s="15" t="s">
        <v>180</v>
      </c>
      <c r="CX93" s="16" t="s">
        <v>180</v>
      </c>
      <c r="CY93" s="19" t="str">
        <f t="shared" si="204"/>
        <v/>
      </c>
      <c r="CZ93" s="17" t="str">
        <f t="shared" si="205"/>
        <v/>
      </c>
      <c r="DA93" s="19" t="str">
        <f t="shared" si="206"/>
        <v/>
      </c>
      <c r="DB93" s="17" t="str">
        <f t="shared" si="207"/>
        <v/>
      </c>
      <c r="DC93" s="17" t="str">
        <f t="shared" si="208"/>
        <v/>
      </c>
      <c r="DD93" s="17" t="str">
        <f t="shared" si="209"/>
        <v/>
      </c>
      <c r="DE93" s="19">
        <f t="shared" si="210"/>
        <v>4.6658259773013873</v>
      </c>
      <c r="DF93" s="17">
        <f t="shared" si="211"/>
        <v>4.1062801932367154</v>
      </c>
      <c r="DG93" s="17" t="str">
        <f t="shared" si="212"/>
        <v/>
      </c>
      <c r="DH93" s="19" t="str">
        <f t="shared" si="213"/>
        <v/>
      </c>
      <c r="DI93" s="17" t="str">
        <f t="shared" si="214"/>
        <v/>
      </c>
    </row>
    <row r="94" spans="1:113" x14ac:dyDescent="0.2">
      <c r="A94" s="91" t="s">
        <v>272</v>
      </c>
      <c r="B94" s="91" t="e">
        <f>VLOOKUP(A94,#REF!,5,FALSE)</f>
        <v>#REF!</v>
      </c>
      <c r="C94" s="92">
        <v>4</v>
      </c>
      <c r="D94" s="103">
        <f t="shared" si="149"/>
        <v>0.91232323232322887</v>
      </c>
      <c r="E94" s="103">
        <f t="shared" si="150"/>
        <v>1.4246464646464627</v>
      </c>
      <c r="F94" s="103">
        <f t="shared" si="151"/>
        <v>0.85038167938931242</v>
      </c>
      <c r="G94" s="103">
        <f t="shared" si="152"/>
        <v>0.93898437499999865</v>
      </c>
      <c r="H94" s="103">
        <f t="shared" si="153"/>
        <v>1.4459374999999994</v>
      </c>
      <c r="I94" s="103">
        <f t="shared" si="154"/>
        <v>1.4951612903225779</v>
      </c>
      <c r="J94" s="103">
        <f t="shared" si="155"/>
        <v>1.0638938053097338</v>
      </c>
      <c r="K94" s="103">
        <f t="shared" si="156"/>
        <v>1.1089915966386528</v>
      </c>
      <c r="L94" s="103">
        <f t="shared" si="157"/>
        <v>1.9791208791208783</v>
      </c>
      <c r="M94" s="103">
        <f t="shared" si="158"/>
        <v>2.1511320754717005</v>
      </c>
      <c r="N94" s="103">
        <f t="shared" si="159"/>
        <v>1.7882828282828331</v>
      </c>
      <c r="O94" s="102">
        <f t="shared" si="160"/>
        <v>-0.57363636363636417</v>
      </c>
      <c r="P94" s="103">
        <f t="shared" si="161"/>
        <v>-0.1236363636363631</v>
      </c>
      <c r="Q94" s="103">
        <f t="shared" si="162"/>
        <v>-0.34363636363636374</v>
      </c>
      <c r="R94" s="103">
        <f t="shared" si="163"/>
        <v>-6.3636363636362603E-2</v>
      </c>
      <c r="S94" s="103">
        <f t="shared" si="164"/>
        <v>-3.3636363636363242E-2</v>
      </c>
      <c r="T94" s="103">
        <f t="shared" si="165"/>
        <v>2.6363636363637255E-2</v>
      </c>
      <c r="U94" s="103">
        <f t="shared" si="166"/>
        <v>-0.10363636363636353</v>
      </c>
      <c r="V94" s="103">
        <f t="shared" si="167"/>
        <v>-3.6363636363638818E-3</v>
      </c>
      <c r="W94" s="103">
        <f t="shared" si="168"/>
        <v>0.41636363636363605</v>
      </c>
      <c r="X94" s="103">
        <f t="shared" si="169"/>
        <v>0.61636363636363711</v>
      </c>
      <c r="Y94" s="103">
        <f t="shared" si="170"/>
        <v>0.1863636363636374</v>
      </c>
      <c r="Z94" s="35">
        <f t="shared" si="171"/>
        <v>94.335295252597959</v>
      </c>
      <c r="AA94" s="35">
        <f t="shared" si="172"/>
        <v>100</v>
      </c>
      <c r="AB94" s="35">
        <f t="shared" si="173"/>
        <v>90.886640119826112</v>
      </c>
      <c r="AC94" s="35">
        <f t="shared" si="174"/>
        <v>92.677683923509193</v>
      </c>
      <c r="AD94" s="35">
        <f t="shared" si="175"/>
        <v>100</v>
      </c>
      <c r="AE94" s="35">
        <f t="shared" si="176"/>
        <v>97.253734155129365</v>
      </c>
      <c r="AF94" s="35">
        <f t="shared" si="177"/>
        <v>90.913284132841341</v>
      </c>
      <c r="AG94" s="35">
        <f t="shared" si="178"/>
        <v>89.635791366906489</v>
      </c>
      <c r="AH94" s="35">
        <f t="shared" si="179"/>
        <v>100</v>
      </c>
      <c r="AI94" s="35">
        <f t="shared" si="180"/>
        <v>100</v>
      </c>
      <c r="AJ94" s="35">
        <f t="shared" si="181"/>
        <v>95.7376712245959</v>
      </c>
      <c r="AK94" s="36">
        <f t="shared" si="182"/>
        <v>94.851258581235683</v>
      </c>
      <c r="AL94" s="35">
        <f t="shared" si="183"/>
        <v>100</v>
      </c>
      <c r="AM94" s="35">
        <f t="shared" si="184"/>
        <v>95.838020247469061</v>
      </c>
      <c r="AN94" s="35">
        <f t="shared" si="185"/>
        <v>98.987626546681668</v>
      </c>
      <c r="AO94" s="35">
        <f t="shared" si="186"/>
        <v>99.32508436445444</v>
      </c>
      <c r="AP94" s="35">
        <f t="shared" si="187"/>
        <v>100</v>
      </c>
      <c r="AQ94" s="35">
        <f t="shared" si="188"/>
        <v>94.396551724137936</v>
      </c>
      <c r="AR94" s="35">
        <f t="shared" si="189"/>
        <v>95.474137931034491</v>
      </c>
      <c r="AS94" s="35">
        <f t="shared" si="190"/>
        <v>100</v>
      </c>
      <c r="AT94" s="35">
        <f t="shared" si="191"/>
        <v>100</v>
      </c>
      <c r="AU94" s="35">
        <f t="shared" si="192"/>
        <v>95.46413502109705</v>
      </c>
      <c r="AV94" s="36">
        <f t="shared" si="127"/>
        <v>83.245349277574377</v>
      </c>
      <c r="AW94" s="35">
        <f t="shared" si="128"/>
        <v>88.244118020377769</v>
      </c>
      <c r="AX94" s="35">
        <f t="shared" si="129"/>
        <v>86.974275214373208</v>
      </c>
      <c r="AY94" s="35">
        <f t="shared" si="130"/>
        <v>88.688220591792316</v>
      </c>
      <c r="AZ94" s="35">
        <f t="shared" si="131"/>
        <v>95.695335529738145</v>
      </c>
      <c r="BA94" s="35">
        <f t="shared" si="132"/>
        <v>93.067287214950596</v>
      </c>
      <c r="BB94" s="35">
        <f t="shared" si="133"/>
        <v>89.506749497874736</v>
      </c>
      <c r="BC94" s="35">
        <f t="shared" si="134"/>
        <v>88.249021036335492</v>
      </c>
      <c r="BD94" s="35">
        <f t="shared" si="135"/>
        <v>98.452883263009838</v>
      </c>
      <c r="BE94" s="35">
        <f t="shared" si="136"/>
        <v>100</v>
      </c>
      <c r="BF94" s="35">
        <f t="shared" si="137"/>
        <v>95.7376712245959</v>
      </c>
      <c r="BG94" s="36">
        <f t="shared" si="138"/>
        <v>75.15865820489573</v>
      </c>
      <c r="BH94" s="35">
        <f t="shared" si="139"/>
        <v>79.671832269826794</v>
      </c>
      <c r="BI94" s="35">
        <f t="shared" si="140"/>
        <v>78.525345622119815</v>
      </c>
      <c r="BJ94" s="35">
        <f t="shared" si="141"/>
        <v>80.072793448589636</v>
      </c>
      <c r="BK94" s="35">
        <f t="shared" si="142"/>
        <v>86.399217221135018</v>
      </c>
      <c r="BL94" s="35">
        <f t="shared" si="143"/>
        <v>84.026465028355389</v>
      </c>
      <c r="BM94" s="35">
        <f t="shared" si="144"/>
        <v>80.811808118081188</v>
      </c>
      <c r="BN94" s="35">
        <f t="shared" si="145"/>
        <v>79.676258992805757</v>
      </c>
      <c r="BO94" s="35">
        <f t="shared" si="146"/>
        <v>88.888888888888886</v>
      </c>
      <c r="BP94" s="35">
        <f t="shared" si="147"/>
        <v>90.285714285714292</v>
      </c>
      <c r="BQ94" s="35">
        <f t="shared" si="148"/>
        <v>86.43744030563515</v>
      </c>
      <c r="BR94" s="36">
        <f t="shared" si="193"/>
        <v>87.447257383966232</v>
      </c>
      <c r="BS94" s="35">
        <f t="shared" si="194"/>
        <v>92.194092827004212</v>
      </c>
      <c r="BT94" s="35">
        <f t="shared" si="195"/>
        <v>89.87341772151899</v>
      </c>
      <c r="BU94" s="35">
        <f t="shared" si="196"/>
        <v>92.827004219409289</v>
      </c>
      <c r="BV94" s="35">
        <f t="shared" si="197"/>
        <v>93.143459915611814</v>
      </c>
      <c r="BW94" s="35">
        <f t="shared" si="198"/>
        <v>93.776371308016877</v>
      </c>
      <c r="BX94" s="35">
        <f t="shared" si="199"/>
        <v>92.405063291139243</v>
      </c>
      <c r="BY94" s="35">
        <f t="shared" si="200"/>
        <v>93.459915611814338</v>
      </c>
      <c r="BZ94" s="35">
        <f t="shared" si="201"/>
        <v>97.890295358649766</v>
      </c>
      <c r="CA94" s="35">
        <f t="shared" si="202"/>
        <v>100</v>
      </c>
      <c r="CB94" s="35">
        <f t="shared" si="203"/>
        <v>95.46413502109705</v>
      </c>
      <c r="CC94" s="15">
        <v>8.2899999999999991</v>
      </c>
      <c r="CD94" s="16">
        <v>8.74</v>
      </c>
      <c r="CE94" s="15">
        <v>8.52</v>
      </c>
      <c r="CF94" s="16">
        <v>8.8000000000000007</v>
      </c>
      <c r="CG94" s="16">
        <v>8.83</v>
      </c>
      <c r="CH94" s="16">
        <v>8.89</v>
      </c>
      <c r="CI94" s="15">
        <v>8.76</v>
      </c>
      <c r="CJ94" s="16">
        <v>8.86</v>
      </c>
      <c r="CK94" s="16">
        <v>9.2799999999999994</v>
      </c>
      <c r="CL94" s="15">
        <v>9.48</v>
      </c>
      <c r="CM94" s="16">
        <v>9.0500000000000007</v>
      </c>
      <c r="CN94" s="15">
        <v>0.13</v>
      </c>
      <c r="CO94" s="16">
        <v>0.25</v>
      </c>
      <c r="CP94" s="15">
        <v>0.13</v>
      </c>
      <c r="CQ94" s="16">
        <v>0.19</v>
      </c>
      <c r="CR94" s="16">
        <v>0.1</v>
      </c>
      <c r="CS94" s="16">
        <v>0.15</v>
      </c>
      <c r="CT94" s="15">
        <v>0.14000000000000001</v>
      </c>
      <c r="CU94" s="16">
        <v>0.17</v>
      </c>
      <c r="CV94" s="16">
        <v>0.09</v>
      </c>
      <c r="CW94" s="15">
        <v>0.13</v>
      </c>
      <c r="CX94" s="16">
        <v>0.15</v>
      </c>
      <c r="CY94" s="19">
        <f t="shared" si="204"/>
        <v>1.5681544028950545</v>
      </c>
      <c r="CZ94" s="17">
        <f t="shared" si="205"/>
        <v>2.860411899313501</v>
      </c>
      <c r="DA94" s="19">
        <f t="shared" si="206"/>
        <v>1.5258215962441317</v>
      </c>
      <c r="DB94" s="17">
        <f t="shared" si="207"/>
        <v>2.1590909090909087</v>
      </c>
      <c r="DC94" s="17">
        <f t="shared" si="208"/>
        <v>1.1325028312570782</v>
      </c>
      <c r="DD94" s="17">
        <f t="shared" si="209"/>
        <v>1.6872890888638918</v>
      </c>
      <c r="DE94" s="19">
        <f t="shared" si="210"/>
        <v>1.5981735159817354</v>
      </c>
      <c r="DF94" s="17">
        <f t="shared" si="211"/>
        <v>1.9187358916478559</v>
      </c>
      <c r="DG94" s="17">
        <f t="shared" si="212"/>
        <v>0.96982758620689657</v>
      </c>
      <c r="DH94" s="19">
        <f t="shared" si="213"/>
        <v>1.371308016877637</v>
      </c>
      <c r="DI94" s="17">
        <f t="shared" si="214"/>
        <v>1.6574585635359116</v>
      </c>
    </row>
    <row r="95" spans="1:113" x14ac:dyDescent="0.2">
      <c r="A95" s="91" t="s">
        <v>273</v>
      </c>
      <c r="B95" s="91" t="e">
        <f>VLOOKUP(A95,#REF!,5,FALSE)</f>
        <v>#REF!</v>
      </c>
      <c r="C95" s="92">
        <v>4</v>
      </c>
      <c r="D95" s="103">
        <f t="shared" si="149"/>
        <v>-0.20767676767677035</v>
      </c>
      <c r="E95" s="103">
        <f t="shared" si="150"/>
        <v>0.14464646464646247</v>
      </c>
      <c r="F95" s="103">
        <f t="shared" si="151"/>
        <v>-0.44961832061068741</v>
      </c>
      <c r="G95" s="103">
        <f t="shared" si="152"/>
        <v>-0.42101562500000167</v>
      </c>
      <c r="H95" s="103">
        <f t="shared" si="153"/>
        <v>-0.79406250000000078</v>
      </c>
      <c r="I95" s="103">
        <f t="shared" si="154"/>
        <v>9.5161290322577585E-2</v>
      </c>
      <c r="J95" s="103">
        <f t="shared" si="155"/>
        <v>-0.11610619469026595</v>
      </c>
      <c r="K95" s="103">
        <f t="shared" si="156"/>
        <v>-3.1008403361346915E-2</v>
      </c>
      <c r="L95" s="103" t="str">
        <f t="shared" si="157"/>
        <v/>
      </c>
      <c r="M95" s="103" t="str">
        <f t="shared" si="158"/>
        <v/>
      </c>
      <c r="N95" s="103" t="str">
        <f t="shared" si="159"/>
        <v/>
      </c>
      <c r="O95" s="102">
        <f t="shared" si="160"/>
        <v>-0.1637499999999994</v>
      </c>
      <c r="P95" s="103">
        <f t="shared" si="161"/>
        <v>0.12625000000000064</v>
      </c>
      <c r="Q95" s="103">
        <f t="shared" si="162"/>
        <v>-0.11374999999999957</v>
      </c>
      <c r="R95" s="103">
        <f t="shared" si="163"/>
        <v>0.10625000000000107</v>
      </c>
      <c r="S95" s="103">
        <f t="shared" si="164"/>
        <v>-0.74374999999999947</v>
      </c>
      <c r="T95" s="103">
        <f t="shared" si="165"/>
        <v>0.15625000000000089</v>
      </c>
      <c r="U95" s="103">
        <f t="shared" si="166"/>
        <v>0.24625000000000075</v>
      </c>
      <c r="V95" s="103">
        <f t="shared" si="167"/>
        <v>0.38625000000000043</v>
      </c>
      <c r="W95" s="103" t="str">
        <f t="shared" si="168"/>
        <v/>
      </c>
      <c r="X95" s="103" t="str">
        <f t="shared" si="169"/>
        <v/>
      </c>
      <c r="Y95" s="103" t="str">
        <f t="shared" si="170"/>
        <v/>
      </c>
      <c r="Z95" s="35">
        <f t="shared" si="171"/>
        <v>95.589775873258162</v>
      </c>
      <c r="AA95" s="35">
        <f t="shared" si="172"/>
        <v>100</v>
      </c>
      <c r="AB95" s="35">
        <f t="shared" si="173"/>
        <v>93.99641918871859</v>
      </c>
      <c r="AC95" s="35">
        <f t="shared" si="174"/>
        <v>95.626683318127519</v>
      </c>
      <c r="AD95" s="35">
        <f t="shared" si="175"/>
        <v>91.083218590214216</v>
      </c>
      <c r="AE95" s="35">
        <f t="shared" si="176"/>
        <v>100</v>
      </c>
      <c r="AF95" s="35">
        <f t="shared" si="177"/>
        <v>100</v>
      </c>
      <c r="AG95" s="35">
        <f t="shared" si="178"/>
        <v>99.282473757142043</v>
      </c>
      <c r="AH95" s="35">
        <f t="shared" si="179"/>
        <v>0</v>
      </c>
      <c r="AI95" s="35">
        <f t="shared" si="180"/>
        <v>0</v>
      </c>
      <c r="AJ95" s="35">
        <f t="shared" si="181"/>
        <v>0</v>
      </c>
      <c r="AK95" s="36">
        <f t="shared" si="182"/>
        <v>96.112600536193028</v>
      </c>
      <c r="AL95" s="35">
        <f t="shared" si="183"/>
        <v>100</v>
      </c>
      <c r="AM95" s="35">
        <f t="shared" si="184"/>
        <v>96.395193591455268</v>
      </c>
      <c r="AN95" s="35">
        <f t="shared" si="185"/>
        <v>99.3324432576769</v>
      </c>
      <c r="AO95" s="35">
        <f t="shared" si="186"/>
        <v>87.98397863818424</v>
      </c>
      <c r="AP95" s="35">
        <f t="shared" si="187"/>
        <v>100</v>
      </c>
      <c r="AQ95" s="35">
        <f t="shared" si="188"/>
        <v>98.186528497409327</v>
      </c>
      <c r="AR95" s="35">
        <f t="shared" si="189"/>
        <v>100</v>
      </c>
      <c r="AS95" s="35">
        <f t="shared" si="190"/>
        <v>0</v>
      </c>
      <c r="AT95" s="35">
        <f t="shared" si="191"/>
        <v>0</v>
      </c>
      <c r="AU95" s="35">
        <f t="shared" si="192"/>
        <v>0</v>
      </c>
      <c r="AV95" s="36">
        <f t="shared" si="127"/>
        <v>91.822157557916441</v>
      </c>
      <c r="AW95" s="35">
        <f t="shared" si="128"/>
        <v>96.058555132154311</v>
      </c>
      <c r="AX95" s="35">
        <f t="shared" si="129"/>
        <v>93.99641918871859</v>
      </c>
      <c r="AY95" s="35">
        <f t="shared" si="130"/>
        <v>95.626683318127519</v>
      </c>
      <c r="AZ95" s="35">
        <f t="shared" si="131"/>
        <v>91.083218590214216</v>
      </c>
      <c r="BA95" s="35">
        <f t="shared" si="132"/>
        <v>100</v>
      </c>
      <c r="BB95" s="35">
        <f t="shared" si="133"/>
        <v>98.774257435498257</v>
      </c>
      <c r="BC95" s="35">
        <f t="shared" si="134"/>
        <v>98.065526217210476</v>
      </c>
      <c r="BD95" s="35">
        <f t="shared" si="135"/>
        <v>0</v>
      </c>
      <c r="BE95" s="35">
        <f t="shared" si="136"/>
        <v>0</v>
      </c>
      <c r="BF95" s="35">
        <f t="shared" si="137"/>
        <v>0</v>
      </c>
      <c r="BG95" s="36">
        <f t="shared" si="138"/>
        <v>65.004533091568447</v>
      </c>
      <c r="BH95" s="35">
        <f t="shared" si="139"/>
        <v>68.003646308113034</v>
      </c>
      <c r="BI95" s="35">
        <f t="shared" si="140"/>
        <v>66.543778801843317</v>
      </c>
      <c r="BJ95" s="35">
        <f t="shared" si="141"/>
        <v>67.697907188353042</v>
      </c>
      <c r="BK95" s="35">
        <f t="shared" si="142"/>
        <v>64.481409001956948</v>
      </c>
      <c r="BL95" s="35">
        <f t="shared" si="143"/>
        <v>70.793950850661631</v>
      </c>
      <c r="BM95" s="35">
        <f t="shared" si="144"/>
        <v>69.926199261992622</v>
      </c>
      <c r="BN95" s="35">
        <f t="shared" si="145"/>
        <v>69.42446043165468</v>
      </c>
      <c r="BO95" s="35">
        <f t="shared" si="146"/>
        <v>0</v>
      </c>
      <c r="BP95" s="35">
        <f t="shared" si="147"/>
        <v>0</v>
      </c>
      <c r="BQ95" s="35">
        <f t="shared" si="148"/>
        <v>0</v>
      </c>
      <c r="BR95" s="36">
        <f t="shared" si="193"/>
        <v>92.875647668393782</v>
      </c>
      <c r="BS95" s="35">
        <f t="shared" si="194"/>
        <v>96.632124352331616</v>
      </c>
      <c r="BT95" s="35">
        <f t="shared" si="195"/>
        <v>93.523316062176164</v>
      </c>
      <c r="BU95" s="35">
        <f t="shared" si="196"/>
        <v>96.373056994818654</v>
      </c>
      <c r="BV95" s="35">
        <f t="shared" si="197"/>
        <v>85.362694300518143</v>
      </c>
      <c r="BW95" s="35">
        <f t="shared" si="198"/>
        <v>97.020725388601036</v>
      </c>
      <c r="BX95" s="35">
        <f t="shared" si="199"/>
        <v>98.186528497409327</v>
      </c>
      <c r="BY95" s="35">
        <f t="shared" si="200"/>
        <v>100</v>
      </c>
      <c r="BZ95" s="35">
        <f t="shared" si="201"/>
        <v>0</v>
      </c>
      <c r="CA95" s="35">
        <f t="shared" si="202"/>
        <v>0</v>
      </c>
      <c r="CB95" s="35">
        <f t="shared" si="203"/>
        <v>0</v>
      </c>
      <c r="CC95" s="15">
        <v>7.17</v>
      </c>
      <c r="CD95" s="16">
        <v>7.46</v>
      </c>
      <c r="CE95" s="15">
        <v>7.22</v>
      </c>
      <c r="CF95" s="16">
        <v>7.44</v>
      </c>
      <c r="CG95" s="16">
        <v>6.59</v>
      </c>
      <c r="CH95" s="16">
        <v>7.49</v>
      </c>
      <c r="CI95" s="15">
        <v>7.58</v>
      </c>
      <c r="CJ95" s="16">
        <v>7.72</v>
      </c>
      <c r="CN95" s="15">
        <v>0.39</v>
      </c>
      <c r="CO95" s="16">
        <v>0.45</v>
      </c>
      <c r="CP95" s="15">
        <v>0.39</v>
      </c>
      <c r="CQ95" s="16">
        <v>0.38</v>
      </c>
      <c r="CR95" s="16">
        <v>0.35</v>
      </c>
      <c r="CS95" s="16">
        <v>0.43</v>
      </c>
      <c r="CT95" s="15">
        <v>0.44</v>
      </c>
      <c r="CU95" s="16">
        <v>0.35</v>
      </c>
      <c r="CV95" s="16" t="s">
        <v>180</v>
      </c>
      <c r="CW95" s="15" t="s">
        <v>180</v>
      </c>
      <c r="CX95" s="16" t="s">
        <v>180</v>
      </c>
      <c r="CY95" s="19">
        <f t="shared" si="204"/>
        <v>5.439330543933055</v>
      </c>
      <c r="CZ95" s="17">
        <f t="shared" si="205"/>
        <v>6.032171581769437</v>
      </c>
      <c r="DA95" s="19">
        <f t="shared" si="206"/>
        <v>5.4016620498614962</v>
      </c>
      <c r="DB95" s="17">
        <f t="shared" si="207"/>
        <v>5.10752688172043</v>
      </c>
      <c r="DC95" s="17">
        <f t="shared" si="208"/>
        <v>5.3110773899848249</v>
      </c>
      <c r="DD95" s="17">
        <f t="shared" si="209"/>
        <v>5.7409879839786377</v>
      </c>
      <c r="DE95" s="19">
        <f t="shared" si="210"/>
        <v>5.8047493403693933</v>
      </c>
      <c r="DF95" s="17">
        <f t="shared" si="211"/>
        <v>4.5336787564766841</v>
      </c>
      <c r="DG95" s="17" t="str">
        <f t="shared" si="212"/>
        <v/>
      </c>
      <c r="DH95" s="19" t="str">
        <f t="shared" si="213"/>
        <v/>
      </c>
      <c r="DI95" s="17" t="str">
        <f t="shared" si="214"/>
        <v/>
      </c>
    </row>
    <row r="96" spans="1:113" x14ac:dyDescent="0.2">
      <c r="A96" s="91" t="s">
        <v>274</v>
      </c>
      <c r="B96" s="91" t="e">
        <f>VLOOKUP(A96,#REF!,5,FALSE)</f>
        <v>#REF!</v>
      </c>
      <c r="C96" s="92">
        <v>5</v>
      </c>
      <c r="D96" s="103">
        <f t="shared" si="149"/>
        <v>-1.2476767676767704</v>
      </c>
      <c r="E96" s="103">
        <f t="shared" si="150"/>
        <v>-1.3353535353535371</v>
      </c>
      <c r="F96" s="103">
        <f t="shared" si="151"/>
        <v>-2.1196183206106873</v>
      </c>
      <c r="G96" s="103">
        <f t="shared" si="152"/>
        <v>-1.9310156250000023</v>
      </c>
      <c r="H96" s="103">
        <f t="shared" si="153"/>
        <v>-2.2740625000000003</v>
      </c>
      <c r="I96" s="103">
        <f t="shared" si="154"/>
        <v>-1.6948387096774225</v>
      </c>
      <c r="J96" s="103">
        <f t="shared" si="155"/>
        <v>-1.9761061946902663</v>
      </c>
      <c r="K96" s="103">
        <f t="shared" si="156"/>
        <v>-1.4110084033613468</v>
      </c>
      <c r="L96" s="103">
        <f t="shared" si="157"/>
        <v>-1.8308791208791213</v>
      </c>
      <c r="M96" s="103">
        <f t="shared" si="158"/>
        <v>-0.90886792452830001</v>
      </c>
      <c r="N96" s="103">
        <f t="shared" si="159"/>
        <v>-0.991717171717168</v>
      </c>
      <c r="O96" s="102">
        <f t="shared" si="160"/>
        <v>0.25545454545454582</v>
      </c>
      <c r="P96" s="103">
        <f t="shared" si="161"/>
        <v>0.10545454545454636</v>
      </c>
      <c r="Q96" s="103">
        <f t="shared" si="162"/>
        <v>-0.32454545454545425</v>
      </c>
      <c r="R96" s="103">
        <f t="shared" si="163"/>
        <v>5.5454545454545645E-2</v>
      </c>
      <c r="S96" s="103">
        <f t="shared" si="164"/>
        <v>-0.76454545454545375</v>
      </c>
      <c r="T96" s="103">
        <f t="shared" si="165"/>
        <v>-0.17454545454545389</v>
      </c>
      <c r="U96" s="103">
        <f t="shared" si="166"/>
        <v>-0.15454545454545432</v>
      </c>
      <c r="V96" s="103">
        <f t="shared" si="167"/>
        <v>0.46545454545454579</v>
      </c>
      <c r="W96" s="103">
        <f t="shared" si="168"/>
        <v>-0.40454545454545432</v>
      </c>
      <c r="X96" s="103">
        <f t="shared" si="169"/>
        <v>0.54545454545454586</v>
      </c>
      <c r="Y96" s="103">
        <f t="shared" si="170"/>
        <v>0.3954545454545455</v>
      </c>
      <c r="Z96" s="35">
        <f t="shared" si="171"/>
        <v>100</v>
      </c>
      <c r="AA96" s="35">
        <f t="shared" si="172"/>
        <v>98.086580485708453</v>
      </c>
      <c r="AB96" s="35">
        <f t="shared" si="173"/>
        <v>94.799543056084445</v>
      </c>
      <c r="AC96" s="35">
        <f t="shared" si="174"/>
        <v>99.999999999999986</v>
      </c>
      <c r="AD96" s="35">
        <f t="shared" si="175"/>
        <v>92.664418212478921</v>
      </c>
      <c r="AE96" s="35">
        <f t="shared" si="176"/>
        <v>99.846348546527395</v>
      </c>
      <c r="AF96" s="35">
        <f t="shared" si="177"/>
        <v>92.5512472790343</v>
      </c>
      <c r="AG96" s="35">
        <f t="shared" si="178"/>
        <v>100</v>
      </c>
      <c r="AH96" s="35">
        <f t="shared" si="179"/>
        <v>91.89721648113904</v>
      </c>
      <c r="AI96" s="35">
        <f t="shared" si="180"/>
        <v>100</v>
      </c>
      <c r="AJ96" s="35">
        <f t="shared" si="181"/>
        <v>97.94338965803496</v>
      </c>
      <c r="AK96" s="36">
        <f t="shared" si="182"/>
        <v>100</v>
      </c>
      <c r="AL96" s="35">
        <f t="shared" si="183"/>
        <v>97.553017944535071</v>
      </c>
      <c r="AM96" s="35">
        <f t="shared" si="184"/>
        <v>93.591905564924119</v>
      </c>
      <c r="AN96" s="35">
        <f t="shared" si="185"/>
        <v>100</v>
      </c>
      <c r="AO96" s="35">
        <f t="shared" si="186"/>
        <v>86.17200674536258</v>
      </c>
      <c r="AP96" s="35">
        <f t="shared" si="187"/>
        <v>96.12141652613829</v>
      </c>
      <c r="AQ96" s="35">
        <f t="shared" si="188"/>
        <v>90.220820189274448</v>
      </c>
      <c r="AR96" s="35">
        <f t="shared" si="189"/>
        <v>100</v>
      </c>
      <c r="AS96" s="35">
        <f t="shared" si="190"/>
        <v>86.277602523659311</v>
      </c>
      <c r="AT96" s="35">
        <f t="shared" si="191"/>
        <v>100</v>
      </c>
      <c r="AU96" s="35">
        <f t="shared" si="192"/>
        <v>97.663551401869157</v>
      </c>
      <c r="AV96" s="36">
        <f t="shared" si="127"/>
        <v>90.894840748680323</v>
      </c>
      <c r="AW96" s="35">
        <f t="shared" si="128"/>
        <v>89.155641128310847</v>
      </c>
      <c r="AX96" s="35">
        <f t="shared" si="129"/>
        <v>83.659933675007537</v>
      </c>
      <c r="AY96" s="35">
        <f t="shared" si="130"/>
        <v>88.249300553604357</v>
      </c>
      <c r="AZ96" s="35">
        <f t="shared" si="131"/>
        <v>81.775700934579433</v>
      </c>
      <c r="BA96" s="35">
        <f t="shared" si="132"/>
        <v>88.113704220624342</v>
      </c>
      <c r="BB96" s="35">
        <f t="shared" si="133"/>
        <v>86.302031244611499</v>
      </c>
      <c r="BC96" s="35">
        <f t="shared" si="134"/>
        <v>93.24783164122907</v>
      </c>
      <c r="BD96" s="35">
        <f t="shared" si="135"/>
        <v>85.692161707308344</v>
      </c>
      <c r="BE96" s="35">
        <f t="shared" si="136"/>
        <v>100</v>
      </c>
      <c r="BF96" s="35">
        <f t="shared" si="137"/>
        <v>97.94338965803496</v>
      </c>
      <c r="BG96" s="36">
        <f t="shared" si="138"/>
        <v>55.57570262919311</v>
      </c>
      <c r="BH96" s="35">
        <f t="shared" si="139"/>
        <v>54.512306289881494</v>
      </c>
      <c r="BI96" s="35">
        <f t="shared" si="140"/>
        <v>51.152073732718897</v>
      </c>
      <c r="BJ96" s="35">
        <f t="shared" si="141"/>
        <v>53.95814376706096</v>
      </c>
      <c r="BK96" s="35">
        <f t="shared" si="142"/>
        <v>50</v>
      </c>
      <c r="BL96" s="35">
        <f t="shared" si="143"/>
        <v>53.875236294896027</v>
      </c>
      <c r="BM96" s="35">
        <f t="shared" si="144"/>
        <v>52.767527675276753</v>
      </c>
      <c r="BN96" s="35">
        <f t="shared" si="145"/>
        <v>57.014388489208635</v>
      </c>
      <c r="BO96" s="35">
        <f t="shared" si="146"/>
        <v>52.394636015325673</v>
      </c>
      <c r="BP96" s="35">
        <f t="shared" si="147"/>
        <v>61.142857142857146</v>
      </c>
      <c r="BQ96" s="35">
        <f t="shared" si="148"/>
        <v>59.885386819484239</v>
      </c>
      <c r="BR96" s="36">
        <f t="shared" si="193"/>
        <v>95.482866043613711</v>
      </c>
      <c r="BS96" s="35">
        <f t="shared" si="194"/>
        <v>93.146417445482868</v>
      </c>
      <c r="BT96" s="35">
        <f t="shared" si="195"/>
        <v>86.44859813084112</v>
      </c>
      <c r="BU96" s="35">
        <f t="shared" si="196"/>
        <v>92.36760124610592</v>
      </c>
      <c r="BV96" s="35">
        <f t="shared" si="197"/>
        <v>79.595015576324002</v>
      </c>
      <c r="BW96" s="35">
        <f t="shared" si="198"/>
        <v>88.785046728971963</v>
      </c>
      <c r="BX96" s="35">
        <f t="shared" si="199"/>
        <v>89.096573208722745</v>
      </c>
      <c r="BY96" s="35">
        <f t="shared" si="200"/>
        <v>98.753894080996886</v>
      </c>
      <c r="BZ96" s="35">
        <f t="shared" si="201"/>
        <v>85.202492211838006</v>
      </c>
      <c r="CA96" s="35">
        <f t="shared" si="202"/>
        <v>100</v>
      </c>
      <c r="CB96" s="35">
        <f t="shared" si="203"/>
        <v>97.663551401869157</v>
      </c>
      <c r="CC96" s="15">
        <v>6.13</v>
      </c>
      <c r="CD96" s="16">
        <v>5.98</v>
      </c>
      <c r="CE96" s="15">
        <v>5.55</v>
      </c>
      <c r="CF96" s="16">
        <v>5.93</v>
      </c>
      <c r="CG96" s="16">
        <v>5.1100000000000003</v>
      </c>
      <c r="CH96" s="16">
        <v>5.7</v>
      </c>
      <c r="CI96" s="15">
        <v>5.72</v>
      </c>
      <c r="CJ96" s="16">
        <v>6.34</v>
      </c>
      <c r="CK96" s="16">
        <v>5.47</v>
      </c>
      <c r="CL96" s="15">
        <v>6.42</v>
      </c>
      <c r="CM96" s="16">
        <v>6.27</v>
      </c>
      <c r="CN96" s="15">
        <v>0.2</v>
      </c>
      <c r="CO96" s="16">
        <v>0.2</v>
      </c>
      <c r="CP96" s="15">
        <v>0.34</v>
      </c>
      <c r="CQ96" s="16">
        <v>0.19</v>
      </c>
      <c r="CR96" s="16">
        <v>0.6</v>
      </c>
      <c r="CS96" s="16">
        <v>0.38</v>
      </c>
      <c r="CT96" s="15">
        <v>0.35</v>
      </c>
      <c r="CU96" s="16">
        <v>0.23</v>
      </c>
      <c r="CV96" s="16">
        <v>0.39</v>
      </c>
      <c r="CW96" s="15">
        <v>0.27</v>
      </c>
      <c r="CX96" s="16">
        <v>0.13</v>
      </c>
      <c r="CY96" s="19">
        <f t="shared" si="204"/>
        <v>3.2626427406199023</v>
      </c>
      <c r="CZ96" s="17">
        <f t="shared" si="205"/>
        <v>3.3444816053511706</v>
      </c>
      <c r="DA96" s="19">
        <f t="shared" si="206"/>
        <v>6.1261261261261266</v>
      </c>
      <c r="DB96" s="17">
        <f t="shared" si="207"/>
        <v>3.2040472175379429</v>
      </c>
      <c r="DC96" s="17">
        <f t="shared" si="208"/>
        <v>11.741682974559687</v>
      </c>
      <c r="DD96" s="17">
        <f t="shared" si="209"/>
        <v>6.666666666666667</v>
      </c>
      <c r="DE96" s="19">
        <f t="shared" si="210"/>
        <v>6.1188811188811183</v>
      </c>
      <c r="DF96" s="17">
        <f t="shared" si="211"/>
        <v>3.6277602523659311</v>
      </c>
      <c r="DG96" s="17">
        <f t="shared" si="212"/>
        <v>7.1297989031078615</v>
      </c>
      <c r="DH96" s="19">
        <f t="shared" si="213"/>
        <v>4.2056074766355147</v>
      </c>
      <c r="DI96" s="17">
        <f t="shared" si="214"/>
        <v>2.0733652312599684</v>
      </c>
    </row>
    <row r="97" spans="1:113" x14ac:dyDescent="0.2">
      <c r="A97" s="91" t="s">
        <v>275</v>
      </c>
      <c r="B97" s="91" t="e">
        <f>VLOOKUP(A97,#REF!,5,FALSE)</f>
        <v>#REF!</v>
      </c>
      <c r="C97" s="92">
        <v>4</v>
      </c>
      <c r="D97" s="103">
        <f t="shared" si="149"/>
        <v>0.30232323232322944</v>
      </c>
      <c r="E97" s="103">
        <f t="shared" si="150"/>
        <v>0.38464646464646268</v>
      </c>
      <c r="F97" s="103">
        <f t="shared" si="151"/>
        <v>0.47038167938931341</v>
      </c>
      <c r="G97" s="103">
        <f t="shared" si="152"/>
        <v>0.73898437499999758</v>
      </c>
      <c r="H97" s="103">
        <f t="shared" si="153"/>
        <v>0.46593749999999901</v>
      </c>
      <c r="I97" s="103">
        <f t="shared" si="154"/>
        <v>-0.26483870967742273</v>
      </c>
      <c r="J97" s="103">
        <f t="shared" si="155"/>
        <v>0.81389380530973376</v>
      </c>
      <c r="K97" s="103">
        <f t="shared" si="156"/>
        <v>-0.48100840336134709</v>
      </c>
      <c r="L97" s="103">
        <f t="shared" si="157"/>
        <v>-0.73087912087912077</v>
      </c>
      <c r="M97" s="103">
        <f t="shared" si="158"/>
        <v>-6.8867924528300151E-2</v>
      </c>
      <c r="N97" s="103">
        <f t="shared" si="159"/>
        <v>0.12828282828283211</v>
      </c>
      <c r="O97" s="102">
        <f t="shared" si="160"/>
        <v>3.4545454545455101E-2</v>
      </c>
      <c r="P97" s="103">
        <f t="shared" si="161"/>
        <v>5.4545454545455563E-2</v>
      </c>
      <c r="Q97" s="103">
        <f t="shared" si="162"/>
        <v>0.49454545454545595</v>
      </c>
      <c r="R97" s="103">
        <f t="shared" si="163"/>
        <v>0.95454545454545503</v>
      </c>
      <c r="S97" s="103">
        <f t="shared" si="164"/>
        <v>0.20454545454545503</v>
      </c>
      <c r="T97" s="103">
        <f t="shared" si="165"/>
        <v>-0.51545454545454472</v>
      </c>
      <c r="U97" s="103">
        <f t="shared" si="166"/>
        <v>0.86454545454545517</v>
      </c>
      <c r="V97" s="103">
        <f t="shared" si="167"/>
        <v>-0.37545454545454504</v>
      </c>
      <c r="W97" s="103">
        <f t="shared" si="168"/>
        <v>-1.0754545454545443</v>
      </c>
      <c r="X97" s="103">
        <f t="shared" si="169"/>
        <v>-0.38545454545454483</v>
      </c>
      <c r="Y97" s="103">
        <f t="shared" si="170"/>
        <v>-0.25545454545454493</v>
      </c>
      <c r="Z97" s="35">
        <f t="shared" si="171"/>
        <v>99.197701663703469</v>
      </c>
      <c r="AA97" s="35">
        <f t="shared" si="172"/>
        <v>100</v>
      </c>
      <c r="AB97" s="35">
        <f t="shared" si="173"/>
        <v>95.872468117029257</v>
      </c>
      <c r="AC97" s="35">
        <f t="shared" si="174"/>
        <v>100</v>
      </c>
      <c r="AD97" s="35">
        <f t="shared" si="175"/>
        <v>98.156259955399804</v>
      </c>
      <c r="AE97" s="35">
        <f t="shared" si="176"/>
        <v>86.119817997977762</v>
      </c>
      <c r="AF97" s="35">
        <f t="shared" si="177"/>
        <v>100</v>
      </c>
      <c r="AG97" s="35">
        <f t="shared" si="178"/>
        <v>83.277819577475526</v>
      </c>
      <c r="AH97" s="35">
        <f t="shared" si="179"/>
        <v>80.161270715993368</v>
      </c>
      <c r="AI97" s="35">
        <f t="shared" si="180"/>
        <v>97.960177846510717</v>
      </c>
      <c r="AJ97" s="35">
        <f t="shared" si="181"/>
        <v>100</v>
      </c>
      <c r="AK97" s="36">
        <f t="shared" si="182"/>
        <v>99.740259740259745</v>
      </c>
      <c r="AL97" s="35">
        <f t="shared" si="183"/>
        <v>100</v>
      </c>
      <c r="AM97" s="35">
        <f t="shared" si="184"/>
        <v>94.651162790697683</v>
      </c>
      <c r="AN97" s="35">
        <f t="shared" si="185"/>
        <v>100</v>
      </c>
      <c r="AO97" s="35">
        <f t="shared" si="186"/>
        <v>91.279069767441868</v>
      </c>
      <c r="AP97" s="35">
        <f t="shared" si="187"/>
        <v>82.906976744186053</v>
      </c>
      <c r="AQ97" s="35">
        <f t="shared" si="188"/>
        <v>100</v>
      </c>
      <c r="AR97" s="35">
        <f t="shared" si="189"/>
        <v>85.428907168037611</v>
      </c>
      <c r="AS97" s="35">
        <f t="shared" si="190"/>
        <v>77.203290246768503</v>
      </c>
      <c r="AT97" s="35">
        <f t="shared" si="191"/>
        <v>98.240866035182677</v>
      </c>
      <c r="AU97" s="35">
        <f t="shared" si="192"/>
        <v>100</v>
      </c>
      <c r="AV97" s="36">
        <f t="shared" si="127"/>
        <v>88.692200419111217</v>
      </c>
      <c r="AW97" s="35">
        <f t="shared" si="128"/>
        <v>89.409531603657882</v>
      </c>
      <c r="AX97" s="35">
        <f t="shared" si="129"/>
        <v>95.564015227409342</v>
      </c>
      <c r="AY97" s="35">
        <f t="shared" si="130"/>
        <v>99.678267498815813</v>
      </c>
      <c r="AZ97" s="35">
        <f t="shared" si="131"/>
        <v>97.840459365176443</v>
      </c>
      <c r="BA97" s="35">
        <f t="shared" si="132"/>
        <v>85.84274255351761</v>
      </c>
      <c r="BB97" s="35">
        <f t="shared" si="133"/>
        <v>100</v>
      </c>
      <c r="BC97" s="35">
        <f t="shared" si="134"/>
        <v>83.277819577475526</v>
      </c>
      <c r="BD97" s="35">
        <f t="shared" si="135"/>
        <v>80.161270715993368</v>
      </c>
      <c r="BE97" s="35">
        <f t="shared" si="136"/>
        <v>88.073862682558328</v>
      </c>
      <c r="BF97" s="35">
        <f t="shared" si="137"/>
        <v>89.907822360793588</v>
      </c>
      <c r="BG97" s="36">
        <f t="shared" si="138"/>
        <v>69.628286491387129</v>
      </c>
      <c r="BH97" s="35">
        <f t="shared" si="139"/>
        <v>70.191431175934369</v>
      </c>
      <c r="BI97" s="35">
        <f t="shared" si="140"/>
        <v>75.023041474654377</v>
      </c>
      <c r="BJ97" s="35">
        <f t="shared" si="141"/>
        <v>78.252957233848946</v>
      </c>
      <c r="BK97" s="35">
        <f t="shared" si="142"/>
        <v>76.81017612524461</v>
      </c>
      <c r="BL97" s="35">
        <f t="shared" si="143"/>
        <v>67.391304347826093</v>
      </c>
      <c r="BM97" s="35">
        <f t="shared" si="144"/>
        <v>78.505535055350549</v>
      </c>
      <c r="BN97" s="35">
        <f t="shared" si="145"/>
        <v>65.377697841726629</v>
      </c>
      <c r="BO97" s="35">
        <f t="shared" si="146"/>
        <v>62.931034482758626</v>
      </c>
      <c r="BP97" s="35">
        <f t="shared" si="147"/>
        <v>69.142857142857139</v>
      </c>
      <c r="BQ97" s="35">
        <f t="shared" si="148"/>
        <v>70.582617000955111</v>
      </c>
      <c r="BR97" s="36">
        <f t="shared" si="193"/>
        <v>89.302325581395351</v>
      </c>
      <c r="BS97" s="35">
        <f t="shared" si="194"/>
        <v>89.534883720930239</v>
      </c>
      <c r="BT97" s="35">
        <f t="shared" si="195"/>
        <v>94.651162790697683</v>
      </c>
      <c r="BU97" s="35">
        <f t="shared" si="196"/>
        <v>100</v>
      </c>
      <c r="BV97" s="35">
        <f t="shared" si="197"/>
        <v>91.279069767441868</v>
      </c>
      <c r="BW97" s="35">
        <f t="shared" si="198"/>
        <v>82.906976744186053</v>
      </c>
      <c r="BX97" s="35">
        <f t="shared" si="199"/>
        <v>98.953488372093034</v>
      </c>
      <c r="BY97" s="35">
        <f t="shared" si="200"/>
        <v>84.534883720930239</v>
      </c>
      <c r="BZ97" s="35">
        <f t="shared" si="201"/>
        <v>76.395348837209312</v>
      </c>
      <c r="CA97" s="35">
        <f t="shared" si="202"/>
        <v>84.418604651162795</v>
      </c>
      <c r="CB97" s="35">
        <f t="shared" si="203"/>
        <v>85.930232558139537</v>
      </c>
      <c r="CC97" s="15">
        <v>7.68</v>
      </c>
      <c r="CD97" s="16">
        <v>7.7</v>
      </c>
      <c r="CE97" s="15">
        <v>8.14</v>
      </c>
      <c r="CF97" s="16">
        <v>8.6</v>
      </c>
      <c r="CG97" s="16">
        <v>7.85</v>
      </c>
      <c r="CH97" s="16">
        <v>7.13</v>
      </c>
      <c r="CI97" s="15">
        <v>8.51</v>
      </c>
      <c r="CJ97" s="16">
        <v>7.27</v>
      </c>
      <c r="CK97" s="16">
        <v>6.57</v>
      </c>
      <c r="CL97" s="15">
        <v>7.26</v>
      </c>
      <c r="CM97" s="16">
        <v>7.39</v>
      </c>
      <c r="CN97" s="15">
        <v>0.17</v>
      </c>
      <c r="CO97" s="16">
        <v>0.15</v>
      </c>
      <c r="CP97" s="15">
        <v>0.2</v>
      </c>
      <c r="CQ97" s="16">
        <v>0.26</v>
      </c>
      <c r="CR97" s="16">
        <v>0.21</v>
      </c>
      <c r="CS97" s="16">
        <v>0.17</v>
      </c>
      <c r="CT97" s="15">
        <v>0.24</v>
      </c>
      <c r="CU97" s="16">
        <v>0.15</v>
      </c>
      <c r="CV97" s="16">
        <v>7.0000000000000007E-2</v>
      </c>
      <c r="CW97" s="15">
        <v>0.13</v>
      </c>
      <c r="CX97" s="16">
        <v>0.13</v>
      </c>
      <c r="CY97" s="19">
        <f t="shared" si="204"/>
        <v>2.213541666666667</v>
      </c>
      <c r="CZ97" s="17">
        <f t="shared" si="205"/>
        <v>1.948051948051948</v>
      </c>
      <c r="DA97" s="19">
        <f t="shared" si="206"/>
        <v>2.4570024570024569</v>
      </c>
      <c r="DB97" s="17">
        <f t="shared" si="207"/>
        <v>3.0232558139534889</v>
      </c>
      <c r="DC97" s="17">
        <f t="shared" si="208"/>
        <v>2.6751592356687901</v>
      </c>
      <c r="DD97" s="17">
        <f t="shared" si="209"/>
        <v>2.3842917251051898</v>
      </c>
      <c r="DE97" s="19">
        <f t="shared" si="210"/>
        <v>2.82021151586369</v>
      </c>
      <c r="DF97" s="17">
        <f t="shared" si="211"/>
        <v>2.0632737276478679</v>
      </c>
      <c r="DG97" s="17">
        <f t="shared" si="212"/>
        <v>1.0654490106544903</v>
      </c>
      <c r="DH97" s="19">
        <f t="shared" si="213"/>
        <v>1.7906336088154271</v>
      </c>
      <c r="DI97" s="17">
        <f t="shared" si="214"/>
        <v>1.7591339648173208</v>
      </c>
    </row>
    <row r="98" spans="1:113" x14ac:dyDescent="0.2">
      <c r="A98" s="91" t="s">
        <v>276</v>
      </c>
      <c r="B98" s="91" t="e">
        <f>VLOOKUP(A98,#REF!,5,FALSE)</f>
        <v>#REF!</v>
      </c>
      <c r="C98" s="92">
        <v>3</v>
      </c>
      <c r="D98" s="103">
        <f t="shared" si="149"/>
        <v>0.5723232323232299</v>
      </c>
      <c r="E98" s="103">
        <f t="shared" si="150"/>
        <v>0.6846464646464625</v>
      </c>
      <c r="F98" s="103">
        <f t="shared" si="151"/>
        <v>0.46038167938931362</v>
      </c>
      <c r="G98" s="103">
        <f t="shared" si="152"/>
        <v>0.80898437499999787</v>
      </c>
      <c r="H98" s="103">
        <f t="shared" si="153"/>
        <v>0.13593749999999893</v>
      </c>
      <c r="I98" s="103">
        <f t="shared" si="154"/>
        <v>0.21516129032257769</v>
      </c>
      <c r="J98" s="103">
        <f t="shared" si="155"/>
        <v>1.133893805309734</v>
      </c>
      <c r="K98" s="103">
        <f t="shared" si="156"/>
        <v>0.41899159663865326</v>
      </c>
      <c r="L98" s="103">
        <f t="shared" si="157"/>
        <v>0.64912087912087912</v>
      </c>
      <c r="M98" s="103">
        <f t="shared" si="158"/>
        <v>0.57113207547170042</v>
      </c>
      <c r="N98" s="103">
        <f t="shared" si="159"/>
        <v>0.51828282828283267</v>
      </c>
      <c r="O98" s="102">
        <f t="shared" si="160"/>
        <v>-9.6363636363636651E-2</v>
      </c>
      <c r="P98" s="103">
        <f t="shared" si="161"/>
        <v>-4.6363636363636829E-2</v>
      </c>
      <c r="Q98" s="103">
        <f t="shared" si="162"/>
        <v>8.3636363636363953E-2</v>
      </c>
      <c r="R98" s="103">
        <f t="shared" si="163"/>
        <v>0.6236363636363631</v>
      </c>
      <c r="S98" s="103">
        <f t="shared" si="164"/>
        <v>-0.52636363636363726</v>
      </c>
      <c r="T98" s="103">
        <f t="shared" si="165"/>
        <v>-0.43636363636363651</v>
      </c>
      <c r="U98" s="103">
        <f t="shared" si="166"/>
        <v>0.78363636363636324</v>
      </c>
      <c r="V98" s="103">
        <f t="shared" si="167"/>
        <v>0.1236363636363631</v>
      </c>
      <c r="W98" s="103">
        <f t="shared" si="168"/>
        <v>-9.6363636363636651E-2</v>
      </c>
      <c r="X98" s="103">
        <f t="shared" si="169"/>
        <v>-0.14636363636363647</v>
      </c>
      <c r="Y98" s="103">
        <f t="shared" si="170"/>
        <v>-0.26636363636363658</v>
      </c>
      <c r="Z98" s="35">
        <f t="shared" si="171"/>
        <v>98.834428830462386</v>
      </c>
      <c r="AA98" s="35">
        <f t="shared" si="172"/>
        <v>100</v>
      </c>
      <c r="AB98" s="35">
        <f t="shared" si="173"/>
        <v>94.981582765933709</v>
      </c>
      <c r="AC98" s="35">
        <f t="shared" si="174"/>
        <v>100</v>
      </c>
      <c r="AD98" s="35">
        <f t="shared" si="175"/>
        <v>93.270765195683424</v>
      </c>
      <c r="AE98" s="35">
        <f t="shared" si="176"/>
        <v>91.175380415704581</v>
      </c>
      <c r="AF98" s="35">
        <f t="shared" si="177"/>
        <v>100</v>
      </c>
      <c r="AG98" s="35">
        <f t="shared" si="178"/>
        <v>90.195703007243139</v>
      </c>
      <c r="AH98" s="35">
        <f t="shared" si="179"/>
        <v>93.483552674398922</v>
      </c>
      <c r="AI98" s="35">
        <f t="shared" si="180"/>
        <v>100</v>
      </c>
      <c r="AJ98" s="35">
        <f t="shared" si="181"/>
        <v>98.763193210257143</v>
      </c>
      <c r="AK98" s="36">
        <f t="shared" si="182"/>
        <v>99.375</v>
      </c>
      <c r="AL98" s="35">
        <f t="shared" si="183"/>
        <v>100</v>
      </c>
      <c r="AM98" s="35">
        <f t="shared" si="184"/>
        <v>93.771626297577868</v>
      </c>
      <c r="AN98" s="35">
        <f t="shared" si="185"/>
        <v>100</v>
      </c>
      <c r="AO98" s="35">
        <f t="shared" si="186"/>
        <v>86.735870818915799</v>
      </c>
      <c r="AP98" s="35">
        <f t="shared" si="187"/>
        <v>87.773933102652833</v>
      </c>
      <c r="AQ98" s="35">
        <f t="shared" si="188"/>
        <v>100</v>
      </c>
      <c r="AR98" s="35">
        <f t="shared" si="189"/>
        <v>92.525481313703281</v>
      </c>
      <c r="AS98" s="35">
        <f t="shared" si="190"/>
        <v>90.033975084937708</v>
      </c>
      <c r="AT98" s="35">
        <f t="shared" si="191"/>
        <v>100</v>
      </c>
      <c r="AU98" s="35">
        <f t="shared" si="192"/>
        <v>98.48101265822784</v>
      </c>
      <c r="AV98" s="36">
        <f t="shared" ref="AV98:AV129" si="215">IFERROR(100*BG98/MAX($BG98:$BQ98),0)</f>
        <v>88.483072522277851</v>
      </c>
      <c r="AW98" s="35">
        <f t="shared" ref="AW98:AW129" si="216">IFERROR(100*BH98/MAX($BG98:$BQ98),0)</f>
        <v>89.526568392537655</v>
      </c>
      <c r="AX98" s="35">
        <f t="shared" ref="AX98:AX129" si="217">IFERROR(100*BI98/MAX($BG98:$BQ98),0)</f>
        <v>91.987620752462021</v>
      </c>
      <c r="AY98" s="35">
        <f t="shared" ref="AY98:AY129" si="218">IFERROR(100*BJ98/MAX($BG98:$BQ98),0)</f>
        <v>96.847849944920583</v>
      </c>
      <c r="AZ98" s="35">
        <f t="shared" ref="AZ98:AZ129" si="219">IFERROR(100*BK98/MAX($BG98:$BQ98),0)</f>
        <v>90.330730719194705</v>
      </c>
      <c r="BA98" s="35">
        <f t="shared" ref="BA98:BA129" si="220">IFERROR(100*BL98/MAX($BG98:$BQ98),0)</f>
        <v>88.301395611712081</v>
      </c>
      <c r="BB98" s="35">
        <f t="shared" ref="BB98:BB129" si="221">IFERROR(100*BM98/MAX($BG98:$BQ98),0)</f>
        <v>100</v>
      </c>
      <c r="BC98" s="35">
        <f t="shared" ref="BC98:BC129" si="222">IFERROR(100*BN98/MAX($BG98:$BQ98),0)</f>
        <v>90.195703007243139</v>
      </c>
      <c r="BD98" s="35">
        <f t="shared" ref="BD98:BD129" si="223">IFERROR(100*BO98/MAX($BG98:$BQ98),0)</f>
        <v>93.483552674398922</v>
      </c>
      <c r="BE98" s="35">
        <f t="shared" ref="BE98:BE129" si="224">IFERROR(100*BP98/MAX($BG98:$BQ98),0)</f>
        <v>92.364773769077274</v>
      </c>
      <c r="BF98" s="35">
        <f t="shared" ref="BF98:BF129" si="225">IFERROR(100*BQ98/MAX($BG98:$BQ98),0)</f>
        <v>91.222399975770699</v>
      </c>
      <c r="BG98" s="36">
        <f t="shared" ref="BG98:BG129" si="226">IFERROR(100*CC98/MAX(CC$2:CC$155),0)</f>
        <v>72.076155938349956</v>
      </c>
      <c r="BH98" s="35">
        <f t="shared" ref="BH98:BH129" si="227">IFERROR(100*CD98/MAX(CD$2:CD$155),0)</f>
        <v>72.926162260711024</v>
      </c>
      <c r="BI98" s="35">
        <f t="shared" ref="BI98:BI129" si="228">IFERROR(100*CE98/MAX(CE$2:CE$155),0)</f>
        <v>74.930875576036883</v>
      </c>
      <c r="BJ98" s="35">
        <f t="shared" ref="BJ98:BJ129" si="229">IFERROR(100*CF98/MAX(CF$2:CF$155),0)</f>
        <v>78.889899909008193</v>
      </c>
      <c r="BK98" s="35">
        <f t="shared" ref="BK98:BK129" si="230">IFERROR(100*CG98/MAX(CG$2:CG$155),0)</f>
        <v>73.581213307240702</v>
      </c>
      <c r="BL98" s="35">
        <f t="shared" ref="BL98:BL129" si="231">IFERROR(100*CH98/MAX(CH$2:CH$155),0)</f>
        <v>71.928166351606805</v>
      </c>
      <c r="BM98" s="35">
        <f t="shared" ref="BM98:BM129" si="232">IFERROR(100*CI98/MAX(CI$2:CI$155),0)</f>
        <v>81.457564575645762</v>
      </c>
      <c r="BN98" s="35">
        <f t="shared" ref="BN98:BN129" si="233">IFERROR(100*CJ98/MAX(CJ$2:CJ$155),0)</f>
        <v>73.471223021582745</v>
      </c>
      <c r="BO98" s="35">
        <f t="shared" ref="BO98:BO129" si="234">IFERROR(100*CK98/MAX(CK$2:CK$155),0)</f>
        <v>76.149425287356323</v>
      </c>
      <c r="BP98" s="35">
        <f t="shared" ref="BP98:BP129" si="235">IFERROR(100*CL98/MAX(CL$2:CL$155),0)</f>
        <v>75.238095238095241</v>
      </c>
      <c r="BQ98" s="35">
        <f t="shared" ref="BQ98:BQ129" si="236">IFERROR(100*CM98/MAX(CM$2:CM$155),0)</f>
        <v>74.307545367717282</v>
      </c>
      <c r="BR98" s="36">
        <f t="shared" si="193"/>
        <v>90.033975084937708</v>
      </c>
      <c r="BS98" s="35">
        <f t="shared" si="194"/>
        <v>90.600226500566251</v>
      </c>
      <c r="BT98" s="35">
        <f t="shared" si="195"/>
        <v>92.072480181200461</v>
      </c>
      <c r="BU98" s="35">
        <f t="shared" si="196"/>
        <v>98.187995469988678</v>
      </c>
      <c r="BV98" s="35">
        <f t="shared" si="197"/>
        <v>85.164212910532271</v>
      </c>
      <c r="BW98" s="35">
        <f t="shared" si="198"/>
        <v>86.183465458663647</v>
      </c>
      <c r="BX98" s="35">
        <f t="shared" si="199"/>
        <v>100</v>
      </c>
      <c r="BY98" s="35">
        <f t="shared" si="200"/>
        <v>92.525481313703281</v>
      </c>
      <c r="BZ98" s="35">
        <f t="shared" si="201"/>
        <v>90.033975084937708</v>
      </c>
      <c r="CA98" s="35">
        <f t="shared" si="202"/>
        <v>89.467723669309166</v>
      </c>
      <c r="CB98" s="35">
        <f t="shared" si="203"/>
        <v>88.108720271800678</v>
      </c>
      <c r="CC98" s="15">
        <v>7.95</v>
      </c>
      <c r="CD98" s="16">
        <v>8</v>
      </c>
      <c r="CE98" s="15">
        <v>8.1300000000000008</v>
      </c>
      <c r="CF98" s="16">
        <v>8.67</v>
      </c>
      <c r="CG98" s="16">
        <v>7.52</v>
      </c>
      <c r="CH98" s="16">
        <v>7.61</v>
      </c>
      <c r="CI98" s="15">
        <v>8.83</v>
      </c>
      <c r="CJ98" s="16">
        <v>8.17</v>
      </c>
      <c r="CK98" s="16">
        <v>7.95</v>
      </c>
      <c r="CL98" s="15">
        <v>7.9</v>
      </c>
      <c r="CM98" s="16">
        <v>7.78</v>
      </c>
      <c r="CN98" s="15">
        <v>0.26</v>
      </c>
      <c r="CO98" s="16">
        <v>0.26</v>
      </c>
      <c r="CP98" s="15">
        <v>0.3</v>
      </c>
      <c r="CQ98" s="16">
        <v>0.37</v>
      </c>
      <c r="CR98" s="16">
        <v>0.22</v>
      </c>
      <c r="CS98" s="16">
        <v>0.2</v>
      </c>
      <c r="CT98" s="15">
        <v>0.33</v>
      </c>
      <c r="CU98" s="16">
        <v>0.27</v>
      </c>
      <c r="CV98" s="16">
        <v>0.21</v>
      </c>
      <c r="CW98" s="15">
        <v>0.28000000000000003</v>
      </c>
      <c r="CX98" s="16">
        <v>0.23</v>
      </c>
      <c r="CY98" s="19">
        <f t="shared" si="204"/>
        <v>3.2704402515723272</v>
      </c>
      <c r="CZ98" s="17">
        <f t="shared" si="205"/>
        <v>3.25</v>
      </c>
      <c r="DA98" s="19">
        <f t="shared" si="206"/>
        <v>3.690036900369003</v>
      </c>
      <c r="DB98" s="17">
        <f t="shared" si="207"/>
        <v>4.2675893886966545</v>
      </c>
      <c r="DC98" s="17">
        <f t="shared" si="208"/>
        <v>2.9255319148936172</v>
      </c>
      <c r="DD98" s="17">
        <f t="shared" si="209"/>
        <v>2.6281208935611038</v>
      </c>
      <c r="DE98" s="19">
        <f t="shared" si="210"/>
        <v>3.7372593431483581</v>
      </c>
      <c r="DF98" s="17">
        <f t="shared" si="211"/>
        <v>3.3047735618115062</v>
      </c>
      <c r="DG98" s="17">
        <f t="shared" si="212"/>
        <v>2.641509433962264</v>
      </c>
      <c r="DH98" s="19">
        <f t="shared" si="213"/>
        <v>3.5443037974683547</v>
      </c>
      <c r="DI98" s="17">
        <f t="shared" si="214"/>
        <v>2.9562982005141389</v>
      </c>
    </row>
    <row r="99" spans="1:113" x14ac:dyDescent="0.2">
      <c r="A99" s="91" t="s">
        <v>277</v>
      </c>
      <c r="B99" s="91" t="e">
        <f>VLOOKUP(A99,#REF!,5,FALSE)</f>
        <v>#REF!</v>
      </c>
      <c r="C99" s="92">
        <v>3</v>
      </c>
      <c r="D99" s="103">
        <f t="shared" si="149"/>
        <v>1.6023232323232302</v>
      </c>
      <c r="E99" s="103">
        <f t="shared" si="150"/>
        <v>1.6346464646464618</v>
      </c>
      <c r="F99" s="103">
        <f t="shared" si="151"/>
        <v>1.6403816793893133</v>
      </c>
      <c r="G99" s="103">
        <f t="shared" si="152"/>
        <v>1.8489843749999988</v>
      </c>
      <c r="H99" s="103">
        <f t="shared" si="153"/>
        <v>1.7059374999999992</v>
      </c>
      <c r="I99" s="103">
        <f t="shared" si="154"/>
        <v>1.6951612903225772</v>
      </c>
      <c r="J99" s="103">
        <f t="shared" si="155"/>
        <v>2.3338938053097333</v>
      </c>
      <c r="K99" s="103">
        <f t="shared" si="156"/>
        <v>1.7689915966386529</v>
      </c>
      <c r="L99" s="103">
        <f t="shared" si="157"/>
        <v>1.3791208791208787</v>
      </c>
      <c r="M99" s="103">
        <f t="shared" si="158"/>
        <v>1.9611320754716992</v>
      </c>
      <c r="N99" s="103">
        <f t="shared" si="159"/>
        <v>1.878282828282833</v>
      </c>
      <c r="O99" s="102">
        <f t="shared" si="160"/>
        <v>-0.27363636363636346</v>
      </c>
      <c r="P99" s="103">
        <f t="shared" si="161"/>
        <v>-0.30363636363636459</v>
      </c>
      <c r="Q99" s="103">
        <f t="shared" si="162"/>
        <v>5.6363636363636616E-2</v>
      </c>
      <c r="R99" s="103">
        <f t="shared" si="163"/>
        <v>0.45636363636363697</v>
      </c>
      <c r="S99" s="103">
        <f t="shared" si="164"/>
        <v>-0.16363636363636402</v>
      </c>
      <c r="T99" s="103">
        <f t="shared" si="165"/>
        <v>-0.16363636363636402</v>
      </c>
      <c r="U99" s="103">
        <f t="shared" si="166"/>
        <v>0.77636363636363548</v>
      </c>
      <c r="V99" s="103">
        <f t="shared" si="167"/>
        <v>0.26636363636363569</v>
      </c>
      <c r="W99" s="103">
        <f t="shared" si="168"/>
        <v>-0.57363636363636417</v>
      </c>
      <c r="X99" s="103">
        <f t="shared" si="169"/>
        <v>3.6363636363635266E-2</v>
      </c>
      <c r="Y99" s="103">
        <f t="shared" si="170"/>
        <v>-0.11363636363636331</v>
      </c>
      <c r="Z99" s="35">
        <f t="shared" si="171"/>
        <v>99.789401176071379</v>
      </c>
      <c r="AA99" s="35">
        <f t="shared" si="172"/>
        <v>100</v>
      </c>
      <c r="AB99" s="35">
        <f t="shared" si="173"/>
        <v>96.473260229248766</v>
      </c>
      <c r="AC99" s="35">
        <f t="shared" si="174"/>
        <v>99.336430458332501</v>
      </c>
      <c r="AD99" s="35">
        <f t="shared" si="175"/>
        <v>100</v>
      </c>
      <c r="AE99" s="35">
        <f t="shared" si="176"/>
        <v>96.597353497164477</v>
      </c>
      <c r="AF99" s="35">
        <f t="shared" si="177"/>
        <v>100</v>
      </c>
      <c r="AG99" s="35">
        <f t="shared" si="178"/>
        <v>92.525301792464347</v>
      </c>
      <c r="AH99" s="35">
        <f t="shared" si="179"/>
        <v>89.856102191509777</v>
      </c>
      <c r="AI99" s="35">
        <f t="shared" si="180"/>
        <v>99.999999999999986</v>
      </c>
      <c r="AJ99" s="35">
        <f t="shared" si="181"/>
        <v>98.667267080170646</v>
      </c>
      <c r="AK99" s="36">
        <f t="shared" si="182"/>
        <v>100</v>
      </c>
      <c r="AL99" s="35">
        <f t="shared" si="183"/>
        <v>99.66592427616925</v>
      </c>
      <c r="AM99" s="35">
        <f t="shared" si="184"/>
        <v>95.880535530381039</v>
      </c>
      <c r="AN99" s="35">
        <f t="shared" si="185"/>
        <v>100</v>
      </c>
      <c r="AO99" s="35">
        <f t="shared" si="186"/>
        <v>93.614830072090626</v>
      </c>
      <c r="AP99" s="35">
        <f t="shared" si="187"/>
        <v>93.614830072090626</v>
      </c>
      <c r="AQ99" s="35">
        <f t="shared" si="188"/>
        <v>100</v>
      </c>
      <c r="AR99" s="35">
        <f t="shared" si="189"/>
        <v>94.915254237288138</v>
      </c>
      <c r="AS99" s="35">
        <f t="shared" si="190"/>
        <v>86.540378863409771</v>
      </c>
      <c r="AT99" s="35">
        <f t="shared" si="191"/>
        <v>100</v>
      </c>
      <c r="AU99" s="35">
        <f t="shared" si="192"/>
        <v>98.385360602798713</v>
      </c>
      <c r="AV99" s="36">
        <f t="shared" si="215"/>
        <v>87.989160352125879</v>
      </c>
      <c r="AW99" s="35">
        <f t="shared" si="216"/>
        <v>88.174855560937971</v>
      </c>
      <c r="AX99" s="35">
        <f t="shared" si="217"/>
        <v>92.735985591612277</v>
      </c>
      <c r="AY99" s="35">
        <f t="shared" si="218"/>
        <v>95.488239557941313</v>
      </c>
      <c r="AZ99" s="35">
        <f t="shared" si="219"/>
        <v>96.126103099702846</v>
      </c>
      <c r="BA99" s="35">
        <f t="shared" si="220"/>
        <v>92.85527161426873</v>
      </c>
      <c r="BB99" s="35">
        <f t="shared" si="221"/>
        <v>100</v>
      </c>
      <c r="BC99" s="35">
        <f t="shared" si="222"/>
        <v>92.525301792464347</v>
      </c>
      <c r="BD99" s="35">
        <f t="shared" si="223"/>
        <v>89.856102191509777</v>
      </c>
      <c r="BE99" s="35">
        <f t="shared" si="224"/>
        <v>95.621326496700362</v>
      </c>
      <c r="BF99" s="35">
        <f t="shared" si="225"/>
        <v>94.346949600101325</v>
      </c>
      <c r="BG99" s="36">
        <f t="shared" si="226"/>
        <v>81.41432456935631</v>
      </c>
      <c r="BH99" s="35">
        <f t="shared" si="227"/>
        <v>81.586144029170455</v>
      </c>
      <c r="BI99" s="35">
        <f t="shared" si="228"/>
        <v>85.806451612903231</v>
      </c>
      <c r="BJ99" s="35">
        <f t="shared" si="229"/>
        <v>88.353048225659705</v>
      </c>
      <c r="BK99" s="35">
        <f t="shared" si="230"/>
        <v>88.943248532289616</v>
      </c>
      <c r="BL99" s="35">
        <f t="shared" si="231"/>
        <v>85.916824196597346</v>
      </c>
      <c r="BM99" s="35">
        <f t="shared" si="232"/>
        <v>92.52767527675276</v>
      </c>
      <c r="BN99" s="35">
        <f t="shared" si="233"/>
        <v>85.611510791366911</v>
      </c>
      <c r="BO99" s="35">
        <f t="shared" si="234"/>
        <v>83.141762452107287</v>
      </c>
      <c r="BP99" s="35">
        <f t="shared" si="235"/>
        <v>88.476190476190467</v>
      </c>
      <c r="BQ99" s="35">
        <f t="shared" si="236"/>
        <v>87.297039159503342</v>
      </c>
      <c r="BR99" s="36">
        <f t="shared" ref="BR99:BR130" si="237">IFERROR(100*CC99/MAX($CD99:$CM99),0)</f>
        <v>89.531405782652044</v>
      </c>
      <c r="BS99" s="35">
        <f t="shared" ref="BS99:BS130" si="238">IFERROR(100*CD99/MAX($CD99:$CM99),0)</f>
        <v>89.232303090727811</v>
      </c>
      <c r="BT99" s="35">
        <f t="shared" ref="BT99:BT130" si="239">IFERROR(100*CE99/MAX($CD99:$CM99),0)</f>
        <v>92.82153539381855</v>
      </c>
      <c r="BU99" s="35">
        <f t="shared" ref="BU99:BU130" si="240">IFERROR(100*CF99/MAX($CD99:$CM99),0)</f>
        <v>96.80957128614159</v>
      </c>
      <c r="BV99" s="35">
        <f t="shared" ref="BV99:BV130" si="241">IFERROR(100*CG99/MAX($CD99:$CM99),0)</f>
        <v>90.628115653040879</v>
      </c>
      <c r="BW99" s="35">
        <f t="shared" ref="BW99:BW130" si="242">IFERROR(100*CH99/MAX($CD99:$CM99),0)</f>
        <v>90.628115653040879</v>
      </c>
      <c r="BX99" s="35">
        <f t="shared" ref="BX99:BX130" si="243">IFERROR(100*CI99/MAX($CD99:$CM99),0)</f>
        <v>100</v>
      </c>
      <c r="BY99" s="35">
        <f t="shared" ref="BY99:BY130" si="244">IFERROR(100*CJ99/MAX($CD99:$CM99),0)</f>
        <v>94.915254237288138</v>
      </c>
      <c r="BZ99" s="35">
        <f t="shared" ref="BZ99:BZ130" si="245">IFERROR(100*CK99/MAX($CD99:$CM99),0)</f>
        <v>86.540378863409771</v>
      </c>
      <c r="CA99" s="35">
        <f t="shared" ref="CA99:CA130" si="246">IFERROR(100*CL99/MAX($CD99:$CM99),0)</f>
        <v>92.622133599202385</v>
      </c>
      <c r="CB99" s="35">
        <f t="shared" ref="CB99:CB130" si="247">IFERROR(100*CM99/MAX($CD99:$CM99),0)</f>
        <v>91.126620139581263</v>
      </c>
      <c r="CC99" s="15">
        <v>8.98</v>
      </c>
      <c r="CD99" s="16">
        <v>8.9499999999999993</v>
      </c>
      <c r="CE99" s="15">
        <v>9.31</v>
      </c>
      <c r="CF99" s="16">
        <v>9.7100000000000009</v>
      </c>
      <c r="CG99" s="16">
        <v>9.09</v>
      </c>
      <c r="CH99" s="16">
        <v>9.09</v>
      </c>
      <c r="CI99" s="15">
        <v>10.029999999999999</v>
      </c>
      <c r="CJ99" s="16">
        <v>9.52</v>
      </c>
      <c r="CK99" s="16">
        <v>8.68</v>
      </c>
      <c r="CL99" s="15">
        <v>9.2899999999999991</v>
      </c>
      <c r="CM99" s="16">
        <v>9.14</v>
      </c>
      <c r="CN99" s="15">
        <v>0.23</v>
      </c>
      <c r="CO99" s="16">
        <v>0.17</v>
      </c>
      <c r="CP99" s="15">
        <v>0.16</v>
      </c>
      <c r="CQ99" s="16">
        <v>0.17</v>
      </c>
      <c r="CR99" s="16">
        <v>0.19</v>
      </c>
      <c r="CS99" s="16">
        <v>0.12</v>
      </c>
      <c r="CT99" s="15">
        <v>0.18</v>
      </c>
      <c r="CU99" s="16">
        <v>0.17</v>
      </c>
      <c r="CV99" s="16">
        <v>7.0000000000000007E-2</v>
      </c>
      <c r="CW99" s="15">
        <v>0.11</v>
      </c>
      <c r="CX99" s="16">
        <v>0.11</v>
      </c>
      <c r="CY99" s="19">
        <f t="shared" si="204"/>
        <v>2.5612472160356345</v>
      </c>
      <c r="CZ99" s="17">
        <f t="shared" si="205"/>
        <v>1.8994413407821233</v>
      </c>
      <c r="DA99" s="19">
        <f t="shared" si="206"/>
        <v>1.7185821697099892</v>
      </c>
      <c r="DB99" s="17">
        <f t="shared" si="207"/>
        <v>1.7507723995880533</v>
      </c>
      <c r="DC99" s="17">
        <f t="shared" si="208"/>
        <v>2.0902090209020905</v>
      </c>
      <c r="DD99" s="17">
        <f t="shared" si="209"/>
        <v>1.3201320132013201</v>
      </c>
      <c r="DE99" s="19">
        <f t="shared" si="210"/>
        <v>1.794616151545364</v>
      </c>
      <c r="DF99" s="17">
        <f t="shared" si="211"/>
        <v>1.785714285714286</v>
      </c>
      <c r="DG99" s="17">
        <f t="shared" si="212"/>
        <v>0.80645161290322598</v>
      </c>
      <c r="DH99" s="19">
        <f t="shared" si="213"/>
        <v>1.1840688912809474</v>
      </c>
      <c r="DI99" s="17">
        <f t="shared" si="214"/>
        <v>1.2035010940919035</v>
      </c>
    </row>
    <row r="100" spans="1:113" x14ac:dyDescent="0.2">
      <c r="A100" s="91" t="s">
        <v>278</v>
      </c>
      <c r="B100" s="91" t="e">
        <f>VLOOKUP(A100,#REF!,5,FALSE)</f>
        <v>#REF!</v>
      </c>
      <c r="C100" s="92">
        <v>4</v>
      </c>
      <c r="D100" s="103">
        <f t="shared" si="149"/>
        <v>-0.40767676767677052</v>
      </c>
      <c r="E100" s="103">
        <f t="shared" si="150"/>
        <v>-0.36535353535353732</v>
      </c>
      <c r="F100" s="103">
        <f t="shared" si="151"/>
        <v>-0.83961832061068709</v>
      </c>
      <c r="G100" s="103">
        <f t="shared" si="152"/>
        <v>-0.79101562500000178</v>
      </c>
      <c r="H100" s="103">
        <f t="shared" si="153"/>
        <v>-0.39406250000000043</v>
      </c>
      <c r="I100" s="103">
        <f t="shared" si="154"/>
        <v>-0.48483870967742249</v>
      </c>
      <c r="J100" s="103">
        <f t="shared" si="155"/>
        <v>-0.61610619469026595</v>
      </c>
      <c r="K100" s="103">
        <f t="shared" si="156"/>
        <v>-0.83100840336134674</v>
      </c>
      <c r="L100" s="103">
        <f t="shared" si="157"/>
        <v>-0.59087912087912109</v>
      </c>
      <c r="M100" s="103">
        <f t="shared" si="158"/>
        <v>-0.29886792452829969</v>
      </c>
      <c r="N100" s="103">
        <f t="shared" si="159"/>
        <v>-0.48171717171716733</v>
      </c>
      <c r="O100" s="102">
        <f t="shared" si="160"/>
        <v>3.9090909090909065E-2</v>
      </c>
      <c r="P100" s="103">
        <f t="shared" si="161"/>
        <v>1.9090909090909491E-2</v>
      </c>
      <c r="Q100" s="103">
        <f t="shared" si="162"/>
        <v>-0.10090909090909062</v>
      </c>
      <c r="R100" s="103">
        <f t="shared" si="163"/>
        <v>0.1390909090909096</v>
      </c>
      <c r="S100" s="103">
        <f t="shared" si="164"/>
        <v>5.9090909090909527E-2</v>
      </c>
      <c r="T100" s="103">
        <f t="shared" si="165"/>
        <v>-2.0909090909090544E-2</v>
      </c>
      <c r="U100" s="103">
        <f t="shared" si="166"/>
        <v>0.14909090909090938</v>
      </c>
      <c r="V100" s="103">
        <f t="shared" si="167"/>
        <v>-1.0909090909090757E-2</v>
      </c>
      <c r="W100" s="103">
        <f t="shared" si="168"/>
        <v>-0.22090909090909072</v>
      </c>
      <c r="X100" s="103">
        <f t="shared" si="169"/>
        <v>9.9090909090909562E-2</v>
      </c>
      <c r="Y100" s="103">
        <f t="shared" si="170"/>
        <v>-0.15090909090909044</v>
      </c>
      <c r="Z100" s="35">
        <f t="shared" si="171"/>
        <v>99.742233411819967</v>
      </c>
      <c r="AA100" s="35">
        <f t="shared" si="172"/>
        <v>99.999999999999986</v>
      </c>
      <c r="AB100" s="35">
        <f t="shared" si="173"/>
        <v>92.037472887535202</v>
      </c>
      <c r="AC100" s="35">
        <f t="shared" si="174"/>
        <v>94.057935358063858</v>
      </c>
      <c r="AD100" s="35">
        <f t="shared" si="175"/>
        <v>100</v>
      </c>
      <c r="AE100" s="35">
        <f t="shared" si="176"/>
        <v>95.491804387039565</v>
      </c>
      <c r="AF100" s="35">
        <f t="shared" si="177"/>
        <v>100</v>
      </c>
      <c r="AG100" s="35">
        <f t="shared" si="178"/>
        <v>95.279031012478157</v>
      </c>
      <c r="AH100" s="35">
        <f t="shared" si="179"/>
        <v>98.405199471827174</v>
      </c>
      <c r="AI100" s="35">
        <f t="shared" si="180"/>
        <v>100</v>
      </c>
      <c r="AJ100" s="35">
        <f t="shared" si="181"/>
        <v>96.720155534813955</v>
      </c>
      <c r="AK100" s="36">
        <f t="shared" si="182"/>
        <v>100</v>
      </c>
      <c r="AL100" s="35">
        <f t="shared" si="183"/>
        <v>99.713055954088958</v>
      </c>
      <c r="AM100" s="35">
        <f t="shared" si="184"/>
        <v>96.605374823196598</v>
      </c>
      <c r="AN100" s="35">
        <f t="shared" si="185"/>
        <v>100</v>
      </c>
      <c r="AO100" s="35">
        <f t="shared" si="186"/>
        <v>98.868458274398861</v>
      </c>
      <c r="AP100" s="35">
        <f t="shared" si="187"/>
        <v>97.736916548797737</v>
      </c>
      <c r="AQ100" s="35">
        <f t="shared" si="188"/>
        <v>100</v>
      </c>
      <c r="AR100" s="35">
        <f t="shared" si="189"/>
        <v>97.740112994350284</v>
      </c>
      <c r="AS100" s="35">
        <f t="shared" si="190"/>
        <v>94.774011299435031</v>
      </c>
      <c r="AT100" s="35">
        <f t="shared" si="191"/>
        <v>100</v>
      </c>
      <c r="AU100" s="35">
        <f t="shared" si="192"/>
        <v>96.443812233285911</v>
      </c>
      <c r="AV100" s="36">
        <f t="shared" si="215"/>
        <v>92.391280381116943</v>
      </c>
      <c r="AW100" s="35">
        <f t="shared" si="216"/>
        <v>92.630049699857722</v>
      </c>
      <c r="AX100" s="35">
        <f t="shared" si="217"/>
        <v>92.037472887535202</v>
      </c>
      <c r="AY100" s="35">
        <f t="shared" si="218"/>
        <v>94.057935358063858</v>
      </c>
      <c r="AZ100" s="35">
        <f t="shared" si="219"/>
        <v>100</v>
      </c>
      <c r="BA100" s="35">
        <f t="shared" si="220"/>
        <v>95.491804387039565</v>
      </c>
      <c r="BB100" s="35">
        <f t="shared" si="221"/>
        <v>95.494354085171778</v>
      </c>
      <c r="BC100" s="35">
        <f t="shared" si="222"/>
        <v>90.986095243976507</v>
      </c>
      <c r="BD100" s="35">
        <f t="shared" si="223"/>
        <v>93.971409621846234</v>
      </c>
      <c r="BE100" s="35">
        <f t="shared" si="224"/>
        <v>97.890319504053409</v>
      </c>
      <c r="BF100" s="35">
        <f t="shared" si="225"/>
        <v>94.679669277846799</v>
      </c>
      <c r="BG100" s="36">
        <f t="shared" si="226"/>
        <v>63.191296464188582</v>
      </c>
      <c r="BH100" s="35">
        <f t="shared" si="227"/>
        <v>63.354603463992703</v>
      </c>
      <c r="BI100" s="35">
        <f t="shared" si="228"/>
        <v>62.94930875576037</v>
      </c>
      <c r="BJ100" s="35">
        <f t="shared" si="229"/>
        <v>64.331210191082803</v>
      </c>
      <c r="BK100" s="35">
        <f t="shared" si="230"/>
        <v>68.395303326810165</v>
      </c>
      <c r="BL100" s="35">
        <f t="shared" si="231"/>
        <v>65.311909262759926</v>
      </c>
      <c r="BM100" s="35">
        <f t="shared" si="232"/>
        <v>65.313653136531372</v>
      </c>
      <c r="BN100" s="35">
        <f t="shared" si="233"/>
        <v>62.230215827338135</v>
      </c>
      <c r="BO100" s="35">
        <f t="shared" si="234"/>
        <v>64.272030651340998</v>
      </c>
      <c r="BP100" s="35">
        <f t="shared" si="235"/>
        <v>66.952380952380949</v>
      </c>
      <c r="BQ100" s="35">
        <f t="shared" si="236"/>
        <v>64.756446991404005</v>
      </c>
      <c r="BR100" s="36">
        <f t="shared" si="237"/>
        <v>98.44632768361582</v>
      </c>
      <c r="BS100" s="35">
        <f t="shared" si="238"/>
        <v>98.163841807909606</v>
      </c>
      <c r="BT100" s="35">
        <f t="shared" si="239"/>
        <v>96.468926553672318</v>
      </c>
      <c r="BU100" s="35">
        <f t="shared" si="240"/>
        <v>99.858757062146893</v>
      </c>
      <c r="BV100" s="35">
        <f t="shared" si="241"/>
        <v>98.728813559322035</v>
      </c>
      <c r="BW100" s="35">
        <f t="shared" si="242"/>
        <v>97.598870056497177</v>
      </c>
      <c r="BX100" s="35">
        <f t="shared" si="243"/>
        <v>100</v>
      </c>
      <c r="BY100" s="35">
        <f t="shared" si="244"/>
        <v>97.740112994350284</v>
      </c>
      <c r="BZ100" s="35">
        <f t="shared" si="245"/>
        <v>94.774011299435031</v>
      </c>
      <c r="CA100" s="35">
        <f t="shared" si="246"/>
        <v>99.293785310734464</v>
      </c>
      <c r="CB100" s="35">
        <f t="shared" si="247"/>
        <v>95.762711864406782</v>
      </c>
      <c r="CC100" s="15">
        <v>6.97</v>
      </c>
      <c r="CD100" s="16">
        <v>6.95</v>
      </c>
      <c r="CE100" s="15">
        <v>6.83</v>
      </c>
      <c r="CF100" s="16">
        <v>7.07</v>
      </c>
      <c r="CG100" s="16">
        <v>6.99</v>
      </c>
      <c r="CH100" s="16">
        <v>6.91</v>
      </c>
      <c r="CI100" s="15">
        <v>7.08</v>
      </c>
      <c r="CJ100" s="16">
        <v>6.92</v>
      </c>
      <c r="CK100" s="16">
        <v>6.71</v>
      </c>
      <c r="CL100" s="15">
        <v>7.03</v>
      </c>
      <c r="CM100" s="16">
        <v>6.78</v>
      </c>
      <c r="CN100" s="15">
        <v>0.28000000000000003</v>
      </c>
      <c r="CO100" s="16">
        <v>0.28000000000000003</v>
      </c>
      <c r="CP100" s="15">
        <v>0.25</v>
      </c>
      <c r="CQ100" s="16">
        <v>0.39</v>
      </c>
      <c r="CR100" s="16">
        <v>0.32</v>
      </c>
      <c r="CS100" s="16">
        <v>0.28000000000000003</v>
      </c>
      <c r="CT100" s="15">
        <v>0.33</v>
      </c>
      <c r="CU100" s="16">
        <v>0.22</v>
      </c>
      <c r="CV100" s="16">
        <v>0.23</v>
      </c>
      <c r="CW100" s="15">
        <v>0.28999999999999998</v>
      </c>
      <c r="CX100" s="16">
        <v>0.27</v>
      </c>
      <c r="CY100" s="19">
        <f t="shared" si="204"/>
        <v>4.0172166427546632</v>
      </c>
      <c r="CZ100" s="17">
        <f t="shared" si="205"/>
        <v>4.0287769784172669</v>
      </c>
      <c r="DA100" s="19">
        <f t="shared" si="206"/>
        <v>3.6603221083455346</v>
      </c>
      <c r="DB100" s="17">
        <f t="shared" si="207"/>
        <v>5.5162659123055162</v>
      </c>
      <c r="DC100" s="17">
        <f t="shared" si="208"/>
        <v>4.5779685264663801</v>
      </c>
      <c r="DD100" s="17">
        <f t="shared" si="209"/>
        <v>4.0520984081041966</v>
      </c>
      <c r="DE100" s="19">
        <f t="shared" si="210"/>
        <v>4.6610169491525424</v>
      </c>
      <c r="DF100" s="17">
        <f t="shared" si="211"/>
        <v>3.1791907514450863</v>
      </c>
      <c r="DG100" s="17">
        <f t="shared" si="212"/>
        <v>3.427719821162444</v>
      </c>
      <c r="DH100" s="19">
        <f t="shared" si="213"/>
        <v>4.1251778093883358</v>
      </c>
      <c r="DI100" s="17">
        <f t="shared" si="214"/>
        <v>3.9823008849557522</v>
      </c>
    </row>
    <row r="101" spans="1:113" x14ac:dyDescent="0.2">
      <c r="A101" s="91" t="s">
        <v>279</v>
      </c>
      <c r="B101" s="91" t="e">
        <f>VLOOKUP(A101,#REF!,5,FALSE)</f>
        <v>#REF!</v>
      </c>
      <c r="C101" s="92">
        <v>3</v>
      </c>
      <c r="D101" s="103">
        <f t="shared" si="149"/>
        <v>-0.4276767676767701</v>
      </c>
      <c r="E101" s="103">
        <f t="shared" si="150"/>
        <v>-0.33535353535353707</v>
      </c>
      <c r="F101" s="103">
        <f t="shared" si="151"/>
        <v>-0.35961832061068755</v>
      </c>
      <c r="G101" s="103">
        <f t="shared" si="152"/>
        <v>-0.56101562500000224</v>
      </c>
      <c r="H101" s="103">
        <f t="shared" si="153"/>
        <v>-0.29406250000000078</v>
      </c>
      <c r="I101" s="103">
        <f t="shared" si="154"/>
        <v>-0.43483870967742266</v>
      </c>
      <c r="J101" s="103">
        <f t="shared" si="155"/>
        <v>-0.56610619469026613</v>
      </c>
      <c r="K101" s="103">
        <f t="shared" si="156"/>
        <v>-0.47100840336134642</v>
      </c>
      <c r="L101" s="103">
        <f t="shared" si="157"/>
        <v>-0.5808791208791213</v>
      </c>
      <c r="M101" s="103">
        <f t="shared" si="158"/>
        <v>-0.40886792452830001</v>
      </c>
      <c r="N101" s="103">
        <f t="shared" si="159"/>
        <v>-0.48171717171716733</v>
      </c>
      <c r="O101" s="102">
        <f t="shared" si="160"/>
        <v>-8.8181818181817917E-2</v>
      </c>
      <c r="P101" s="103">
        <f t="shared" si="161"/>
        <v>-5.8181818181817668E-2</v>
      </c>
      <c r="Q101" s="103">
        <f t="shared" si="162"/>
        <v>0.27181818181818151</v>
      </c>
      <c r="R101" s="103">
        <f t="shared" si="163"/>
        <v>0.26181818181818173</v>
      </c>
      <c r="S101" s="103">
        <f t="shared" si="164"/>
        <v>5.1818181818181763E-2</v>
      </c>
      <c r="T101" s="103">
        <f t="shared" si="165"/>
        <v>-7.818181818181813E-2</v>
      </c>
      <c r="U101" s="103">
        <f t="shared" si="166"/>
        <v>9.1818181818181799E-2</v>
      </c>
      <c r="V101" s="103">
        <f t="shared" si="167"/>
        <v>0.24181818181818215</v>
      </c>
      <c r="W101" s="103">
        <f t="shared" si="168"/>
        <v>-0.31818181818181834</v>
      </c>
      <c r="X101" s="103">
        <f t="shared" si="169"/>
        <v>-0.11818181818181817</v>
      </c>
      <c r="Y101" s="103">
        <f t="shared" si="170"/>
        <v>-0.25818181818181785</v>
      </c>
      <c r="Z101" s="35">
        <f t="shared" si="171"/>
        <v>99.028567569041982</v>
      </c>
      <c r="AA101" s="35">
        <f t="shared" si="172"/>
        <v>100</v>
      </c>
      <c r="AB101" s="35">
        <f t="shared" si="173"/>
        <v>97.116338322944642</v>
      </c>
      <c r="AC101" s="35">
        <f t="shared" si="174"/>
        <v>95.748025837054087</v>
      </c>
      <c r="AD101" s="35">
        <f t="shared" si="175"/>
        <v>100</v>
      </c>
      <c r="AE101" s="35">
        <f t="shared" si="176"/>
        <v>94.82617494220942</v>
      </c>
      <c r="AF101" s="35">
        <f t="shared" si="177"/>
        <v>100</v>
      </c>
      <c r="AG101" s="35">
        <f t="shared" si="178"/>
        <v>99.532828155427978</v>
      </c>
      <c r="AH101" s="35">
        <f t="shared" si="179"/>
        <v>97.860747045831943</v>
      </c>
      <c r="AI101" s="35">
        <f t="shared" si="180"/>
        <v>100</v>
      </c>
      <c r="AJ101" s="35">
        <f t="shared" si="181"/>
        <v>98.257614654587016</v>
      </c>
      <c r="AK101" s="36">
        <f t="shared" si="182"/>
        <v>99.57020057306589</v>
      </c>
      <c r="AL101" s="35">
        <f t="shared" si="183"/>
        <v>100</v>
      </c>
      <c r="AM101" s="35">
        <f t="shared" si="184"/>
        <v>100</v>
      </c>
      <c r="AN101" s="35">
        <f t="shared" si="185"/>
        <v>99.863201094391243</v>
      </c>
      <c r="AO101" s="35">
        <f t="shared" si="186"/>
        <v>96.990424076607397</v>
      </c>
      <c r="AP101" s="35">
        <f t="shared" si="187"/>
        <v>95.212038303693575</v>
      </c>
      <c r="AQ101" s="35">
        <f t="shared" si="188"/>
        <v>97.939560439560438</v>
      </c>
      <c r="AR101" s="35">
        <f t="shared" si="189"/>
        <v>100</v>
      </c>
      <c r="AS101" s="35">
        <f t="shared" si="190"/>
        <v>92.307692307692307</v>
      </c>
      <c r="AT101" s="35">
        <f t="shared" si="191"/>
        <v>100</v>
      </c>
      <c r="AU101" s="35">
        <f t="shared" si="192"/>
        <v>97.97687861271676</v>
      </c>
      <c r="AV101" s="36">
        <f t="shared" si="215"/>
        <v>90.826787310412584</v>
      </c>
      <c r="AW101" s="35">
        <f t="shared" si="216"/>
        <v>91.717763409118092</v>
      </c>
      <c r="AX101" s="35">
        <f t="shared" si="217"/>
        <v>97.116338322944642</v>
      </c>
      <c r="AY101" s="35">
        <f t="shared" si="218"/>
        <v>95.748025837054087</v>
      </c>
      <c r="AZ101" s="35">
        <f t="shared" si="219"/>
        <v>100</v>
      </c>
      <c r="BA101" s="35">
        <f t="shared" si="220"/>
        <v>94.82617494220942</v>
      </c>
      <c r="BB101" s="35">
        <f t="shared" si="221"/>
        <v>94.812349392887441</v>
      </c>
      <c r="BC101" s="35">
        <f t="shared" si="222"/>
        <v>94.369412791346619</v>
      </c>
      <c r="BD101" s="35">
        <f t="shared" si="223"/>
        <v>92.784073407583961</v>
      </c>
      <c r="BE101" s="35">
        <f t="shared" si="224"/>
        <v>94.999529854254831</v>
      </c>
      <c r="BF101" s="35">
        <f t="shared" si="225"/>
        <v>93.344271967863051</v>
      </c>
      <c r="BG101" s="36">
        <f t="shared" si="226"/>
        <v>63.009972801450594</v>
      </c>
      <c r="BH101" s="35">
        <f t="shared" si="227"/>
        <v>63.62807657247037</v>
      </c>
      <c r="BI101" s="35">
        <f t="shared" si="228"/>
        <v>67.373271889400925</v>
      </c>
      <c r="BJ101" s="35">
        <f t="shared" si="229"/>
        <v>66.424021838034577</v>
      </c>
      <c r="BK101" s="35">
        <f t="shared" si="230"/>
        <v>69.373776908023473</v>
      </c>
      <c r="BL101" s="35">
        <f t="shared" si="231"/>
        <v>65.784499054820415</v>
      </c>
      <c r="BM101" s="35">
        <f t="shared" si="232"/>
        <v>65.774907749077485</v>
      </c>
      <c r="BN101" s="35">
        <f t="shared" si="233"/>
        <v>65.467625899280577</v>
      </c>
      <c r="BO101" s="35">
        <f t="shared" si="234"/>
        <v>64.367816091954026</v>
      </c>
      <c r="BP101" s="35">
        <f t="shared" si="235"/>
        <v>65.904761904761898</v>
      </c>
      <c r="BQ101" s="35">
        <f t="shared" si="236"/>
        <v>64.756446991404005</v>
      </c>
      <c r="BR101" s="36">
        <f t="shared" si="237"/>
        <v>95.075239398084818</v>
      </c>
      <c r="BS101" s="35">
        <f t="shared" si="238"/>
        <v>95.485636114911088</v>
      </c>
      <c r="BT101" s="35">
        <f t="shared" si="239"/>
        <v>100</v>
      </c>
      <c r="BU101" s="35">
        <f t="shared" si="240"/>
        <v>99.863201094391243</v>
      </c>
      <c r="BV101" s="35">
        <f t="shared" si="241"/>
        <v>96.990424076607397</v>
      </c>
      <c r="BW101" s="35">
        <f t="shared" si="242"/>
        <v>95.212038303693575</v>
      </c>
      <c r="BX101" s="35">
        <f t="shared" si="243"/>
        <v>97.537619699042409</v>
      </c>
      <c r="BY101" s="35">
        <f t="shared" si="244"/>
        <v>99.589603283173744</v>
      </c>
      <c r="BZ101" s="35">
        <f t="shared" si="245"/>
        <v>91.928864569083458</v>
      </c>
      <c r="CA101" s="35">
        <f t="shared" si="246"/>
        <v>94.664842681258548</v>
      </c>
      <c r="CB101" s="35">
        <f t="shared" si="247"/>
        <v>92.749658002735984</v>
      </c>
      <c r="CC101" s="15">
        <v>6.95</v>
      </c>
      <c r="CD101" s="16">
        <v>6.98</v>
      </c>
      <c r="CE101" s="15">
        <v>7.31</v>
      </c>
      <c r="CF101" s="16">
        <v>7.3</v>
      </c>
      <c r="CG101" s="16">
        <v>7.09</v>
      </c>
      <c r="CH101" s="16">
        <v>6.96</v>
      </c>
      <c r="CI101" s="15">
        <v>7.13</v>
      </c>
      <c r="CJ101" s="16">
        <v>7.28</v>
      </c>
      <c r="CK101" s="16">
        <v>6.72</v>
      </c>
      <c r="CL101" s="15">
        <v>6.92</v>
      </c>
      <c r="CM101" s="16">
        <v>6.78</v>
      </c>
      <c r="CN101" s="15">
        <v>0.08</v>
      </c>
      <c r="CO101" s="16">
        <v>0.11</v>
      </c>
      <c r="CP101" s="15">
        <v>0.12</v>
      </c>
      <c r="CQ101" s="16">
        <v>0.13</v>
      </c>
      <c r="CR101" s="16">
        <v>0.14000000000000001</v>
      </c>
      <c r="CS101" s="16">
        <v>0.13</v>
      </c>
      <c r="CT101" s="15">
        <v>0.11</v>
      </c>
      <c r="CU101" s="16">
        <v>0.1</v>
      </c>
      <c r="CV101" s="16">
        <v>0.13</v>
      </c>
      <c r="CW101" s="15">
        <v>0.13</v>
      </c>
      <c r="CX101" s="16">
        <v>7.0000000000000007E-2</v>
      </c>
      <c r="CY101" s="19">
        <f t="shared" si="204"/>
        <v>1.1510791366906474</v>
      </c>
      <c r="CZ101" s="17">
        <f t="shared" si="205"/>
        <v>1.5759312320916905</v>
      </c>
      <c r="DA101" s="19">
        <f t="shared" si="206"/>
        <v>1.6415868673050615</v>
      </c>
      <c r="DB101" s="17">
        <f t="shared" si="207"/>
        <v>1.7808219178082192</v>
      </c>
      <c r="DC101" s="17">
        <f t="shared" si="208"/>
        <v>1.9746121297602262</v>
      </c>
      <c r="DD101" s="17">
        <f t="shared" si="209"/>
        <v>1.8678160919540232</v>
      </c>
      <c r="DE101" s="19">
        <f t="shared" si="210"/>
        <v>1.5427769985974753</v>
      </c>
      <c r="DF101" s="17">
        <f t="shared" si="211"/>
        <v>1.3736263736263736</v>
      </c>
      <c r="DG101" s="17">
        <f t="shared" si="212"/>
        <v>1.9345238095238095</v>
      </c>
      <c r="DH101" s="19">
        <f t="shared" si="213"/>
        <v>1.8786127167630058</v>
      </c>
      <c r="DI101" s="17">
        <f t="shared" si="214"/>
        <v>1.0324483775811208</v>
      </c>
    </row>
    <row r="102" spans="1:113" x14ac:dyDescent="0.2">
      <c r="A102" s="91" t="s">
        <v>280</v>
      </c>
      <c r="B102" s="91" t="e">
        <f>VLOOKUP(A102,#REF!,5,FALSE)</f>
        <v>#REF!</v>
      </c>
      <c r="C102" s="92">
        <v>3</v>
      </c>
      <c r="D102" s="103" t="str">
        <f t="shared" si="149"/>
        <v/>
      </c>
      <c r="E102" s="103" t="str">
        <f t="shared" si="150"/>
        <v/>
      </c>
      <c r="F102" s="103">
        <f t="shared" si="151"/>
        <v>2.6603816793893129</v>
      </c>
      <c r="G102" s="103">
        <f t="shared" si="152"/>
        <v>2.6189843749999984</v>
      </c>
      <c r="H102" s="103">
        <f t="shared" si="153"/>
        <v>2.6959374999999994</v>
      </c>
      <c r="I102" s="103">
        <f t="shared" si="154"/>
        <v>3.1851612903225774</v>
      </c>
      <c r="J102" s="103" t="str">
        <f t="shared" si="155"/>
        <v/>
      </c>
      <c r="K102" s="103" t="str">
        <f t="shared" si="156"/>
        <v/>
      </c>
      <c r="L102" s="103" t="str">
        <f t="shared" si="157"/>
        <v/>
      </c>
      <c r="M102" s="103" t="str">
        <f t="shared" si="158"/>
        <v/>
      </c>
      <c r="N102" s="103" t="str">
        <f t="shared" si="159"/>
        <v/>
      </c>
      <c r="O102" s="102" t="str">
        <f t="shared" si="160"/>
        <v/>
      </c>
      <c r="P102" s="103" t="str">
        <f t="shared" si="161"/>
        <v/>
      </c>
      <c r="Q102" s="103">
        <f t="shared" si="162"/>
        <v>-3.7499999999999645E-2</v>
      </c>
      <c r="R102" s="103">
        <f t="shared" si="163"/>
        <v>0.11250000000000071</v>
      </c>
      <c r="S102" s="103">
        <f t="shared" si="164"/>
        <v>-0.28749999999999964</v>
      </c>
      <c r="T102" s="103">
        <f t="shared" si="165"/>
        <v>0.21250000000000036</v>
      </c>
      <c r="U102" s="103" t="str">
        <f t="shared" si="166"/>
        <v/>
      </c>
      <c r="V102" s="103" t="str">
        <f t="shared" si="167"/>
        <v/>
      </c>
      <c r="W102" s="103" t="str">
        <f t="shared" si="168"/>
        <v/>
      </c>
      <c r="X102" s="103" t="str">
        <f t="shared" si="169"/>
        <v/>
      </c>
      <c r="Y102" s="103" t="str">
        <f t="shared" si="170"/>
        <v/>
      </c>
      <c r="Z102" s="35">
        <f t="shared" si="171"/>
        <v>0</v>
      </c>
      <c r="AA102" s="35">
        <f t="shared" si="172"/>
        <v>0</v>
      </c>
      <c r="AB102" s="35">
        <f t="shared" si="173"/>
        <v>95.207373271889409</v>
      </c>
      <c r="AC102" s="35">
        <f t="shared" si="174"/>
        <v>95.359417652411281</v>
      </c>
      <c r="AD102" s="35">
        <f t="shared" si="175"/>
        <v>98.630136986301366</v>
      </c>
      <c r="AE102" s="35">
        <f t="shared" si="176"/>
        <v>100</v>
      </c>
      <c r="AF102" s="35">
        <f t="shared" si="177"/>
        <v>0</v>
      </c>
      <c r="AG102" s="35">
        <f t="shared" si="178"/>
        <v>0</v>
      </c>
      <c r="AH102" s="35">
        <f t="shared" si="179"/>
        <v>0</v>
      </c>
      <c r="AI102" s="35">
        <f t="shared" si="180"/>
        <v>0</v>
      </c>
      <c r="AJ102" s="35">
        <f t="shared" si="181"/>
        <v>0</v>
      </c>
      <c r="AK102" s="36">
        <f t="shared" si="182"/>
        <v>0</v>
      </c>
      <c r="AL102" s="35">
        <f t="shared" si="183"/>
        <v>0</v>
      </c>
      <c r="AM102" s="35">
        <f t="shared" si="184"/>
        <v>97.637051039697539</v>
      </c>
      <c r="AN102" s="35">
        <f t="shared" si="185"/>
        <v>99.054820415879021</v>
      </c>
      <c r="AO102" s="35">
        <f t="shared" si="186"/>
        <v>95.274102079395078</v>
      </c>
      <c r="AP102" s="35">
        <f t="shared" si="187"/>
        <v>100</v>
      </c>
      <c r="AQ102" s="35">
        <f t="shared" si="188"/>
        <v>0</v>
      </c>
      <c r="AR102" s="35">
        <f t="shared" si="189"/>
        <v>0</v>
      </c>
      <c r="AS102" s="35">
        <f t="shared" si="190"/>
        <v>0</v>
      </c>
      <c r="AT102" s="35">
        <f t="shared" si="191"/>
        <v>0</v>
      </c>
      <c r="AU102" s="35">
        <f t="shared" si="192"/>
        <v>0</v>
      </c>
      <c r="AV102" s="36">
        <f t="shared" si="215"/>
        <v>0</v>
      </c>
      <c r="AW102" s="35">
        <f t="shared" si="216"/>
        <v>0</v>
      </c>
      <c r="AX102" s="35">
        <f t="shared" si="217"/>
        <v>95.207373271889409</v>
      </c>
      <c r="AY102" s="35">
        <f t="shared" si="218"/>
        <v>95.359417652411281</v>
      </c>
      <c r="AZ102" s="35">
        <f t="shared" si="219"/>
        <v>98.630136986301366</v>
      </c>
      <c r="BA102" s="35">
        <f t="shared" si="220"/>
        <v>100</v>
      </c>
      <c r="BB102" s="35">
        <f t="shared" si="221"/>
        <v>0</v>
      </c>
      <c r="BC102" s="35">
        <f t="shared" si="222"/>
        <v>0</v>
      </c>
      <c r="BD102" s="35">
        <f t="shared" si="223"/>
        <v>0</v>
      </c>
      <c r="BE102" s="35">
        <f t="shared" si="224"/>
        <v>0</v>
      </c>
      <c r="BF102" s="35">
        <f t="shared" si="225"/>
        <v>0</v>
      </c>
      <c r="BG102" s="36">
        <f t="shared" si="226"/>
        <v>0</v>
      </c>
      <c r="BH102" s="35">
        <f t="shared" si="227"/>
        <v>0</v>
      </c>
      <c r="BI102" s="35">
        <f t="shared" si="228"/>
        <v>95.207373271889409</v>
      </c>
      <c r="BJ102" s="35">
        <f t="shared" si="229"/>
        <v>95.359417652411281</v>
      </c>
      <c r="BK102" s="35">
        <f t="shared" si="230"/>
        <v>98.630136986301366</v>
      </c>
      <c r="BL102" s="35">
        <f t="shared" si="231"/>
        <v>100</v>
      </c>
      <c r="BM102" s="35">
        <f t="shared" si="232"/>
        <v>0</v>
      </c>
      <c r="BN102" s="35">
        <f t="shared" si="233"/>
        <v>0</v>
      </c>
      <c r="BO102" s="35">
        <f t="shared" si="234"/>
        <v>0</v>
      </c>
      <c r="BP102" s="35">
        <f t="shared" si="235"/>
        <v>0</v>
      </c>
      <c r="BQ102" s="35">
        <f t="shared" si="236"/>
        <v>0</v>
      </c>
      <c r="BR102" s="36">
        <f t="shared" si="237"/>
        <v>0</v>
      </c>
      <c r="BS102" s="35">
        <f t="shared" si="238"/>
        <v>0</v>
      </c>
      <c r="BT102" s="35">
        <f t="shared" si="239"/>
        <v>97.637051039697539</v>
      </c>
      <c r="BU102" s="35">
        <f t="shared" si="240"/>
        <v>99.054820415879021</v>
      </c>
      <c r="BV102" s="35">
        <f t="shared" si="241"/>
        <v>95.274102079395078</v>
      </c>
      <c r="BW102" s="35">
        <f t="shared" si="242"/>
        <v>100</v>
      </c>
      <c r="BX102" s="35">
        <f t="shared" si="243"/>
        <v>0</v>
      </c>
      <c r="BY102" s="35">
        <f t="shared" si="244"/>
        <v>0</v>
      </c>
      <c r="BZ102" s="35">
        <f t="shared" si="245"/>
        <v>0</v>
      </c>
      <c r="CA102" s="35">
        <f t="shared" si="246"/>
        <v>0</v>
      </c>
      <c r="CB102" s="35">
        <f t="shared" si="247"/>
        <v>0</v>
      </c>
      <c r="CE102" s="15">
        <v>10.33</v>
      </c>
      <c r="CF102" s="16">
        <v>10.48</v>
      </c>
      <c r="CG102" s="16">
        <v>10.08</v>
      </c>
      <c r="CH102" s="16">
        <v>10.58</v>
      </c>
      <c r="CN102" s="15" t="s">
        <v>180</v>
      </c>
      <c r="CO102" s="16" t="s">
        <v>180</v>
      </c>
      <c r="CP102" s="15">
        <v>0.25</v>
      </c>
      <c r="CQ102" s="16">
        <v>0.26</v>
      </c>
      <c r="CR102" s="16">
        <v>0.27</v>
      </c>
      <c r="CS102" s="16">
        <v>0.26</v>
      </c>
      <c r="CT102" s="15" t="s">
        <v>180</v>
      </c>
      <c r="CU102" s="16" t="s">
        <v>180</v>
      </c>
      <c r="CV102" s="16" t="s">
        <v>180</v>
      </c>
      <c r="CW102" s="15" t="s">
        <v>180</v>
      </c>
      <c r="CX102" s="16" t="s">
        <v>180</v>
      </c>
      <c r="CY102" s="19" t="str">
        <f t="shared" si="204"/>
        <v/>
      </c>
      <c r="CZ102" s="17" t="str">
        <f t="shared" si="205"/>
        <v/>
      </c>
      <c r="DA102" s="19">
        <f t="shared" si="206"/>
        <v>2.4201355275895451</v>
      </c>
      <c r="DB102" s="17">
        <f t="shared" si="207"/>
        <v>2.4809160305343512</v>
      </c>
      <c r="DC102" s="17">
        <f t="shared" si="208"/>
        <v>2.6785714285714288</v>
      </c>
      <c r="DD102" s="17">
        <f t="shared" si="209"/>
        <v>2.4574669187145561</v>
      </c>
      <c r="DE102" s="19" t="str">
        <f t="shared" si="210"/>
        <v/>
      </c>
      <c r="DF102" s="17" t="str">
        <f t="shared" si="211"/>
        <v/>
      </c>
      <c r="DG102" s="17" t="str">
        <f t="shared" si="212"/>
        <v/>
      </c>
      <c r="DH102" s="19" t="str">
        <f t="shared" si="213"/>
        <v/>
      </c>
      <c r="DI102" s="17" t="str">
        <f t="shared" si="214"/>
        <v/>
      </c>
    </row>
    <row r="103" spans="1:113" x14ac:dyDescent="0.2">
      <c r="A103" s="91" t="s">
        <v>281</v>
      </c>
      <c r="B103" s="91" t="e">
        <f>VLOOKUP(A103,#REF!,5,FALSE)</f>
        <v>#REF!</v>
      </c>
      <c r="C103" s="92">
        <v>4</v>
      </c>
      <c r="D103" s="103" t="str">
        <f t="shared" si="149"/>
        <v/>
      </c>
      <c r="E103" s="103" t="str">
        <f t="shared" si="150"/>
        <v/>
      </c>
      <c r="F103" s="103">
        <f t="shared" si="151"/>
        <v>2.4303816793893125</v>
      </c>
      <c r="G103" s="103">
        <f t="shared" si="152"/>
        <v>2.2989843749999981</v>
      </c>
      <c r="H103" s="103">
        <f t="shared" si="153"/>
        <v>2.215937499999999</v>
      </c>
      <c r="I103" s="103">
        <f t="shared" si="154"/>
        <v>2.6651612903225779</v>
      </c>
      <c r="J103" s="103" t="str">
        <f t="shared" si="155"/>
        <v/>
      </c>
      <c r="K103" s="103" t="str">
        <f t="shared" si="156"/>
        <v/>
      </c>
      <c r="L103" s="103" t="str">
        <f t="shared" si="157"/>
        <v/>
      </c>
      <c r="M103" s="103" t="str">
        <f t="shared" si="158"/>
        <v/>
      </c>
      <c r="N103" s="103" t="str">
        <f t="shared" si="159"/>
        <v/>
      </c>
      <c r="O103" s="102" t="str">
        <f t="shared" si="160"/>
        <v/>
      </c>
      <c r="P103" s="103" t="str">
        <f t="shared" si="161"/>
        <v/>
      </c>
      <c r="Q103" s="103">
        <f t="shared" si="162"/>
        <v>0.11999999999999922</v>
      </c>
      <c r="R103" s="103">
        <f t="shared" si="163"/>
        <v>0.17999999999999972</v>
      </c>
      <c r="S103" s="103">
        <f t="shared" si="164"/>
        <v>-0.38000000000000078</v>
      </c>
      <c r="T103" s="103">
        <f t="shared" si="165"/>
        <v>8.0000000000000071E-2</v>
      </c>
      <c r="U103" s="103" t="str">
        <f t="shared" si="166"/>
        <v/>
      </c>
      <c r="V103" s="103" t="str">
        <f t="shared" si="167"/>
        <v/>
      </c>
      <c r="W103" s="103" t="str">
        <f t="shared" si="168"/>
        <v/>
      </c>
      <c r="X103" s="103" t="str">
        <f t="shared" si="169"/>
        <v/>
      </c>
      <c r="Y103" s="103" t="str">
        <f t="shared" si="170"/>
        <v/>
      </c>
      <c r="Z103" s="35">
        <f t="shared" si="171"/>
        <v>0</v>
      </c>
      <c r="AA103" s="35">
        <f t="shared" si="172"/>
        <v>0</v>
      </c>
      <c r="AB103" s="35">
        <f t="shared" si="173"/>
        <v>97.899240501690329</v>
      </c>
      <c r="AC103" s="35">
        <f t="shared" si="174"/>
        <v>97.22628740749316</v>
      </c>
      <c r="AD103" s="35">
        <f t="shared" si="175"/>
        <v>98.788871467865988</v>
      </c>
      <c r="AE103" s="35">
        <f t="shared" si="176"/>
        <v>99.999999999999986</v>
      </c>
      <c r="AF103" s="35">
        <f t="shared" si="177"/>
        <v>0</v>
      </c>
      <c r="AG103" s="35">
        <f t="shared" si="178"/>
        <v>0</v>
      </c>
      <c r="AH103" s="35">
        <f t="shared" si="179"/>
        <v>0</v>
      </c>
      <c r="AI103" s="35">
        <f t="shared" si="180"/>
        <v>0</v>
      </c>
      <c r="AJ103" s="35">
        <f t="shared" si="181"/>
        <v>0</v>
      </c>
      <c r="AK103" s="36">
        <f t="shared" si="182"/>
        <v>0</v>
      </c>
      <c r="AL103" s="35">
        <f t="shared" si="183"/>
        <v>0</v>
      </c>
      <c r="AM103" s="35">
        <f t="shared" si="184"/>
        <v>99.40944881889763</v>
      </c>
      <c r="AN103" s="35">
        <f t="shared" si="185"/>
        <v>100</v>
      </c>
      <c r="AO103" s="35">
        <f t="shared" si="186"/>
        <v>94.488188976377955</v>
      </c>
      <c r="AP103" s="35">
        <f t="shared" si="187"/>
        <v>99.015748031496059</v>
      </c>
      <c r="AQ103" s="35">
        <f t="shared" si="188"/>
        <v>0</v>
      </c>
      <c r="AR103" s="35">
        <f t="shared" si="189"/>
        <v>0</v>
      </c>
      <c r="AS103" s="35">
        <f t="shared" si="190"/>
        <v>0</v>
      </c>
      <c r="AT103" s="35">
        <f t="shared" si="191"/>
        <v>0</v>
      </c>
      <c r="AU103" s="35">
        <f t="shared" si="192"/>
        <v>0</v>
      </c>
      <c r="AV103" s="36">
        <f t="shared" si="215"/>
        <v>0</v>
      </c>
      <c r="AW103" s="35">
        <f t="shared" si="216"/>
        <v>0</v>
      </c>
      <c r="AX103" s="35">
        <f t="shared" si="217"/>
        <v>97.899240501690329</v>
      </c>
      <c r="AY103" s="35">
        <f t="shared" si="218"/>
        <v>97.22628740749316</v>
      </c>
      <c r="AZ103" s="35">
        <f t="shared" si="219"/>
        <v>98.788871467865988</v>
      </c>
      <c r="BA103" s="35">
        <f t="shared" si="220"/>
        <v>99.999999999999986</v>
      </c>
      <c r="BB103" s="35">
        <f t="shared" si="221"/>
        <v>0</v>
      </c>
      <c r="BC103" s="35">
        <f t="shared" si="222"/>
        <v>0</v>
      </c>
      <c r="BD103" s="35">
        <f t="shared" si="223"/>
        <v>0</v>
      </c>
      <c r="BE103" s="35">
        <f t="shared" si="224"/>
        <v>0</v>
      </c>
      <c r="BF103" s="35">
        <f t="shared" si="225"/>
        <v>0</v>
      </c>
      <c r="BG103" s="36">
        <f t="shared" si="226"/>
        <v>0</v>
      </c>
      <c r="BH103" s="35">
        <f t="shared" si="227"/>
        <v>0</v>
      </c>
      <c r="BI103" s="35">
        <f t="shared" si="228"/>
        <v>93.087557603686633</v>
      </c>
      <c r="BJ103" s="35">
        <f t="shared" si="229"/>
        <v>92.4476797088262</v>
      </c>
      <c r="BK103" s="35">
        <f t="shared" si="230"/>
        <v>93.933463796477483</v>
      </c>
      <c r="BL103" s="35">
        <f t="shared" si="231"/>
        <v>95.085066162570882</v>
      </c>
      <c r="BM103" s="35">
        <f t="shared" si="232"/>
        <v>0</v>
      </c>
      <c r="BN103" s="35">
        <f t="shared" si="233"/>
        <v>0</v>
      </c>
      <c r="BO103" s="35">
        <f t="shared" si="234"/>
        <v>0</v>
      </c>
      <c r="BP103" s="35">
        <f t="shared" si="235"/>
        <v>0</v>
      </c>
      <c r="BQ103" s="35">
        <f t="shared" si="236"/>
        <v>0</v>
      </c>
      <c r="BR103" s="36">
        <f t="shared" si="237"/>
        <v>0</v>
      </c>
      <c r="BS103" s="35">
        <f t="shared" si="238"/>
        <v>0</v>
      </c>
      <c r="BT103" s="35">
        <f t="shared" si="239"/>
        <v>99.40944881889763</v>
      </c>
      <c r="BU103" s="35">
        <f t="shared" si="240"/>
        <v>100</v>
      </c>
      <c r="BV103" s="35">
        <f t="shared" si="241"/>
        <v>94.488188976377955</v>
      </c>
      <c r="BW103" s="35">
        <f t="shared" si="242"/>
        <v>99.015748031496059</v>
      </c>
      <c r="BX103" s="35">
        <f t="shared" si="243"/>
        <v>0</v>
      </c>
      <c r="BY103" s="35">
        <f t="shared" si="244"/>
        <v>0</v>
      </c>
      <c r="BZ103" s="35">
        <f t="shared" si="245"/>
        <v>0</v>
      </c>
      <c r="CA103" s="35">
        <f t="shared" si="246"/>
        <v>0</v>
      </c>
      <c r="CB103" s="35">
        <f t="shared" si="247"/>
        <v>0</v>
      </c>
      <c r="CE103" s="15">
        <v>10.1</v>
      </c>
      <c r="CF103" s="16">
        <v>10.16</v>
      </c>
      <c r="CG103" s="16">
        <v>9.6</v>
      </c>
      <c r="CH103" s="16">
        <v>10.06</v>
      </c>
      <c r="CN103" s="15" t="s">
        <v>180</v>
      </c>
      <c r="CO103" s="16" t="s">
        <v>180</v>
      </c>
      <c r="CP103" s="15">
        <v>0.19</v>
      </c>
      <c r="CQ103" s="16">
        <v>0.21</v>
      </c>
      <c r="CR103" s="16">
        <v>0.19</v>
      </c>
      <c r="CS103" s="16">
        <v>0.23</v>
      </c>
      <c r="CT103" s="15" t="s">
        <v>180</v>
      </c>
      <c r="CU103" s="16" t="s">
        <v>180</v>
      </c>
      <c r="CV103" s="16" t="s">
        <v>180</v>
      </c>
      <c r="CW103" s="15" t="s">
        <v>180</v>
      </c>
      <c r="CX103" s="16" t="s">
        <v>180</v>
      </c>
      <c r="CY103" s="19" t="str">
        <f t="shared" si="204"/>
        <v/>
      </c>
      <c r="CZ103" s="17" t="str">
        <f t="shared" si="205"/>
        <v/>
      </c>
      <c r="DA103" s="19">
        <f t="shared" si="206"/>
        <v>1.8811881188118811</v>
      </c>
      <c r="DB103" s="17">
        <f t="shared" si="207"/>
        <v>2.0669291338582676</v>
      </c>
      <c r="DC103" s="17">
        <f t="shared" si="208"/>
        <v>1.979166666666667</v>
      </c>
      <c r="DD103" s="17">
        <f t="shared" si="209"/>
        <v>2.286282306163022</v>
      </c>
      <c r="DE103" s="19" t="str">
        <f t="shared" si="210"/>
        <v/>
      </c>
      <c r="DF103" s="17" t="str">
        <f t="shared" si="211"/>
        <v/>
      </c>
      <c r="DG103" s="17" t="str">
        <f t="shared" si="212"/>
        <v/>
      </c>
      <c r="DH103" s="19" t="str">
        <f t="shared" si="213"/>
        <v/>
      </c>
      <c r="DI103" s="17" t="str">
        <f t="shared" si="214"/>
        <v/>
      </c>
    </row>
    <row r="104" spans="1:113" x14ac:dyDescent="0.2">
      <c r="A104" s="91" t="s">
        <v>282</v>
      </c>
      <c r="B104" s="91" t="e">
        <f>VLOOKUP(A104,#REF!,5,FALSE)</f>
        <v>#REF!</v>
      </c>
      <c r="C104" s="92">
        <v>3</v>
      </c>
      <c r="D104" s="103">
        <f t="shared" si="149"/>
        <v>2.5823232323232306</v>
      </c>
      <c r="E104" s="103">
        <f t="shared" si="150"/>
        <v>2.7146464646464619</v>
      </c>
      <c r="F104" s="103">
        <f t="shared" si="151"/>
        <v>2.5003816793893128</v>
      </c>
      <c r="G104" s="103">
        <f t="shared" si="152"/>
        <v>2.5689843749999977</v>
      </c>
      <c r="H104" s="103">
        <f t="shared" si="153"/>
        <v>2.6959374999999994</v>
      </c>
      <c r="I104" s="103">
        <f t="shared" si="154"/>
        <v>3.0051612903225777</v>
      </c>
      <c r="J104" s="103">
        <f t="shared" si="155"/>
        <v>3.1438938053097338</v>
      </c>
      <c r="K104" s="103">
        <f t="shared" si="156"/>
        <v>2.968991596638654</v>
      </c>
      <c r="L104" s="103">
        <f t="shared" si="157"/>
        <v>1.5491208791208786</v>
      </c>
      <c r="M104" s="103">
        <f t="shared" si="158"/>
        <v>2.7111320754716992</v>
      </c>
      <c r="N104" s="103">
        <f t="shared" si="159"/>
        <v>3.2082828282828331</v>
      </c>
      <c r="O104" s="102">
        <f t="shared" si="160"/>
        <v>-0.22090909090908895</v>
      </c>
      <c r="P104" s="103">
        <f t="shared" si="161"/>
        <v>-0.15090909090909044</v>
      </c>
      <c r="Q104" s="103">
        <f t="shared" si="162"/>
        <v>-1.0909090909089869E-2</v>
      </c>
      <c r="R104" s="103">
        <f t="shared" si="163"/>
        <v>0.24909090909090992</v>
      </c>
      <c r="S104" s="103">
        <f t="shared" si="164"/>
        <v>-0.10090909090908973</v>
      </c>
      <c r="T104" s="103">
        <f t="shared" si="165"/>
        <v>0.21909090909091056</v>
      </c>
      <c r="U104" s="103">
        <f t="shared" si="166"/>
        <v>0.65909090909091006</v>
      </c>
      <c r="V104" s="103">
        <f t="shared" si="167"/>
        <v>0.53909090909091084</v>
      </c>
      <c r="W104" s="103">
        <f t="shared" si="168"/>
        <v>-1.3309090909090902</v>
      </c>
      <c r="X104" s="103">
        <f t="shared" si="169"/>
        <v>-0.14090909090909065</v>
      </c>
      <c r="Y104" s="103">
        <f t="shared" si="170"/>
        <v>0.28909090909091084</v>
      </c>
      <c r="Z104" s="35">
        <f t="shared" si="171"/>
        <v>98.761919138323975</v>
      </c>
      <c r="AA104" s="35">
        <f t="shared" si="172"/>
        <v>100</v>
      </c>
      <c r="AB104" s="35">
        <f t="shared" si="173"/>
        <v>95.03456221198158</v>
      </c>
      <c r="AC104" s="35">
        <f t="shared" si="174"/>
        <v>96.222576079263973</v>
      </c>
      <c r="AD104" s="35">
        <f t="shared" si="175"/>
        <v>100</v>
      </c>
      <c r="AE104" s="35">
        <f t="shared" si="176"/>
        <v>99.663936147868085</v>
      </c>
      <c r="AF104" s="35">
        <f t="shared" si="177"/>
        <v>100</v>
      </c>
      <c r="AG104" s="35">
        <f t="shared" si="178"/>
        <v>96.402877697841717</v>
      </c>
      <c r="AH104" s="35">
        <f t="shared" si="179"/>
        <v>84.77011494252875</v>
      </c>
      <c r="AI104" s="35">
        <f t="shared" si="180"/>
        <v>95.61904761904762</v>
      </c>
      <c r="AJ104" s="35">
        <f t="shared" si="181"/>
        <v>100</v>
      </c>
      <c r="AK104" s="36">
        <f t="shared" si="182"/>
        <v>99.302093718843494</v>
      </c>
      <c r="AL104" s="35">
        <f t="shared" si="183"/>
        <v>100</v>
      </c>
      <c r="AM104" s="35">
        <f t="shared" si="184"/>
        <v>97.507190795781398</v>
      </c>
      <c r="AN104" s="35">
        <f t="shared" si="185"/>
        <v>100</v>
      </c>
      <c r="AO104" s="35">
        <f t="shared" si="186"/>
        <v>96.644295302013433</v>
      </c>
      <c r="AP104" s="35">
        <f t="shared" si="187"/>
        <v>99.712368168744007</v>
      </c>
      <c r="AQ104" s="35">
        <f t="shared" si="188"/>
        <v>100</v>
      </c>
      <c r="AR104" s="35">
        <f t="shared" si="189"/>
        <v>98.892988929889299</v>
      </c>
      <c r="AS104" s="35">
        <f t="shared" si="190"/>
        <v>81.642066420664207</v>
      </c>
      <c r="AT104" s="35">
        <f t="shared" si="191"/>
        <v>95.893027698185278</v>
      </c>
      <c r="AU104" s="35">
        <f t="shared" si="192"/>
        <v>100</v>
      </c>
      <c r="AV104" s="36">
        <f t="shared" si="215"/>
        <v>90.299184043517712</v>
      </c>
      <c r="AW104" s="35">
        <f t="shared" si="216"/>
        <v>91.431175934366436</v>
      </c>
      <c r="AX104" s="35">
        <f t="shared" si="217"/>
        <v>93.732718894009224</v>
      </c>
      <c r="AY104" s="35">
        <f t="shared" si="218"/>
        <v>94.904458598726109</v>
      </c>
      <c r="AZ104" s="35">
        <f t="shared" si="219"/>
        <v>98.630136986301366</v>
      </c>
      <c r="BA104" s="35">
        <f t="shared" si="220"/>
        <v>98.298676748582224</v>
      </c>
      <c r="BB104" s="35">
        <f t="shared" si="221"/>
        <v>100</v>
      </c>
      <c r="BC104" s="35">
        <f t="shared" si="222"/>
        <v>96.402877697841717</v>
      </c>
      <c r="BD104" s="35">
        <f t="shared" si="223"/>
        <v>84.77011494252875</v>
      </c>
      <c r="BE104" s="35">
        <f t="shared" si="224"/>
        <v>95.61904761904762</v>
      </c>
      <c r="BF104" s="35">
        <f t="shared" si="225"/>
        <v>100</v>
      </c>
      <c r="BG104" s="36">
        <f t="shared" si="226"/>
        <v>90.299184043517698</v>
      </c>
      <c r="BH104" s="35">
        <f t="shared" si="227"/>
        <v>91.431175934366436</v>
      </c>
      <c r="BI104" s="35">
        <f t="shared" si="228"/>
        <v>93.732718894009224</v>
      </c>
      <c r="BJ104" s="35">
        <f t="shared" si="229"/>
        <v>94.904458598726109</v>
      </c>
      <c r="BK104" s="35">
        <f t="shared" si="230"/>
        <v>98.630136986301366</v>
      </c>
      <c r="BL104" s="35">
        <f t="shared" si="231"/>
        <v>98.298676748582224</v>
      </c>
      <c r="BM104" s="35">
        <f t="shared" si="232"/>
        <v>100</v>
      </c>
      <c r="BN104" s="35">
        <f t="shared" si="233"/>
        <v>96.402877697841731</v>
      </c>
      <c r="BO104" s="35">
        <f t="shared" si="234"/>
        <v>84.770114942528735</v>
      </c>
      <c r="BP104" s="35">
        <f t="shared" si="235"/>
        <v>95.619047619047606</v>
      </c>
      <c r="BQ104" s="35">
        <f t="shared" si="236"/>
        <v>100</v>
      </c>
      <c r="BR104" s="36">
        <f t="shared" si="237"/>
        <v>91.881918819188201</v>
      </c>
      <c r="BS104" s="35">
        <f t="shared" si="238"/>
        <v>92.52767527675276</v>
      </c>
      <c r="BT104" s="35">
        <f t="shared" si="239"/>
        <v>93.819188191881921</v>
      </c>
      <c r="BU104" s="35">
        <f t="shared" si="240"/>
        <v>96.217712177121768</v>
      </c>
      <c r="BV104" s="35">
        <f t="shared" si="241"/>
        <v>92.988929889298888</v>
      </c>
      <c r="BW104" s="35">
        <f t="shared" si="242"/>
        <v>95.9409594095941</v>
      </c>
      <c r="BX104" s="35">
        <f t="shared" si="243"/>
        <v>100</v>
      </c>
      <c r="BY104" s="35">
        <f t="shared" si="244"/>
        <v>98.892988929889299</v>
      </c>
      <c r="BZ104" s="35">
        <f t="shared" si="245"/>
        <v>81.642066420664207</v>
      </c>
      <c r="CA104" s="35">
        <f t="shared" si="246"/>
        <v>92.619926199261982</v>
      </c>
      <c r="CB104" s="35">
        <f t="shared" si="247"/>
        <v>96.586715867158674</v>
      </c>
      <c r="CC104" s="15">
        <v>9.9600000000000009</v>
      </c>
      <c r="CD104" s="16">
        <v>10.029999999999999</v>
      </c>
      <c r="CE104" s="15">
        <v>10.17</v>
      </c>
      <c r="CF104" s="16">
        <v>10.43</v>
      </c>
      <c r="CG104" s="16">
        <v>10.08</v>
      </c>
      <c r="CH104" s="16">
        <v>10.4</v>
      </c>
      <c r="CI104" s="15">
        <v>10.84</v>
      </c>
      <c r="CJ104" s="16">
        <v>10.72</v>
      </c>
      <c r="CK104" s="16">
        <v>8.85</v>
      </c>
      <c r="CL104" s="15">
        <v>10.039999999999999</v>
      </c>
      <c r="CM104" s="16">
        <v>10.47</v>
      </c>
      <c r="CN104" s="15">
        <v>0.15</v>
      </c>
      <c r="CO104" s="16">
        <v>0.24</v>
      </c>
      <c r="CP104" s="15">
        <v>0.19</v>
      </c>
      <c r="CQ104" s="16">
        <v>0.2</v>
      </c>
      <c r="CR104" s="16">
        <v>0.11</v>
      </c>
      <c r="CS104" s="16">
        <v>0.21</v>
      </c>
      <c r="CT104" s="15">
        <v>0.14000000000000001</v>
      </c>
      <c r="CU104" s="16">
        <v>0.15</v>
      </c>
      <c r="CV104" s="16">
        <v>0.2</v>
      </c>
      <c r="CW104" s="15">
        <v>7.0000000000000007E-2</v>
      </c>
      <c r="CX104" s="16">
        <v>0.12</v>
      </c>
      <c r="CY104" s="19">
        <f t="shared" si="204"/>
        <v>1.506024096385542</v>
      </c>
      <c r="CZ104" s="17">
        <f t="shared" si="205"/>
        <v>2.3928215353938187</v>
      </c>
      <c r="DA104" s="19">
        <f t="shared" si="206"/>
        <v>1.8682399213372665</v>
      </c>
      <c r="DB104" s="17">
        <f t="shared" si="207"/>
        <v>1.9175455417066156</v>
      </c>
      <c r="DC104" s="17">
        <f t="shared" si="208"/>
        <v>1.0912698412698412</v>
      </c>
      <c r="DD104" s="17">
        <f t="shared" si="209"/>
        <v>2.0192307692307692</v>
      </c>
      <c r="DE104" s="19">
        <f t="shared" si="210"/>
        <v>1.2915129151291516</v>
      </c>
      <c r="DF104" s="17">
        <f t="shared" si="211"/>
        <v>1.3992537313432836</v>
      </c>
      <c r="DG104" s="17">
        <f t="shared" si="212"/>
        <v>2.259887005649718</v>
      </c>
      <c r="DH104" s="19">
        <f t="shared" si="213"/>
        <v>0.69721115537848621</v>
      </c>
      <c r="DI104" s="17">
        <f t="shared" si="214"/>
        <v>1.1461318051575931</v>
      </c>
    </row>
    <row r="105" spans="1:113" x14ac:dyDescent="0.2">
      <c r="A105" s="91" t="s">
        <v>283</v>
      </c>
      <c r="B105" s="91" t="e">
        <f>VLOOKUP(A105,#REF!,5,FALSE)</f>
        <v>#REF!</v>
      </c>
      <c r="C105" s="92">
        <v>3</v>
      </c>
      <c r="D105" s="103">
        <f t="shared" si="149"/>
        <v>0.42232323232322955</v>
      </c>
      <c r="E105" s="103">
        <f t="shared" si="150"/>
        <v>0.51464646464646258</v>
      </c>
      <c r="F105" s="103">
        <f t="shared" si="151"/>
        <v>0.15038167938931313</v>
      </c>
      <c r="G105" s="103">
        <f t="shared" si="152"/>
        <v>0.23898437499999758</v>
      </c>
      <c r="H105" s="103">
        <f t="shared" si="153"/>
        <v>8.5937499999999112E-2</v>
      </c>
      <c r="I105" s="103">
        <f t="shared" si="154"/>
        <v>0.35516129032257737</v>
      </c>
      <c r="J105" s="103">
        <f t="shared" si="155"/>
        <v>1.3438938053097331</v>
      </c>
      <c r="K105" s="103">
        <f t="shared" si="156"/>
        <v>1.1489915966386537</v>
      </c>
      <c r="L105" s="103">
        <f t="shared" si="157"/>
        <v>2.9120879120879017E-2</v>
      </c>
      <c r="M105" s="103">
        <f t="shared" si="158"/>
        <v>0.28113207547170038</v>
      </c>
      <c r="N105" s="103">
        <f t="shared" si="159"/>
        <v>0.38828282828283278</v>
      </c>
      <c r="O105" s="102">
        <f t="shared" si="160"/>
        <v>-0.13636363636363669</v>
      </c>
      <c r="P105" s="103">
        <f t="shared" si="161"/>
        <v>-0.10636363636363644</v>
      </c>
      <c r="Q105" s="103">
        <f t="shared" si="162"/>
        <v>-0.11636363636363622</v>
      </c>
      <c r="R105" s="103">
        <f t="shared" si="163"/>
        <v>0.16363636363636314</v>
      </c>
      <c r="S105" s="103">
        <f t="shared" si="164"/>
        <v>-0.46636363636363676</v>
      </c>
      <c r="T105" s="103">
        <f t="shared" si="165"/>
        <v>-0.18636363636363651</v>
      </c>
      <c r="U105" s="103">
        <f t="shared" si="166"/>
        <v>1.1036363636363626</v>
      </c>
      <c r="V105" s="103">
        <f t="shared" si="167"/>
        <v>0.96363636363636385</v>
      </c>
      <c r="W105" s="103">
        <f t="shared" si="168"/>
        <v>-0.60636363636363644</v>
      </c>
      <c r="X105" s="103">
        <f t="shared" si="169"/>
        <v>-0.32636363636363619</v>
      </c>
      <c r="Y105" s="103">
        <f t="shared" si="170"/>
        <v>-0.28636363636363615</v>
      </c>
      <c r="Z105" s="35">
        <f t="shared" si="171"/>
        <v>99.074971429365405</v>
      </c>
      <c r="AA105" s="35">
        <f t="shared" si="172"/>
        <v>100</v>
      </c>
      <c r="AB105" s="35">
        <f t="shared" si="173"/>
        <v>97.788928713659899</v>
      </c>
      <c r="AC105" s="35">
        <f t="shared" si="174"/>
        <v>100</v>
      </c>
      <c r="AD105" s="35">
        <f t="shared" si="175"/>
        <v>99.170471841704725</v>
      </c>
      <c r="AE105" s="35">
        <f t="shared" si="176"/>
        <v>99.386800158696815</v>
      </c>
      <c r="AF105" s="35">
        <f t="shared" si="177"/>
        <v>100.00000000000001</v>
      </c>
      <c r="AG105" s="35">
        <f t="shared" si="178"/>
        <v>95.972337174508212</v>
      </c>
      <c r="AH105" s="35">
        <f t="shared" si="179"/>
        <v>84.190740175634915</v>
      </c>
      <c r="AI105" s="35">
        <f t="shared" si="180"/>
        <v>99.192903828197956</v>
      </c>
      <c r="AJ105" s="35">
        <f t="shared" si="181"/>
        <v>100</v>
      </c>
      <c r="AK105" s="36">
        <f t="shared" si="182"/>
        <v>99.616858237547888</v>
      </c>
      <c r="AL105" s="35">
        <f t="shared" si="183"/>
        <v>100</v>
      </c>
      <c r="AM105" s="35">
        <f t="shared" si="184"/>
        <v>96.543209876543216</v>
      </c>
      <c r="AN105" s="35">
        <f t="shared" si="185"/>
        <v>100</v>
      </c>
      <c r="AO105" s="35">
        <f t="shared" si="186"/>
        <v>92.222222222222229</v>
      </c>
      <c r="AP105" s="35">
        <f t="shared" si="187"/>
        <v>95.679012345679013</v>
      </c>
      <c r="AQ105" s="35">
        <f t="shared" si="188"/>
        <v>100</v>
      </c>
      <c r="AR105" s="35">
        <f t="shared" si="189"/>
        <v>98.451327433628322</v>
      </c>
      <c r="AS105" s="35">
        <f t="shared" si="190"/>
        <v>81.084070796460182</v>
      </c>
      <c r="AT105" s="35">
        <f t="shared" si="191"/>
        <v>99.477124183006538</v>
      </c>
      <c r="AU105" s="35">
        <f t="shared" si="192"/>
        <v>100</v>
      </c>
      <c r="AV105" s="36">
        <f t="shared" si="215"/>
        <v>84.796893428220727</v>
      </c>
      <c r="AW105" s="35">
        <f t="shared" si="216"/>
        <v>85.58861254749479</v>
      </c>
      <c r="AX105" s="35">
        <f t="shared" si="217"/>
        <v>86.424697198319819</v>
      </c>
      <c r="AY105" s="35">
        <f t="shared" si="218"/>
        <v>88.37881581808081</v>
      </c>
      <c r="AZ105" s="35">
        <f t="shared" si="219"/>
        <v>87.645688654901903</v>
      </c>
      <c r="BA105" s="35">
        <f t="shared" si="220"/>
        <v>87.836877059738711</v>
      </c>
      <c r="BB105" s="35">
        <f t="shared" si="221"/>
        <v>100.00000000000001</v>
      </c>
      <c r="BC105" s="35">
        <f t="shared" si="222"/>
        <v>95.972337174508212</v>
      </c>
      <c r="BD105" s="35">
        <f t="shared" si="223"/>
        <v>84.190740175634915</v>
      </c>
      <c r="BE105" s="35">
        <f t="shared" si="224"/>
        <v>86.907290349768246</v>
      </c>
      <c r="BF105" s="35">
        <f t="shared" si="225"/>
        <v>87.614423003778185</v>
      </c>
      <c r="BG105" s="36">
        <f t="shared" si="226"/>
        <v>70.716228467815057</v>
      </c>
      <c r="BH105" s="35">
        <f t="shared" si="227"/>
        <v>71.376481312670919</v>
      </c>
      <c r="BI105" s="35">
        <f t="shared" si="228"/>
        <v>72.073732718894007</v>
      </c>
      <c r="BJ105" s="35">
        <f t="shared" si="229"/>
        <v>73.703366696997264</v>
      </c>
      <c r="BK105" s="35">
        <f t="shared" si="230"/>
        <v>73.091976516634048</v>
      </c>
      <c r="BL105" s="35">
        <f t="shared" si="231"/>
        <v>73.251417769376175</v>
      </c>
      <c r="BM105" s="35">
        <f t="shared" si="232"/>
        <v>83.394833948339468</v>
      </c>
      <c r="BN105" s="35">
        <f t="shared" si="233"/>
        <v>80.035971223021591</v>
      </c>
      <c r="BO105" s="35">
        <f t="shared" si="234"/>
        <v>70.210727969348667</v>
      </c>
      <c r="BP105" s="35">
        <f t="shared" si="235"/>
        <v>72.476190476190482</v>
      </c>
      <c r="BQ105" s="35">
        <f t="shared" si="236"/>
        <v>73.065902578796553</v>
      </c>
      <c r="BR105" s="36">
        <f t="shared" si="237"/>
        <v>86.283185840707972</v>
      </c>
      <c r="BS105" s="35">
        <f t="shared" si="238"/>
        <v>86.615044247787623</v>
      </c>
      <c r="BT105" s="35">
        <f t="shared" si="239"/>
        <v>86.504424778761077</v>
      </c>
      <c r="BU105" s="35">
        <f t="shared" si="240"/>
        <v>89.601769911504434</v>
      </c>
      <c r="BV105" s="35">
        <f t="shared" si="241"/>
        <v>82.63274336283186</v>
      </c>
      <c r="BW105" s="35">
        <f t="shared" si="242"/>
        <v>85.730088495575231</v>
      </c>
      <c r="BX105" s="35">
        <f t="shared" si="243"/>
        <v>100</v>
      </c>
      <c r="BY105" s="35">
        <f t="shared" si="244"/>
        <v>98.451327433628322</v>
      </c>
      <c r="BZ105" s="35">
        <f t="shared" si="245"/>
        <v>81.084070796460182</v>
      </c>
      <c r="CA105" s="35">
        <f t="shared" si="246"/>
        <v>84.181415929203553</v>
      </c>
      <c r="CB105" s="35">
        <f t="shared" si="247"/>
        <v>84.623893805309748</v>
      </c>
      <c r="CC105" s="15">
        <v>7.8</v>
      </c>
      <c r="CD105" s="16">
        <v>7.83</v>
      </c>
      <c r="CE105" s="15">
        <v>7.82</v>
      </c>
      <c r="CF105" s="16">
        <v>8.1</v>
      </c>
      <c r="CG105" s="16">
        <v>7.47</v>
      </c>
      <c r="CH105" s="16">
        <v>7.75</v>
      </c>
      <c r="CI105" s="15">
        <v>9.0399999999999991</v>
      </c>
      <c r="CJ105" s="16">
        <v>8.9</v>
      </c>
      <c r="CK105" s="16">
        <v>7.33</v>
      </c>
      <c r="CL105" s="15">
        <v>7.61</v>
      </c>
      <c r="CM105" s="16">
        <v>7.65</v>
      </c>
      <c r="CN105" s="15">
        <v>0.21</v>
      </c>
      <c r="CO105" s="16">
        <v>0.19</v>
      </c>
      <c r="CP105" s="15">
        <v>0.2</v>
      </c>
      <c r="CQ105" s="16">
        <v>0.28999999999999998</v>
      </c>
      <c r="CR105" s="16">
        <v>0.22</v>
      </c>
      <c r="CS105" s="16">
        <v>0.24</v>
      </c>
      <c r="CT105" s="15">
        <v>0.28999999999999998</v>
      </c>
      <c r="CU105" s="16">
        <v>0.28000000000000003</v>
      </c>
      <c r="CV105" s="16">
        <v>0.2</v>
      </c>
      <c r="CW105" s="15">
        <v>0.13</v>
      </c>
      <c r="CX105" s="16">
        <v>0.16</v>
      </c>
      <c r="CY105" s="19">
        <f t="shared" si="204"/>
        <v>2.6923076923076921</v>
      </c>
      <c r="CZ105" s="17">
        <f t="shared" si="205"/>
        <v>2.4265644955300125</v>
      </c>
      <c r="DA105" s="19">
        <f t="shared" si="206"/>
        <v>2.5575447570332481</v>
      </c>
      <c r="DB105" s="17">
        <f t="shared" si="207"/>
        <v>3.5802469135802468</v>
      </c>
      <c r="DC105" s="17">
        <f t="shared" si="208"/>
        <v>2.9451137884872827</v>
      </c>
      <c r="DD105" s="17">
        <f t="shared" si="209"/>
        <v>3.096774193548387</v>
      </c>
      <c r="DE105" s="19">
        <f t="shared" si="210"/>
        <v>3.2079646017699117</v>
      </c>
      <c r="DF105" s="17">
        <f t="shared" si="211"/>
        <v>3.1460674157303372</v>
      </c>
      <c r="DG105" s="17">
        <f t="shared" si="212"/>
        <v>2.7285129604365621</v>
      </c>
      <c r="DH105" s="19">
        <f t="shared" si="213"/>
        <v>1.7082785808147174</v>
      </c>
      <c r="DI105" s="17">
        <f t="shared" si="214"/>
        <v>2.0915032679738559</v>
      </c>
    </row>
    <row r="106" spans="1:113" x14ac:dyDescent="0.2">
      <c r="A106" s="91" t="s">
        <v>284</v>
      </c>
      <c r="B106" s="91" t="e">
        <f>VLOOKUP(A106,#REF!,5,FALSE)</f>
        <v>#REF!</v>
      </c>
      <c r="C106" s="92">
        <v>4</v>
      </c>
      <c r="D106" s="103">
        <f t="shared" si="149"/>
        <v>0.48232323232323004</v>
      </c>
      <c r="E106" s="103">
        <f t="shared" si="150"/>
        <v>0.54464646464646282</v>
      </c>
      <c r="F106" s="103">
        <f t="shared" si="151"/>
        <v>1.240381679389313</v>
      </c>
      <c r="G106" s="103">
        <f t="shared" si="152"/>
        <v>1.5289843749999985</v>
      </c>
      <c r="H106" s="103">
        <f t="shared" si="153"/>
        <v>1.0259374999999995</v>
      </c>
      <c r="I106" s="103">
        <f t="shared" si="154"/>
        <v>1.1751612903225777</v>
      </c>
      <c r="J106" s="103">
        <f t="shared" si="155"/>
        <v>1.6738938053097332</v>
      </c>
      <c r="K106" s="103">
        <f t="shared" si="156"/>
        <v>1.5689915966386536</v>
      </c>
      <c r="L106" s="103">
        <f t="shared" si="157"/>
        <v>1.779120879120879</v>
      </c>
      <c r="M106" s="103">
        <f t="shared" si="158"/>
        <v>1.3511320754716998</v>
      </c>
      <c r="N106" s="103">
        <f t="shared" si="159"/>
        <v>0.65828282828283236</v>
      </c>
      <c r="O106" s="102">
        <f t="shared" si="160"/>
        <v>-0.80999999999999961</v>
      </c>
      <c r="P106" s="103">
        <f t="shared" si="161"/>
        <v>-0.80999999999999961</v>
      </c>
      <c r="Q106" s="103">
        <f t="shared" si="162"/>
        <v>0.24000000000000021</v>
      </c>
      <c r="R106" s="103">
        <f t="shared" si="163"/>
        <v>0.72000000000000064</v>
      </c>
      <c r="S106" s="103">
        <f t="shared" si="164"/>
        <v>-0.25999999999999979</v>
      </c>
      <c r="T106" s="103">
        <f t="shared" si="165"/>
        <v>-9.9999999999999645E-2</v>
      </c>
      <c r="U106" s="103">
        <f t="shared" si="166"/>
        <v>0.69999999999999929</v>
      </c>
      <c r="V106" s="103">
        <f t="shared" si="167"/>
        <v>0.65000000000000036</v>
      </c>
      <c r="W106" s="103">
        <f t="shared" si="168"/>
        <v>0.41000000000000014</v>
      </c>
      <c r="X106" s="103">
        <f t="shared" si="169"/>
        <v>9.9999999999997868E-3</v>
      </c>
      <c r="Y106" s="103">
        <f t="shared" si="170"/>
        <v>-0.75</v>
      </c>
      <c r="Z106" s="35">
        <f t="shared" si="171"/>
        <v>99.456029011786057</v>
      </c>
      <c r="AA106" s="35">
        <f t="shared" si="172"/>
        <v>100</v>
      </c>
      <c r="AB106" s="35">
        <f t="shared" si="173"/>
        <v>96.112542512624955</v>
      </c>
      <c r="AC106" s="35">
        <f t="shared" si="174"/>
        <v>100</v>
      </c>
      <c r="AD106" s="35">
        <f t="shared" si="175"/>
        <v>96.311290063751869</v>
      </c>
      <c r="AE106" s="35">
        <f t="shared" si="176"/>
        <v>94.804129398004164</v>
      </c>
      <c r="AF106" s="35">
        <f t="shared" si="177"/>
        <v>99.385942097306426</v>
      </c>
      <c r="AG106" s="35">
        <f t="shared" si="178"/>
        <v>96.36643108420752</v>
      </c>
      <c r="AH106" s="35">
        <f t="shared" si="179"/>
        <v>100.00000000000001</v>
      </c>
      <c r="AI106" s="35">
        <f t="shared" si="180"/>
        <v>100.00000000000001</v>
      </c>
      <c r="AJ106" s="35">
        <f t="shared" si="181"/>
        <v>91.505684444033633</v>
      </c>
      <c r="AK106" s="36">
        <f t="shared" si="182"/>
        <v>100</v>
      </c>
      <c r="AL106" s="35">
        <f t="shared" si="183"/>
        <v>100</v>
      </c>
      <c r="AM106" s="35">
        <f t="shared" si="184"/>
        <v>94.888178913738017</v>
      </c>
      <c r="AN106" s="35">
        <f t="shared" si="185"/>
        <v>100</v>
      </c>
      <c r="AO106" s="35">
        <f t="shared" si="186"/>
        <v>89.563365282215116</v>
      </c>
      <c r="AP106" s="35">
        <f t="shared" si="187"/>
        <v>91.267305644302439</v>
      </c>
      <c r="AQ106" s="35">
        <f t="shared" si="188"/>
        <v>100</v>
      </c>
      <c r="AR106" s="35">
        <f t="shared" si="189"/>
        <v>99.466382070437575</v>
      </c>
      <c r="AS106" s="35">
        <f t="shared" si="190"/>
        <v>96.905016008537899</v>
      </c>
      <c r="AT106" s="35">
        <f t="shared" si="191"/>
        <v>100</v>
      </c>
      <c r="AU106" s="35">
        <f t="shared" si="192"/>
        <v>91.244239631336413</v>
      </c>
      <c r="AV106" s="36">
        <f t="shared" si="215"/>
        <v>81.93353329525803</v>
      </c>
      <c r="AW106" s="35">
        <f t="shared" si="216"/>
        <v>82.381665656034272</v>
      </c>
      <c r="AX106" s="35">
        <f t="shared" si="217"/>
        <v>94.419699953308012</v>
      </c>
      <c r="AY106" s="35">
        <f t="shared" si="218"/>
        <v>98.2386871525175</v>
      </c>
      <c r="AZ106" s="35">
        <f t="shared" si="219"/>
        <v>94.61494693828287</v>
      </c>
      <c r="BA106" s="35">
        <f t="shared" si="220"/>
        <v>93.134332086973188</v>
      </c>
      <c r="BB106" s="35">
        <f t="shared" si="221"/>
        <v>99.385942097306426</v>
      </c>
      <c r="BC106" s="35">
        <f t="shared" si="222"/>
        <v>96.36643108420752</v>
      </c>
      <c r="BD106" s="35">
        <f t="shared" si="223"/>
        <v>100.00000000000001</v>
      </c>
      <c r="BE106" s="35">
        <f t="shared" si="224"/>
        <v>95.048458149779748</v>
      </c>
      <c r="BF106" s="35">
        <f t="shared" si="225"/>
        <v>86.974742183456826</v>
      </c>
      <c r="BG106" s="36">
        <f t="shared" si="226"/>
        <v>71.260199456029014</v>
      </c>
      <c r="BH106" s="35">
        <f t="shared" si="227"/>
        <v>71.649954421148578</v>
      </c>
      <c r="BI106" s="35">
        <f t="shared" si="228"/>
        <v>82.119815668202762</v>
      </c>
      <c r="BJ106" s="35">
        <f t="shared" si="229"/>
        <v>85.44131028207461</v>
      </c>
      <c r="BK106" s="35">
        <f t="shared" si="230"/>
        <v>82.289628180039131</v>
      </c>
      <c r="BL106" s="35">
        <f t="shared" si="231"/>
        <v>81.001890359168243</v>
      </c>
      <c r="BM106" s="35">
        <f t="shared" si="232"/>
        <v>86.439114391143903</v>
      </c>
      <c r="BN106" s="35">
        <f t="shared" si="233"/>
        <v>83.812949640287769</v>
      </c>
      <c r="BO106" s="35">
        <f t="shared" si="234"/>
        <v>86.973180076628353</v>
      </c>
      <c r="BP106" s="35">
        <f t="shared" si="235"/>
        <v>82.666666666666671</v>
      </c>
      <c r="BQ106" s="35">
        <f t="shared" si="236"/>
        <v>75.644699140401144</v>
      </c>
      <c r="BR106" s="36">
        <f t="shared" si="237"/>
        <v>83.70607028753993</v>
      </c>
      <c r="BS106" s="35">
        <f t="shared" si="238"/>
        <v>83.70607028753993</v>
      </c>
      <c r="BT106" s="35">
        <f t="shared" si="239"/>
        <v>94.888178913738017</v>
      </c>
      <c r="BU106" s="35">
        <f t="shared" si="240"/>
        <v>100</v>
      </c>
      <c r="BV106" s="35">
        <f t="shared" si="241"/>
        <v>89.563365282215116</v>
      </c>
      <c r="BW106" s="35">
        <f t="shared" si="242"/>
        <v>91.267305644302439</v>
      </c>
      <c r="BX106" s="35">
        <f t="shared" si="243"/>
        <v>99.787007454739069</v>
      </c>
      <c r="BY106" s="35">
        <f t="shared" si="244"/>
        <v>99.254526091586783</v>
      </c>
      <c r="BZ106" s="35">
        <f t="shared" si="245"/>
        <v>96.698615548455791</v>
      </c>
      <c r="CA106" s="35">
        <f t="shared" si="246"/>
        <v>92.438764643237477</v>
      </c>
      <c r="CB106" s="35">
        <f t="shared" si="247"/>
        <v>84.345047923322682</v>
      </c>
      <c r="CC106" s="15">
        <v>7.86</v>
      </c>
      <c r="CD106" s="16">
        <v>7.86</v>
      </c>
      <c r="CE106" s="15">
        <v>8.91</v>
      </c>
      <c r="CF106" s="16">
        <v>9.39</v>
      </c>
      <c r="CG106" s="16">
        <v>8.41</v>
      </c>
      <c r="CH106" s="16">
        <v>8.57</v>
      </c>
      <c r="CI106" s="15">
        <v>9.3699999999999992</v>
      </c>
      <c r="CJ106" s="16">
        <v>9.32</v>
      </c>
      <c r="CK106" s="16">
        <v>9.08</v>
      </c>
      <c r="CL106" s="15">
        <v>8.68</v>
      </c>
      <c r="CM106" s="16">
        <v>7.92</v>
      </c>
      <c r="CN106" s="15">
        <v>0.13</v>
      </c>
      <c r="CO106" s="16">
        <v>0.13</v>
      </c>
      <c r="CP106" s="15">
        <v>0.15</v>
      </c>
      <c r="CQ106" s="16">
        <v>0.17</v>
      </c>
      <c r="CR106" s="16">
        <v>0.13</v>
      </c>
      <c r="CS106" s="16">
        <v>0.15</v>
      </c>
      <c r="CT106" s="15">
        <v>0.17</v>
      </c>
      <c r="CU106" s="16">
        <v>0.19</v>
      </c>
      <c r="CV106" s="16">
        <v>0.2</v>
      </c>
      <c r="CW106" s="15">
        <v>0.15</v>
      </c>
      <c r="CX106" s="16">
        <v>0.11</v>
      </c>
      <c r="CY106" s="19">
        <f t="shared" si="204"/>
        <v>1.6539440203562339</v>
      </c>
      <c r="CZ106" s="17">
        <f t="shared" si="205"/>
        <v>1.6539440203562339</v>
      </c>
      <c r="DA106" s="19">
        <f t="shared" si="206"/>
        <v>1.6835016835016834</v>
      </c>
      <c r="DB106" s="17">
        <f t="shared" si="207"/>
        <v>1.8104366347177849</v>
      </c>
      <c r="DC106" s="17">
        <f t="shared" si="208"/>
        <v>1.5457788347205708</v>
      </c>
      <c r="DD106" s="17">
        <f t="shared" si="209"/>
        <v>1.7502917152858808</v>
      </c>
      <c r="DE106" s="19">
        <f t="shared" si="210"/>
        <v>1.8143009605122735</v>
      </c>
      <c r="DF106" s="17">
        <f t="shared" si="211"/>
        <v>2.0386266094420602</v>
      </c>
      <c r="DG106" s="17">
        <f t="shared" si="212"/>
        <v>2.2026431718061676</v>
      </c>
      <c r="DH106" s="19">
        <f t="shared" si="213"/>
        <v>1.7281105990783412</v>
      </c>
      <c r="DI106" s="17">
        <f t="shared" si="214"/>
        <v>1.3888888888888891</v>
      </c>
    </row>
    <row r="107" spans="1:113" x14ac:dyDescent="0.2">
      <c r="A107" s="91" t="s">
        <v>285</v>
      </c>
      <c r="B107" s="91" t="e">
        <f>VLOOKUP(A107,#REF!,5,FALSE)</f>
        <v>#REF!</v>
      </c>
      <c r="C107" s="92">
        <v>4</v>
      </c>
      <c r="D107" s="103" t="str">
        <f t="shared" si="149"/>
        <v/>
      </c>
      <c r="E107" s="103" t="str">
        <f t="shared" si="150"/>
        <v/>
      </c>
      <c r="F107" s="103">
        <f t="shared" si="151"/>
        <v>-0.71961832061068698</v>
      </c>
      <c r="G107" s="103">
        <f t="shared" si="152"/>
        <v>-0.79101562500000178</v>
      </c>
      <c r="H107" s="103">
        <f t="shared" si="153"/>
        <v>-1.3640625000000011</v>
      </c>
      <c r="I107" s="103" t="str">
        <f t="shared" si="154"/>
        <v/>
      </c>
      <c r="J107" s="103" t="str">
        <f t="shared" si="155"/>
        <v/>
      </c>
      <c r="K107" s="103" t="str">
        <f t="shared" si="156"/>
        <v/>
      </c>
      <c r="L107" s="103" t="str">
        <f t="shared" si="157"/>
        <v/>
      </c>
      <c r="M107" s="103" t="str">
        <f t="shared" si="158"/>
        <v/>
      </c>
      <c r="N107" s="103" t="str">
        <f t="shared" si="159"/>
        <v/>
      </c>
      <c r="O107" s="102" t="str">
        <f t="shared" si="160"/>
        <v/>
      </c>
      <c r="P107" s="103" t="str">
        <f t="shared" si="161"/>
        <v/>
      </c>
      <c r="Q107" s="103">
        <f t="shared" si="162"/>
        <v>0.27000000000000046</v>
      </c>
      <c r="R107" s="103">
        <f t="shared" si="163"/>
        <v>0.39000000000000057</v>
      </c>
      <c r="S107" s="103">
        <f t="shared" si="164"/>
        <v>-0.66000000000000014</v>
      </c>
      <c r="T107" s="103" t="str">
        <f t="shared" si="165"/>
        <v/>
      </c>
      <c r="U107" s="103" t="str">
        <f t="shared" si="166"/>
        <v/>
      </c>
      <c r="V107" s="103" t="str">
        <f t="shared" si="167"/>
        <v/>
      </c>
      <c r="W107" s="103" t="str">
        <f t="shared" si="168"/>
        <v/>
      </c>
      <c r="X107" s="103" t="str">
        <f t="shared" si="169"/>
        <v/>
      </c>
      <c r="Y107" s="103" t="str">
        <f t="shared" si="170"/>
        <v/>
      </c>
      <c r="Z107" s="35">
        <f t="shared" si="171"/>
        <v>0</v>
      </c>
      <c r="AA107" s="35">
        <f t="shared" si="172"/>
        <v>0</v>
      </c>
      <c r="AB107" s="35">
        <f t="shared" si="173"/>
        <v>99.571109184651178</v>
      </c>
      <c r="AC107" s="35">
        <f t="shared" si="174"/>
        <v>100</v>
      </c>
      <c r="AD107" s="35">
        <f t="shared" si="175"/>
        <v>91.563813915638136</v>
      </c>
      <c r="AE107" s="35">
        <f t="shared" si="176"/>
        <v>0</v>
      </c>
      <c r="AF107" s="35">
        <f t="shared" si="177"/>
        <v>0</v>
      </c>
      <c r="AG107" s="35">
        <f t="shared" si="178"/>
        <v>0</v>
      </c>
      <c r="AH107" s="35">
        <f t="shared" si="179"/>
        <v>0</v>
      </c>
      <c r="AI107" s="35">
        <f t="shared" si="180"/>
        <v>0</v>
      </c>
      <c r="AJ107" s="35">
        <f t="shared" si="181"/>
        <v>0</v>
      </c>
      <c r="AK107" s="36">
        <f t="shared" si="182"/>
        <v>0</v>
      </c>
      <c r="AL107" s="35">
        <f t="shared" si="183"/>
        <v>0</v>
      </c>
      <c r="AM107" s="35">
        <f t="shared" si="184"/>
        <v>98.302687411598299</v>
      </c>
      <c r="AN107" s="35">
        <f t="shared" si="185"/>
        <v>100</v>
      </c>
      <c r="AO107" s="35">
        <f t="shared" si="186"/>
        <v>85.148514851485146</v>
      </c>
      <c r="AP107" s="35">
        <f t="shared" si="187"/>
        <v>0</v>
      </c>
      <c r="AQ107" s="35">
        <f t="shared" si="188"/>
        <v>0</v>
      </c>
      <c r="AR107" s="35">
        <f t="shared" si="189"/>
        <v>0</v>
      </c>
      <c r="AS107" s="35">
        <f t="shared" si="190"/>
        <v>0</v>
      </c>
      <c r="AT107" s="35">
        <f t="shared" si="191"/>
        <v>0</v>
      </c>
      <c r="AU107" s="35">
        <f t="shared" si="192"/>
        <v>0</v>
      </c>
      <c r="AV107" s="36">
        <f t="shared" si="215"/>
        <v>0</v>
      </c>
      <c r="AW107" s="35">
        <f t="shared" si="216"/>
        <v>0</v>
      </c>
      <c r="AX107" s="35">
        <f t="shared" si="217"/>
        <v>99.571109184651178</v>
      </c>
      <c r="AY107" s="35">
        <f t="shared" si="218"/>
        <v>100</v>
      </c>
      <c r="AZ107" s="35">
        <f t="shared" si="219"/>
        <v>91.563813915638136</v>
      </c>
      <c r="BA107" s="35">
        <f t="shared" si="220"/>
        <v>0</v>
      </c>
      <c r="BB107" s="35">
        <f t="shared" si="221"/>
        <v>0</v>
      </c>
      <c r="BC107" s="35">
        <f t="shared" si="222"/>
        <v>0</v>
      </c>
      <c r="BD107" s="35">
        <f t="shared" si="223"/>
        <v>0</v>
      </c>
      <c r="BE107" s="35">
        <f t="shared" si="224"/>
        <v>0</v>
      </c>
      <c r="BF107" s="35">
        <f t="shared" si="225"/>
        <v>0</v>
      </c>
      <c r="BG107" s="36">
        <f t="shared" si="226"/>
        <v>0</v>
      </c>
      <c r="BH107" s="35">
        <f t="shared" si="227"/>
        <v>0</v>
      </c>
      <c r="BI107" s="35">
        <f t="shared" si="228"/>
        <v>64.055299539170505</v>
      </c>
      <c r="BJ107" s="35">
        <f t="shared" si="229"/>
        <v>64.331210191082803</v>
      </c>
      <c r="BK107" s="35">
        <f t="shared" si="230"/>
        <v>58.904109589041092</v>
      </c>
      <c r="BL107" s="35">
        <f t="shared" si="231"/>
        <v>0</v>
      </c>
      <c r="BM107" s="35">
        <f t="shared" si="232"/>
        <v>0</v>
      </c>
      <c r="BN107" s="35">
        <f t="shared" si="233"/>
        <v>0</v>
      </c>
      <c r="BO107" s="35">
        <f t="shared" si="234"/>
        <v>0</v>
      </c>
      <c r="BP107" s="35">
        <f t="shared" si="235"/>
        <v>0</v>
      </c>
      <c r="BQ107" s="35">
        <f t="shared" si="236"/>
        <v>0</v>
      </c>
      <c r="BR107" s="36">
        <f t="shared" si="237"/>
        <v>0</v>
      </c>
      <c r="BS107" s="35">
        <f t="shared" si="238"/>
        <v>0</v>
      </c>
      <c r="BT107" s="35">
        <f t="shared" si="239"/>
        <v>98.302687411598299</v>
      </c>
      <c r="BU107" s="35">
        <f t="shared" si="240"/>
        <v>100</v>
      </c>
      <c r="BV107" s="35">
        <f t="shared" si="241"/>
        <v>85.148514851485146</v>
      </c>
      <c r="BW107" s="35">
        <f t="shared" si="242"/>
        <v>0</v>
      </c>
      <c r="BX107" s="35">
        <f t="shared" si="243"/>
        <v>0</v>
      </c>
      <c r="BY107" s="35">
        <f t="shared" si="244"/>
        <v>0</v>
      </c>
      <c r="BZ107" s="35">
        <f t="shared" si="245"/>
        <v>0</v>
      </c>
      <c r="CA107" s="35">
        <f t="shared" si="246"/>
        <v>0</v>
      </c>
      <c r="CB107" s="35">
        <f t="shared" si="247"/>
        <v>0</v>
      </c>
      <c r="CE107" s="15">
        <v>6.95</v>
      </c>
      <c r="CF107" s="16">
        <v>7.07</v>
      </c>
      <c r="CG107" s="16">
        <v>6.02</v>
      </c>
      <c r="CN107" s="15" t="s">
        <v>180</v>
      </c>
      <c r="CO107" s="16" t="s">
        <v>180</v>
      </c>
      <c r="CP107" s="15">
        <v>0.24</v>
      </c>
      <c r="CQ107" s="16">
        <v>0.22</v>
      </c>
      <c r="CR107" s="16">
        <v>0.57999999999999996</v>
      </c>
      <c r="CS107" s="16" t="s">
        <v>180</v>
      </c>
      <c r="CT107" s="15" t="s">
        <v>180</v>
      </c>
      <c r="CU107" s="16" t="s">
        <v>180</v>
      </c>
      <c r="CV107" s="16" t="s">
        <v>180</v>
      </c>
      <c r="CW107" s="15" t="s">
        <v>180</v>
      </c>
      <c r="CX107" s="16" t="s">
        <v>180</v>
      </c>
      <c r="CY107" s="19" t="str">
        <f t="shared" si="204"/>
        <v/>
      </c>
      <c r="CZ107" s="17" t="str">
        <f t="shared" si="205"/>
        <v/>
      </c>
      <c r="DA107" s="19">
        <f t="shared" si="206"/>
        <v>3.4532374100719423</v>
      </c>
      <c r="DB107" s="17">
        <f t="shared" si="207"/>
        <v>3.1117397454031117</v>
      </c>
      <c r="DC107" s="17">
        <f t="shared" si="208"/>
        <v>9.6345514950166127</v>
      </c>
      <c r="DD107" s="17" t="str">
        <f t="shared" si="209"/>
        <v/>
      </c>
      <c r="DE107" s="19" t="str">
        <f t="shared" si="210"/>
        <v/>
      </c>
      <c r="DF107" s="17" t="str">
        <f t="shared" si="211"/>
        <v/>
      </c>
      <c r="DG107" s="17" t="str">
        <f t="shared" si="212"/>
        <v/>
      </c>
      <c r="DH107" s="19" t="str">
        <f t="shared" si="213"/>
        <v/>
      </c>
      <c r="DI107" s="17" t="str">
        <f t="shared" si="214"/>
        <v/>
      </c>
    </row>
    <row r="108" spans="1:113" x14ac:dyDescent="0.2">
      <c r="A108" s="91" t="s">
        <v>286</v>
      </c>
      <c r="B108" s="91" t="e">
        <f>VLOOKUP(A108,#REF!,5,FALSE)</f>
        <v>#REF!</v>
      </c>
      <c r="C108" s="92">
        <v>3</v>
      </c>
      <c r="D108" s="103" t="str">
        <f t="shared" si="149"/>
        <v/>
      </c>
      <c r="E108" s="103" t="str">
        <f t="shared" si="150"/>
        <v/>
      </c>
      <c r="F108" s="103">
        <f t="shared" si="151"/>
        <v>-0.86961832061068733</v>
      </c>
      <c r="G108" s="103">
        <f t="shared" si="152"/>
        <v>-0.39101562500000231</v>
      </c>
      <c r="H108" s="103">
        <f t="shared" si="153"/>
        <v>-0.74406250000000096</v>
      </c>
      <c r="I108" s="103">
        <f t="shared" si="154"/>
        <v>-0.4748387096774227</v>
      </c>
      <c r="J108" s="103" t="str">
        <f t="shared" si="155"/>
        <v/>
      </c>
      <c r="K108" s="103" t="str">
        <f t="shared" si="156"/>
        <v/>
      </c>
      <c r="L108" s="103" t="str">
        <f t="shared" si="157"/>
        <v/>
      </c>
      <c r="M108" s="103" t="str">
        <f t="shared" si="158"/>
        <v/>
      </c>
      <c r="N108" s="103" t="str">
        <f t="shared" si="159"/>
        <v/>
      </c>
      <c r="O108" s="102" t="str">
        <f t="shared" si="160"/>
        <v/>
      </c>
      <c r="P108" s="103" t="str">
        <f t="shared" si="161"/>
        <v/>
      </c>
      <c r="Q108" s="103">
        <f t="shared" si="162"/>
        <v>-0.15749999999999975</v>
      </c>
      <c r="R108" s="103">
        <f t="shared" si="163"/>
        <v>0.51250000000000018</v>
      </c>
      <c r="S108" s="103">
        <f t="shared" si="164"/>
        <v>-0.31749999999999989</v>
      </c>
      <c r="T108" s="103">
        <f t="shared" si="165"/>
        <v>-3.7499999999999645E-2</v>
      </c>
      <c r="U108" s="103" t="str">
        <f t="shared" si="166"/>
        <v/>
      </c>
      <c r="V108" s="103" t="str">
        <f t="shared" si="167"/>
        <v/>
      </c>
      <c r="W108" s="103" t="str">
        <f t="shared" si="168"/>
        <v/>
      </c>
      <c r="X108" s="103" t="str">
        <f t="shared" si="169"/>
        <v/>
      </c>
      <c r="Y108" s="103" t="str">
        <f t="shared" si="170"/>
        <v/>
      </c>
      <c r="Z108" s="35">
        <f t="shared" si="171"/>
        <v>0</v>
      </c>
      <c r="AA108" s="35">
        <f t="shared" si="172"/>
        <v>0</v>
      </c>
      <c r="AB108" s="35">
        <f t="shared" si="173"/>
        <v>92.205380662434678</v>
      </c>
      <c r="AC108" s="35">
        <f t="shared" si="174"/>
        <v>100</v>
      </c>
      <c r="AD108" s="35">
        <f t="shared" si="175"/>
        <v>95.585996955859969</v>
      </c>
      <c r="AE108" s="35">
        <f t="shared" si="176"/>
        <v>96.22712652753421</v>
      </c>
      <c r="AF108" s="35">
        <f t="shared" si="177"/>
        <v>0</v>
      </c>
      <c r="AG108" s="35">
        <f t="shared" si="178"/>
        <v>0</v>
      </c>
      <c r="AH108" s="35">
        <f t="shared" si="179"/>
        <v>0</v>
      </c>
      <c r="AI108" s="35">
        <f t="shared" si="180"/>
        <v>0</v>
      </c>
      <c r="AJ108" s="35">
        <f t="shared" si="181"/>
        <v>0</v>
      </c>
      <c r="AK108" s="36">
        <f t="shared" si="182"/>
        <v>0</v>
      </c>
      <c r="AL108" s="35">
        <f t="shared" si="183"/>
        <v>0</v>
      </c>
      <c r="AM108" s="35">
        <f t="shared" si="184"/>
        <v>91.030789825970558</v>
      </c>
      <c r="AN108" s="35">
        <f t="shared" si="185"/>
        <v>100</v>
      </c>
      <c r="AO108" s="35">
        <f t="shared" si="186"/>
        <v>88.888888888888886</v>
      </c>
      <c r="AP108" s="35">
        <f t="shared" si="187"/>
        <v>92.637215528781795</v>
      </c>
      <c r="AQ108" s="35">
        <f t="shared" si="188"/>
        <v>0</v>
      </c>
      <c r="AR108" s="35">
        <f t="shared" si="189"/>
        <v>0</v>
      </c>
      <c r="AS108" s="35">
        <f t="shared" si="190"/>
        <v>0</v>
      </c>
      <c r="AT108" s="35">
        <f t="shared" si="191"/>
        <v>0</v>
      </c>
      <c r="AU108" s="35">
        <f t="shared" si="192"/>
        <v>0</v>
      </c>
      <c r="AV108" s="36">
        <f t="shared" si="215"/>
        <v>0</v>
      </c>
      <c r="AW108" s="35">
        <f t="shared" si="216"/>
        <v>0</v>
      </c>
      <c r="AX108" s="35">
        <f t="shared" si="217"/>
        <v>92.205380662434678</v>
      </c>
      <c r="AY108" s="35">
        <f t="shared" si="218"/>
        <v>100</v>
      </c>
      <c r="AZ108" s="35">
        <f t="shared" si="219"/>
        <v>95.585996955859969</v>
      </c>
      <c r="BA108" s="35">
        <f t="shared" si="220"/>
        <v>96.22712652753421</v>
      </c>
      <c r="BB108" s="35">
        <f t="shared" si="221"/>
        <v>0</v>
      </c>
      <c r="BC108" s="35">
        <f t="shared" si="222"/>
        <v>0</v>
      </c>
      <c r="BD108" s="35">
        <f t="shared" si="223"/>
        <v>0</v>
      </c>
      <c r="BE108" s="35">
        <f t="shared" si="224"/>
        <v>0</v>
      </c>
      <c r="BF108" s="35">
        <f t="shared" si="225"/>
        <v>0</v>
      </c>
      <c r="BG108" s="36">
        <f t="shared" si="226"/>
        <v>0</v>
      </c>
      <c r="BH108" s="35">
        <f t="shared" si="227"/>
        <v>0</v>
      </c>
      <c r="BI108" s="35">
        <f t="shared" si="228"/>
        <v>62.672811059907836</v>
      </c>
      <c r="BJ108" s="35">
        <f t="shared" si="229"/>
        <v>67.970882620564154</v>
      </c>
      <c r="BK108" s="35">
        <f t="shared" si="230"/>
        <v>64.970645792563602</v>
      </c>
      <c r="BL108" s="35">
        <f t="shared" si="231"/>
        <v>65.406427221172024</v>
      </c>
      <c r="BM108" s="35">
        <f t="shared" si="232"/>
        <v>0</v>
      </c>
      <c r="BN108" s="35">
        <f t="shared" si="233"/>
        <v>0</v>
      </c>
      <c r="BO108" s="35">
        <f t="shared" si="234"/>
        <v>0</v>
      </c>
      <c r="BP108" s="35">
        <f t="shared" si="235"/>
        <v>0</v>
      </c>
      <c r="BQ108" s="35">
        <f t="shared" si="236"/>
        <v>0</v>
      </c>
      <c r="BR108" s="36">
        <f t="shared" si="237"/>
        <v>0</v>
      </c>
      <c r="BS108" s="35">
        <f t="shared" si="238"/>
        <v>0</v>
      </c>
      <c r="BT108" s="35">
        <f t="shared" si="239"/>
        <v>91.030789825970558</v>
      </c>
      <c r="BU108" s="35">
        <f t="shared" si="240"/>
        <v>100</v>
      </c>
      <c r="BV108" s="35">
        <f t="shared" si="241"/>
        <v>88.888888888888886</v>
      </c>
      <c r="BW108" s="35">
        <f t="shared" si="242"/>
        <v>92.637215528781795</v>
      </c>
      <c r="BX108" s="35">
        <f t="shared" si="243"/>
        <v>0</v>
      </c>
      <c r="BY108" s="35">
        <f t="shared" si="244"/>
        <v>0</v>
      </c>
      <c r="BZ108" s="35">
        <f t="shared" si="245"/>
        <v>0</v>
      </c>
      <c r="CA108" s="35">
        <f t="shared" si="246"/>
        <v>0</v>
      </c>
      <c r="CB108" s="35">
        <f t="shared" si="247"/>
        <v>0</v>
      </c>
      <c r="CE108" s="15">
        <v>6.8</v>
      </c>
      <c r="CF108" s="16">
        <v>7.47</v>
      </c>
      <c r="CG108" s="16">
        <v>6.64</v>
      </c>
      <c r="CH108" s="16">
        <v>6.92</v>
      </c>
      <c r="CN108" s="15" t="s">
        <v>180</v>
      </c>
      <c r="CO108" s="16" t="s">
        <v>180</v>
      </c>
      <c r="CP108" s="15">
        <v>0.06</v>
      </c>
      <c r="CQ108" s="16">
        <v>0.03</v>
      </c>
      <c r="CR108" s="16">
        <v>0.02</v>
      </c>
      <c r="CS108" s="16">
        <v>7.0000000000000007E-2</v>
      </c>
      <c r="CT108" s="15" t="s">
        <v>180</v>
      </c>
      <c r="CU108" s="16" t="s">
        <v>180</v>
      </c>
      <c r="CV108" s="16" t="s">
        <v>180</v>
      </c>
      <c r="CW108" s="15" t="s">
        <v>180</v>
      </c>
      <c r="CX108" s="16" t="s">
        <v>180</v>
      </c>
      <c r="CY108" s="19" t="str">
        <f t="shared" si="204"/>
        <v/>
      </c>
      <c r="CZ108" s="17" t="str">
        <f t="shared" si="205"/>
        <v/>
      </c>
      <c r="DA108" s="19">
        <f t="shared" si="206"/>
        <v>0.88235294117647056</v>
      </c>
      <c r="DB108" s="17">
        <f t="shared" si="207"/>
        <v>0.40160642570281119</v>
      </c>
      <c r="DC108" s="17">
        <f t="shared" si="208"/>
        <v>0.30120481927710846</v>
      </c>
      <c r="DD108" s="17">
        <f t="shared" si="209"/>
        <v>1.0115606936416186</v>
      </c>
      <c r="DE108" s="19" t="str">
        <f t="shared" si="210"/>
        <v/>
      </c>
      <c r="DF108" s="17" t="str">
        <f t="shared" si="211"/>
        <v/>
      </c>
      <c r="DG108" s="17" t="str">
        <f t="shared" si="212"/>
        <v/>
      </c>
      <c r="DH108" s="19" t="str">
        <f t="shared" si="213"/>
        <v/>
      </c>
      <c r="DI108" s="17" t="str">
        <f t="shared" si="214"/>
        <v/>
      </c>
    </row>
    <row r="109" spans="1:113" x14ac:dyDescent="0.2">
      <c r="A109" s="91" t="s">
        <v>287</v>
      </c>
      <c r="B109" s="91" t="e">
        <f>VLOOKUP(A109,#REF!,5,FALSE)</f>
        <v>#REF!</v>
      </c>
      <c r="C109" s="92">
        <v>3</v>
      </c>
      <c r="D109" s="103" t="str">
        <f t="shared" si="149"/>
        <v/>
      </c>
      <c r="E109" s="103" t="str">
        <f t="shared" si="150"/>
        <v/>
      </c>
      <c r="F109" s="103">
        <f t="shared" si="151"/>
        <v>0.18038167938931249</v>
      </c>
      <c r="G109" s="103">
        <f t="shared" si="152"/>
        <v>0.1689843749999973</v>
      </c>
      <c r="H109" s="103">
        <f t="shared" si="153"/>
        <v>0.41593749999999918</v>
      </c>
      <c r="I109" s="103">
        <f t="shared" si="154"/>
        <v>0.54516129032257776</v>
      </c>
      <c r="J109" s="103" t="str">
        <f t="shared" si="155"/>
        <v/>
      </c>
      <c r="K109" s="103" t="str">
        <f t="shared" si="156"/>
        <v/>
      </c>
      <c r="L109" s="103" t="str">
        <f t="shared" si="157"/>
        <v/>
      </c>
      <c r="M109" s="103" t="str">
        <f t="shared" si="158"/>
        <v/>
      </c>
      <c r="N109" s="103" t="str">
        <f t="shared" si="159"/>
        <v/>
      </c>
      <c r="O109" s="102" t="str">
        <f t="shared" si="160"/>
        <v/>
      </c>
      <c r="P109" s="103" t="str">
        <f t="shared" si="161"/>
        <v/>
      </c>
      <c r="Q109" s="103">
        <f t="shared" si="162"/>
        <v>-5.5000000000000604E-2</v>
      </c>
      <c r="R109" s="103">
        <f t="shared" si="163"/>
        <v>0.12499999999999911</v>
      </c>
      <c r="S109" s="103">
        <f t="shared" si="164"/>
        <v>-0.10500000000000043</v>
      </c>
      <c r="T109" s="103">
        <f t="shared" si="165"/>
        <v>3.5000000000000142E-2</v>
      </c>
      <c r="U109" s="103" t="str">
        <f t="shared" si="166"/>
        <v/>
      </c>
      <c r="V109" s="103" t="str">
        <f t="shared" si="167"/>
        <v/>
      </c>
      <c r="W109" s="103" t="str">
        <f t="shared" si="168"/>
        <v/>
      </c>
      <c r="X109" s="103" t="str">
        <f t="shared" si="169"/>
        <v/>
      </c>
      <c r="Y109" s="103" t="str">
        <f t="shared" si="170"/>
        <v/>
      </c>
      <c r="Z109" s="35">
        <f t="shared" si="171"/>
        <v>0</v>
      </c>
      <c r="AA109" s="35">
        <f t="shared" si="172"/>
        <v>0</v>
      </c>
      <c r="AB109" s="35">
        <f t="shared" si="173"/>
        <v>94.797353184449975</v>
      </c>
      <c r="AC109" s="35">
        <f t="shared" si="174"/>
        <v>95.735750449126243</v>
      </c>
      <c r="AD109" s="35">
        <f t="shared" si="175"/>
        <v>100</v>
      </c>
      <c r="AE109" s="35">
        <f t="shared" si="176"/>
        <v>98.331152149677692</v>
      </c>
      <c r="AF109" s="35">
        <f t="shared" si="177"/>
        <v>0</v>
      </c>
      <c r="AG109" s="35">
        <f t="shared" si="178"/>
        <v>0</v>
      </c>
      <c r="AH109" s="35">
        <f t="shared" si="179"/>
        <v>0</v>
      </c>
      <c r="AI109" s="35">
        <f t="shared" si="180"/>
        <v>0</v>
      </c>
      <c r="AJ109" s="35">
        <f t="shared" si="181"/>
        <v>0</v>
      </c>
      <c r="AK109" s="36">
        <f t="shared" si="182"/>
        <v>0</v>
      </c>
      <c r="AL109" s="35">
        <f t="shared" si="183"/>
        <v>0</v>
      </c>
      <c r="AM109" s="35">
        <f t="shared" si="184"/>
        <v>97.758405977584061</v>
      </c>
      <c r="AN109" s="35">
        <f t="shared" si="185"/>
        <v>100</v>
      </c>
      <c r="AO109" s="35">
        <f t="shared" si="186"/>
        <v>97.135740971357421</v>
      </c>
      <c r="AP109" s="35">
        <f t="shared" si="187"/>
        <v>98.879202988792031</v>
      </c>
      <c r="AQ109" s="35">
        <f t="shared" si="188"/>
        <v>0</v>
      </c>
      <c r="AR109" s="35">
        <f t="shared" si="189"/>
        <v>0</v>
      </c>
      <c r="AS109" s="35">
        <f t="shared" si="190"/>
        <v>0</v>
      </c>
      <c r="AT109" s="35">
        <f t="shared" si="191"/>
        <v>0</v>
      </c>
      <c r="AU109" s="35">
        <f t="shared" si="192"/>
        <v>0</v>
      </c>
      <c r="AV109" s="36">
        <f t="shared" si="215"/>
        <v>0</v>
      </c>
      <c r="AW109" s="35">
        <f t="shared" si="216"/>
        <v>0</v>
      </c>
      <c r="AX109" s="35">
        <f t="shared" si="217"/>
        <v>94.797353184449975</v>
      </c>
      <c r="AY109" s="35">
        <f t="shared" si="218"/>
        <v>95.735750449126243</v>
      </c>
      <c r="AZ109" s="35">
        <f t="shared" si="219"/>
        <v>100</v>
      </c>
      <c r="BA109" s="35">
        <f t="shared" si="220"/>
        <v>98.331152149677692</v>
      </c>
      <c r="BB109" s="35">
        <f t="shared" si="221"/>
        <v>0</v>
      </c>
      <c r="BC109" s="35">
        <f t="shared" si="222"/>
        <v>0</v>
      </c>
      <c r="BD109" s="35">
        <f t="shared" si="223"/>
        <v>0</v>
      </c>
      <c r="BE109" s="35">
        <f t="shared" si="224"/>
        <v>0</v>
      </c>
      <c r="BF109" s="35">
        <f t="shared" si="225"/>
        <v>0</v>
      </c>
      <c r="BG109" s="36">
        <f t="shared" si="226"/>
        <v>0</v>
      </c>
      <c r="BH109" s="35">
        <f t="shared" si="227"/>
        <v>0</v>
      </c>
      <c r="BI109" s="35">
        <f t="shared" si="228"/>
        <v>72.350230414746548</v>
      </c>
      <c r="BJ109" s="35">
        <f t="shared" si="229"/>
        <v>73.066424021838017</v>
      </c>
      <c r="BK109" s="35">
        <f t="shared" si="230"/>
        <v>76.320939334637956</v>
      </c>
      <c r="BL109" s="35">
        <f t="shared" si="231"/>
        <v>75.047258979206049</v>
      </c>
      <c r="BM109" s="35">
        <f t="shared" si="232"/>
        <v>0</v>
      </c>
      <c r="BN109" s="35">
        <f t="shared" si="233"/>
        <v>0</v>
      </c>
      <c r="BO109" s="35">
        <f t="shared" si="234"/>
        <v>0</v>
      </c>
      <c r="BP109" s="35">
        <f t="shared" si="235"/>
        <v>0</v>
      </c>
      <c r="BQ109" s="35">
        <f t="shared" si="236"/>
        <v>0</v>
      </c>
      <c r="BR109" s="36">
        <f t="shared" si="237"/>
        <v>0</v>
      </c>
      <c r="BS109" s="35">
        <f t="shared" si="238"/>
        <v>0</v>
      </c>
      <c r="BT109" s="35">
        <f t="shared" si="239"/>
        <v>97.758405977584061</v>
      </c>
      <c r="BU109" s="35">
        <f t="shared" si="240"/>
        <v>100</v>
      </c>
      <c r="BV109" s="35">
        <f t="shared" si="241"/>
        <v>97.135740971357421</v>
      </c>
      <c r="BW109" s="35">
        <f t="shared" si="242"/>
        <v>98.879202988792031</v>
      </c>
      <c r="BX109" s="35">
        <f t="shared" si="243"/>
        <v>0</v>
      </c>
      <c r="BY109" s="35">
        <f t="shared" si="244"/>
        <v>0</v>
      </c>
      <c r="BZ109" s="35">
        <f t="shared" si="245"/>
        <v>0</v>
      </c>
      <c r="CA109" s="35">
        <f t="shared" si="246"/>
        <v>0</v>
      </c>
      <c r="CB109" s="35">
        <f t="shared" si="247"/>
        <v>0</v>
      </c>
      <c r="CE109" s="15">
        <v>7.85</v>
      </c>
      <c r="CF109" s="16">
        <v>8.0299999999999994</v>
      </c>
      <c r="CG109" s="16">
        <v>7.8</v>
      </c>
      <c r="CH109" s="16">
        <v>7.94</v>
      </c>
      <c r="CN109" s="15" t="s">
        <v>180</v>
      </c>
      <c r="CO109" s="16" t="s">
        <v>180</v>
      </c>
      <c r="CP109" s="15">
        <v>0.1</v>
      </c>
      <c r="CQ109" s="16">
        <v>0.06</v>
      </c>
      <c r="CR109" s="16">
        <v>0.06</v>
      </c>
      <c r="CS109" s="16">
        <v>0.08</v>
      </c>
      <c r="CT109" s="15" t="s">
        <v>180</v>
      </c>
      <c r="CU109" s="16" t="s">
        <v>180</v>
      </c>
      <c r="CV109" s="16" t="s">
        <v>180</v>
      </c>
      <c r="CW109" s="15" t="s">
        <v>180</v>
      </c>
      <c r="CX109" s="16" t="s">
        <v>180</v>
      </c>
      <c r="CY109" s="19" t="str">
        <f t="shared" si="204"/>
        <v/>
      </c>
      <c r="CZ109" s="17" t="str">
        <f t="shared" si="205"/>
        <v/>
      </c>
      <c r="DA109" s="19">
        <f t="shared" si="206"/>
        <v>1.2738853503184715</v>
      </c>
      <c r="DB109" s="17">
        <f t="shared" si="207"/>
        <v>0.74719800747198006</v>
      </c>
      <c r="DC109" s="17">
        <f t="shared" si="208"/>
        <v>0.76923076923076916</v>
      </c>
      <c r="DD109" s="17">
        <f t="shared" si="209"/>
        <v>1.0075566750629723</v>
      </c>
      <c r="DE109" s="19" t="str">
        <f t="shared" si="210"/>
        <v/>
      </c>
      <c r="DF109" s="17" t="str">
        <f t="shared" si="211"/>
        <v/>
      </c>
      <c r="DG109" s="17" t="str">
        <f t="shared" si="212"/>
        <v/>
      </c>
      <c r="DH109" s="19" t="str">
        <f t="shared" si="213"/>
        <v/>
      </c>
      <c r="DI109" s="17" t="str">
        <f t="shared" si="214"/>
        <v/>
      </c>
    </row>
    <row r="110" spans="1:113" x14ac:dyDescent="0.2">
      <c r="A110" s="91" t="s">
        <v>288</v>
      </c>
      <c r="B110" s="91" t="e">
        <f>VLOOKUP(A110,#REF!,5,FALSE)</f>
        <v>#REF!</v>
      </c>
      <c r="C110" s="92">
        <v>4</v>
      </c>
      <c r="D110" s="103" t="str">
        <f t="shared" si="149"/>
        <v/>
      </c>
      <c r="E110" s="103" t="str">
        <f t="shared" si="150"/>
        <v/>
      </c>
      <c r="F110" s="103">
        <f t="shared" si="151"/>
        <v>0.75038167938931277</v>
      </c>
      <c r="G110" s="103">
        <f t="shared" si="152"/>
        <v>0.93898437499999865</v>
      </c>
      <c r="H110" s="103">
        <f t="shared" si="153"/>
        <v>0.4059374999999994</v>
      </c>
      <c r="I110" s="103">
        <f t="shared" si="154"/>
        <v>0.22516129032257748</v>
      </c>
      <c r="J110" s="103" t="str">
        <f t="shared" si="155"/>
        <v/>
      </c>
      <c r="K110" s="103">
        <f t="shared" si="156"/>
        <v>0.62899159663865412</v>
      </c>
      <c r="L110" s="103">
        <f t="shared" si="157"/>
        <v>9.1208791208785556E-3</v>
      </c>
      <c r="M110" s="103">
        <f t="shared" si="158"/>
        <v>-0.13886792452829955</v>
      </c>
      <c r="N110" s="103" t="str">
        <f t="shared" si="159"/>
        <v/>
      </c>
      <c r="O110" s="102" t="str">
        <f t="shared" si="160"/>
        <v/>
      </c>
      <c r="P110" s="103" t="str">
        <f t="shared" si="161"/>
        <v/>
      </c>
      <c r="Q110" s="103">
        <f t="shared" si="162"/>
        <v>0.49000000000000021</v>
      </c>
      <c r="R110" s="103">
        <f t="shared" si="163"/>
        <v>0.87000000000000099</v>
      </c>
      <c r="S110" s="103">
        <f t="shared" si="164"/>
        <v>-0.13999999999999968</v>
      </c>
      <c r="T110" s="103">
        <f t="shared" si="165"/>
        <v>-0.30999999999999961</v>
      </c>
      <c r="U110" s="103" t="str">
        <f t="shared" si="166"/>
        <v/>
      </c>
      <c r="V110" s="103">
        <f t="shared" si="167"/>
        <v>0.45000000000000107</v>
      </c>
      <c r="W110" s="103">
        <f t="shared" si="168"/>
        <v>-0.62000000000000011</v>
      </c>
      <c r="X110" s="103">
        <f t="shared" si="169"/>
        <v>-0.73999999999999932</v>
      </c>
      <c r="Y110" s="103" t="str">
        <f t="shared" si="170"/>
        <v/>
      </c>
      <c r="Z110" s="35">
        <f t="shared" si="171"/>
        <v>0</v>
      </c>
      <c r="AA110" s="35">
        <f t="shared" si="172"/>
        <v>0</v>
      </c>
      <c r="AB110" s="35">
        <f t="shared" si="173"/>
        <v>96.91642228739002</v>
      </c>
      <c r="AC110" s="35">
        <f t="shared" si="174"/>
        <v>100</v>
      </c>
      <c r="AD110" s="35">
        <f t="shared" si="175"/>
        <v>95.192247820672463</v>
      </c>
      <c r="AE110" s="35">
        <f t="shared" si="176"/>
        <v>89.946511428080413</v>
      </c>
      <c r="AF110" s="35">
        <f t="shared" si="177"/>
        <v>0</v>
      </c>
      <c r="AG110" s="35">
        <f t="shared" si="178"/>
        <v>100</v>
      </c>
      <c r="AH110" s="35">
        <f t="shared" si="179"/>
        <v>92.91324902385719</v>
      </c>
      <c r="AI110" s="35">
        <f t="shared" si="180"/>
        <v>100</v>
      </c>
      <c r="AJ110" s="35">
        <f t="shared" si="181"/>
        <v>0</v>
      </c>
      <c r="AK110" s="36">
        <f t="shared" si="182"/>
        <v>0</v>
      </c>
      <c r="AL110" s="35">
        <f t="shared" si="183"/>
        <v>0</v>
      </c>
      <c r="AM110" s="35">
        <f t="shared" si="184"/>
        <v>95.681818181818173</v>
      </c>
      <c r="AN110" s="35">
        <f t="shared" si="185"/>
        <v>100</v>
      </c>
      <c r="AO110" s="35">
        <f t="shared" si="186"/>
        <v>88.522727272727266</v>
      </c>
      <c r="AP110" s="35">
        <f t="shared" si="187"/>
        <v>86.590909090909079</v>
      </c>
      <c r="AQ110" s="35">
        <f t="shared" si="188"/>
        <v>0</v>
      </c>
      <c r="AR110" s="35">
        <f t="shared" si="189"/>
        <v>100</v>
      </c>
      <c r="AS110" s="35">
        <f t="shared" si="190"/>
        <v>87.23150357995226</v>
      </c>
      <c r="AT110" s="35">
        <f t="shared" si="191"/>
        <v>100</v>
      </c>
      <c r="AU110" s="35">
        <f t="shared" si="192"/>
        <v>0</v>
      </c>
      <c r="AV110" s="36">
        <f t="shared" si="215"/>
        <v>0</v>
      </c>
      <c r="AW110" s="35">
        <f t="shared" si="216"/>
        <v>0</v>
      </c>
      <c r="AX110" s="35">
        <f t="shared" si="217"/>
        <v>96.91642228739002</v>
      </c>
      <c r="AY110" s="35">
        <f t="shared" si="218"/>
        <v>100</v>
      </c>
      <c r="AZ110" s="35">
        <f t="shared" si="219"/>
        <v>95.192247820672463</v>
      </c>
      <c r="BA110" s="35">
        <f t="shared" si="220"/>
        <v>89.946511428080413</v>
      </c>
      <c r="BB110" s="35">
        <f t="shared" si="221"/>
        <v>0</v>
      </c>
      <c r="BC110" s="35">
        <f t="shared" si="222"/>
        <v>94.11400425114455</v>
      </c>
      <c r="BD110" s="35">
        <f t="shared" si="223"/>
        <v>87.444379136189482</v>
      </c>
      <c r="BE110" s="35">
        <f t="shared" si="224"/>
        <v>85.517424242424241</v>
      </c>
      <c r="BF110" s="35">
        <f t="shared" si="225"/>
        <v>0</v>
      </c>
      <c r="BG110" s="36">
        <f t="shared" si="226"/>
        <v>0</v>
      </c>
      <c r="BH110" s="35">
        <f t="shared" si="227"/>
        <v>0</v>
      </c>
      <c r="BI110" s="35">
        <f t="shared" si="228"/>
        <v>77.603686635944698</v>
      </c>
      <c r="BJ110" s="35">
        <f t="shared" si="229"/>
        <v>80.072793448589636</v>
      </c>
      <c r="BK110" s="35">
        <f t="shared" si="230"/>
        <v>76.223091976516628</v>
      </c>
      <c r="BL110" s="35">
        <f t="shared" si="231"/>
        <v>72.022684310018903</v>
      </c>
      <c r="BM110" s="35">
        <f t="shared" si="232"/>
        <v>0</v>
      </c>
      <c r="BN110" s="35">
        <f t="shared" si="233"/>
        <v>75.359712230215848</v>
      </c>
      <c r="BO110" s="35">
        <f t="shared" si="234"/>
        <v>70.019157088122611</v>
      </c>
      <c r="BP110" s="35">
        <f t="shared" si="235"/>
        <v>68.476190476190482</v>
      </c>
      <c r="BQ110" s="35">
        <f t="shared" si="236"/>
        <v>0</v>
      </c>
      <c r="BR110" s="36">
        <f t="shared" si="237"/>
        <v>0</v>
      </c>
      <c r="BS110" s="35">
        <f t="shared" si="238"/>
        <v>0</v>
      </c>
      <c r="BT110" s="35">
        <f t="shared" si="239"/>
        <v>95.681818181818173</v>
      </c>
      <c r="BU110" s="35">
        <f t="shared" si="240"/>
        <v>100</v>
      </c>
      <c r="BV110" s="35">
        <f t="shared" si="241"/>
        <v>88.522727272727266</v>
      </c>
      <c r="BW110" s="35">
        <f t="shared" si="242"/>
        <v>86.590909090909079</v>
      </c>
      <c r="BX110" s="35">
        <f t="shared" si="243"/>
        <v>0</v>
      </c>
      <c r="BY110" s="35">
        <f t="shared" si="244"/>
        <v>95.227272727272734</v>
      </c>
      <c r="BZ110" s="35">
        <f t="shared" si="245"/>
        <v>83.068181818181813</v>
      </c>
      <c r="CA110" s="35">
        <f t="shared" si="246"/>
        <v>81.704545454545453</v>
      </c>
      <c r="CB110" s="35">
        <f t="shared" si="247"/>
        <v>0</v>
      </c>
      <c r="CE110" s="15">
        <v>8.42</v>
      </c>
      <c r="CF110" s="16">
        <v>8.8000000000000007</v>
      </c>
      <c r="CG110" s="16">
        <v>7.79</v>
      </c>
      <c r="CH110" s="16">
        <v>7.62</v>
      </c>
      <c r="CJ110" s="16">
        <v>8.3800000000000008</v>
      </c>
      <c r="CK110" s="16">
        <v>7.31</v>
      </c>
      <c r="CL110" s="15">
        <v>7.19</v>
      </c>
      <c r="CN110" s="15" t="s">
        <v>180</v>
      </c>
      <c r="CO110" s="16" t="s">
        <v>180</v>
      </c>
      <c r="CP110" s="15">
        <v>0.32</v>
      </c>
      <c r="CQ110" s="16">
        <v>0.3</v>
      </c>
      <c r="CR110" s="16">
        <v>0.28000000000000003</v>
      </c>
      <c r="CS110" s="16">
        <v>0.4</v>
      </c>
      <c r="CT110" s="15" t="s">
        <v>180</v>
      </c>
      <c r="CU110" s="16">
        <v>0.34</v>
      </c>
      <c r="CV110" s="16">
        <v>0.56999999999999995</v>
      </c>
      <c r="CW110" s="15">
        <v>0.34</v>
      </c>
      <c r="CX110" s="16" t="s">
        <v>180</v>
      </c>
      <c r="CY110" s="19" t="str">
        <f t="shared" si="204"/>
        <v/>
      </c>
      <c r="CZ110" s="17" t="str">
        <f t="shared" si="205"/>
        <v/>
      </c>
      <c r="DA110" s="19">
        <f t="shared" si="206"/>
        <v>3.800475059382423</v>
      </c>
      <c r="DB110" s="17">
        <f t="shared" si="207"/>
        <v>3.4090909090909087</v>
      </c>
      <c r="DC110" s="17">
        <f t="shared" si="208"/>
        <v>3.5943517329910142</v>
      </c>
      <c r="DD110" s="17">
        <f t="shared" si="209"/>
        <v>5.2493438320209975</v>
      </c>
      <c r="DE110" s="19" t="str">
        <f t="shared" si="210"/>
        <v/>
      </c>
      <c r="DF110" s="17">
        <f t="shared" si="211"/>
        <v>4.0572792362768491</v>
      </c>
      <c r="DG110" s="17">
        <f t="shared" si="212"/>
        <v>7.7975376196990425</v>
      </c>
      <c r="DH110" s="19">
        <f t="shared" si="213"/>
        <v>4.7287899860917939</v>
      </c>
      <c r="DI110" s="17" t="str">
        <f t="shared" si="214"/>
        <v/>
      </c>
    </row>
    <row r="111" spans="1:113" x14ac:dyDescent="0.2">
      <c r="A111" s="91" t="s">
        <v>289</v>
      </c>
      <c r="B111" s="91" t="e">
        <f>VLOOKUP(A111,#REF!,5,FALSE)</f>
        <v>#REF!</v>
      </c>
      <c r="C111" s="92">
        <v>6</v>
      </c>
      <c r="D111" s="103" t="str">
        <f t="shared" si="149"/>
        <v/>
      </c>
      <c r="E111" s="103" t="str">
        <f t="shared" si="150"/>
        <v/>
      </c>
      <c r="F111" s="103">
        <f t="shared" si="151"/>
        <v>0.1703816793893127</v>
      </c>
      <c r="G111" s="103">
        <f t="shared" si="152"/>
        <v>0.27898437499999851</v>
      </c>
      <c r="H111" s="103">
        <f t="shared" si="153"/>
        <v>0.13593749999999893</v>
      </c>
      <c r="I111" s="103">
        <f t="shared" si="154"/>
        <v>0.28516129032257709</v>
      </c>
      <c r="J111" s="103">
        <f t="shared" si="155"/>
        <v>-0.66610619469026577</v>
      </c>
      <c r="K111" s="103">
        <f t="shared" si="156"/>
        <v>-0.48100840336134709</v>
      </c>
      <c r="L111" s="103">
        <f t="shared" si="157"/>
        <v>-0.1508791208791207</v>
      </c>
      <c r="M111" s="103">
        <f t="shared" si="158"/>
        <v>-0.11886792452829997</v>
      </c>
      <c r="N111" s="103" t="str">
        <f t="shared" si="159"/>
        <v/>
      </c>
      <c r="O111" s="102" t="str">
        <f t="shared" si="160"/>
        <v/>
      </c>
      <c r="P111" s="103" t="str">
        <f t="shared" si="161"/>
        <v/>
      </c>
      <c r="Q111" s="103">
        <f t="shared" si="162"/>
        <v>0.35999999999999943</v>
      </c>
      <c r="R111" s="103">
        <f t="shared" si="163"/>
        <v>0.66000000000000014</v>
      </c>
      <c r="S111" s="103">
        <f t="shared" si="164"/>
        <v>3.9999999999999147E-2</v>
      </c>
      <c r="T111" s="103">
        <f t="shared" si="165"/>
        <v>0.19999999999999929</v>
      </c>
      <c r="U111" s="103">
        <f t="shared" si="166"/>
        <v>-0.45000000000000018</v>
      </c>
      <c r="V111" s="103">
        <f t="shared" si="167"/>
        <v>-0.21000000000000085</v>
      </c>
      <c r="W111" s="103">
        <f t="shared" si="168"/>
        <v>-0.33000000000000007</v>
      </c>
      <c r="X111" s="103">
        <f t="shared" si="169"/>
        <v>-0.27000000000000046</v>
      </c>
      <c r="Y111" s="103" t="str">
        <f t="shared" si="170"/>
        <v/>
      </c>
      <c r="Z111" s="35">
        <f t="shared" si="171"/>
        <v>0</v>
      </c>
      <c r="AA111" s="35">
        <f t="shared" si="172"/>
        <v>0</v>
      </c>
      <c r="AB111" s="35">
        <f t="shared" si="173"/>
        <v>97.557264008876928</v>
      </c>
      <c r="AC111" s="35">
        <f t="shared" si="174"/>
        <v>100</v>
      </c>
      <c r="AD111" s="35">
        <f t="shared" si="175"/>
        <v>99.343677425869217</v>
      </c>
      <c r="AE111" s="35">
        <f t="shared" si="176"/>
        <v>98.005136946535814</v>
      </c>
      <c r="AF111" s="35">
        <f t="shared" si="177"/>
        <v>94.693572110546299</v>
      </c>
      <c r="AG111" s="35">
        <f t="shared" si="178"/>
        <v>95.460582582884754</v>
      </c>
      <c r="AH111" s="35">
        <f t="shared" si="179"/>
        <v>100</v>
      </c>
      <c r="AI111" s="35">
        <f t="shared" si="180"/>
        <v>100</v>
      </c>
      <c r="AJ111" s="35">
        <f t="shared" si="181"/>
        <v>0</v>
      </c>
      <c r="AK111" s="36">
        <f t="shared" si="182"/>
        <v>0</v>
      </c>
      <c r="AL111" s="35">
        <f t="shared" si="183"/>
        <v>0</v>
      </c>
      <c r="AM111" s="35">
        <f t="shared" si="184"/>
        <v>96.31449631449631</v>
      </c>
      <c r="AN111" s="35">
        <f t="shared" si="185"/>
        <v>100</v>
      </c>
      <c r="AO111" s="35">
        <f t="shared" si="186"/>
        <v>92.383292383292371</v>
      </c>
      <c r="AP111" s="35">
        <f t="shared" si="187"/>
        <v>94.348894348894348</v>
      </c>
      <c r="AQ111" s="35">
        <f t="shared" si="188"/>
        <v>96.698762035763423</v>
      </c>
      <c r="AR111" s="35">
        <f t="shared" si="189"/>
        <v>100</v>
      </c>
      <c r="AS111" s="35">
        <f t="shared" si="190"/>
        <v>98.349381017881711</v>
      </c>
      <c r="AT111" s="35">
        <f t="shared" si="191"/>
        <v>100</v>
      </c>
      <c r="AU111" s="35">
        <f t="shared" si="192"/>
        <v>0</v>
      </c>
      <c r="AV111" s="36">
        <f t="shared" si="215"/>
        <v>0</v>
      </c>
      <c r="AW111" s="35">
        <f t="shared" si="216"/>
        <v>0</v>
      </c>
      <c r="AX111" s="35">
        <f t="shared" si="217"/>
        <v>97.557264008876928</v>
      </c>
      <c r="AY111" s="35">
        <f t="shared" si="218"/>
        <v>100</v>
      </c>
      <c r="AZ111" s="35">
        <f t="shared" si="219"/>
        <v>99.343677425869217</v>
      </c>
      <c r="BA111" s="35">
        <f t="shared" si="220"/>
        <v>98.005136946535814</v>
      </c>
      <c r="BB111" s="35">
        <f t="shared" si="221"/>
        <v>87.558705132505892</v>
      </c>
      <c r="BC111" s="35">
        <f t="shared" si="222"/>
        <v>88.267923744542472</v>
      </c>
      <c r="BD111" s="35">
        <f t="shared" si="223"/>
        <v>92.465310137723947</v>
      </c>
      <c r="BE111" s="35">
        <f t="shared" si="224"/>
        <v>92.708435708435715</v>
      </c>
      <c r="BF111" s="35">
        <f t="shared" si="225"/>
        <v>0</v>
      </c>
      <c r="BG111" s="36">
        <f t="shared" si="226"/>
        <v>0</v>
      </c>
      <c r="BH111" s="35">
        <f t="shared" si="227"/>
        <v>0</v>
      </c>
      <c r="BI111" s="35">
        <f t="shared" si="228"/>
        <v>72.258064516129039</v>
      </c>
      <c r="BJ111" s="35">
        <f t="shared" si="229"/>
        <v>74.067333939945399</v>
      </c>
      <c r="BK111" s="35">
        <f t="shared" si="230"/>
        <v>73.581213307240702</v>
      </c>
      <c r="BL111" s="35">
        <f t="shared" si="231"/>
        <v>72.58979206049149</v>
      </c>
      <c r="BM111" s="35">
        <f t="shared" si="232"/>
        <v>64.852398523985244</v>
      </c>
      <c r="BN111" s="35">
        <f t="shared" si="233"/>
        <v>65.377697841726629</v>
      </c>
      <c r="BO111" s="35">
        <f t="shared" si="234"/>
        <v>68.486590038314176</v>
      </c>
      <c r="BP111" s="35">
        <f t="shared" si="235"/>
        <v>68.666666666666671</v>
      </c>
      <c r="BQ111" s="35">
        <f t="shared" si="236"/>
        <v>0</v>
      </c>
      <c r="BR111" s="36">
        <f t="shared" si="237"/>
        <v>0</v>
      </c>
      <c r="BS111" s="35">
        <f t="shared" si="238"/>
        <v>0</v>
      </c>
      <c r="BT111" s="35">
        <f t="shared" si="239"/>
        <v>96.31449631449631</v>
      </c>
      <c r="BU111" s="35">
        <f t="shared" si="240"/>
        <v>100</v>
      </c>
      <c r="BV111" s="35">
        <f t="shared" si="241"/>
        <v>92.383292383292371</v>
      </c>
      <c r="BW111" s="35">
        <f t="shared" si="242"/>
        <v>94.348894348894348</v>
      </c>
      <c r="BX111" s="35">
        <f t="shared" si="243"/>
        <v>86.36363636363636</v>
      </c>
      <c r="BY111" s="35">
        <f t="shared" si="244"/>
        <v>89.312039312039303</v>
      </c>
      <c r="BZ111" s="35">
        <f t="shared" si="245"/>
        <v>87.837837837837839</v>
      </c>
      <c r="CA111" s="35">
        <f t="shared" si="246"/>
        <v>88.574938574938571</v>
      </c>
      <c r="CB111" s="35">
        <f t="shared" si="247"/>
        <v>0</v>
      </c>
      <c r="CE111" s="15">
        <v>7.84</v>
      </c>
      <c r="CF111" s="16">
        <v>8.14</v>
      </c>
      <c r="CG111" s="16">
        <v>7.52</v>
      </c>
      <c r="CH111" s="16">
        <v>7.68</v>
      </c>
      <c r="CI111" s="15">
        <v>7.03</v>
      </c>
      <c r="CJ111" s="16">
        <v>7.27</v>
      </c>
      <c r="CK111" s="16">
        <v>7.15</v>
      </c>
      <c r="CL111" s="15">
        <v>7.21</v>
      </c>
      <c r="CN111" s="15" t="s">
        <v>180</v>
      </c>
      <c r="CO111" s="16" t="s">
        <v>180</v>
      </c>
      <c r="CP111" s="15">
        <v>0.05</v>
      </c>
      <c r="CQ111" s="16">
        <v>0.09</v>
      </c>
      <c r="CR111" s="16">
        <v>0.05</v>
      </c>
      <c r="CS111" s="16">
        <v>0.08</v>
      </c>
      <c r="CT111" s="15">
        <v>0.09</v>
      </c>
      <c r="CU111" s="16">
        <v>0.08</v>
      </c>
      <c r="CV111" s="16">
        <v>0.26</v>
      </c>
      <c r="CW111" s="15">
        <v>0.17</v>
      </c>
      <c r="CX111" s="16" t="s">
        <v>180</v>
      </c>
      <c r="CY111" s="19" t="str">
        <f t="shared" si="204"/>
        <v/>
      </c>
      <c r="CZ111" s="17" t="str">
        <f t="shared" si="205"/>
        <v/>
      </c>
      <c r="DA111" s="19">
        <f t="shared" si="206"/>
        <v>0.63775510204081631</v>
      </c>
      <c r="DB111" s="17">
        <f t="shared" si="207"/>
        <v>1.1056511056511056</v>
      </c>
      <c r="DC111" s="17">
        <f t="shared" si="208"/>
        <v>0.66489361702127669</v>
      </c>
      <c r="DD111" s="17">
        <f t="shared" si="209"/>
        <v>1.0416666666666667</v>
      </c>
      <c r="DE111" s="19">
        <f t="shared" si="210"/>
        <v>1.2802275960170697</v>
      </c>
      <c r="DF111" s="17">
        <f t="shared" si="211"/>
        <v>1.1004126547455295</v>
      </c>
      <c r="DG111" s="17">
        <f t="shared" si="212"/>
        <v>3.6363636363636362</v>
      </c>
      <c r="DH111" s="19">
        <f t="shared" si="213"/>
        <v>2.357836338418863</v>
      </c>
      <c r="DI111" s="17" t="str">
        <f t="shared" si="214"/>
        <v/>
      </c>
    </row>
    <row r="112" spans="1:113" x14ac:dyDescent="0.2">
      <c r="A112" s="91" t="s">
        <v>290</v>
      </c>
      <c r="B112" s="91" t="e">
        <f>VLOOKUP(A112,#REF!,5,FALSE)</f>
        <v>#REF!</v>
      </c>
      <c r="C112" s="92">
        <v>3</v>
      </c>
      <c r="D112" s="103" t="str">
        <f t="shared" si="149"/>
        <v/>
      </c>
      <c r="E112" s="103" t="str">
        <f t="shared" si="150"/>
        <v/>
      </c>
      <c r="F112" s="103">
        <f t="shared" si="151"/>
        <v>1.3303816793893128</v>
      </c>
      <c r="G112" s="103">
        <f t="shared" si="152"/>
        <v>1.7289843749999978</v>
      </c>
      <c r="H112" s="103">
        <f t="shared" si="153"/>
        <v>1.3559374999999996</v>
      </c>
      <c r="I112" s="103">
        <f t="shared" si="154"/>
        <v>1.6951612903225772</v>
      </c>
      <c r="J112" s="103">
        <f t="shared" si="155"/>
        <v>-3.610619469026588E-2</v>
      </c>
      <c r="K112" s="103">
        <f t="shared" si="156"/>
        <v>1.1889915966386528</v>
      </c>
      <c r="L112" s="103">
        <f t="shared" si="157"/>
        <v>0.12912087912087866</v>
      </c>
      <c r="M112" s="103">
        <f t="shared" si="158"/>
        <v>0.54113207547170017</v>
      </c>
      <c r="N112" s="103">
        <f t="shared" si="159"/>
        <v>0.44828282828283239</v>
      </c>
      <c r="O112" s="102" t="str">
        <f t="shared" si="160"/>
        <v/>
      </c>
      <c r="P112" s="103" t="str">
        <f t="shared" si="161"/>
        <v/>
      </c>
      <c r="Q112" s="103">
        <f t="shared" si="162"/>
        <v>0.55222222222222328</v>
      </c>
      <c r="R112" s="103">
        <f t="shared" si="163"/>
        <v>1.1422222222222231</v>
      </c>
      <c r="S112" s="103">
        <f t="shared" si="164"/>
        <v>0.29222222222222349</v>
      </c>
      <c r="T112" s="103">
        <f t="shared" si="165"/>
        <v>0.64222222222222314</v>
      </c>
      <c r="U112" s="103">
        <f t="shared" si="166"/>
        <v>-0.78777777777777658</v>
      </c>
      <c r="V112" s="103">
        <f t="shared" si="167"/>
        <v>0.49222222222222278</v>
      </c>
      <c r="W112" s="103">
        <f t="shared" si="168"/>
        <v>-1.017777777777777</v>
      </c>
      <c r="X112" s="103">
        <f t="shared" si="169"/>
        <v>-0.57777777777777661</v>
      </c>
      <c r="Y112" s="103">
        <f t="shared" si="170"/>
        <v>-0.73777777777777676</v>
      </c>
      <c r="Z112" s="35">
        <f t="shared" si="171"/>
        <v>0</v>
      </c>
      <c r="AA112" s="35">
        <f t="shared" si="172"/>
        <v>0</v>
      </c>
      <c r="AB112" s="35">
        <f t="shared" si="173"/>
        <v>95.05869689528744</v>
      </c>
      <c r="AC112" s="35">
        <f t="shared" si="174"/>
        <v>100</v>
      </c>
      <c r="AD112" s="35">
        <f t="shared" si="175"/>
        <v>98.003056837173432</v>
      </c>
      <c r="AE112" s="35">
        <f t="shared" si="176"/>
        <v>98.459426269093314</v>
      </c>
      <c r="AF112" s="35">
        <f t="shared" si="177"/>
        <v>87.895523250534524</v>
      </c>
      <c r="AG112" s="35">
        <f t="shared" si="178"/>
        <v>100</v>
      </c>
      <c r="AH112" s="35">
        <f t="shared" si="179"/>
        <v>88.522889934600201</v>
      </c>
      <c r="AI112" s="35">
        <f t="shared" si="180"/>
        <v>100</v>
      </c>
      <c r="AJ112" s="35">
        <f t="shared" si="181"/>
        <v>98.247670782012875</v>
      </c>
      <c r="AK112" s="36">
        <f t="shared" si="182"/>
        <v>0</v>
      </c>
      <c r="AL112" s="35">
        <f t="shared" si="183"/>
        <v>0</v>
      </c>
      <c r="AM112" s="35">
        <f t="shared" si="184"/>
        <v>93.847758081334732</v>
      </c>
      <c r="AN112" s="35">
        <f t="shared" si="185"/>
        <v>100</v>
      </c>
      <c r="AO112" s="35">
        <f t="shared" si="186"/>
        <v>91.136600625651724</v>
      </c>
      <c r="AP112" s="35">
        <f t="shared" si="187"/>
        <v>94.786235662148073</v>
      </c>
      <c r="AQ112" s="35">
        <f t="shared" si="188"/>
        <v>85.682326621923949</v>
      </c>
      <c r="AR112" s="35">
        <f t="shared" si="189"/>
        <v>100</v>
      </c>
      <c r="AS112" s="35">
        <f t="shared" si="190"/>
        <v>83.109619686800897</v>
      </c>
      <c r="AT112" s="35">
        <f t="shared" si="191"/>
        <v>100</v>
      </c>
      <c r="AU112" s="35">
        <f t="shared" si="192"/>
        <v>97.966963151207111</v>
      </c>
      <c r="AV112" s="36">
        <f t="shared" si="215"/>
        <v>0</v>
      </c>
      <c r="AW112" s="35">
        <f t="shared" si="216"/>
        <v>0</v>
      </c>
      <c r="AX112" s="35">
        <f t="shared" si="217"/>
        <v>95.05869689528744</v>
      </c>
      <c r="AY112" s="35">
        <f t="shared" si="218"/>
        <v>100</v>
      </c>
      <c r="AZ112" s="35">
        <f t="shared" si="219"/>
        <v>98.003056837173432</v>
      </c>
      <c r="BA112" s="35">
        <f t="shared" si="220"/>
        <v>98.459426269093314</v>
      </c>
      <c r="BB112" s="35">
        <f t="shared" si="221"/>
        <v>80.980149217550576</v>
      </c>
      <c r="BC112" s="35">
        <f t="shared" si="222"/>
        <v>92.132279577797618</v>
      </c>
      <c r="BD112" s="35">
        <f t="shared" si="223"/>
        <v>81.558156444891921</v>
      </c>
      <c r="BE112" s="35">
        <f t="shared" si="224"/>
        <v>85.894334376086192</v>
      </c>
      <c r="BF112" s="35">
        <f t="shared" si="225"/>
        <v>84.389182858218476</v>
      </c>
      <c r="BG112" s="36">
        <f t="shared" si="226"/>
        <v>0</v>
      </c>
      <c r="BH112" s="35">
        <f t="shared" si="227"/>
        <v>0</v>
      </c>
      <c r="BI112" s="35">
        <f t="shared" si="228"/>
        <v>82.94930875576037</v>
      </c>
      <c r="BJ112" s="35">
        <f t="shared" si="229"/>
        <v>87.261146496815286</v>
      </c>
      <c r="BK112" s="35">
        <f t="shared" si="230"/>
        <v>85.518590998043052</v>
      </c>
      <c r="BL112" s="35">
        <f t="shared" si="231"/>
        <v>85.916824196597346</v>
      </c>
      <c r="BM112" s="35">
        <f t="shared" si="232"/>
        <v>70.664206642066418</v>
      </c>
      <c r="BN112" s="35">
        <f t="shared" si="233"/>
        <v>80.39568345323741</v>
      </c>
      <c r="BO112" s="35">
        <f t="shared" si="234"/>
        <v>71.168582375478934</v>
      </c>
      <c r="BP112" s="35">
        <f t="shared" si="235"/>
        <v>74.952380952380949</v>
      </c>
      <c r="BQ112" s="35">
        <f t="shared" si="236"/>
        <v>73.638968481375358</v>
      </c>
      <c r="BR112" s="36">
        <f t="shared" si="237"/>
        <v>0</v>
      </c>
      <c r="BS112" s="35">
        <f t="shared" si="238"/>
        <v>0</v>
      </c>
      <c r="BT112" s="35">
        <f t="shared" si="239"/>
        <v>93.847758081334732</v>
      </c>
      <c r="BU112" s="35">
        <f t="shared" si="240"/>
        <v>100</v>
      </c>
      <c r="BV112" s="35">
        <f t="shared" si="241"/>
        <v>91.136600625651724</v>
      </c>
      <c r="BW112" s="35">
        <f t="shared" si="242"/>
        <v>94.786235662148073</v>
      </c>
      <c r="BX112" s="35">
        <f t="shared" si="243"/>
        <v>79.874869655891558</v>
      </c>
      <c r="BY112" s="35">
        <f t="shared" si="244"/>
        <v>93.222106360792495</v>
      </c>
      <c r="BZ112" s="35">
        <f t="shared" si="245"/>
        <v>77.476538060479669</v>
      </c>
      <c r="CA112" s="35">
        <f t="shared" si="246"/>
        <v>82.064650677789359</v>
      </c>
      <c r="CB112" s="35">
        <f t="shared" si="247"/>
        <v>80.396246089676751</v>
      </c>
      <c r="CE112" s="15">
        <v>9</v>
      </c>
      <c r="CF112" s="16">
        <v>9.59</v>
      </c>
      <c r="CG112" s="16">
        <v>8.74</v>
      </c>
      <c r="CH112" s="16">
        <v>9.09</v>
      </c>
      <c r="CI112" s="15">
        <v>7.66</v>
      </c>
      <c r="CJ112" s="16">
        <v>8.94</v>
      </c>
      <c r="CK112" s="16">
        <v>7.43</v>
      </c>
      <c r="CL112" s="15">
        <v>7.87</v>
      </c>
      <c r="CM112" s="16">
        <v>7.71</v>
      </c>
      <c r="CN112" s="15" t="s">
        <v>180</v>
      </c>
      <c r="CO112" s="16" t="s">
        <v>180</v>
      </c>
      <c r="CP112" s="15">
        <v>0.15</v>
      </c>
      <c r="CQ112" s="16">
        <v>0.25</v>
      </c>
      <c r="CR112" s="16">
        <v>0.15</v>
      </c>
      <c r="CS112" s="16">
        <v>0.21</v>
      </c>
      <c r="CT112" s="15">
        <v>0.1</v>
      </c>
      <c r="CU112" s="16">
        <v>0.16</v>
      </c>
      <c r="CV112" s="16">
        <v>0.04</v>
      </c>
      <c r="CW112" s="15">
        <v>0.1</v>
      </c>
      <c r="CX112" s="16">
        <v>0.11</v>
      </c>
      <c r="CY112" s="19" t="str">
        <f t="shared" si="204"/>
        <v/>
      </c>
      <c r="CZ112" s="17" t="str">
        <f t="shared" si="205"/>
        <v/>
      </c>
      <c r="DA112" s="19">
        <f t="shared" si="206"/>
        <v>1.6666666666666667</v>
      </c>
      <c r="DB112" s="17">
        <f t="shared" si="207"/>
        <v>2.6068821689259645</v>
      </c>
      <c r="DC112" s="17">
        <f t="shared" si="208"/>
        <v>1.7162471395881007</v>
      </c>
      <c r="DD112" s="17">
        <f t="shared" si="209"/>
        <v>2.3102310231023102</v>
      </c>
      <c r="DE112" s="19">
        <f t="shared" si="210"/>
        <v>1.3054830287206267</v>
      </c>
      <c r="DF112" s="17">
        <f t="shared" si="211"/>
        <v>1.7897091722595082</v>
      </c>
      <c r="DG112" s="17">
        <f t="shared" si="212"/>
        <v>0.53835800807537015</v>
      </c>
      <c r="DH112" s="19">
        <f t="shared" si="213"/>
        <v>1.2706480304955527</v>
      </c>
      <c r="DI112" s="17">
        <f t="shared" si="214"/>
        <v>1.4267185473411155</v>
      </c>
    </row>
    <row r="113" spans="1:113" x14ac:dyDescent="0.2">
      <c r="A113" s="91" t="s">
        <v>291</v>
      </c>
      <c r="B113" s="91" t="e">
        <f>VLOOKUP(A113,#REF!,5,FALSE)</f>
        <v>#REF!</v>
      </c>
      <c r="C113" s="92">
        <v>3</v>
      </c>
      <c r="D113" s="103" t="str">
        <f t="shared" si="149"/>
        <v/>
      </c>
      <c r="E113" s="103" t="str">
        <f t="shared" si="150"/>
        <v/>
      </c>
      <c r="F113" s="103">
        <f t="shared" si="151"/>
        <v>-0.44961832061068741</v>
      </c>
      <c r="G113" s="103">
        <f t="shared" si="152"/>
        <v>-0.41101562500000188</v>
      </c>
      <c r="H113" s="103">
        <f t="shared" si="153"/>
        <v>-0.61406250000000107</v>
      </c>
      <c r="I113" s="103">
        <f t="shared" si="154"/>
        <v>-0.35483870967742259</v>
      </c>
      <c r="J113" s="103" t="str">
        <f t="shared" si="155"/>
        <v/>
      </c>
      <c r="K113" s="103">
        <f t="shared" si="156"/>
        <v>-1.1210084033613468</v>
      </c>
      <c r="L113" s="103" t="str">
        <f t="shared" si="157"/>
        <v/>
      </c>
      <c r="M113" s="103" t="str">
        <f t="shared" si="158"/>
        <v/>
      </c>
      <c r="N113" s="103" t="str">
        <f t="shared" si="159"/>
        <v/>
      </c>
      <c r="O113" s="102" t="str">
        <f t="shared" si="160"/>
        <v/>
      </c>
      <c r="P113" s="103" t="str">
        <f t="shared" si="161"/>
        <v/>
      </c>
      <c r="Q113" s="103">
        <f t="shared" si="162"/>
        <v>0.19799999999999951</v>
      </c>
      <c r="R113" s="103">
        <f t="shared" si="163"/>
        <v>0.42799999999999994</v>
      </c>
      <c r="S113" s="103">
        <f t="shared" si="164"/>
        <v>-0.25200000000000067</v>
      </c>
      <c r="T113" s="103">
        <f t="shared" si="165"/>
        <v>1.7999999999999794E-2</v>
      </c>
      <c r="U113" s="103" t="str">
        <f t="shared" si="166"/>
        <v/>
      </c>
      <c r="V113" s="103">
        <f t="shared" si="167"/>
        <v>-0.39200000000000035</v>
      </c>
      <c r="W113" s="103" t="str">
        <f t="shared" si="168"/>
        <v/>
      </c>
      <c r="X113" s="103" t="str">
        <f t="shared" si="169"/>
        <v/>
      </c>
      <c r="Y113" s="103" t="str">
        <f t="shared" si="170"/>
        <v/>
      </c>
      <c r="Z113" s="35">
        <f t="shared" si="171"/>
        <v>0</v>
      </c>
      <c r="AA113" s="35">
        <f t="shared" si="172"/>
        <v>0</v>
      </c>
      <c r="AB113" s="35">
        <f t="shared" si="173"/>
        <v>98.163238796276261</v>
      </c>
      <c r="AC113" s="35">
        <f t="shared" si="174"/>
        <v>100</v>
      </c>
      <c r="AD113" s="35">
        <f t="shared" si="175"/>
        <v>97.719040176519258</v>
      </c>
      <c r="AE113" s="35">
        <f t="shared" si="176"/>
        <v>98.158612552492357</v>
      </c>
      <c r="AF113" s="35">
        <f t="shared" si="177"/>
        <v>0</v>
      </c>
      <c r="AG113" s="35">
        <f t="shared" si="178"/>
        <v>100</v>
      </c>
      <c r="AH113" s="35">
        <f t="shared" si="179"/>
        <v>0</v>
      </c>
      <c r="AI113" s="35">
        <f t="shared" si="180"/>
        <v>0</v>
      </c>
      <c r="AJ113" s="35">
        <f t="shared" si="181"/>
        <v>0</v>
      </c>
      <c r="AK113" s="36">
        <f t="shared" si="182"/>
        <v>0</v>
      </c>
      <c r="AL113" s="35">
        <f t="shared" si="183"/>
        <v>0</v>
      </c>
      <c r="AM113" s="35">
        <f t="shared" si="184"/>
        <v>96.912751677852341</v>
      </c>
      <c r="AN113" s="35">
        <f t="shared" si="185"/>
        <v>100</v>
      </c>
      <c r="AO113" s="35">
        <f t="shared" si="186"/>
        <v>90.872483221476514</v>
      </c>
      <c r="AP113" s="35">
        <f t="shared" si="187"/>
        <v>94.496644295302005</v>
      </c>
      <c r="AQ113" s="35">
        <f t="shared" si="188"/>
        <v>0</v>
      </c>
      <c r="AR113" s="35">
        <f t="shared" si="189"/>
        <v>100</v>
      </c>
      <c r="AS113" s="35">
        <f t="shared" si="190"/>
        <v>0</v>
      </c>
      <c r="AT113" s="35">
        <f t="shared" si="191"/>
        <v>0</v>
      </c>
      <c r="AU113" s="35">
        <f t="shared" si="192"/>
        <v>0</v>
      </c>
      <c r="AV113" s="36">
        <f t="shared" si="215"/>
        <v>0</v>
      </c>
      <c r="AW113" s="35">
        <f t="shared" si="216"/>
        <v>0</v>
      </c>
      <c r="AX113" s="35">
        <f t="shared" si="217"/>
        <v>98.163238796276261</v>
      </c>
      <c r="AY113" s="35">
        <f t="shared" si="218"/>
        <v>100</v>
      </c>
      <c r="AZ113" s="35">
        <f t="shared" si="219"/>
        <v>97.719040176519258</v>
      </c>
      <c r="BA113" s="35">
        <f t="shared" si="220"/>
        <v>98.158612552492357</v>
      </c>
      <c r="BB113" s="35">
        <f t="shared" si="221"/>
        <v>0</v>
      </c>
      <c r="BC113" s="35">
        <f t="shared" si="222"/>
        <v>87.952899425426111</v>
      </c>
      <c r="BD113" s="35">
        <f t="shared" si="223"/>
        <v>0</v>
      </c>
      <c r="BE113" s="35">
        <f t="shared" si="224"/>
        <v>0</v>
      </c>
      <c r="BF113" s="35">
        <f t="shared" si="225"/>
        <v>0</v>
      </c>
      <c r="BG113" s="36">
        <f t="shared" si="226"/>
        <v>0</v>
      </c>
      <c r="BH113" s="35">
        <f t="shared" si="227"/>
        <v>0</v>
      </c>
      <c r="BI113" s="35">
        <f t="shared" si="228"/>
        <v>66.543778801843317</v>
      </c>
      <c r="BJ113" s="35">
        <f t="shared" si="229"/>
        <v>67.78889899909008</v>
      </c>
      <c r="BK113" s="35">
        <f t="shared" si="230"/>
        <v>66.242661448140893</v>
      </c>
      <c r="BL113" s="35">
        <f t="shared" si="231"/>
        <v>66.540642722117198</v>
      </c>
      <c r="BM113" s="35">
        <f t="shared" si="232"/>
        <v>0</v>
      </c>
      <c r="BN113" s="35">
        <f t="shared" si="233"/>
        <v>59.622302158273385</v>
      </c>
      <c r="BO113" s="35">
        <f t="shared" si="234"/>
        <v>0</v>
      </c>
      <c r="BP113" s="35">
        <f t="shared" si="235"/>
        <v>0</v>
      </c>
      <c r="BQ113" s="35">
        <f t="shared" si="236"/>
        <v>0</v>
      </c>
      <c r="BR113" s="36">
        <f t="shared" si="237"/>
        <v>0</v>
      </c>
      <c r="BS113" s="35">
        <f t="shared" si="238"/>
        <v>0</v>
      </c>
      <c r="BT113" s="35">
        <f t="shared" si="239"/>
        <v>96.912751677852341</v>
      </c>
      <c r="BU113" s="35">
        <f t="shared" si="240"/>
        <v>100</v>
      </c>
      <c r="BV113" s="35">
        <f t="shared" si="241"/>
        <v>90.872483221476514</v>
      </c>
      <c r="BW113" s="35">
        <f t="shared" si="242"/>
        <v>94.496644295302005</v>
      </c>
      <c r="BX113" s="35">
        <f t="shared" si="243"/>
        <v>0</v>
      </c>
      <c r="BY113" s="35">
        <f t="shared" si="244"/>
        <v>88.993288590604024</v>
      </c>
      <c r="BZ113" s="35">
        <f t="shared" si="245"/>
        <v>0</v>
      </c>
      <c r="CA113" s="35">
        <f t="shared" si="246"/>
        <v>0</v>
      </c>
      <c r="CB113" s="35">
        <f t="shared" si="247"/>
        <v>0</v>
      </c>
      <c r="CE113" s="15">
        <v>7.22</v>
      </c>
      <c r="CF113" s="16">
        <v>7.45</v>
      </c>
      <c r="CG113" s="16">
        <v>6.77</v>
      </c>
      <c r="CH113" s="16">
        <v>7.04</v>
      </c>
      <c r="CJ113" s="16">
        <v>6.63</v>
      </c>
      <c r="CN113" s="15" t="s">
        <v>180</v>
      </c>
      <c r="CO113" s="16" t="s">
        <v>180</v>
      </c>
      <c r="CP113" s="15">
        <v>0.23</v>
      </c>
      <c r="CQ113" s="16">
        <v>0.24</v>
      </c>
      <c r="CR113" s="16">
        <v>0.21</v>
      </c>
      <c r="CS113" s="16">
        <v>0.35</v>
      </c>
      <c r="CT113" s="15" t="s">
        <v>180</v>
      </c>
      <c r="CU113" s="16">
        <v>0.18</v>
      </c>
      <c r="CV113" s="16" t="s">
        <v>180</v>
      </c>
      <c r="CW113" s="15" t="s">
        <v>180</v>
      </c>
      <c r="CX113" s="16" t="s">
        <v>180</v>
      </c>
      <c r="CY113" s="19" t="str">
        <f t="shared" si="204"/>
        <v/>
      </c>
      <c r="CZ113" s="17" t="str">
        <f t="shared" si="205"/>
        <v/>
      </c>
      <c r="DA113" s="19">
        <f t="shared" si="206"/>
        <v>3.1855955678670362</v>
      </c>
      <c r="DB113" s="17">
        <f t="shared" si="207"/>
        <v>3.2214765100671139</v>
      </c>
      <c r="DC113" s="17">
        <f t="shared" si="208"/>
        <v>3.1019202363367802</v>
      </c>
      <c r="DD113" s="17">
        <f t="shared" si="209"/>
        <v>4.9715909090909092</v>
      </c>
      <c r="DE113" s="19" t="str">
        <f t="shared" si="210"/>
        <v/>
      </c>
      <c r="DF113" s="17">
        <f t="shared" si="211"/>
        <v>2.7149321266968327</v>
      </c>
      <c r="DG113" s="17" t="str">
        <f t="shared" si="212"/>
        <v/>
      </c>
      <c r="DH113" s="19" t="str">
        <f t="shared" si="213"/>
        <v/>
      </c>
      <c r="DI113" s="17" t="str">
        <f t="shared" si="214"/>
        <v/>
      </c>
    </row>
    <row r="114" spans="1:113" x14ac:dyDescent="0.2">
      <c r="A114" s="91" t="s">
        <v>292</v>
      </c>
      <c r="B114" s="91" t="e">
        <f>VLOOKUP(A114,#REF!,5,FALSE)</f>
        <v>#REF!</v>
      </c>
      <c r="C114" s="92">
        <v>4</v>
      </c>
      <c r="D114" s="103">
        <f t="shared" si="149"/>
        <v>-3.2376767676767706</v>
      </c>
      <c r="E114" s="103">
        <f t="shared" si="150"/>
        <v>-3.3253535353535373</v>
      </c>
      <c r="F114" s="103">
        <f t="shared" si="151"/>
        <v>-3.4596183206106872</v>
      </c>
      <c r="G114" s="103">
        <f t="shared" si="152"/>
        <v>-3.2910156250000018</v>
      </c>
      <c r="H114" s="103">
        <f t="shared" si="153"/>
        <v>-3.244062500000001</v>
      </c>
      <c r="I114" s="103">
        <f t="shared" si="154"/>
        <v>-2.9248387096774229</v>
      </c>
      <c r="J114" s="103">
        <f t="shared" si="155"/>
        <v>-2.5861061946902657</v>
      </c>
      <c r="K114" s="103">
        <f t="shared" si="156"/>
        <v>-2.4810084033613471</v>
      </c>
      <c r="L114" s="103" t="str">
        <f t="shared" si="157"/>
        <v/>
      </c>
      <c r="M114" s="103" t="str">
        <f t="shared" si="158"/>
        <v/>
      </c>
      <c r="N114" s="103" t="str">
        <f t="shared" si="159"/>
        <v/>
      </c>
      <c r="O114" s="102">
        <f t="shared" si="160"/>
        <v>-0.34750000000000014</v>
      </c>
      <c r="P114" s="103">
        <f t="shared" si="161"/>
        <v>-0.49749999999999961</v>
      </c>
      <c r="Q114" s="103">
        <f t="shared" si="162"/>
        <v>-0.27749999999999986</v>
      </c>
      <c r="R114" s="103">
        <f t="shared" si="163"/>
        <v>8.2500000000000462E-2</v>
      </c>
      <c r="S114" s="103">
        <f t="shared" si="164"/>
        <v>-0.34750000000000014</v>
      </c>
      <c r="T114" s="103">
        <f t="shared" si="165"/>
        <v>-1.7500000000000071E-2</v>
      </c>
      <c r="U114" s="103">
        <f t="shared" si="166"/>
        <v>0.6225000000000005</v>
      </c>
      <c r="V114" s="103">
        <f t="shared" si="167"/>
        <v>0.78249999999999975</v>
      </c>
      <c r="W114" s="103" t="str">
        <f t="shared" si="168"/>
        <v/>
      </c>
      <c r="X114" s="103" t="str">
        <f t="shared" si="169"/>
        <v/>
      </c>
      <c r="Y114" s="103" t="str">
        <f t="shared" si="170"/>
        <v/>
      </c>
      <c r="Z114" s="35">
        <f t="shared" si="171"/>
        <v>100</v>
      </c>
      <c r="AA114" s="35">
        <f t="shared" si="172"/>
        <v>96.90394091923956</v>
      </c>
      <c r="AB114" s="35">
        <f t="shared" si="173"/>
        <v>91.839709687728728</v>
      </c>
      <c r="AC114" s="35">
        <f t="shared" si="174"/>
        <v>98.423012174989253</v>
      </c>
      <c r="AD114" s="35">
        <f t="shared" si="175"/>
        <v>95.879903860045431</v>
      </c>
      <c r="AE114" s="35">
        <f t="shared" si="176"/>
        <v>100</v>
      </c>
      <c r="AF114" s="35">
        <f t="shared" si="177"/>
        <v>99.468550662736234</v>
      </c>
      <c r="AG114" s="35">
        <f t="shared" si="178"/>
        <v>99.999999999999986</v>
      </c>
      <c r="AH114" s="35">
        <f t="shared" si="179"/>
        <v>0</v>
      </c>
      <c r="AI114" s="35">
        <f t="shared" si="180"/>
        <v>0</v>
      </c>
      <c r="AJ114" s="35">
        <f t="shared" si="181"/>
        <v>0</v>
      </c>
      <c r="AK114" s="36">
        <f t="shared" si="182"/>
        <v>100</v>
      </c>
      <c r="AL114" s="35">
        <f t="shared" si="183"/>
        <v>96.376811594202906</v>
      </c>
      <c r="AM114" s="35">
        <f t="shared" si="184"/>
        <v>92.122538293216621</v>
      </c>
      <c r="AN114" s="35">
        <f t="shared" si="185"/>
        <v>100</v>
      </c>
      <c r="AO114" s="35">
        <f t="shared" si="186"/>
        <v>90.590809628008728</v>
      </c>
      <c r="AP114" s="35">
        <f t="shared" si="187"/>
        <v>97.811816192560173</v>
      </c>
      <c r="AQ114" s="35">
        <f t="shared" si="188"/>
        <v>96.963946869070227</v>
      </c>
      <c r="AR114" s="35">
        <f t="shared" si="189"/>
        <v>100.00000000000001</v>
      </c>
      <c r="AS114" s="35">
        <f t="shared" si="190"/>
        <v>0</v>
      </c>
      <c r="AT114" s="35">
        <f t="shared" si="191"/>
        <v>0</v>
      </c>
      <c r="AU114" s="35">
        <f t="shared" si="192"/>
        <v>0</v>
      </c>
      <c r="AV114" s="36">
        <f t="shared" si="215"/>
        <v>79.198872834309043</v>
      </c>
      <c r="AW114" s="35">
        <f t="shared" si="216"/>
        <v>76.7468289400625</v>
      </c>
      <c r="AX114" s="35">
        <f t="shared" si="217"/>
        <v>81.874098234507102</v>
      </c>
      <c r="AY114" s="35">
        <f t="shared" si="218"/>
        <v>87.743040507758465</v>
      </c>
      <c r="AZ114" s="35">
        <f t="shared" si="219"/>
        <v>85.475887217458776</v>
      </c>
      <c r="BA114" s="35">
        <f t="shared" si="220"/>
        <v>89.148907931975756</v>
      </c>
      <c r="BB114" s="35">
        <f t="shared" si="221"/>
        <v>99.468550662736234</v>
      </c>
      <c r="BC114" s="35">
        <f t="shared" si="222"/>
        <v>99.999999999999986</v>
      </c>
      <c r="BD114" s="35">
        <f t="shared" si="223"/>
        <v>0</v>
      </c>
      <c r="BE114" s="35">
        <f t="shared" si="224"/>
        <v>0</v>
      </c>
      <c r="BF114" s="35">
        <f t="shared" si="225"/>
        <v>0</v>
      </c>
      <c r="BG114" s="36">
        <f t="shared" si="226"/>
        <v>37.53399818676337</v>
      </c>
      <c r="BH114" s="35">
        <f t="shared" si="227"/>
        <v>36.371923427529623</v>
      </c>
      <c r="BI114" s="35">
        <f t="shared" si="228"/>
        <v>38.801843317972349</v>
      </c>
      <c r="BJ114" s="35">
        <f t="shared" si="229"/>
        <v>41.583257506824388</v>
      </c>
      <c r="BK114" s="35">
        <f t="shared" si="230"/>
        <v>40.508806262230912</v>
      </c>
      <c r="BL114" s="35">
        <f t="shared" si="231"/>
        <v>42.249527410207939</v>
      </c>
      <c r="BM114" s="35">
        <f t="shared" si="232"/>
        <v>47.140221402214031</v>
      </c>
      <c r="BN114" s="35">
        <f t="shared" si="233"/>
        <v>47.392086330935257</v>
      </c>
      <c r="BO114" s="35">
        <f t="shared" si="234"/>
        <v>0</v>
      </c>
      <c r="BP114" s="35">
        <f t="shared" si="235"/>
        <v>0</v>
      </c>
      <c r="BQ114" s="35">
        <f t="shared" si="236"/>
        <v>0</v>
      </c>
      <c r="BR114" s="36">
        <f t="shared" si="237"/>
        <v>78.557874762808339</v>
      </c>
      <c r="BS114" s="35">
        <f t="shared" si="238"/>
        <v>75.711574952561676</v>
      </c>
      <c r="BT114" s="35">
        <f t="shared" si="239"/>
        <v>79.886148007590137</v>
      </c>
      <c r="BU114" s="35">
        <f t="shared" si="240"/>
        <v>86.717267552182165</v>
      </c>
      <c r="BV114" s="35">
        <f t="shared" si="241"/>
        <v>78.557874762808339</v>
      </c>
      <c r="BW114" s="35">
        <f t="shared" si="242"/>
        <v>84.819734345351051</v>
      </c>
      <c r="BX114" s="35">
        <f t="shared" si="243"/>
        <v>96.963946869070227</v>
      </c>
      <c r="BY114" s="35">
        <f t="shared" si="244"/>
        <v>100.00000000000001</v>
      </c>
      <c r="BZ114" s="35">
        <f t="shared" si="245"/>
        <v>0</v>
      </c>
      <c r="CA114" s="35">
        <f t="shared" si="246"/>
        <v>0</v>
      </c>
      <c r="CB114" s="35">
        <f t="shared" si="247"/>
        <v>0</v>
      </c>
      <c r="CC114" s="15">
        <v>4.1399999999999997</v>
      </c>
      <c r="CD114" s="16">
        <v>3.99</v>
      </c>
      <c r="CE114" s="15">
        <v>4.21</v>
      </c>
      <c r="CF114" s="16">
        <v>4.57</v>
      </c>
      <c r="CG114" s="16">
        <v>4.1399999999999997</v>
      </c>
      <c r="CH114" s="16">
        <v>4.47</v>
      </c>
      <c r="CI114" s="15">
        <v>5.1100000000000003</v>
      </c>
      <c r="CJ114" s="16">
        <v>5.27</v>
      </c>
      <c r="CN114" s="15">
        <v>0.56999999999999995</v>
      </c>
      <c r="CO114" s="16">
        <v>0.52</v>
      </c>
      <c r="CP114" s="15">
        <v>0.33</v>
      </c>
      <c r="CQ114" s="16">
        <v>0.33</v>
      </c>
      <c r="CR114" s="16">
        <v>0.38</v>
      </c>
      <c r="CS114" s="16">
        <v>0.48</v>
      </c>
      <c r="CT114" s="15">
        <v>0.49</v>
      </c>
      <c r="CU114" s="16">
        <v>0.39</v>
      </c>
      <c r="CV114" s="16" t="s">
        <v>180</v>
      </c>
      <c r="CW114" s="15" t="s">
        <v>180</v>
      </c>
      <c r="CX114" s="16" t="s">
        <v>180</v>
      </c>
      <c r="CY114" s="19">
        <f t="shared" si="204"/>
        <v>13.768115942028986</v>
      </c>
      <c r="CZ114" s="17">
        <f t="shared" si="205"/>
        <v>13.032581453634084</v>
      </c>
      <c r="DA114" s="19">
        <f t="shared" si="206"/>
        <v>7.8384798099762483</v>
      </c>
      <c r="DB114" s="17">
        <f t="shared" si="207"/>
        <v>7.2210065645514216</v>
      </c>
      <c r="DC114" s="17">
        <f t="shared" si="208"/>
        <v>9.1787439613526569</v>
      </c>
      <c r="DD114" s="17">
        <f t="shared" si="209"/>
        <v>10.738255033557047</v>
      </c>
      <c r="DE114" s="19">
        <f t="shared" si="210"/>
        <v>9.5890410958904102</v>
      </c>
      <c r="DF114" s="17">
        <f t="shared" si="211"/>
        <v>7.400379506641368</v>
      </c>
      <c r="DG114" s="17" t="str">
        <f t="shared" si="212"/>
        <v/>
      </c>
      <c r="DH114" s="19" t="str">
        <f t="shared" si="213"/>
        <v/>
      </c>
      <c r="DI114" s="17" t="str">
        <f t="shared" si="214"/>
        <v/>
      </c>
    </row>
    <row r="115" spans="1:113" x14ac:dyDescent="0.2">
      <c r="A115" s="91" t="s">
        <v>293</v>
      </c>
      <c r="B115" s="91" t="e">
        <f>VLOOKUP(A115,#REF!,5,FALSE)</f>
        <v>#REF!</v>
      </c>
      <c r="C115" s="92">
        <v>4</v>
      </c>
      <c r="D115" s="103">
        <f t="shared" si="149"/>
        <v>0.6423232323232293</v>
      </c>
      <c r="E115" s="103">
        <f t="shared" si="150"/>
        <v>0.69464646464646229</v>
      </c>
      <c r="F115" s="103">
        <f t="shared" si="151"/>
        <v>-1.9618320610686801E-2</v>
      </c>
      <c r="G115" s="103" t="str">
        <f t="shared" si="152"/>
        <v/>
      </c>
      <c r="H115" s="103" t="str">
        <f t="shared" si="153"/>
        <v/>
      </c>
      <c r="I115" s="103" t="str">
        <f t="shared" si="154"/>
        <v/>
      </c>
      <c r="J115" s="103">
        <f t="shared" si="155"/>
        <v>0.87389380530973426</v>
      </c>
      <c r="K115" s="103">
        <f t="shared" si="156"/>
        <v>0.19899159663865351</v>
      </c>
      <c r="L115" s="103" t="str">
        <f t="shared" si="157"/>
        <v/>
      </c>
      <c r="M115" s="103" t="str">
        <f t="shared" si="158"/>
        <v/>
      </c>
      <c r="N115" s="103" t="str">
        <f t="shared" si="159"/>
        <v/>
      </c>
      <c r="O115" s="102">
        <f t="shared" si="160"/>
        <v>-2.000000000000135E-2</v>
      </c>
      <c r="P115" s="103">
        <f t="shared" si="161"/>
        <v>-3.0000000000001137E-2</v>
      </c>
      <c r="Q115" s="103">
        <f t="shared" si="162"/>
        <v>-0.39000000000000057</v>
      </c>
      <c r="R115" s="103" t="str">
        <f t="shared" si="163"/>
        <v/>
      </c>
      <c r="S115" s="103" t="str">
        <f t="shared" si="164"/>
        <v/>
      </c>
      <c r="T115" s="103" t="str">
        <f t="shared" si="165"/>
        <v/>
      </c>
      <c r="U115" s="103">
        <f t="shared" si="166"/>
        <v>0.52999999999999936</v>
      </c>
      <c r="V115" s="103">
        <f t="shared" si="167"/>
        <v>-9.0000000000000746E-2</v>
      </c>
      <c r="W115" s="103" t="str">
        <f t="shared" si="168"/>
        <v/>
      </c>
      <c r="X115" s="103" t="str">
        <f t="shared" si="169"/>
        <v/>
      </c>
      <c r="Y115" s="103" t="str">
        <f t="shared" si="170"/>
        <v/>
      </c>
      <c r="Z115" s="35">
        <f t="shared" si="171"/>
        <v>99.580193842012989</v>
      </c>
      <c r="AA115" s="35">
        <f t="shared" si="172"/>
        <v>100</v>
      </c>
      <c r="AB115" s="35">
        <f t="shared" si="173"/>
        <v>100</v>
      </c>
      <c r="AC115" s="35">
        <f t="shared" si="174"/>
        <v>0</v>
      </c>
      <c r="AD115" s="35">
        <f t="shared" si="175"/>
        <v>0</v>
      </c>
      <c r="AE115" s="35">
        <f t="shared" si="176"/>
        <v>0</v>
      </c>
      <c r="AF115" s="35">
        <f t="shared" si="177"/>
        <v>100</v>
      </c>
      <c r="AG115" s="35">
        <f t="shared" si="178"/>
        <v>90.429639951982423</v>
      </c>
      <c r="AH115" s="35">
        <f t="shared" si="179"/>
        <v>0</v>
      </c>
      <c r="AI115" s="35">
        <f t="shared" si="180"/>
        <v>0</v>
      </c>
      <c r="AJ115" s="35">
        <f t="shared" si="181"/>
        <v>0</v>
      </c>
      <c r="AK115" s="36">
        <f t="shared" si="182"/>
        <v>100</v>
      </c>
      <c r="AL115" s="35">
        <f t="shared" si="183"/>
        <v>99.875311720698264</v>
      </c>
      <c r="AM115" s="35">
        <f t="shared" si="184"/>
        <v>100</v>
      </c>
      <c r="AN115" s="35">
        <f t="shared" si="185"/>
        <v>0</v>
      </c>
      <c r="AO115" s="35">
        <f t="shared" si="186"/>
        <v>0</v>
      </c>
      <c r="AP115" s="35">
        <f t="shared" si="187"/>
        <v>0</v>
      </c>
      <c r="AQ115" s="35">
        <f t="shared" si="188"/>
        <v>100</v>
      </c>
      <c r="AR115" s="35">
        <f t="shared" si="189"/>
        <v>92.765460910151688</v>
      </c>
      <c r="AS115" s="35">
        <f t="shared" si="190"/>
        <v>0</v>
      </c>
      <c r="AT115" s="35">
        <f t="shared" si="191"/>
        <v>0</v>
      </c>
      <c r="AU115" s="35">
        <f t="shared" si="192"/>
        <v>0</v>
      </c>
      <c r="AV115" s="36">
        <f t="shared" si="215"/>
        <v>91.970239222402896</v>
      </c>
      <c r="AW115" s="35">
        <f t="shared" si="216"/>
        <v>92.357963641159884</v>
      </c>
      <c r="AX115" s="35">
        <f t="shared" si="217"/>
        <v>89.182605703101061</v>
      </c>
      <c r="AY115" s="35">
        <f t="shared" si="218"/>
        <v>0</v>
      </c>
      <c r="AZ115" s="35">
        <f t="shared" si="219"/>
        <v>0</v>
      </c>
      <c r="BA115" s="35">
        <f t="shared" si="220"/>
        <v>0</v>
      </c>
      <c r="BB115" s="35">
        <f t="shared" si="221"/>
        <v>100</v>
      </c>
      <c r="BC115" s="35">
        <f t="shared" si="222"/>
        <v>90.429639951982423</v>
      </c>
      <c r="BD115" s="35">
        <f t="shared" si="223"/>
        <v>0</v>
      </c>
      <c r="BE115" s="35">
        <f t="shared" si="224"/>
        <v>0</v>
      </c>
      <c r="BF115" s="35">
        <f t="shared" si="225"/>
        <v>0</v>
      </c>
      <c r="BG115" s="36">
        <f t="shared" si="226"/>
        <v>72.710788757932917</v>
      </c>
      <c r="BH115" s="35">
        <f t="shared" si="227"/>
        <v>73.01731996353692</v>
      </c>
      <c r="BI115" s="35">
        <f t="shared" si="228"/>
        <v>70.506912442396313</v>
      </c>
      <c r="BJ115" s="35">
        <f t="shared" si="229"/>
        <v>0</v>
      </c>
      <c r="BK115" s="35">
        <f t="shared" si="230"/>
        <v>0</v>
      </c>
      <c r="BL115" s="35">
        <f t="shared" si="231"/>
        <v>0</v>
      </c>
      <c r="BM115" s="35">
        <f t="shared" si="232"/>
        <v>79.0590405904059</v>
      </c>
      <c r="BN115" s="35">
        <f t="shared" si="233"/>
        <v>71.492805755395693</v>
      </c>
      <c r="BO115" s="35">
        <f t="shared" si="234"/>
        <v>0</v>
      </c>
      <c r="BP115" s="35">
        <f t="shared" si="235"/>
        <v>0</v>
      </c>
      <c r="BQ115" s="35">
        <f t="shared" si="236"/>
        <v>0</v>
      </c>
      <c r="BR115" s="36">
        <f t="shared" si="237"/>
        <v>93.582263710618435</v>
      </c>
      <c r="BS115" s="35">
        <f t="shared" si="238"/>
        <v>93.465577596266044</v>
      </c>
      <c r="BT115" s="35">
        <f t="shared" si="239"/>
        <v>89.264877479579923</v>
      </c>
      <c r="BU115" s="35">
        <f t="shared" si="240"/>
        <v>0</v>
      </c>
      <c r="BV115" s="35">
        <f t="shared" si="241"/>
        <v>0</v>
      </c>
      <c r="BW115" s="35">
        <f t="shared" si="242"/>
        <v>0</v>
      </c>
      <c r="BX115" s="35">
        <f t="shared" si="243"/>
        <v>100</v>
      </c>
      <c r="BY115" s="35">
        <f t="shared" si="244"/>
        <v>92.765460910151688</v>
      </c>
      <c r="BZ115" s="35">
        <f t="shared" si="245"/>
        <v>0</v>
      </c>
      <c r="CA115" s="35">
        <f t="shared" si="246"/>
        <v>0</v>
      </c>
      <c r="CB115" s="35">
        <f t="shared" si="247"/>
        <v>0</v>
      </c>
      <c r="CC115" s="15">
        <v>8.02</v>
      </c>
      <c r="CD115" s="16">
        <v>8.01</v>
      </c>
      <c r="CE115" s="15">
        <v>7.65</v>
      </c>
      <c r="CI115" s="15">
        <v>8.57</v>
      </c>
      <c r="CJ115" s="16">
        <v>7.95</v>
      </c>
      <c r="CN115" s="15">
        <v>0.09</v>
      </c>
      <c r="CO115" s="16">
        <v>0.08</v>
      </c>
      <c r="CP115" s="15">
        <v>0.42</v>
      </c>
      <c r="CQ115" s="16" t="s">
        <v>180</v>
      </c>
      <c r="CR115" s="16" t="s">
        <v>180</v>
      </c>
      <c r="CS115" s="16" t="s">
        <v>180</v>
      </c>
      <c r="CT115" s="15">
        <v>0.1</v>
      </c>
      <c r="CU115" s="16">
        <v>0.11</v>
      </c>
      <c r="CV115" s="16" t="s">
        <v>180</v>
      </c>
      <c r="CW115" s="15" t="s">
        <v>180</v>
      </c>
      <c r="CX115" s="16" t="s">
        <v>180</v>
      </c>
      <c r="CY115" s="19">
        <f t="shared" si="204"/>
        <v>1.1221945137157108</v>
      </c>
      <c r="CZ115" s="17">
        <f t="shared" si="205"/>
        <v>0.99875156054931336</v>
      </c>
      <c r="DA115" s="19">
        <f t="shared" si="206"/>
        <v>5.4901960784313717</v>
      </c>
      <c r="DB115" s="17" t="str">
        <f t="shared" si="207"/>
        <v/>
      </c>
      <c r="DC115" s="17" t="str">
        <f t="shared" si="208"/>
        <v/>
      </c>
      <c r="DD115" s="17" t="str">
        <f t="shared" si="209"/>
        <v/>
      </c>
      <c r="DE115" s="19">
        <f t="shared" si="210"/>
        <v>1.1668611435239207</v>
      </c>
      <c r="DF115" s="17">
        <f t="shared" si="211"/>
        <v>1.3836477987421385</v>
      </c>
      <c r="DG115" s="17" t="str">
        <f t="shared" si="212"/>
        <v/>
      </c>
      <c r="DH115" s="19" t="str">
        <f t="shared" si="213"/>
        <v/>
      </c>
      <c r="DI115" s="17" t="str">
        <f t="shared" si="214"/>
        <v/>
      </c>
    </row>
    <row r="116" spans="1:113" x14ac:dyDescent="0.2">
      <c r="A116" s="91" t="s">
        <v>294</v>
      </c>
      <c r="B116" s="91" t="e">
        <f>VLOOKUP(A116,#REF!,5,FALSE)</f>
        <v>#REF!</v>
      </c>
      <c r="C116" s="92">
        <v>6</v>
      </c>
      <c r="D116" s="103">
        <f t="shared" si="149"/>
        <v>-0.2976767676767702</v>
      </c>
      <c r="E116" s="103">
        <f t="shared" si="150"/>
        <v>-0.23535353535353742</v>
      </c>
      <c r="F116" s="103">
        <f t="shared" si="151"/>
        <v>-0.54961832061068705</v>
      </c>
      <c r="G116" s="103">
        <f t="shared" si="152"/>
        <v>-1.1210156250000018</v>
      </c>
      <c r="H116" s="103">
        <f t="shared" si="153"/>
        <v>-0.32406250000000103</v>
      </c>
      <c r="I116" s="103">
        <f t="shared" si="154"/>
        <v>-0.75483870967742295</v>
      </c>
      <c r="J116" s="103" t="str">
        <f t="shared" si="155"/>
        <v/>
      </c>
      <c r="K116" s="103" t="str">
        <f t="shared" si="156"/>
        <v/>
      </c>
      <c r="L116" s="103">
        <f t="shared" si="157"/>
        <v>-0.62087912087912134</v>
      </c>
      <c r="M116" s="103">
        <f t="shared" si="158"/>
        <v>-0.31886792452830015</v>
      </c>
      <c r="N116" s="103">
        <f t="shared" si="159"/>
        <v>8.2828282828319999E-3</v>
      </c>
      <c r="O116" s="102">
        <f t="shared" si="160"/>
        <v>0.11555555555555497</v>
      </c>
      <c r="P116" s="103">
        <f t="shared" si="161"/>
        <v>0.11555555555555497</v>
      </c>
      <c r="Q116" s="103">
        <f t="shared" si="162"/>
        <v>0.155555555555555</v>
      </c>
      <c r="R116" s="103">
        <f t="shared" si="163"/>
        <v>-0.22444444444444489</v>
      </c>
      <c r="S116" s="103">
        <f t="shared" si="164"/>
        <v>9.5555555555554506E-2</v>
      </c>
      <c r="T116" s="103">
        <f t="shared" si="165"/>
        <v>-0.32444444444444542</v>
      </c>
      <c r="U116" s="103" t="str">
        <f t="shared" si="166"/>
        <v/>
      </c>
      <c r="V116" s="103" t="str">
        <f t="shared" si="167"/>
        <v/>
      </c>
      <c r="W116" s="103">
        <f t="shared" si="168"/>
        <v>-0.28444444444444539</v>
      </c>
      <c r="X116" s="103">
        <f t="shared" si="169"/>
        <v>4.5555555555554683E-2</v>
      </c>
      <c r="Y116" s="103">
        <f t="shared" si="170"/>
        <v>0.30555555555555447</v>
      </c>
      <c r="Z116" s="35">
        <f t="shared" si="171"/>
        <v>99.456029011786043</v>
      </c>
      <c r="AA116" s="35">
        <f t="shared" si="172"/>
        <v>100</v>
      </c>
      <c r="AB116" s="35">
        <f t="shared" si="173"/>
        <v>94.994060129763326</v>
      </c>
      <c r="AC116" s="35">
        <f t="shared" si="174"/>
        <v>88.778621822053012</v>
      </c>
      <c r="AD116" s="35">
        <f t="shared" si="175"/>
        <v>100</v>
      </c>
      <c r="AE116" s="35">
        <f t="shared" si="176"/>
        <v>90.850768728211335</v>
      </c>
      <c r="AF116" s="35">
        <f t="shared" si="177"/>
        <v>0</v>
      </c>
      <c r="AG116" s="35">
        <f t="shared" si="178"/>
        <v>0</v>
      </c>
      <c r="AH116" s="35">
        <f t="shared" si="179"/>
        <v>100</v>
      </c>
      <c r="AI116" s="35">
        <f t="shared" si="180"/>
        <v>96.148162703871094</v>
      </c>
      <c r="AJ116" s="35">
        <f t="shared" si="181"/>
        <v>100</v>
      </c>
      <c r="AK116" s="36">
        <f t="shared" si="182"/>
        <v>100</v>
      </c>
      <c r="AL116" s="35">
        <f t="shared" si="183"/>
        <v>100</v>
      </c>
      <c r="AM116" s="35">
        <f t="shared" si="184"/>
        <v>100</v>
      </c>
      <c r="AN116" s="35">
        <f t="shared" si="185"/>
        <v>94.662921348314612</v>
      </c>
      <c r="AO116" s="35">
        <f t="shared" si="186"/>
        <v>99.157303370786522</v>
      </c>
      <c r="AP116" s="35">
        <f t="shared" si="187"/>
        <v>93.258426966292134</v>
      </c>
      <c r="AQ116" s="35">
        <f t="shared" si="188"/>
        <v>0</v>
      </c>
      <c r="AR116" s="35">
        <f t="shared" si="189"/>
        <v>0</v>
      </c>
      <c r="AS116" s="35">
        <f t="shared" si="190"/>
        <v>100</v>
      </c>
      <c r="AT116" s="35">
        <f t="shared" si="191"/>
        <v>96.423658872077041</v>
      </c>
      <c r="AU116" s="35">
        <f t="shared" si="192"/>
        <v>100</v>
      </c>
      <c r="AV116" s="36">
        <f t="shared" si="215"/>
        <v>92.442145405615037</v>
      </c>
      <c r="AW116" s="35">
        <f t="shared" si="216"/>
        <v>92.947754222783388</v>
      </c>
      <c r="AX116" s="35">
        <f t="shared" si="217"/>
        <v>94.506684246223671</v>
      </c>
      <c r="AY116" s="35">
        <f t="shared" si="218"/>
        <v>88.323134824330737</v>
      </c>
      <c r="AZ116" s="35">
        <f t="shared" si="219"/>
        <v>99.486940675160227</v>
      </c>
      <c r="BA116" s="35">
        <f t="shared" si="220"/>
        <v>90.38465038756263</v>
      </c>
      <c r="BB116" s="35">
        <f t="shared" si="221"/>
        <v>0</v>
      </c>
      <c r="BC116" s="35">
        <f t="shared" si="222"/>
        <v>0</v>
      </c>
      <c r="BD116" s="35">
        <f t="shared" si="223"/>
        <v>92.148492466284068</v>
      </c>
      <c r="BE116" s="35">
        <f t="shared" si="224"/>
        <v>96.148162703871094</v>
      </c>
      <c r="BF116" s="35">
        <f t="shared" si="225"/>
        <v>100</v>
      </c>
      <c r="BG116" s="36">
        <f t="shared" si="226"/>
        <v>64.188576609247505</v>
      </c>
      <c r="BH116" s="35">
        <f t="shared" si="227"/>
        <v>64.539653600729253</v>
      </c>
      <c r="BI116" s="35">
        <f t="shared" si="228"/>
        <v>65.622119815668199</v>
      </c>
      <c r="BJ116" s="35">
        <f t="shared" si="229"/>
        <v>61.328480436760692</v>
      </c>
      <c r="BK116" s="35">
        <f t="shared" si="230"/>
        <v>69.080234833659489</v>
      </c>
      <c r="BL116" s="35">
        <f t="shared" si="231"/>
        <v>62.759924385633269</v>
      </c>
      <c r="BM116" s="35">
        <f t="shared" si="232"/>
        <v>0</v>
      </c>
      <c r="BN116" s="35">
        <f t="shared" si="233"/>
        <v>0</v>
      </c>
      <c r="BO116" s="35">
        <f t="shared" si="234"/>
        <v>63.984674329501921</v>
      </c>
      <c r="BP116" s="35">
        <f t="shared" si="235"/>
        <v>66.761904761904759</v>
      </c>
      <c r="BQ116" s="35">
        <f t="shared" si="236"/>
        <v>69.436485195797516</v>
      </c>
      <c r="BR116" s="36">
        <f t="shared" si="237"/>
        <v>97.386519944979369</v>
      </c>
      <c r="BS116" s="35">
        <f t="shared" si="238"/>
        <v>97.386519944979369</v>
      </c>
      <c r="BT116" s="35">
        <f t="shared" si="239"/>
        <v>97.936726272352132</v>
      </c>
      <c r="BU116" s="35">
        <f t="shared" si="240"/>
        <v>92.709766162310871</v>
      </c>
      <c r="BV116" s="35">
        <f t="shared" si="241"/>
        <v>97.111416781292988</v>
      </c>
      <c r="BW116" s="35">
        <f t="shared" si="242"/>
        <v>91.334250343878963</v>
      </c>
      <c r="BX116" s="35">
        <f t="shared" si="243"/>
        <v>0</v>
      </c>
      <c r="BY116" s="35">
        <f t="shared" si="244"/>
        <v>0</v>
      </c>
      <c r="BZ116" s="35">
        <f t="shared" si="245"/>
        <v>91.884456671251726</v>
      </c>
      <c r="CA116" s="35">
        <f t="shared" si="246"/>
        <v>96.423658872077041</v>
      </c>
      <c r="CB116" s="35">
        <f t="shared" si="247"/>
        <v>100</v>
      </c>
      <c r="CC116" s="15">
        <v>7.08</v>
      </c>
      <c r="CD116" s="16">
        <v>7.08</v>
      </c>
      <c r="CE116" s="15">
        <v>7.12</v>
      </c>
      <c r="CF116" s="16">
        <v>6.74</v>
      </c>
      <c r="CG116" s="16">
        <v>7.06</v>
      </c>
      <c r="CH116" s="16">
        <v>6.64</v>
      </c>
      <c r="CK116" s="16">
        <v>6.68</v>
      </c>
      <c r="CL116" s="15">
        <v>7.01</v>
      </c>
      <c r="CM116" s="16">
        <v>7.27</v>
      </c>
      <c r="CN116" s="15">
        <v>0.11</v>
      </c>
      <c r="CO116" s="16">
        <v>0.1</v>
      </c>
      <c r="CP116" s="15">
        <v>0.17</v>
      </c>
      <c r="CQ116" s="16">
        <v>0.41</v>
      </c>
      <c r="CR116" s="16">
        <v>0.09</v>
      </c>
      <c r="CS116" s="16">
        <v>0.2</v>
      </c>
      <c r="CT116" s="15" t="s">
        <v>180</v>
      </c>
      <c r="CU116" s="16" t="s">
        <v>180</v>
      </c>
      <c r="CV116" s="16">
        <v>0.08</v>
      </c>
      <c r="CW116" s="15">
        <v>0.11</v>
      </c>
      <c r="CX116" s="16">
        <v>0.17</v>
      </c>
      <c r="CY116" s="19">
        <f t="shared" si="204"/>
        <v>1.5536723163841808</v>
      </c>
      <c r="CZ116" s="17">
        <f t="shared" si="205"/>
        <v>1.4124293785310735</v>
      </c>
      <c r="DA116" s="19">
        <f t="shared" si="206"/>
        <v>2.3876404494382024</v>
      </c>
      <c r="DB116" s="17">
        <f t="shared" si="207"/>
        <v>6.0830860534124627</v>
      </c>
      <c r="DC116" s="17">
        <f t="shared" si="208"/>
        <v>1.2747875354107647</v>
      </c>
      <c r="DD116" s="17">
        <f t="shared" si="209"/>
        <v>3.0120481927710845</v>
      </c>
      <c r="DE116" s="19" t="str">
        <f t="shared" si="210"/>
        <v/>
      </c>
      <c r="DF116" s="17" t="str">
        <f t="shared" si="211"/>
        <v/>
      </c>
      <c r="DG116" s="17">
        <f t="shared" si="212"/>
        <v>1.1976047904191618</v>
      </c>
      <c r="DH116" s="19">
        <f t="shared" si="213"/>
        <v>1.5691868758915835</v>
      </c>
      <c r="DI116" s="17">
        <f t="shared" si="214"/>
        <v>2.3383768913342506</v>
      </c>
    </row>
    <row r="117" spans="1:113" x14ac:dyDescent="0.2">
      <c r="A117" s="91" t="s">
        <v>295</v>
      </c>
      <c r="B117" s="91" t="e">
        <f>VLOOKUP(A117,#REF!,5,FALSE)</f>
        <v>#REF!</v>
      </c>
      <c r="C117" s="92">
        <v>4</v>
      </c>
      <c r="D117" s="103" t="str">
        <f t="shared" si="149"/>
        <v/>
      </c>
      <c r="E117" s="103" t="str">
        <f t="shared" si="150"/>
        <v/>
      </c>
      <c r="F117" s="103">
        <f t="shared" si="151"/>
        <v>-0.28961832061068726</v>
      </c>
      <c r="G117" s="103">
        <f t="shared" si="152"/>
        <v>-0.44101562500000213</v>
      </c>
      <c r="H117" s="103">
        <f t="shared" si="153"/>
        <v>-0.36406250000000107</v>
      </c>
      <c r="I117" s="103">
        <f t="shared" si="154"/>
        <v>-0.34483870967742281</v>
      </c>
      <c r="J117" s="103">
        <f t="shared" si="155"/>
        <v>-0.20610619469026581</v>
      </c>
      <c r="K117" s="103">
        <f t="shared" si="156"/>
        <v>-0.33100840336134674</v>
      </c>
      <c r="L117" s="103" t="str">
        <f t="shared" si="157"/>
        <v/>
      </c>
      <c r="M117" s="103">
        <f t="shared" si="158"/>
        <v>0.13113207547170003</v>
      </c>
      <c r="N117" s="103">
        <f t="shared" si="159"/>
        <v>0.508282828282832</v>
      </c>
      <c r="O117" s="102" t="str">
        <f t="shared" si="160"/>
        <v/>
      </c>
      <c r="P117" s="103" t="str">
        <f t="shared" si="161"/>
        <v/>
      </c>
      <c r="Q117" s="103">
        <f t="shared" si="162"/>
        <v>3.7499999999992539E-3</v>
      </c>
      <c r="R117" s="103">
        <f t="shared" si="163"/>
        <v>4.3749999999999289E-2</v>
      </c>
      <c r="S117" s="103">
        <f t="shared" si="164"/>
        <v>-0.35625000000000107</v>
      </c>
      <c r="T117" s="103">
        <f t="shared" si="165"/>
        <v>-0.32625000000000082</v>
      </c>
      <c r="U117" s="103">
        <f t="shared" si="166"/>
        <v>0.11374999999999957</v>
      </c>
      <c r="V117" s="103">
        <f t="shared" si="167"/>
        <v>4.3749999999999289E-2</v>
      </c>
      <c r="W117" s="103" t="str">
        <f t="shared" si="168"/>
        <v/>
      </c>
      <c r="X117" s="103">
        <f t="shared" si="169"/>
        <v>8.3749999999999325E-2</v>
      </c>
      <c r="Y117" s="103">
        <f t="shared" si="170"/>
        <v>0.39374999999999893</v>
      </c>
      <c r="Z117" s="35">
        <f t="shared" si="171"/>
        <v>0</v>
      </c>
      <c r="AA117" s="35">
        <f t="shared" si="172"/>
        <v>0</v>
      </c>
      <c r="AB117" s="35">
        <f t="shared" si="173"/>
        <v>99.02398676592226</v>
      </c>
      <c r="AC117" s="35">
        <f t="shared" si="174"/>
        <v>98.292412942094487</v>
      </c>
      <c r="AD117" s="35">
        <f t="shared" si="175"/>
        <v>100</v>
      </c>
      <c r="AE117" s="35">
        <f t="shared" si="176"/>
        <v>97.010162700143795</v>
      </c>
      <c r="AF117" s="35">
        <f t="shared" si="177"/>
        <v>100</v>
      </c>
      <c r="AG117" s="35">
        <f t="shared" si="178"/>
        <v>96.57096752504539</v>
      </c>
      <c r="AH117" s="35">
        <f t="shared" si="179"/>
        <v>0</v>
      </c>
      <c r="AI117" s="35">
        <f t="shared" si="180"/>
        <v>95.735980878838035</v>
      </c>
      <c r="AJ117" s="35">
        <f t="shared" si="181"/>
        <v>100</v>
      </c>
      <c r="AK117" s="36">
        <f t="shared" si="182"/>
        <v>0</v>
      </c>
      <c r="AL117" s="35">
        <f t="shared" si="183"/>
        <v>0</v>
      </c>
      <c r="AM117" s="35">
        <f t="shared" si="184"/>
        <v>99.460916442048514</v>
      </c>
      <c r="AN117" s="35">
        <f t="shared" si="185"/>
        <v>100</v>
      </c>
      <c r="AO117" s="35">
        <f t="shared" si="186"/>
        <v>94.609164420485172</v>
      </c>
      <c r="AP117" s="35">
        <f t="shared" si="187"/>
        <v>95.01347708894879</v>
      </c>
      <c r="AQ117" s="35">
        <f t="shared" si="188"/>
        <v>100</v>
      </c>
      <c r="AR117" s="35">
        <f t="shared" si="189"/>
        <v>99.065420560747654</v>
      </c>
      <c r="AS117" s="35">
        <f t="shared" si="190"/>
        <v>0</v>
      </c>
      <c r="AT117" s="35">
        <f t="shared" si="191"/>
        <v>96.010296010296017</v>
      </c>
      <c r="AU117" s="35">
        <f t="shared" si="192"/>
        <v>100</v>
      </c>
      <c r="AV117" s="36">
        <f t="shared" si="215"/>
        <v>0</v>
      </c>
      <c r="AW117" s="35">
        <f t="shared" si="216"/>
        <v>0</v>
      </c>
      <c r="AX117" s="35">
        <f t="shared" si="217"/>
        <v>91.654182161094624</v>
      </c>
      <c r="AY117" s="35">
        <f t="shared" si="218"/>
        <v>90.977055308265506</v>
      </c>
      <c r="AZ117" s="35">
        <f t="shared" si="219"/>
        <v>92.55755615833894</v>
      </c>
      <c r="BA117" s="35">
        <f t="shared" si="220"/>
        <v>89.79023582048157</v>
      </c>
      <c r="BB117" s="35">
        <f t="shared" si="221"/>
        <v>93.106113493567378</v>
      </c>
      <c r="BC117" s="35">
        <f t="shared" si="222"/>
        <v>89.91347462570485</v>
      </c>
      <c r="BD117" s="35">
        <f t="shared" si="223"/>
        <v>0</v>
      </c>
      <c r="BE117" s="35">
        <f t="shared" si="224"/>
        <v>95.735980878838035</v>
      </c>
      <c r="BF117" s="35">
        <f t="shared" si="225"/>
        <v>100</v>
      </c>
      <c r="BG117" s="36">
        <f t="shared" si="226"/>
        <v>0</v>
      </c>
      <c r="BH117" s="35">
        <f t="shared" si="227"/>
        <v>0</v>
      </c>
      <c r="BI117" s="35">
        <f t="shared" si="228"/>
        <v>68.018433179723502</v>
      </c>
      <c r="BJ117" s="35">
        <f t="shared" si="229"/>
        <v>67.515923566878982</v>
      </c>
      <c r="BK117" s="35">
        <f t="shared" si="230"/>
        <v>68.688845401174163</v>
      </c>
      <c r="BL117" s="35">
        <f t="shared" si="231"/>
        <v>66.635160680529296</v>
      </c>
      <c r="BM117" s="35">
        <f t="shared" si="232"/>
        <v>69.095940959409589</v>
      </c>
      <c r="BN117" s="35">
        <f t="shared" si="233"/>
        <v>66.726618705035975</v>
      </c>
      <c r="BO117" s="35">
        <f t="shared" si="234"/>
        <v>0</v>
      </c>
      <c r="BP117" s="35">
        <f t="shared" si="235"/>
        <v>71.047619047619051</v>
      </c>
      <c r="BQ117" s="35">
        <f t="shared" si="236"/>
        <v>74.212034383954148</v>
      </c>
      <c r="BR117" s="36">
        <f t="shared" si="237"/>
        <v>0</v>
      </c>
      <c r="BS117" s="35">
        <f t="shared" si="238"/>
        <v>0</v>
      </c>
      <c r="BT117" s="35">
        <f t="shared" si="239"/>
        <v>94.980694980694992</v>
      </c>
      <c r="BU117" s="35">
        <f t="shared" si="240"/>
        <v>95.495495495495504</v>
      </c>
      <c r="BV117" s="35">
        <f t="shared" si="241"/>
        <v>90.34749034749035</v>
      </c>
      <c r="BW117" s="35">
        <f t="shared" si="242"/>
        <v>90.733590733590745</v>
      </c>
      <c r="BX117" s="35">
        <f t="shared" si="243"/>
        <v>96.396396396396398</v>
      </c>
      <c r="BY117" s="35">
        <f t="shared" si="244"/>
        <v>95.495495495495504</v>
      </c>
      <c r="BZ117" s="35">
        <f t="shared" si="245"/>
        <v>0</v>
      </c>
      <c r="CA117" s="35">
        <f t="shared" si="246"/>
        <v>96.010296010296017</v>
      </c>
      <c r="CB117" s="35">
        <f t="shared" si="247"/>
        <v>100</v>
      </c>
      <c r="CE117" s="15">
        <v>7.38</v>
      </c>
      <c r="CF117" s="16">
        <v>7.42</v>
      </c>
      <c r="CG117" s="16">
        <v>7.02</v>
      </c>
      <c r="CH117" s="16">
        <v>7.05</v>
      </c>
      <c r="CI117" s="15">
        <v>7.49</v>
      </c>
      <c r="CJ117" s="16">
        <v>7.42</v>
      </c>
      <c r="CL117" s="15">
        <v>7.46</v>
      </c>
      <c r="CM117" s="16">
        <v>7.77</v>
      </c>
      <c r="CN117" s="15" t="s">
        <v>180</v>
      </c>
      <c r="CO117" s="16" t="s">
        <v>180</v>
      </c>
      <c r="CP117" s="15">
        <v>0.15</v>
      </c>
      <c r="CQ117" s="16">
        <v>0.17</v>
      </c>
      <c r="CR117" s="16">
        <v>0.49</v>
      </c>
      <c r="CS117" s="16">
        <v>0.41</v>
      </c>
      <c r="CT117" s="15">
        <v>0.14000000000000001</v>
      </c>
      <c r="CU117" s="16">
        <v>0.13</v>
      </c>
      <c r="CV117" s="16" t="s">
        <v>180</v>
      </c>
      <c r="CW117" s="15">
        <v>7.0000000000000007E-2</v>
      </c>
      <c r="CX117" s="16">
        <v>0.08</v>
      </c>
      <c r="CY117" s="19" t="str">
        <f t="shared" si="204"/>
        <v/>
      </c>
      <c r="CZ117" s="17" t="str">
        <f t="shared" si="205"/>
        <v/>
      </c>
      <c r="DA117" s="19">
        <f t="shared" si="206"/>
        <v>2.0325203252032518</v>
      </c>
      <c r="DB117" s="17">
        <f t="shared" si="207"/>
        <v>2.2911051212938007</v>
      </c>
      <c r="DC117" s="17">
        <f t="shared" si="208"/>
        <v>6.9800569800569798</v>
      </c>
      <c r="DD117" s="17">
        <f t="shared" si="209"/>
        <v>5.8156028368794326</v>
      </c>
      <c r="DE117" s="19">
        <f t="shared" si="210"/>
        <v>1.8691588785046731</v>
      </c>
      <c r="DF117" s="17">
        <f t="shared" si="211"/>
        <v>1.7520215633423182</v>
      </c>
      <c r="DG117" s="17" t="str">
        <f t="shared" si="212"/>
        <v/>
      </c>
      <c r="DH117" s="19">
        <f t="shared" si="213"/>
        <v>0.93833780160857916</v>
      </c>
      <c r="DI117" s="17">
        <f t="shared" si="214"/>
        <v>1.0296010296010298</v>
      </c>
    </row>
    <row r="118" spans="1:113" x14ac:dyDescent="0.2">
      <c r="A118" s="91" t="s">
        <v>296</v>
      </c>
      <c r="B118" s="91" t="e">
        <f>VLOOKUP(A118,#REF!,5,FALSE)</f>
        <v>#REF!</v>
      </c>
      <c r="C118" s="92">
        <v>4</v>
      </c>
      <c r="D118" s="103">
        <f t="shared" si="149"/>
        <v>-0.43767676767676988</v>
      </c>
      <c r="E118" s="103">
        <f t="shared" si="150"/>
        <v>-0.60535353535353753</v>
      </c>
      <c r="F118" s="103">
        <f t="shared" si="151"/>
        <v>-0.88961832061068691</v>
      </c>
      <c r="G118" s="103">
        <f t="shared" si="152"/>
        <v>-0.96101562500000171</v>
      </c>
      <c r="H118" s="103">
        <f t="shared" si="153"/>
        <v>-1.034062500000001</v>
      </c>
      <c r="I118" s="103">
        <f t="shared" si="154"/>
        <v>-1.2548387096774229</v>
      </c>
      <c r="J118" s="103">
        <f t="shared" si="155"/>
        <v>-0.81610619469026613</v>
      </c>
      <c r="K118" s="103">
        <f t="shared" si="156"/>
        <v>-0.95100840336134684</v>
      </c>
      <c r="L118" s="103">
        <f t="shared" si="157"/>
        <v>-1.6508791208791207</v>
      </c>
      <c r="M118" s="103">
        <f t="shared" si="158"/>
        <v>-0.64886792452830022</v>
      </c>
      <c r="N118" s="103">
        <f t="shared" si="159"/>
        <v>-0.35171717171716743</v>
      </c>
      <c r="O118" s="102">
        <f t="shared" si="160"/>
        <v>0.32727272727272805</v>
      </c>
      <c r="P118" s="103">
        <f t="shared" si="161"/>
        <v>9.7272727272727622E-2</v>
      </c>
      <c r="Q118" s="103">
        <f t="shared" si="162"/>
        <v>0.16727272727272791</v>
      </c>
      <c r="R118" s="103">
        <f t="shared" si="163"/>
        <v>0.28727272727272801</v>
      </c>
      <c r="S118" s="103">
        <f t="shared" si="164"/>
        <v>-0.2627272727272727</v>
      </c>
      <c r="T118" s="103">
        <f t="shared" si="165"/>
        <v>-0.47272727272727266</v>
      </c>
      <c r="U118" s="103">
        <f t="shared" si="166"/>
        <v>0.26727272727272755</v>
      </c>
      <c r="V118" s="103">
        <f t="shared" si="167"/>
        <v>0.18727272727272748</v>
      </c>
      <c r="W118" s="103">
        <f t="shared" si="168"/>
        <v>-0.96272727272727199</v>
      </c>
      <c r="X118" s="103">
        <f t="shared" si="169"/>
        <v>6.7272727272727373E-2</v>
      </c>
      <c r="Y118" s="103">
        <f t="shared" si="170"/>
        <v>0.2972727272727278</v>
      </c>
      <c r="Z118" s="35">
        <f t="shared" si="171"/>
        <v>100</v>
      </c>
      <c r="AA118" s="35">
        <f t="shared" si="172"/>
        <v>97.214698719851626</v>
      </c>
      <c r="AB118" s="35">
        <f t="shared" si="173"/>
        <v>99.528751753155689</v>
      </c>
      <c r="AC118" s="35">
        <f t="shared" si="174"/>
        <v>100</v>
      </c>
      <c r="AD118" s="35">
        <f t="shared" si="175"/>
        <v>98.962676196148493</v>
      </c>
      <c r="AE118" s="35">
        <f t="shared" si="176"/>
        <v>92.433905920385754</v>
      </c>
      <c r="AF118" s="35">
        <f t="shared" si="177"/>
        <v>100</v>
      </c>
      <c r="AG118" s="35">
        <f t="shared" si="178"/>
        <v>96.348502593274219</v>
      </c>
      <c r="AH118" s="35">
        <f t="shared" si="179"/>
        <v>85.268533368974431</v>
      </c>
      <c r="AI118" s="35">
        <f t="shared" si="180"/>
        <v>96.395286334504874</v>
      </c>
      <c r="AJ118" s="35">
        <f t="shared" si="181"/>
        <v>100</v>
      </c>
      <c r="AK118" s="36">
        <f t="shared" si="182"/>
        <v>100</v>
      </c>
      <c r="AL118" s="35">
        <f t="shared" si="183"/>
        <v>96.685878962536023</v>
      </c>
      <c r="AM118" s="35">
        <f t="shared" si="184"/>
        <v>98.260869565217391</v>
      </c>
      <c r="AN118" s="35">
        <f t="shared" si="185"/>
        <v>100</v>
      </c>
      <c r="AO118" s="35">
        <f t="shared" si="186"/>
        <v>92.028985507246375</v>
      </c>
      <c r="AP118" s="35">
        <f t="shared" si="187"/>
        <v>88.985507246376812</v>
      </c>
      <c r="AQ118" s="35">
        <f t="shared" si="188"/>
        <v>100</v>
      </c>
      <c r="AR118" s="35">
        <f t="shared" si="189"/>
        <v>98.83720930232559</v>
      </c>
      <c r="AS118" s="35">
        <f t="shared" si="190"/>
        <v>82.122093023255815</v>
      </c>
      <c r="AT118" s="35">
        <f t="shared" si="191"/>
        <v>96.67149059334298</v>
      </c>
      <c r="AU118" s="35">
        <f t="shared" si="192"/>
        <v>100</v>
      </c>
      <c r="AV118" s="36">
        <f t="shared" si="215"/>
        <v>95.335048604450705</v>
      </c>
      <c r="AW118" s="35">
        <f t="shared" si="216"/>
        <v>92.679680275240869</v>
      </c>
      <c r="AX118" s="35">
        <f t="shared" si="217"/>
        <v>94.682254396553446</v>
      </c>
      <c r="AY118" s="35">
        <f t="shared" si="218"/>
        <v>95.130555471425808</v>
      </c>
      <c r="AZ118" s="35">
        <f t="shared" si="219"/>
        <v>94.143743574784551</v>
      </c>
      <c r="BA118" s="35">
        <f t="shared" si="220"/>
        <v>87.932888145998106</v>
      </c>
      <c r="BB118" s="35">
        <f t="shared" si="221"/>
        <v>96.167381355434401</v>
      </c>
      <c r="BC118" s="35">
        <f t="shared" si="222"/>
        <v>92.655831919124623</v>
      </c>
      <c r="BD118" s="35">
        <f t="shared" si="223"/>
        <v>82.00051566112748</v>
      </c>
      <c r="BE118" s="35">
        <f t="shared" si="224"/>
        <v>96.395286334504874</v>
      </c>
      <c r="BF118" s="35">
        <f t="shared" si="225"/>
        <v>100</v>
      </c>
      <c r="BG118" s="36">
        <f t="shared" si="226"/>
        <v>62.919310970081597</v>
      </c>
      <c r="BH118" s="35">
        <f t="shared" si="227"/>
        <v>61.166818596171375</v>
      </c>
      <c r="BI118" s="35">
        <f t="shared" si="228"/>
        <v>62.488479262672811</v>
      </c>
      <c r="BJ118" s="35">
        <f t="shared" si="229"/>
        <v>62.784349408553226</v>
      </c>
      <c r="BK118" s="35">
        <f t="shared" si="230"/>
        <v>62.133072407045006</v>
      </c>
      <c r="BL118" s="35">
        <f t="shared" si="231"/>
        <v>58.034026465028354</v>
      </c>
      <c r="BM118" s="35">
        <f t="shared" si="232"/>
        <v>63.468634686346867</v>
      </c>
      <c r="BN118" s="35">
        <f t="shared" si="233"/>
        <v>61.151079136690655</v>
      </c>
      <c r="BO118" s="35">
        <f t="shared" si="234"/>
        <v>54.118773946360157</v>
      </c>
      <c r="BP118" s="35">
        <f t="shared" si="235"/>
        <v>63.61904761904762</v>
      </c>
      <c r="BQ118" s="35">
        <f t="shared" si="236"/>
        <v>65.998089780324733</v>
      </c>
      <c r="BR118" s="36">
        <f t="shared" si="237"/>
        <v>100.43415340086831</v>
      </c>
      <c r="BS118" s="35">
        <f t="shared" si="238"/>
        <v>97.105643994211292</v>
      </c>
      <c r="BT118" s="35">
        <f t="shared" si="239"/>
        <v>98.118668596237342</v>
      </c>
      <c r="BU118" s="35">
        <f t="shared" si="240"/>
        <v>99.855282199710558</v>
      </c>
      <c r="BV118" s="35">
        <f t="shared" si="241"/>
        <v>91.8958031837916</v>
      </c>
      <c r="BW118" s="35">
        <f t="shared" si="242"/>
        <v>88.856729377713464</v>
      </c>
      <c r="BX118" s="35">
        <f t="shared" si="243"/>
        <v>99.565846599131689</v>
      </c>
      <c r="BY118" s="35">
        <f t="shared" si="244"/>
        <v>98.408104196816211</v>
      </c>
      <c r="BZ118" s="35">
        <f t="shared" si="245"/>
        <v>81.765557163531113</v>
      </c>
      <c r="CA118" s="35">
        <f t="shared" si="246"/>
        <v>96.67149059334298</v>
      </c>
      <c r="CB118" s="35">
        <f t="shared" si="247"/>
        <v>100</v>
      </c>
      <c r="CC118" s="15">
        <v>6.94</v>
      </c>
      <c r="CD118" s="16">
        <v>6.71</v>
      </c>
      <c r="CE118" s="15">
        <v>6.78</v>
      </c>
      <c r="CF118" s="16">
        <v>6.9</v>
      </c>
      <c r="CG118" s="16">
        <v>6.35</v>
      </c>
      <c r="CH118" s="16">
        <v>6.14</v>
      </c>
      <c r="CI118" s="15">
        <v>6.88</v>
      </c>
      <c r="CJ118" s="16">
        <v>6.8</v>
      </c>
      <c r="CK118" s="16">
        <v>5.65</v>
      </c>
      <c r="CL118" s="15">
        <v>6.68</v>
      </c>
      <c r="CM118" s="16">
        <v>6.91</v>
      </c>
      <c r="CN118" s="15">
        <v>7.0000000000000007E-2</v>
      </c>
      <c r="CO118" s="16">
        <v>0.13</v>
      </c>
      <c r="CP118" s="15">
        <v>0.08</v>
      </c>
      <c r="CQ118" s="16">
        <v>0.15</v>
      </c>
      <c r="CR118" s="16">
        <v>0.11</v>
      </c>
      <c r="CS118" s="16">
        <v>0.1</v>
      </c>
      <c r="CT118" s="15">
        <v>0.2</v>
      </c>
      <c r="CU118" s="16">
        <v>7.0000000000000007E-2</v>
      </c>
      <c r="CV118" s="16">
        <v>0.08</v>
      </c>
      <c r="CW118" s="15">
        <v>0.15</v>
      </c>
      <c r="CX118" s="16">
        <v>0.08</v>
      </c>
      <c r="CY118" s="19">
        <f t="shared" si="204"/>
        <v>1.0086455331412103</v>
      </c>
      <c r="CZ118" s="17">
        <f t="shared" si="205"/>
        <v>1.9374068554396422</v>
      </c>
      <c r="DA118" s="19">
        <f t="shared" si="206"/>
        <v>1.1799410029498525</v>
      </c>
      <c r="DB118" s="17">
        <f t="shared" si="207"/>
        <v>2.1739130434782608</v>
      </c>
      <c r="DC118" s="17">
        <f t="shared" si="208"/>
        <v>1.7322834645669292</v>
      </c>
      <c r="DD118" s="17">
        <f t="shared" si="209"/>
        <v>1.6286644951140066</v>
      </c>
      <c r="DE118" s="19">
        <f t="shared" si="210"/>
        <v>2.9069767441860468</v>
      </c>
      <c r="DF118" s="17">
        <f t="shared" si="211"/>
        <v>1.0294117647058825</v>
      </c>
      <c r="DG118" s="17">
        <f t="shared" si="212"/>
        <v>1.415929203539823</v>
      </c>
      <c r="DH118" s="19">
        <f t="shared" si="213"/>
        <v>2.2455089820359282</v>
      </c>
      <c r="DI118" s="17">
        <f t="shared" si="214"/>
        <v>1.1577424023154848</v>
      </c>
    </row>
    <row r="119" spans="1:113" x14ac:dyDescent="0.2">
      <c r="A119" s="91" t="s">
        <v>297</v>
      </c>
      <c r="B119" s="91" t="e">
        <f>VLOOKUP(A119,#REF!,5,FALSE)</f>
        <v>#REF!</v>
      </c>
      <c r="C119" s="92">
        <v>6</v>
      </c>
      <c r="D119" s="103" t="str">
        <f t="shared" si="149"/>
        <v/>
      </c>
      <c r="E119" s="103" t="str">
        <f t="shared" si="150"/>
        <v/>
      </c>
      <c r="F119" s="103">
        <f t="shared" si="151"/>
        <v>-0.71961832061068698</v>
      </c>
      <c r="G119" s="103">
        <f t="shared" si="152"/>
        <v>-0.62101562500000185</v>
      </c>
      <c r="H119" s="103">
        <f t="shared" si="153"/>
        <v>-0.63406250000000064</v>
      </c>
      <c r="I119" s="103">
        <f t="shared" si="154"/>
        <v>-1.2548387096774229</v>
      </c>
      <c r="J119" s="103">
        <f t="shared" si="155"/>
        <v>-2.116106194690266</v>
      </c>
      <c r="K119" s="103">
        <f t="shared" si="156"/>
        <v>-2.0110084033613465</v>
      </c>
      <c r="L119" s="103" t="str">
        <f t="shared" si="157"/>
        <v/>
      </c>
      <c r="M119" s="103">
        <f t="shared" si="158"/>
        <v>-1.7288679245283003</v>
      </c>
      <c r="N119" s="103">
        <f t="shared" si="159"/>
        <v>-1.7317171717171673</v>
      </c>
      <c r="O119" s="102" t="str">
        <f t="shared" si="160"/>
        <v/>
      </c>
      <c r="P119" s="103" t="str">
        <f t="shared" si="161"/>
        <v/>
      </c>
      <c r="Q119" s="103">
        <f t="shared" si="162"/>
        <v>0.75874999999999915</v>
      </c>
      <c r="R119" s="103">
        <f t="shared" si="163"/>
        <v>1.0487499999999992</v>
      </c>
      <c r="S119" s="103">
        <f t="shared" si="164"/>
        <v>0.55874999999999897</v>
      </c>
      <c r="T119" s="103">
        <f t="shared" si="165"/>
        <v>-5.125000000000135E-2</v>
      </c>
      <c r="U119" s="103">
        <f t="shared" si="166"/>
        <v>-0.61125000000000096</v>
      </c>
      <c r="V119" s="103">
        <f t="shared" si="167"/>
        <v>-0.45125000000000082</v>
      </c>
      <c r="W119" s="103" t="str">
        <f t="shared" si="168"/>
        <v/>
      </c>
      <c r="X119" s="103">
        <f t="shared" si="169"/>
        <v>-0.59125000000000139</v>
      </c>
      <c r="Y119" s="103">
        <f t="shared" si="170"/>
        <v>-0.66125000000000078</v>
      </c>
      <c r="Z119" s="35">
        <f t="shared" si="171"/>
        <v>0</v>
      </c>
      <c r="AA119" s="35">
        <f t="shared" si="172"/>
        <v>0</v>
      </c>
      <c r="AB119" s="35">
        <f t="shared" si="173"/>
        <v>96.984468339307043</v>
      </c>
      <c r="AC119" s="35">
        <f t="shared" si="174"/>
        <v>99.74427931115828</v>
      </c>
      <c r="AD119" s="35">
        <f t="shared" si="175"/>
        <v>100</v>
      </c>
      <c r="AE119" s="35">
        <f t="shared" si="176"/>
        <v>87.867814884828121</v>
      </c>
      <c r="AF119" s="35">
        <f t="shared" si="177"/>
        <v>99.723568664258067</v>
      </c>
      <c r="AG119" s="35">
        <f t="shared" si="178"/>
        <v>100</v>
      </c>
      <c r="AH119" s="35">
        <f t="shared" si="179"/>
        <v>0</v>
      </c>
      <c r="AI119" s="35">
        <f t="shared" si="180"/>
        <v>100</v>
      </c>
      <c r="AJ119" s="35">
        <f t="shared" si="181"/>
        <v>99.03295128939827</v>
      </c>
      <c r="AK119" s="36">
        <f t="shared" si="182"/>
        <v>0</v>
      </c>
      <c r="AL119" s="35">
        <f t="shared" si="183"/>
        <v>0</v>
      </c>
      <c r="AM119" s="35">
        <f t="shared" si="184"/>
        <v>95.994475138121544</v>
      </c>
      <c r="AN119" s="35">
        <f t="shared" si="185"/>
        <v>100</v>
      </c>
      <c r="AO119" s="35">
        <f t="shared" si="186"/>
        <v>93.232044198895025</v>
      </c>
      <c r="AP119" s="35">
        <f t="shared" si="187"/>
        <v>84.806629834254139</v>
      </c>
      <c r="AQ119" s="35">
        <f t="shared" si="188"/>
        <v>97.21254355400697</v>
      </c>
      <c r="AR119" s="35">
        <f t="shared" si="189"/>
        <v>100</v>
      </c>
      <c r="AS119" s="35">
        <f t="shared" si="190"/>
        <v>0</v>
      </c>
      <c r="AT119" s="35">
        <f t="shared" si="191"/>
        <v>100</v>
      </c>
      <c r="AU119" s="35">
        <f t="shared" si="192"/>
        <v>98.75</v>
      </c>
      <c r="AV119" s="36">
        <f t="shared" si="215"/>
        <v>0</v>
      </c>
      <c r="AW119" s="35">
        <f t="shared" si="216"/>
        <v>0</v>
      </c>
      <c r="AX119" s="35">
        <f t="shared" si="217"/>
        <v>96.984468339307043</v>
      </c>
      <c r="AY119" s="35">
        <f t="shared" si="218"/>
        <v>99.74427931115828</v>
      </c>
      <c r="AZ119" s="35">
        <f t="shared" si="219"/>
        <v>100</v>
      </c>
      <c r="BA119" s="35">
        <f t="shared" si="220"/>
        <v>87.867814884828121</v>
      </c>
      <c r="BB119" s="35">
        <f t="shared" si="221"/>
        <v>77.938499384993847</v>
      </c>
      <c r="BC119" s="35">
        <f t="shared" si="222"/>
        <v>78.154543032240881</v>
      </c>
      <c r="BD119" s="35">
        <f t="shared" si="223"/>
        <v>0</v>
      </c>
      <c r="BE119" s="35">
        <f t="shared" si="224"/>
        <v>80.750617283950632</v>
      </c>
      <c r="BF119" s="35">
        <f t="shared" si="225"/>
        <v>79.969719480703247</v>
      </c>
      <c r="BG119" s="36">
        <f t="shared" si="226"/>
        <v>0</v>
      </c>
      <c r="BH119" s="35">
        <f t="shared" si="227"/>
        <v>0</v>
      </c>
      <c r="BI119" s="35">
        <f t="shared" si="228"/>
        <v>64.055299539170505</v>
      </c>
      <c r="BJ119" s="35">
        <f t="shared" si="229"/>
        <v>65.878070973612367</v>
      </c>
      <c r="BK119" s="35">
        <f t="shared" si="230"/>
        <v>66.046966731898237</v>
      </c>
      <c r="BL119" s="35">
        <f t="shared" si="231"/>
        <v>58.034026465028354</v>
      </c>
      <c r="BM119" s="35">
        <f t="shared" si="232"/>
        <v>51.476014760147599</v>
      </c>
      <c r="BN119" s="35">
        <f t="shared" si="233"/>
        <v>51.618705035971225</v>
      </c>
      <c r="BO119" s="35">
        <f t="shared" si="234"/>
        <v>0</v>
      </c>
      <c r="BP119" s="35">
        <f t="shared" si="235"/>
        <v>53.333333333333336</v>
      </c>
      <c r="BQ119" s="35">
        <f t="shared" si="236"/>
        <v>52.817574021012412</v>
      </c>
      <c r="BR119" s="36">
        <f t="shared" si="237"/>
        <v>0</v>
      </c>
      <c r="BS119" s="35">
        <f t="shared" si="238"/>
        <v>0</v>
      </c>
      <c r="BT119" s="35">
        <f t="shared" si="239"/>
        <v>95.994475138121544</v>
      </c>
      <c r="BU119" s="35">
        <f t="shared" si="240"/>
        <v>100</v>
      </c>
      <c r="BV119" s="35">
        <f t="shared" si="241"/>
        <v>93.232044198895025</v>
      </c>
      <c r="BW119" s="35">
        <f t="shared" si="242"/>
        <v>84.806629834254139</v>
      </c>
      <c r="BX119" s="35">
        <f t="shared" si="243"/>
        <v>77.071823204419886</v>
      </c>
      <c r="BY119" s="35">
        <f t="shared" si="244"/>
        <v>79.281767955801101</v>
      </c>
      <c r="BZ119" s="35">
        <f t="shared" si="245"/>
        <v>0</v>
      </c>
      <c r="CA119" s="35">
        <f t="shared" si="246"/>
        <v>77.348066298342545</v>
      </c>
      <c r="CB119" s="35">
        <f t="shared" si="247"/>
        <v>76.381215469613252</v>
      </c>
      <c r="CE119" s="15">
        <v>6.95</v>
      </c>
      <c r="CF119" s="16">
        <v>7.24</v>
      </c>
      <c r="CG119" s="16">
        <v>6.75</v>
      </c>
      <c r="CH119" s="16">
        <v>6.14</v>
      </c>
      <c r="CI119" s="15">
        <v>5.58</v>
      </c>
      <c r="CJ119" s="16">
        <v>5.74</v>
      </c>
      <c r="CL119" s="15">
        <v>5.6</v>
      </c>
      <c r="CM119" s="16">
        <v>5.53</v>
      </c>
      <c r="CN119" s="15" t="s">
        <v>180</v>
      </c>
      <c r="CO119" s="16" t="s">
        <v>180</v>
      </c>
      <c r="CP119" s="15">
        <v>0.12</v>
      </c>
      <c r="CQ119" s="16">
        <v>0.14000000000000001</v>
      </c>
      <c r="CR119" s="16">
        <v>7.0000000000000007E-2</v>
      </c>
      <c r="CS119" s="16">
        <v>7.0000000000000007E-2</v>
      </c>
      <c r="CT119" s="15">
        <v>0.11</v>
      </c>
      <c r="CU119" s="16">
        <v>0.14000000000000001</v>
      </c>
      <c r="CV119" s="16" t="s">
        <v>180</v>
      </c>
      <c r="CW119" s="15">
        <v>0.09</v>
      </c>
      <c r="CX119" s="16">
        <v>0.05</v>
      </c>
      <c r="CY119" s="19" t="str">
        <f t="shared" si="204"/>
        <v/>
      </c>
      <c r="CZ119" s="17" t="str">
        <f t="shared" si="205"/>
        <v/>
      </c>
      <c r="DA119" s="19">
        <f t="shared" si="206"/>
        <v>1.7266187050359711</v>
      </c>
      <c r="DB119" s="17">
        <f t="shared" si="207"/>
        <v>1.9337016574585637</v>
      </c>
      <c r="DC119" s="17">
        <f t="shared" si="208"/>
        <v>1.0370370370370372</v>
      </c>
      <c r="DD119" s="17">
        <f t="shared" si="209"/>
        <v>1.1400651465798046</v>
      </c>
      <c r="DE119" s="19">
        <f t="shared" si="210"/>
        <v>1.9713261648745519</v>
      </c>
      <c r="DF119" s="17">
        <f t="shared" si="211"/>
        <v>2.4390243902439024</v>
      </c>
      <c r="DG119" s="17" t="str">
        <f t="shared" si="212"/>
        <v/>
      </c>
      <c r="DH119" s="19">
        <f t="shared" si="213"/>
        <v>1.6071428571428574</v>
      </c>
      <c r="DI119" s="17">
        <f t="shared" si="214"/>
        <v>0.9041591320072333</v>
      </c>
    </row>
    <row r="120" spans="1:113" x14ac:dyDescent="0.2">
      <c r="A120" s="91" t="s">
        <v>298</v>
      </c>
      <c r="B120" s="91" t="e">
        <f>VLOOKUP(A120,#REF!,5,FALSE)</f>
        <v>#REF!</v>
      </c>
      <c r="C120" s="92">
        <v>3</v>
      </c>
      <c r="D120" s="103" t="str">
        <f t="shared" si="149"/>
        <v/>
      </c>
      <c r="E120" s="103" t="str">
        <f t="shared" si="150"/>
        <v/>
      </c>
      <c r="F120" s="103">
        <f t="shared" si="151"/>
        <v>-2.1496183206106876</v>
      </c>
      <c r="G120" s="103">
        <f t="shared" si="152"/>
        <v>-2.241015625000002</v>
      </c>
      <c r="H120" s="103">
        <f t="shared" si="153"/>
        <v>-1.3440625000000006</v>
      </c>
      <c r="I120" s="103">
        <f t="shared" si="154"/>
        <v>-1.6748387096774229</v>
      </c>
      <c r="J120" s="103">
        <f t="shared" si="155"/>
        <v>-1.2061061946902658</v>
      </c>
      <c r="K120" s="103">
        <f t="shared" si="156"/>
        <v>-1.2410084033613469</v>
      </c>
      <c r="L120" s="103">
        <f t="shared" si="157"/>
        <v>-0.84087912087912109</v>
      </c>
      <c r="M120" s="103">
        <f t="shared" si="158"/>
        <v>-1.1588679245283</v>
      </c>
      <c r="N120" s="103">
        <f t="shared" si="159"/>
        <v>-1.0017171717171678</v>
      </c>
      <c r="O120" s="102" t="str">
        <f t="shared" si="160"/>
        <v/>
      </c>
      <c r="P120" s="103" t="str">
        <f t="shared" si="161"/>
        <v/>
      </c>
      <c r="Q120" s="103">
        <f t="shared" si="162"/>
        <v>-0.56777777777777771</v>
      </c>
      <c r="R120" s="103">
        <f t="shared" si="163"/>
        <v>-0.46777777777777718</v>
      </c>
      <c r="S120" s="103">
        <f t="shared" si="164"/>
        <v>-4.7777777777777253E-2</v>
      </c>
      <c r="T120" s="103">
        <f t="shared" si="165"/>
        <v>-0.36777777777777754</v>
      </c>
      <c r="U120" s="103">
        <f t="shared" si="166"/>
        <v>0.40222222222222292</v>
      </c>
      <c r="V120" s="103">
        <f t="shared" si="167"/>
        <v>0.4222222222222225</v>
      </c>
      <c r="W120" s="103">
        <f t="shared" si="168"/>
        <v>0.37222222222222268</v>
      </c>
      <c r="X120" s="103">
        <f t="shared" si="169"/>
        <v>8.2222222222222641E-2</v>
      </c>
      <c r="Y120" s="103">
        <f t="shared" si="170"/>
        <v>0.1722222222222225</v>
      </c>
      <c r="Z120" s="35">
        <f t="shared" si="171"/>
        <v>0</v>
      </c>
      <c r="AA120" s="35">
        <f t="shared" si="172"/>
        <v>0</v>
      </c>
      <c r="AB120" s="35">
        <f t="shared" si="173"/>
        <v>86.084170049134798</v>
      </c>
      <c r="AC120" s="35">
        <f t="shared" si="174"/>
        <v>86.527186063188097</v>
      </c>
      <c r="AD120" s="35">
        <f t="shared" si="175"/>
        <v>100</v>
      </c>
      <c r="AE120" s="35">
        <f t="shared" si="176"/>
        <v>91.479612914533234</v>
      </c>
      <c r="AF120" s="35">
        <f t="shared" si="177"/>
        <v>96.757222990186563</v>
      </c>
      <c r="AG120" s="35">
        <f t="shared" si="178"/>
        <v>94.611555337773126</v>
      </c>
      <c r="AH120" s="35">
        <f t="shared" si="179"/>
        <v>100</v>
      </c>
      <c r="AI120" s="35">
        <f t="shared" si="180"/>
        <v>98.280693747147424</v>
      </c>
      <c r="AJ120" s="35">
        <f t="shared" si="181"/>
        <v>100</v>
      </c>
      <c r="AK120" s="36">
        <f t="shared" si="182"/>
        <v>0</v>
      </c>
      <c r="AL120" s="35">
        <f t="shared" si="183"/>
        <v>0</v>
      </c>
      <c r="AM120" s="35">
        <f t="shared" si="184"/>
        <v>91.390728476821195</v>
      </c>
      <c r="AN120" s="35">
        <f t="shared" si="185"/>
        <v>93.046357615894038</v>
      </c>
      <c r="AO120" s="35">
        <f t="shared" si="186"/>
        <v>100</v>
      </c>
      <c r="AP120" s="35">
        <f t="shared" si="187"/>
        <v>94.701986754966882</v>
      </c>
      <c r="AQ120" s="35">
        <f t="shared" si="188"/>
        <v>99.692780337941628</v>
      </c>
      <c r="AR120" s="35">
        <f t="shared" si="189"/>
        <v>100</v>
      </c>
      <c r="AS120" s="35">
        <f t="shared" si="190"/>
        <v>99.231950844854069</v>
      </c>
      <c r="AT120" s="35">
        <f t="shared" si="191"/>
        <v>98.562300319488827</v>
      </c>
      <c r="AU120" s="35">
        <f t="shared" si="192"/>
        <v>100</v>
      </c>
      <c r="AV120" s="36">
        <f t="shared" si="215"/>
        <v>0</v>
      </c>
      <c r="AW120" s="35">
        <f t="shared" si="216"/>
        <v>0</v>
      </c>
      <c r="AX120" s="35">
        <f t="shared" si="217"/>
        <v>82.219971180322716</v>
      </c>
      <c r="AY120" s="35">
        <f t="shared" si="218"/>
        <v>82.643100820616539</v>
      </c>
      <c r="AZ120" s="35">
        <f t="shared" si="219"/>
        <v>95.511138846309947</v>
      </c>
      <c r="BA120" s="35">
        <f t="shared" si="220"/>
        <v>87.373220106866739</v>
      </c>
      <c r="BB120" s="35">
        <f t="shared" si="221"/>
        <v>96.757222990186563</v>
      </c>
      <c r="BC120" s="35">
        <f t="shared" si="222"/>
        <v>94.611555337773126</v>
      </c>
      <c r="BD120" s="35">
        <f t="shared" si="223"/>
        <v>100</v>
      </c>
      <c r="BE120" s="35">
        <f t="shared" si="224"/>
        <v>94.965059708093747</v>
      </c>
      <c r="BF120" s="35">
        <f t="shared" si="225"/>
        <v>96.626362805716454</v>
      </c>
      <c r="BG120" s="36">
        <f t="shared" si="226"/>
        <v>0</v>
      </c>
      <c r="BH120" s="35">
        <f t="shared" si="227"/>
        <v>0</v>
      </c>
      <c r="BI120" s="35">
        <f t="shared" si="228"/>
        <v>50.875576036866363</v>
      </c>
      <c r="BJ120" s="35">
        <f t="shared" si="229"/>
        <v>51.137397634212917</v>
      </c>
      <c r="BK120" s="35">
        <f t="shared" si="230"/>
        <v>59.099804305283755</v>
      </c>
      <c r="BL120" s="35">
        <f t="shared" si="231"/>
        <v>54.06427221172023</v>
      </c>
      <c r="BM120" s="35">
        <f t="shared" si="232"/>
        <v>59.870848708487088</v>
      </c>
      <c r="BN120" s="35">
        <f t="shared" si="233"/>
        <v>58.543165467625904</v>
      </c>
      <c r="BO120" s="35">
        <f t="shared" si="234"/>
        <v>61.877394636015332</v>
      </c>
      <c r="BP120" s="35">
        <f t="shared" si="235"/>
        <v>58.761904761904759</v>
      </c>
      <c r="BQ120" s="35">
        <f t="shared" si="236"/>
        <v>59.789875835721105</v>
      </c>
      <c r="BR120" s="36">
        <f t="shared" si="237"/>
        <v>0</v>
      </c>
      <c r="BS120" s="35">
        <f t="shared" si="238"/>
        <v>0</v>
      </c>
      <c r="BT120" s="35">
        <f t="shared" si="239"/>
        <v>84.792626728110605</v>
      </c>
      <c r="BU120" s="35">
        <f t="shared" si="240"/>
        <v>86.328725038402467</v>
      </c>
      <c r="BV120" s="35">
        <f t="shared" si="241"/>
        <v>92.780337941628261</v>
      </c>
      <c r="BW120" s="35">
        <f t="shared" si="242"/>
        <v>87.864823348694316</v>
      </c>
      <c r="BX120" s="35">
        <f t="shared" si="243"/>
        <v>99.692780337941628</v>
      </c>
      <c r="BY120" s="35">
        <f t="shared" si="244"/>
        <v>100</v>
      </c>
      <c r="BZ120" s="35">
        <f t="shared" si="245"/>
        <v>99.231950844854069</v>
      </c>
      <c r="CA120" s="35">
        <f t="shared" si="246"/>
        <v>94.777265745007682</v>
      </c>
      <c r="CB120" s="35">
        <f t="shared" si="247"/>
        <v>96.159754224270358</v>
      </c>
      <c r="CE120" s="15">
        <v>5.52</v>
      </c>
      <c r="CF120" s="16">
        <v>5.62</v>
      </c>
      <c r="CG120" s="16">
        <v>6.04</v>
      </c>
      <c r="CH120" s="16">
        <v>5.72</v>
      </c>
      <c r="CI120" s="15">
        <v>6.49</v>
      </c>
      <c r="CJ120" s="16">
        <v>6.51</v>
      </c>
      <c r="CK120" s="16">
        <v>6.46</v>
      </c>
      <c r="CL120" s="15">
        <v>6.17</v>
      </c>
      <c r="CM120" s="16">
        <v>6.26</v>
      </c>
      <c r="CN120" s="15" t="s">
        <v>180</v>
      </c>
      <c r="CO120" s="16" t="s">
        <v>180</v>
      </c>
      <c r="CP120" s="15">
        <v>0.1</v>
      </c>
      <c r="CQ120" s="16">
        <v>0.28999999999999998</v>
      </c>
      <c r="CR120" s="16">
        <v>0.08</v>
      </c>
      <c r="CS120" s="16">
        <v>0.15</v>
      </c>
      <c r="CT120" s="15">
        <v>0.08</v>
      </c>
      <c r="CU120" s="16">
        <v>7.0000000000000007E-2</v>
      </c>
      <c r="CV120" s="16">
        <v>0.04</v>
      </c>
      <c r="CW120" s="15">
        <v>0.48</v>
      </c>
      <c r="CX120" s="16">
        <v>0.16</v>
      </c>
      <c r="CY120" s="19" t="str">
        <f t="shared" si="204"/>
        <v/>
      </c>
      <c r="CZ120" s="17" t="str">
        <f t="shared" si="205"/>
        <v/>
      </c>
      <c r="DA120" s="19">
        <f t="shared" si="206"/>
        <v>1.8115942028985512</v>
      </c>
      <c r="DB120" s="17">
        <f t="shared" si="207"/>
        <v>5.160142348754448</v>
      </c>
      <c r="DC120" s="17">
        <f t="shared" si="208"/>
        <v>1.3245033112582782</v>
      </c>
      <c r="DD120" s="17">
        <f t="shared" si="209"/>
        <v>2.6223776223776225</v>
      </c>
      <c r="DE120" s="19">
        <f t="shared" si="210"/>
        <v>1.2326656394453006</v>
      </c>
      <c r="DF120" s="17">
        <f t="shared" si="211"/>
        <v>1.0752688172043012</v>
      </c>
      <c r="DG120" s="17">
        <f t="shared" si="212"/>
        <v>0.61919504643962853</v>
      </c>
      <c r="DH120" s="19">
        <f t="shared" si="213"/>
        <v>7.7795786061588323</v>
      </c>
      <c r="DI120" s="17">
        <f t="shared" si="214"/>
        <v>2.5559105431309908</v>
      </c>
    </row>
    <row r="121" spans="1:113" x14ac:dyDescent="0.2">
      <c r="A121" s="91" t="s">
        <v>299</v>
      </c>
      <c r="B121" s="91" t="e">
        <f>VLOOKUP(A121,#REF!,5,FALSE)</f>
        <v>#REF!</v>
      </c>
      <c r="C121" s="92">
        <v>5</v>
      </c>
      <c r="D121" s="103" t="str">
        <f t="shared" si="149"/>
        <v/>
      </c>
      <c r="E121" s="103" t="str">
        <f t="shared" si="150"/>
        <v/>
      </c>
      <c r="F121" s="103">
        <f t="shared" si="151"/>
        <v>-0.7696183206106868</v>
      </c>
      <c r="G121" s="103">
        <f t="shared" si="152"/>
        <v>-0.86101562500000206</v>
      </c>
      <c r="H121" s="103">
        <f t="shared" si="153"/>
        <v>-0.5940625000000006</v>
      </c>
      <c r="I121" s="103">
        <f t="shared" si="154"/>
        <v>-0.48483870967742249</v>
      </c>
      <c r="J121" s="103">
        <f t="shared" si="155"/>
        <v>-2.4161061946902658</v>
      </c>
      <c r="K121" s="103">
        <f t="shared" si="156"/>
        <v>-1.7310084033613471</v>
      </c>
      <c r="L121" s="103" t="str">
        <f t="shared" si="157"/>
        <v/>
      </c>
      <c r="M121" s="103" t="str">
        <f t="shared" si="158"/>
        <v/>
      </c>
      <c r="N121" s="103" t="str">
        <f t="shared" si="159"/>
        <v/>
      </c>
      <c r="O121" s="102" t="str">
        <f t="shared" si="160"/>
        <v/>
      </c>
      <c r="P121" s="103" t="str">
        <f t="shared" si="161"/>
        <v/>
      </c>
      <c r="Q121" s="103">
        <f t="shared" si="162"/>
        <v>0.41666666666666607</v>
      </c>
      <c r="R121" s="103">
        <f t="shared" si="163"/>
        <v>0.51666666666666572</v>
      </c>
      <c r="S121" s="103">
        <f t="shared" si="164"/>
        <v>0.30666666666666575</v>
      </c>
      <c r="T121" s="103">
        <f t="shared" si="165"/>
        <v>0.42666666666666586</v>
      </c>
      <c r="U121" s="103">
        <f t="shared" si="166"/>
        <v>-1.203333333333334</v>
      </c>
      <c r="V121" s="103">
        <f t="shared" si="167"/>
        <v>-0.46333333333333471</v>
      </c>
      <c r="W121" s="103" t="str">
        <f t="shared" si="168"/>
        <v/>
      </c>
      <c r="X121" s="103" t="str">
        <f t="shared" si="169"/>
        <v/>
      </c>
      <c r="Y121" s="103" t="str">
        <f t="shared" si="170"/>
        <v/>
      </c>
      <c r="Z121" s="35">
        <f t="shared" si="171"/>
        <v>0</v>
      </c>
      <c r="AA121" s="35">
        <f t="shared" si="172"/>
        <v>0</v>
      </c>
      <c r="AB121" s="35">
        <f t="shared" si="173"/>
        <v>95.719511615753717</v>
      </c>
      <c r="AC121" s="35">
        <f t="shared" si="174"/>
        <v>95.869722240462266</v>
      </c>
      <c r="AD121" s="35">
        <f t="shared" si="175"/>
        <v>100</v>
      </c>
      <c r="AE121" s="35">
        <f t="shared" si="176"/>
        <v>98.30452322023659</v>
      </c>
      <c r="AF121" s="35">
        <f t="shared" si="177"/>
        <v>89.973152223216573</v>
      </c>
      <c r="AG121" s="35">
        <f t="shared" si="178"/>
        <v>100</v>
      </c>
      <c r="AH121" s="35">
        <f t="shared" si="179"/>
        <v>0</v>
      </c>
      <c r="AI121" s="35">
        <f t="shared" si="180"/>
        <v>0</v>
      </c>
      <c r="AJ121" s="35">
        <f t="shared" si="181"/>
        <v>0</v>
      </c>
      <c r="AK121" s="36">
        <f t="shared" si="182"/>
        <v>0</v>
      </c>
      <c r="AL121" s="35">
        <f t="shared" si="183"/>
        <v>0</v>
      </c>
      <c r="AM121" s="35">
        <f t="shared" si="184"/>
        <v>98.571428571428569</v>
      </c>
      <c r="AN121" s="35">
        <f t="shared" si="185"/>
        <v>100</v>
      </c>
      <c r="AO121" s="35">
        <f t="shared" si="186"/>
        <v>97</v>
      </c>
      <c r="AP121" s="35">
        <f t="shared" si="187"/>
        <v>98.714285714285708</v>
      </c>
      <c r="AQ121" s="35">
        <f t="shared" si="188"/>
        <v>87.707641196013299</v>
      </c>
      <c r="AR121" s="35">
        <f t="shared" si="189"/>
        <v>100</v>
      </c>
      <c r="AS121" s="35">
        <f t="shared" si="190"/>
        <v>0</v>
      </c>
      <c r="AT121" s="35">
        <f t="shared" si="191"/>
        <v>0</v>
      </c>
      <c r="AU121" s="35">
        <f t="shared" si="192"/>
        <v>0</v>
      </c>
      <c r="AV121" s="36">
        <f t="shared" si="215"/>
        <v>0</v>
      </c>
      <c r="AW121" s="35">
        <f t="shared" si="216"/>
        <v>0</v>
      </c>
      <c r="AX121" s="35">
        <f t="shared" si="217"/>
        <v>95.719511615753717</v>
      </c>
      <c r="AY121" s="35">
        <f t="shared" si="218"/>
        <v>95.869722240462266</v>
      </c>
      <c r="AZ121" s="35">
        <f t="shared" si="219"/>
        <v>100</v>
      </c>
      <c r="BA121" s="35">
        <f t="shared" si="220"/>
        <v>98.30452322023659</v>
      </c>
      <c r="BB121" s="35">
        <f t="shared" si="221"/>
        <v>73.313805303001487</v>
      </c>
      <c r="BC121" s="35">
        <f t="shared" si="222"/>
        <v>81.484091077653346</v>
      </c>
      <c r="BD121" s="35">
        <f t="shared" si="223"/>
        <v>0</v>
      </c>
      <c r="BE121" s="35">
        <f t="shared" si="224"/>
        <v>0</v>
      </c>
      <c r="BF121" s="35">
        <f t="shared" si="225"/>
        <v>0</v>
      </c>
      <c r="BG121" s="36">
        <f t="shared" si="226"/>
        <v>0</v>
      </c>
      <c r="BH121" s="35">
        <f t="shared" si="227"/>
        <v>0</v>
      </c>
      <c r="BI121" s="35">
        <f t="shared" si="228"/>
        <v>63.594470046082954</v>
      </c>
      <c r="BJ121" s="35">
        <f t="shared" si="229"/>
        <v>63.694267515923563</v>
      </c>
      <c r="BK121" s="35">
        <f t="shared" si="230"/>
        <v>66.438356164383563</v>
      </c>
      <c r="BL121" s="35">
        <f t="shared" si="231"/>
        <v>65.311909262759926</v>
      </c>
      <c r="BM121" s="35">
        <f t="shared" si="232"/>
        <v>48.708487084870846</v>
      </c>
      <c r="BN121" s="35">
        <f t="shared" si="233"/>
        <v>54.13669064748202</v>
      </c>
      <c r="BO121" s="35">
        <f t="shared" si="234"/>
        <v>0</v>
      </c>
      <c r="BP121" s="35">
        <f t="shared" si="235"/>
        <v>0</v>
      </c>
      <c r="BQ121" s="35">
        <f t="shared" si="236"/>
        <v>0</v>
      </c>
      <c r="BR121" s="36">
        <f t="shared" si="237"/>
        <v>0</v>
      </c>
      <c r="BS121" s="35">
        <f t="shared" si="238"/>
        <v>0</v>
      </c>
      <c r="BT121" s="35">
        <f t="shared" si="239"/>
        <v>98.571428571428569</v>
      </c>
      <c r="BU121" s="35">
        <f t="shared" si="240"/>
        <v>100</v>
      </c>
      <c r="BV121" s="35">
        <f t="shared" si="241"/>
        <v>97</v>
      </c>
      <c r="BW121" s="35">
        <f t="shared" si="242"/>
        <v>98.714285714285708</v>
      </c>
      <c r="BX121" s="35">
        <f t="shared" si="243"/>
        <v>75.428571428571431</v>
      </c>
      <c r="BY121" s="35">
        <f t="shared" si="244"/>
        <v>86</v>
      </c>
      <c r="BZ121" s="35">
        <f t="shared" si="245"/>
        <v>0</v>
      </c>
      <c r="CA121" s="35">
        <f t="shared" si="246"/>
        <v>0</v>
      </c>
      <c r="CB121" s="35">
        <f t="shared" si="247"/>
        <v>0</v>
      </c>
      <c r="CE121" s="15">
        <v>6.9</v>
      </c>
      <c r="CF121" s="16">
        <v>7</v>
      </c>
      <c r="CG121" s="16">
        <v>6.79</v>
      </c>
      <c r="CH121" s="16">
        <v>6.91</v>
      </c>
      <c r="CI121" s="15">
        <v>5.28</v>
      </c>
      <c r="CJ121" s="16">
        <v>6.02</v>
      </c>
      <c r="CN121" s="15" t="s">
        <v>180</v>
      </c>
      <c r="CO121" s="16" t="s">
        <v>180</v>
      </c>
      <c r="CP121" s="15">
        <v>0.22</v>
      </c>
      <c r="CQ121" s="16">
        <v>0.24</v>
      </c>
      <c r="CR121" s="16">
        <v>0.12</v>
      </c>
      <c r="CS121" s="16">
        <v>0.33</v>
      </c>
      <c r="CT121" s="15">
        <v>0.18</v>
      </c>
      <c r="CU121" s="16">
        <v>0.12</v>
      </c>
      <c r="CV121" s="16" t="s">
        <v>180</v>
      </c>
      <c r="CW121" s="15" t="s">
        <v>180</v>
      </c>
      <c r="CX121" s="16" t="s">
        <v>180</v>
      </c>
      <c r="CY121" s="19" t="str">
        <f t="shared" si="204"/>
        <v/>
      </c>
      <c r="CZ121" s="17" t="str">
        <f t="shared" si="205"/>
        <v/>
      </c>
      <c r="DA121" s="19">
        <f t="shared" si="206"/>
        <v>3.1884057971014492</v>
      </c>
      <c r="DB121" s="17">
        <f t="shared" si="207"/>
        <v>3.4285714285714288</v>
      </c>
      <c r="DC121" s="17">
        <f t="shared" si="208"/>
        <v>1.7673048600883652</v>
      </c>
      <c r="DD121" s="17">
        <f t="shared" si="209"/>
        <v>4.7756874095513746</v>
      </c>
      <c r="DE121" s="19">
        <f t="shared" si="210"/>
        <v>3.4090909090909087</v>
      </c>
      <c r="DF121" s="17">
        <f t="shared" si="211"/>
        <v>1.9933554817275749</v>
      </c>
      <c r="DG121" s="17" t="str">
        <f t="shared" si="212"/>
        <v/>
      </c>
      <c r="DH121" s="19" t="str">
        <f t="shared" si="213"/>
        <v/>
      </c>
      <c r="DI121" s="17" t="str">
        <f t="shared" si="214"/>
        <v/>
      </c>
    </row>
    <row r="122" spans="1:113" x14ac:dyDescent="0.2">
      <c r="A122" s="91" t="s">
        <v>300</v>
      </c>
      <c r="B122" s="91" t="e">
        <f>VLOOKUP(A122,#REF!,5,FALSE)</f>
        <v>#REF!</v>
      </c>
      <c r="C122" s="92">
        <v>5</v>
      </c>
      <c r="D122" s="103">
        <f t="shared" si="149"/>
        <v>-0.90767676767677052</v>
      </c>
      <c r="E122" s="103">
        <f t="shared" si="150"/>
        <v>-0.8153535353535375</v>
      </c>
      <c r="F122" s="103" t="str">
        <f t="shared" si="151"/>
        <v/>
      </c>
      <c r="G122" s="103" t="str">
        <f t="shared" si="152"/>
        <v/>
      </c>
      <c r="H122" s="103" t="str">
        <f t="shared" si="153"/>
        <v/>
      </c>
      <c r="I122" s="103" t="str">
        <f t="shared" si="154"/>
        <v/>
      </c>
      <c r="J122" s="103" t="str">
        <f t="shared" si="155"/>
        <v/>
      </c>
      <c r="K122" s="103" t="str">
        <f t="shared" si="156"/>
        <v/>
      </c>
      <c r="L122" s="103">
        <f t="shared" si="157"/>
        <v>-0.62087912087912134</v>
      </c>
      <c r="M122" s="103">
        <f t="shared" si="158"/>
        <v>-0.72886792452830029</v>
      </c>
      <c r="N122" s="103">
        <f t="shared" si="159"/>
        <v>-0.54171717171716782</v>
      </c>
      <c r="O122" s="102">
        <f t="shared" si="160"/>
        <v>-0.12399999999999967</v>
      </c>
      <c r="P122" s="103">
        <f t="shared" si="161"/>
        <v>-9.3999999999999417E-2</v>
      </c>
      <c r="Q122" s="103" t="str">
        <f t="shared" si="162"/>
        <v/>
      </c>
      <c r="R122" s="103" t="str">
        <f t="shared" si="163"/>
        <v/>
      </c>
      <c r="S122" s="103" t="str">
        <f t="shared" si="164"/>
        <v/>
      </c>
      <c r="T122" s="103" t="str">
        <f t="shared" si="165"/>
        <v/>
      </c>
      <c r="U122" s="103" t="str">
        <f t="shared" si="166"/>
        <v/>
      </c>
      <c r="V122" s="103" t="str">
        <f t="shared" si="167"/>
        <v/>
      </c>
      <c r="W122" s="103">
        <f t="shared" si="168"/>
        <v>8.6000000000000298E-2</v>
      </c>
      <c r="X122" s="103">
        <f t="shared" si="169"/>
        <v>6.0000000000002274E-3</v>
      </c>
      <c r="Y122" s="103">
        <f t="shared" si="170"/>
        <v>0.12600000000000033</v>
      </c>
      <c r="Z122" s="35">
        <f t="shared" si="171"/>
        <v>98.997001185577815</v>
      </c>
      <c r="AA122" s="35">
        <f t="shared" si="172"/>
        <v>100</v>
      </c>
      <c r="AB122" s="35">
        <f t="shared" si="173"/>
        <v>0</v>
      </c>
      <c r="AC122" s="35">
        <f t="shared" si="174"/>
        <v>0</v>
      </c>
      <c r="AD122" s="35">
        <f t="shared" si="175"/>
        <v>0</v>
      </c>
      <c r="AE122" s="35">
        <f t="shared" si="176"/>
        <v>0</v>
      </c>
      <c r="AF122" s="35">
        <f t="shared" si="177"/>
        <v>0</v>
      </c>
      <c r="AG122" s="35">
        <f t="shared" si="178"/>
        <v>0</v>
      </c>
      <c r="AH122" s="35">
        <f t="shared" si="179"/>
        <v>100</v>
      </c>
      <c r="AI122" s="35">
        <f t="shared" si="180"/>
        <v>97.933673469387756</v>
      </c>
      <c r="AJ122" s="35">
        <f t="shared" si="181"/>
        <v>100</v>
      </c>
      <c r="AK122" s="36">
        <f t="shared" si="182"/>
        <v>99.538461538461533</v>
      </c>
      <c r="AL122" s="35">
        <f t="shared" si="183"/>
        <v>100</v>
      </c>
      <c r="AM122" s="35">
        <f t="shared" si="184"/>
        <v>0</v>
      </c>
      <c r="AN122" s="35">
        <f t="shared" si="185"/>
        <v>0</v>
      </c>
      <c r="AO122" s="35">
        <f t="shared" si="186"/>
        <v>0</v>
      </c>
      <c r="AP122" s="35">
        <f t="shared" si="187"/>
        <v>0</v>
      </c>
      <c r="AQ122" s="35">
        <f t="shared" si="188"/>
        <v>0</v>
      </c>
      <c r="AR122" s="35">
        <f t="shared" si="189"/>
        <v>0</v>
      </c>
      <c r="AS122" s="35">
        <f t="shared" si="190"/>
        <v>100</v>
      </c>
      <c r="AT122" s="35">
        <f t="shared" si="191"/>
        <v>98.214285714285722</v>
      </c>
      <c r="AU122" s="35">
        <f t="shared" si="192"/>
        <v>100</v>
      </c>
      <c r="AV122" s="36">
        <f t="shared" si="215"/>
        <v>91.391578163450333</v>
      </c>
      <c r="AW122" s="35">
        <f t="shared" si="216"/>
        <v>92.317521812736018</v>
      </c>
      <c r="AX122" s="35">
        <f t="shared" si="217"/>
        <v>0</v>
      </c>
      <c r="AY122" s="35">
        <f t="shared" si="218"/>
        <v>0</v>
      </c>
      <c r="AZ122" s="35">
        <f t="shared" si="219"/>
        <v>0</v>
      </c>
      <c r="BA122" s="35">
        <f t="shared" si="220"/>
        <v>0</v>
      </c>
      <c r="BB122" s="35">
        <f t="shared" si="221"/>
        <v>0</v>
      </c>
      <c r="BC122" s="35">
        <f t="shared" si="222"/>
        <v>0</v>
      </c>
      <c r="BD122" s="35">
        <f t="shared" si="223"/>
        <v>99.69040777230434</v>
      </c>
      <c r="BE122" s="35">
        <f t="shared" si="224"/>
        <v>97.933673469387756</v>
      </c>
      <c r="BF122" s="35">
        <f t="shared" si="225"/>
        <v>100</v>
      </c>
      <c r="BG122" s="36">
        <f t="shared" si="226"/>
        <v>58.658204895738898</v>
      </c>
      <c r="BH122" s="35">
        <f t="shared" si="227"/>
        <v>59.252506836827706</v>
      </c>
      <c r="BI122" s="35">
        <f t="shared" si="228"/>
        <v>0</v>
      </c>
      <c r="BJ122" s="35">
        <f t="shared" si="229"/>
        <v>0</v>
      </c>
      <c r="BK122" s="35">
        <f t="shared" si="230"/>
        <v>0</v>
      </c>
      <c r="BL122" s="35">
        <f t="shared" si="231"/>
        <v>0</v>
      </c>
      <c r="BM122" s="35">
        <f t="shared" si="232"/>
        <v>0</v>
      </c>
      <c r="BN122" s="35">
        <f t="shared" si="233"/>
        <v>0</v>
      </c>
      <c r="BO122" s="35">
        <f t="shared" si="234"/>
        <v>63.984674329501921</v>
      </c>
      <c r="BP122" s="35">
        <f t="shared" si="235"/>
        <v>62.857142857142854</v>
      </c>
      <c r="BQ122" s="35">
        <f t="shared" si="236"/>
        <v>64.183381088825215</v>
      </c>
      <c r="BR122" s="36">
        <f t="shared" si="237"/>
        <v>96.279761904761912</v>
      </c>
      <c r="BS122" s="35">
        <f t="shared" si="238"/>
        <v>96.726190476190482</v>
      </c>
      <c r="BT122" s="35">
        <f t="shared" si="239"/>
        <v>0</v>
      </c>
      <c r="BU122" s="35">
        <f t="shared" si="240"/>
        <v>0</v>
      </c>
      <c r="BV122" s="35">
        <f t="shared" si="241"/>
        <v>0</v>
      </c>
      <c r="BW122" s="35">
        <f t="shared" si="242"/>
        <v>0</v>
      </c>
      <c r="BX122" s="35">
        <f t="shared" si="243"/>
        <v>0</v>
      </c>
      <c r="BY122" s="35">
        <f t="shared" si="244"/>
        <v>0</v>
      </c>
      <c r="BZ122" s="35">
        <f t="shared" si="245"/>
        <v>99.404761904761912</v>
      </c>
      <c r="CA122" s="35">
        <f t="shared" si="246"/>
        <v>98.214285714285722</v>
      </c>
      <c r="CB122" s="35">
        <f t="shared" si="247"/>
        <v>100</v>
      </c>
      <c r="CC122" s="15">
        <v>6.47</v>
      </c>
      <c r="CD122" s="16">
        <v>6.5</v>
      </c>
      <c r="CK122" s="16">
        <v>6.68</v>
      </c>
      <c r="CL122" s="15">
        <v>6.6</v>
      </c>
      <c r="CM122" s="16">
        <v>6.72</v>
      </c>
      <c r="CN122" s="15">
        <v>0.22</v>
      </c>
      <c r="CO122" s="16">
        <v>0.25</v>
      </c>
      <c r="CP122" s="15" t="s">
        <v>180</v>
      </c>
      <c r="CQ122" s="16" t="s">
        <v>180</v>
      </c>
      <c r="CR122" s="16" t="s">
        <v>180</v>
      </c>
      <c r="CS122" s="16" t="s">
        <v>180</v>
      </c>
      <c r="CT122" s="15" t="s">
        <v>180</v>
      </c>
      <c r="CU122" s="16" t="s">
        <v>180</v>
      </c>
      <c r="CV122" s="16">
        <v>0.08</v>
      </c>
      <c r="CW122" s="15">
        <v>0.14000000000000001</v>
      </c>
      <c r="CX122" s="16">
        <v>0.13</v>
      </c>
      <c r="CY122" s="19">
        <f t="shared" si="204"/>
        <v>3.400309119010819</v>
      </c>
      <c r="CZ122" s="17">
        <f t="shared" si="205"/>
        <v>3.8461538461538463</v>
      </c>
      <c r="DA122" s="19" t="str">
        <f t="shared" si="206"/>
        <v/>
      </c>
      <c r="DB122" s="17" t="str">
        <f t="shared" si="207"/>
        <v/>
      </c>
      <c r="DC122" s="17" t="str">
        <f t="shared" si="208"/>
        <v/>
      </c>
      <c r="DD122" s="17" t="str">
        <f t="shared" si="209"/>
        <v/>
      </c>
      <c r="DE122" s="19" t="str">
        <f t="shared" si="210"/>
        <v/>
      </c>
      <c r="DF122" s="17" t="str">
        <f t="shared" si="211"/>
        <v/>
      </c>
      <c r="DG122" s="17">
        <f t="shared" si="212"/>
        <v>1.1976047904191618</v>
      </c>
      <c r="DH122" s="19">
        <f t="shared" si="213"/>
        <v>2.1212121212121215</v>
      </c>
      <c r="DI122" s="17">
        <f t="shared" si="214"/>
        <v>1.9345238095238095</v>
      </c>
    </row>
    <row r="123" spans="1:113" x14ac:dyDescent="0.2">
      <c r="A123" s="91" t="s">
        <v>301</v>
      </c>
      <c r="B123" s="91" t="e">
        <f>VLOOKUP(A123,#REF!,5,FALSE)</f>
        <v>#REF!</v>
      </c>
      <c r="C123" s="92">
        <v>4</v>
      </c>
      <c r="D123" s="103">
        <f t="shared" si="149"/>
        <v>-0.7976767676767702</v>
      </c>
      <c r="E123" s="103">
        <f t="shared" si="150"/>
        <v>-1.3153535353535375</v>
      </c>
      <c r="F123" s="103">
        <f t="shared" si="151"/>
        <v>-1.9618320610686801E-2</v>
      </c>
      <c r="G123" s="103">
        <f t="shared" si="152"/>
        <v>-0.49101562500000195</v>
      </c>
      <c r="H123" s="103">
        <f t="shared" si="153"/>
        <v>0.19593749999999943</v>
      </c>
      <c r="I123" s="103">
        <f t="shared" si="154"/>
        <v>-0.35483870967742259</v>
      </c>
      <c r="J123" s="103" t="str">
        <f t="shared" si="155"/>
        <v/>
      </c>
      <c r="K123" s="103" t="str">
        <f t="shared" si="156"/>
        <v/>
      </c>
      <c r="L123" s="103">
        <f t="shared" si="157"/>
        <v>-0.48087912087912077</v>
      </c>
      <c r="M123" s="103">
        <f t="shared" si="158"/>
        <v>-1.0188679245283003</v>
      </c>
      <c r="N123" s="103">
        <f t="shared" si="159"/>
        <v>-0.11171717171716722</v>
      </c>
      <c r="O123" s="102">
        <f t="shared" si="160"/>
        <v>-0.36444444444444457</v>
      </c>
      <c r="P123" s="103">
        <f t="shared" si="161"/>
        <v>-0.94444444444444464</v>
      </c>
      <c r="Q123" s="103">
        <f t="shared" si="162"/>
        <v>0.70555555555555571</v>
      </c>
      <c r="R123" s="103">
        <f t="shared" si="163"/>
        <v>0.42555555555555546</v>
      </c>
      <c r="S123" s="103">
        <f t="shared" si="164"/>
        <v>0.63555555555555543</v>
      </c>
      <c r="T123" s="103">
        <f t="shared" si="165"/>
        <v>9.5555555555555394E-2</v>
      </c>
      <c r="U123" s="103" t="str">
        <f t="shared" si="166"/>
        <v/>
      </c>
      <c r="V123" s="103" t="str">
        <f t="shared" si="167"/>
        <v/>
      </c>
      <c r="W123" s="103">
        <f t="shared" si="168"/>
        <v>-0.12444444444444436</v>
      </c>
      <c r="X123" s="103">
        <f t="shared" si="169"/>
        <v>-0.63444444444444503</v>
      </c>
      <c r="Y123" s="103">
        <f t="shared" si="170"/>
        <v>0.20555555555555571</v>
      </c>
      <c r="Z123" s="35">
        <f t="shared" si="171"/>
        <v>100</v>
      </c>
      <c r="AA123" s="35">
        <f t="shared" si="172"/>
        <v>91.684145486585393</v>
      </c>
      <c r="AB123" s="35">
        <f t="shared" si="173"/>
        <v>95.06340965188528</v>
      </c>
      <c r="AC123" s="35">
        <f t="shared" si="174"/>
        <v>90.417289884543635</v>
      </c>
      <c r="AD123" s="35">
        <f t="shared" si="175"/>
        <v>100</v>
      </c>
      <c r="AE123" s="35">
        <f t="shared" si="176"/>
        <v>89.715747839055126</v>
      </c>
      <c r="AF123" s="35">
        <f t="shared" si="177"/>
        <v>0</v>
      </c>
      <c r="AG123" s="35">
        <f t="shared" si="178"/>
        <v>0</v>
      </c>
      <c r="AH123" s="35">
        <f t="shared" si="179"/>
        <v>100</v>
      </c>
      <c r="AI123" s="35">
        <f t="shared" si="180"/>
        <v>87.999600399600396</v>
      </c>
      <c r="AJ123" s="35">
        <f t="shared" si="181"/>
        <v>100</v>
      </c>
      <c r="AK123" s="36">
        <f t="shared" si="182"/>
        <v>100</v>
      </c>
      <c r="AL123" s="35">
        <f t="shared" si="183"/>
        <v>91.1854103343465</v>
      </c>
      <c r="AM123" s="35">
        <f t="shared" si="184"/>
        <v>100</v>
      </c>
      <c r="AN123" s="35">
        <f t="shared" si="185"/>
        <v>96.33986928104575</v>
      </c>
      <c r="AO123" s="35">
        <f t="shared" si="186"/>
        <v>99.084967320261427</v>
      </c>
      <c r="AP123" s="35">
        <f t="shared" si="187"/>
        <v>92.026143790849673</v>
      </c>
      <c r="AQ123" s="35">
        <f t="shared" si="188"/>
        <v>0</v>
      </c>
      <c r="AR123" s="35">
        <f t="shared" si="189"/>
        <v>0</v>
      </c>
      <c r="AS123" s="35">
        <f t="shared" si="190"/>
        <v>100</v>
      </c>
      <c r="AT123" s="35">
        <f t="shared" si="191"/>
        <v>88.251748251748253</v>
      </c>
      <c r="AU123" s="35">
        <f t="shared" si="192"/>
        <v>100</v>
      </c>
      <c r="AV123" s="36">
        <f t="shared" si="215"/>
        <v>80.432593287197079</v>
      </c>
      <c r="AW123" s="35">
        <f t="shared" si="216"/>
        <v>73.743935848067295</v>
      </c>
      <c r="AX123" s="35">
        <f t="shared" si="217"/>
        <v>95.06340965188528</v>
      </c>
      <c r="AY123" s="35">
        <f t="shared" si="218"/>
        <v>90.417289884543635</v>
      </c>
      <c r="AZ123" s="35">
        <f t="shared" si="219"/>
        <v>100</v>
      </c>
      <c r="BA123" s="35">
        <f t="shared" si="220"/>
        <v>89.715747839055126</v>
      </c>
      <c r="BB123" s="35">
        <f t="shared" si="221"/>
        <v>0</v>
      </c>
      <c r="BC123" s="35">
        <f t="shared" si="222"/>
        <v>0</v>
      </c>
      <c r="BD123" s="35">
        <f t="shared" si="223"/>
        <v>88.07761906206089</v>
      </c>
      <c r="BE123" s="35">
        <f t="shared" si="224"/>
        <v>81.025505716798591</v>
      </c>
      <c r="BF123" s="35">
        <f t="shared" si="225"/>
        <v>92.074856418514514</v>
      </c>
      <c r="BG123" s="36">
        <f t="shared" si="226"/>
        <v>59.655485040797828</v>
      </c>
      <c r="BH123" s="35">
        <f t="shared" si="227"/>
        <v>54.694621695533272</v>
      </c>
      <c r="BI123" s="35">
        <f t="shared" si="228"/>
        <v>70.506912442396313</v>
      </c>
      <c r="BJ123" s="35">
        <f t="shared" si="229"/>
        <v>67.060964513193809</v>
      </c>
      <c r="BK123" s="35">
        <f t="shared" si="230"/>
        <v>74.168297455968684</v>
      </c>
      <c r="BL123" s="35">
        <f t="shared" si="231"/>
        <v>66.540642722117198</v>
      </c>
      <c r="BM123" s="35">
        <f t="shared" si="232"/>
        <v>0</v>
      </c>
      <c r="BN123" s="35">
        <f t="shared" si="233"/>
        <v>0</v>
      </c>
      <c r="BO123" s="35">
        <f t="shared" si="234"/>
        <v>65.325670498084293</v>
      </c>
      <c r="BP123" s="35">
        <f t="shared" si="235"/>
        <v>60.095238095238095</v>
      </c>
      <c r="BQ123" s="35">
        <f t="shared" si="236"/>
        <v>68.290353390639922</v>
      </c>
      <c r="BR123" s="36">
        <f t="shared" si="237"/>
        <v>86.013071895424829</v>
      </c>
      <c r="BS123" s="35">
        <f t="shared" si="238"/>
        <v>78.431372549019599</v>
      </c>
      <c r="BT123" s="35">
        <f t="shared" si="239"/>
        <v>100</v>
      </c>
      <c r="BU123" s="35">
        <f t="shared" si="240"/>
        <v>96.33986928104575</v>
      </c>
      <c r="BV123" s="35">
        <f t="shared" si="241"/>
        <v>99.084967320261427</v>
      </c>
      <c r="BW123" s="35">
        <f t="shared" si="242"/>
        <v>92.026143790849673</v>
      </c>
      <c r="BX123" s="35">
        <f t="shared" si="243"/>
        <v>0</v>
      </c>
      <c r="BY123" s="35">
        <f t="shared" si="244"/>
        <v>0</v>
      </c>
      <c r="BZ123" s="35">
        <f t="shared" si="245"/>
        <v>89.150326797385617</v>
      </c>
      <c r="CA123" s="35">
        <f t="shared" si="246"/>
        <v>82.483660130718945</v>
      </c>
      <c r="CB123" s="35">
        <f t="shared" si="247"/>
        <v>93.464052287581694</v>
      </c>
      <c r="CC123" s="15">
        <v>6.58</v>
      </c>
      <c r="CD123" s="16">
        <v>6</v>
      </c>
      <c r="CE123" s="15">
        <v>7.65</v>
      </c>
      <c r="CF123" s="16">
        <v>7.37</v>
      </c>
      <c r="CG123" s="16">
        <v>7.58</v>
      </c>
      <c r="CH123" s="16">
        <v>7.04</v>
      </c>
      <c r="CK123" s="16">
        <v>6.82</v>
      </c>
      <c r="CL123" s="15">
        <v>6.31</v>
      </c>
      <c r="CM123" s="16">
        <v>7.15</v>
      </c>
      <c r="CN123" s="15">
        <v>0.11</v>
      </c>
      <c r="CO123" s="16">
        <v>0.45</v>
      </c>
      <c r="CP123" s="15">
        <v>0.22</v>
      </c>
      <c r="CQ123" s="16">
        <v>0.43</v>
      </c>
      <c r="CR123" s="16">
        <v>0.26</v>
      </c>
      <c r="CS123" s="16">
        <v>0.14000000000000001</v>
      </c>
      <c r="CT123" s="15" t="s">
        <v>180</v>
      </c>
      <c r="CU123" s="16" t="s">
        <v>180</v>
      </c>
      <c r="CV123" s="16">
        <v>0.05</v>
      </c>
      <c r="CW123" s="15">
        <v>0.36</v>
      </c>
      <c r="CX123" s="16">
        <v>0.11</v>
      </c>
      <c r="CY123" s="19">
        <f t="shared" si="204"/>
        <v>1.6717325227963524</v>
      </c>
      <c r="CZ123" s="17">
        <f t="shared" si="205"/>
        <v>7.5</v>
      </c>
      <c r="DA123" s="19">
        <f t="shared" si="206"/>
        <v>2.8758169934640523</v>
      </c>
      <c r="DB123" s="17">
        <f t="shared" si="207"/>
        <v>5.8344640434192669</v>
      </c>
      <c r="DC123" s="17">
        <f t="shared" si="208"/>
        <v>3.4300791556728232</v>
      </c>
      <c r="DD123" s="17">
        <f t="shared" si="209"/>
        <v>1.988636363636364</v>
      </c>
      <c r="DE123" s="19" t="str">
        <f t="shared" si="210"/>
        <v/>
      </c>
      <c r="DF123" s="17" t="str">
        <f t="shared" si="211"/>
        <v/>
      </c>
      <c r="DG123" s="17">
        <f t="shared" si="212"/>
        <v>0.73313782991202348</v>
      </c>
      <c r="DH123" s="19">
        <f t="shared" si="213"/>
        <v>5.7052297939778134</v>
      </c>
      <c r="DI123" s="17">
        <f t="shared" si="214"/>
        <v>1.5384615384615383</v>
      </c>
    </row>
    <row r="124" spans="1:113" x14ac:dyDescent="0.2">
      <c r="A124" s="91" t="s">
        <v>302</v>
      </c>
      <c r="B124" s="91" t="e">
        <f>VLOOKUP(A124,#REF!,5,FALSE)</f>
        <v>#REF!</v>
      </c>
      <c r="C124" s="92">
        <v>4</v>
      </c>
      <c r="D124" s="103">
        <f t="shared" si="149"/>
        <v>-5.7676767676769991E-2</v>
      </c>
      <c r="E124" s="103">
        <f t="shared" si="150"/>
        <v>-0.10535353535353753</v>
      </c>
      <c r="F124" s="103">
        <f t="shared" si="151"/>
        <v>-0.53961832061068726</v>
      </c>
      <c r="G124" s="103" t="str">
        <f t="shared" si="152"/>
        <v/>
      </c>
      <c r="H124" s="103">
        <f t="shared" si="153"/>
        <v>-0.76406250000000053</v>
      </c>
      <c r="I124" s="103">
        <f t="shared" si="154"/>
        <v>-4.4838709677422983E-2</v>
      </c>
      <c r="J124" s="103" t="str">
        <f t="shared" si="155"/>
        <v/>
      </c>
      <c r="K124" s="103" t="str">
        <f t="shared" si="156"/>
        <v/>
      </c>
      <c r="L124" s="103">
        <f t="shared" si="157"/>
        <v>-1.0879120879121018E-2</v>
      </c>
      <c r="M124" s="103">
        <f t="shared" si="158"/>
        <v>0.22113207547169988</v>
      </c>
      <c r="N124" s="103">
        <f t="shared" si="159"/>
        <v>3.8282828282832249E-2</v>
      </c>
      <c r="O124" s="102">
        <f t="shared" si="160"/>
        <v>9.8750000000000782E-2</v>
      </c>
      <c r="P124" s="103">
        <f t="shared" si="161"/>
        <v>-1.1249999999999538E-2</v>
      </c>
      <c r="Q124" s="103">
        <f t="shared" si="162"/>
        <v>-9.1249999999999609E-2</v>
      </c>
      <c r="R124" s="103" t="str">
        <f t="shared" si="163"/>
        <v/>
      </c>
      <c r="S124" s="103">
        <f t="shared" si="164"/>
        <v>-0.6012499999999994</v>
      </c>
      <c r="T124" s="103">
        <f t="shared" si="165"/>
        <v>0.12875000000000014</v>
      </c>
      <c r="U124" s="103" t="str">
        <f t="shared" si="166"/>
        <v/>
      </c>
      <c r="V124" s="103" t="str">
        <f t="shared" si="167"/>
        <v/>
      </c>
      <c r="W124" s="103">
        <f t="shared" si="168"/>
        <v>6.8750000000000533E-2</v>
      </c>
      <c r="X124" s="103">
        <f t="shared" si="169"/>
        <v>0.32875000000000032</v>
      </c>
      <c r="Y124" s="103">
        <f t="shared" si="170"/>
        <v>7.875000000000032E-2</v>
      </c>
      <c r="Z124" s="35">
        <f t="shared" si="171"/>
        <v>100</v>
      </c>
      <c r="AA124" s="35">
        <f t="shared" si="172"/>
        <v>99.03599483937812</v>
      </c>
      <c r="AB124" s="35">
        <f t="shared" si="173"/>
        <v>94.592808551992249</v>
      </c>
      <c r="AC124" s="35">
        <f t="shared" si="174"/>
        <v>0</v>
      </c>
      <c r="AD124" s="35">
        <f t="shared" si="175"/>
        <v>93.240677875846998</v>
      </c>
      <c r="AE124" s="35">
        <f t="shared" si="176"/>
        <v>100</v>
      </c>
      <c r="AF124" s="35">
        <f t="shared" si="177"/>
        <v>0</v>
      </c>
      <c r="AG124" s="35">
        <f t="shared" si="178"/>
        <v>0</v>
      </c>
      <c r="AH124" s="35">
        <f t="shared" si="179"/>
        <v>100</v>
      </c>
      <c r="AI124" s="35">
        <f t="shared" si="180"/>
        <v>100</v>
      </c>
      <c r="AJ124" s="35">
        <f t="shared" si="181"/>
        <v>96.96578682707451</v>
      </c>
      <c r="AK124" s="36">
        <f t="shared" si="182"/>
        <v>100</v>
      </c>
      <c r="AL124" s="35">
        <f t="shared" si="183"/>
        <v>98.497267759562831</v>
      </c>
      <c r="AM124" s="35">
        <f t="shared" si="184"/>
        <v>97.006802721088434</v>
      </c>
      <c r="AN124" s="35">
        <f t="shared" si="185"/>
        <v>0</v>
      </c>
      <c r="AO124" s="35">
        <f t="shared" si="186"/>
        <v>90.068027210884352</v>
      </c>
      <c r="AP124" s="35">
        <f t="shared" si="187"/>
        <v>100</v>
      </c>
      <c r="AQ124" s="35">
        <f t="shared" si="188"/>
        <v>0</v>
      </c>
      <c r="AR124" s="35">
        <f t="shared" si="189"/>
        <v>0</v>
      </c>
      <c r="AS124" s="35">
        <f t="shared" si="190"/>
        <v>100</v>
      </c>
      <c r="AT124" s="35">
        <f t="shared" si="191"/>
        <v>100</v>
      </c>
      <c r="AU124" s="35">
        <f t="shared" si="192"/>
        <v>96.688741721854313</v>
      </c>
      <c r="AV124" s="36">
        <f t="shared" si="215"/>
        <v>92.294945152594082</v>
      </c>
      <c r="AW124" s="35">
        <f t="shared" si="216"/>
        <v>91.405217118329958</v>
      </c>
      <c r="AX124" s="35">
        <f t="shared" si="217"/>
        <v>91.390728476821209</v>
      </c>
      <c r="AY124" s="35">
        <f t="shared" si="218"/>
        <v>0</v>
      </c>
      <c r="AZ124" s="35">
        <f t="shared" si="219"/>
        <v>90.084369046539052</v>
      </c>
      <c r="BA124" s="35">
        <f t="shared" si="220"/>
        <v>96.614880006009088</v>
      </c>
      <c r="BB124" s="35">
        <f t="shared" si="221"/>
        <v>0</v>
      </c>
      <c r="BC124" s="35">
        <f t="shared" si="222"/>
        <v>0</v>
      </c>
      <c r="BD124" s="35">
        <f t="shared" si="223"/>
        <v>97.111212605617737</v>
      </c>
      <c r="BE124" s="35">
        <f t="shared" si="224"/>
        <v>100</v>
      </c>
      <c r="BF124" s="35">
        <f t="shared" si="225"/>
        <v>96.96578682707451</v>
      </c>
      <c r="BG124" s="36">
        <f t="shared" si="226"/>
        <v>66.364460562103361</v>
      </c>
      <c r="BH124" s="35">
        <f t="shared" si="227"/>
        <v>65.724703737465816</v>
      </c>
      <c r="BI124" s="35">
        <f t="shared" si="228"/>
        <v>65.714285714285722</v>
      </c>
      <c r="BJ124" s="35">
        <f t="shared" si="229"/>
        <v>0</v>
      </c>
      <c r="BK124" s="35">
        <f t="shared" si="230"/>
        <v>64.774951076320932</v>
      </c>
      <c r="BL124" s="35">
        <f t="shared" si="231"/>
        <v>69.470699432892246</v>
      </c>
      <c r="BM124" s="35">
        <f t="shared" si="232"/>
        <v>0</v>
      </c>
      <c r="BN124" s="35">
        <f t="shared" si="233"/>
        <v>0</v>
      </c>
      <c r="BO124" s="35">
        <f t="shared" si="234"/>
        <v>69.827586206896555</v>
      </c>
      <c r="BP124" s="35">
        <f t="shared" si="235"/>
        <v>71.904761904761898</v>
      </c>
      <c r="BQ124" s="35">
        <f t="shared" si="236"/>
        <v>69.723018147086904</v>
      </c>
      <c r="BR124" s="36">
        <f t="shared" si="237"/>
        <v>96.953642384105962</v>
      </c>
      <c r="BS124" s="35">
        <f t="shared" si="238"/>
        <v>95.496688741721854</v>
      </c>
      <c r="BT124" s="35">
        <f t="shared" si="239"/>
        <v>94.437086092715234</v>
      </c>
      <c r="BU124" s="35">
        <f t="shared" si="240"/>
        <v>0</v>
      </c>
      <c r="BV124" s="35">
        <f t="shared" si="241"/>
        <v>87.682119205298022</v>
      </c>
      <c r="BW124" s="35">
        <f t="shared" si="242"/>
        <v>97.350993377483448</v>
      </c>
      <c r="BX124" s="35">
        <f t="shared" si="243"/>
        <v>0</v>
      </c>
      <c r="BY124" s="35">
        <f t="shared" si="244"/>
        <v>0</v>
      </c>
      <c r="BZ124" s="35">
        <f t="shared" si="245"/>
        <v>96.556291390728475</v>
      </c>
      <c r="CA124" s="35">
        <f t="shared" si="246"/>
        <v>100</v>
      </c>
      <c r="CB124" s="35">
        <f t="shared" si="247"/>
        <v>96.688741721854313</v>
      </c>
      <c r="CC124" s="15">
        <v>7.32</v>
      </c>
      <c r="CD124" s="16">
        <v>7.21</v>
      </c>
      <c r="CE124" s="15">
        <v>7.13</v>
      </c>
      <c r="CG124" s="16">
        <v>6.62</v>
      </c>
      <c r="CH124" s="16">
        <v>7.35</v>
      </c>
      <c r="CK124" s="16">
        <v>7.29</v>
      </c>
      <c r="CL124" s="15">
        <v>7.55</v>
      </c>
      <c r="CM124" s="16">
        <v>7.3</v>
      </c>
      <c r="CN124" s="15">
        <v>0.22</v>
      </c>
      <c r="CO124" s="16">
        <v>0.2</v>
      </c>
      <c r="CP124" s="15">
        <v>0.22</v>
      </c>
      <c r="CQ124" s="16" t="s">
        <v>180</v>
      </c>
      <c r="CR124" s="16">
        <v>0.36</v>
      </c>
      <c r="CS124" s="16">
        <v>0.18</v>
      </c>
      <c r="CT124" s="15" t="s">
        <v>180</v>
      </c>
      <c r="CU124" s="16" t="s">
        <v>180</v>
      </c>
      <c r="CV124" s="16">
        <v>0.16</v>
      </c>
      <c r="CW124" s="15">
        <v>0.11</v>
      </c>
      <c r="CX124" s="16">
        <v>0.2</v>
      </c>
      <c r="CY124" s="19">
        <f t="shared" si="204"/>
        <v>3.0054644808743167</v>
      </c>
      <c r="CZ124" s="17">
        <f t="shared" si="205"/>
        <v>2.7739251040221915</v>
      </c>
      <c r="DA124" s="19">
        <f t="shared" si="206"/>
        <v>3.0855539971949506</v>
      </c>
      <c r="DB124" s="17" t="str">
        <f t="shared" si="207"/>
        <v/>
      </c>
      <c r="DC124" s="17">
        <f t="shared" si="208"/>
        <v>5.4380664652567976</v>
      </c>
      <c r="DD124" s="17">
        <f t="shared" si="209"/>
        <v>2.4489795918367347</v>
      </c>
      <c r="DE124" s="19" t="str">
        <f t="shared" si="210"/>
        <v/>
      </c>
      <c r="DF124" s="17" t="str">
        <f t="shared" si="211"/>
        <v/>
      </c>
      <c r="DG124" s="17">
        <f t="shared" si="212"/>
        <v>2.1947873799725652</v>
      </c>
      <c r="DH124" s="19">
        <f t="shared" si="213"/>
        <v>1.4569536423841061</v>
      </c>
      <c r="DI124" s="17">
        <f t="shared" si="214"/>
        <v>2.7397260273972606</v>
      </c>
    </row>
    <row r="125" spans="1:113" x14ac:dyDescent="0.2">
      <c r="A125" s="91" t="s">
        <v>303</v>
      </c>
      <c r="B125" s="91" t="e">
        <f>VLOOKUP(A125,#REF!,5,FALSE)</f>
        <v>#REF!</v>
      </c>
      <c r="C125" s="92">
        <v>3</v>
      </c>
      <c r="D125" s="103" t="str">
        <f t="shared" si="149"/>
        <v/>
      </c>
      <c r="E125" s="103" t="str">
        <f t="shared" si="150"/>
        <v/>
      </c>
      <c r="F125" s="103">
        <f t="shared" si="151"/>
        <v>8.0381679389312843E-2</v>
      </c>
      <c r="G125" s="103">
        <f t="shared" si="152"/>
        <v>0.11898437499999837</v>
      </c>
      <c r="H125" s="103">
        <f t="shared" si="153"/>
        <v>0.47593749999999968</v>
      </c>
      <c r="I125" s="103" t="str">
        <f t="shared" si="154"/>
        <v/>
      </c>
      <c r="J125" s="103">
        <f t="shared" si="155"/>
        <v>0.59389380530973312</v>
      </c>
      <c r="K125" s="103">
        <f t="shared" si="156"/>
        <v>0.47899159663865376</v>
      </c>
      <c r="L125" s="103" t="str">
        <f t="shared" si="157"/>
        <v/>
      </c>
      <c r="M125" s="103" t="str">
        <f t="shared" si="158"/>
        <v/>
      </c>
      <c r="N125" s="103">
        <f t="shared" si="159"/>
        <v>0.52828282828283246</v>
      </c>
      <c r="O125" s="102" t="str">
        <f t="shared" si="160"/>
        <v/>
      </c>
      <c r="P125" s="103" t="str">
        <f t="shared" si="161"/>
        <v/>
      </c>
      <c r="Q125" s="103">
        <f t="shared" si="162"/>
        <v>-0.23333333333333339</v>
      </c>
      <c r="R125" s="103">
        <f t="shared" si="163"/>
        <v>-3.3333333333329662E-3</v>
      </c>
      <c r="S125" s="103">
        <f t="shared" si="164"/>
        <v>-0.12333333333333307</v>
      </c>
      <c r="T125" s="103" t="str">
        <f t="shared" si="165"/>
        <v/>
      </c>
      <c r="U125" s="103">
        <f t="shared" si="166"/>
        <v>0.30666666666666575</v>
      </c>
      <c r="V125" s="103">
        <f t="shared" si="167"/>
        <v>0.24666666666666703</v>
      </c>
      <c r="W125" s="103" t="str">
        <f t="shared" si="168"/>
        <v/>
      </c>
      <c r="X125" s="103" t="str">
        <f t="shared" si="169"/>
        <v/>
      </c>
      <c r="Y125" s="103">
        <f t="shared" si="170"/>
        <v>-0.19333333333333336</v>
      </c>
      <c r="Z125" s="35">
        <f t="shared" si="171"/>
        <v>0</v>
      </c>
      <c r="AA125" s="35">
        <f t="shared" si="172"/>
        <v>0</v>
      </c>
      <c r="AB125" s="35">
        <f t="shared" si="173"/>
        <v>92.875318066157774</v>
      </c>
      <c r="AC125" s="35">
        <f t="shared" si="174"/>
        <v>94.41338065833618</v>
      </c>
      <c r="AD125" s="35">
        <f t="shared" si="175"/>
        <v>100</v>
      </c>
      <c r="AE125" s="35">
        <f t="shared" si="176"/>
        <v>0</v>
      </c>
      <c r="AF125" s="35">
        <f t="shared" si="177"/>
        <v>100</v>
      </c>
      <c r="AG125" s="35">
        <f t="shared" si="178"/>
        <v>96.776475080490513</v>
      </c>
      <c r="AH125" s="35">
        <f t="shared" si="179"/>
        <v>0</v>
      </c>
      <c r="AI125" s="35">
        <f t="shared" si="180"/>
        <v>0</v>
      </c>
      <c r="AJ125" s="35">
        <f t="shared" si="181"/>
        <v>100</v>
      </c>
      <c r="AK125" s="36">
        <f t="shared" si="182"/>
        <v>0</v>
      </c>
      <c r="AL125" s="35">
        <f t="shared" si="183"/>
        <v>0</v>
      </c>
      <c r="AM125" s="35">
        <f t="shared" si="184"/>
        <v>97.11779448621553</v>
      </c>
      <c r="AN125" s="35">
        <f t="shared" si="185"/>
        <v>100</v>
      </c>
      <c r="AO125" s="35">
        <f t="shared" si="186"/>
        <v>98.496240601503757</v>
      </c>
      <c r="AP125" s="35">
        <f t="shared" si="187"/>
        <v>0</v>
      </c>
      <c r="AQ125" s="35">
        <f t="shared" si="188"/>
        <v>100</v>
      </c>
      <c r="AR125" s="35">
        <f t="shared" si="189"/>
        <v>99.276236429433055</v>
      </c>
      <c r="AS125" s="35">
        <f t="shared" si="190"/>
        <v>0</v>
      </c>
      <c r="AT125" s="35">
        <f t="shared" si="191"/>
        <v>0</v>
      </c>
      <c r="AU125" s="35">
        <f t="shared" si="192"/>
        <v>100</v>
      </c>
      <c r="AV125" s="36">
        <f t="shared" si="215"/>
        <v>0</v>
      </c>
      <c r="AW125" s="35">
        <f t="shared" si="216"/>
        <v>0</v>
      </c>
      <c r="AX125" s="35">
        <f t="shared" si="217"/>
        <v>92.875318066157774</v>
      </c>
      <c r="AY125" s="35">
        <f t="shared" si="218"/>
        <v>94.41338065833618</v>
      </c>
      <c r="AZ125" s="35">
        <f t="shared" si="219"/>
        <v>100</v>
      </c>
      <c r="BA125" s="35">
        <f t="shared" si="220"/>
        <v>0</v>
      </c>
      <c r="BB125" s="35">
        <f t="shared" si="221"/>
        <v>99.438278733932378</v>
      </c>
      <c r="BC125" s="35">
        <f t="shared" si="222"/>
        <v>96.232861039412768</v>
      </c>
      <c r="BD125" s="35">
        <f t="shared" si="223"/>
        <v>0</v>
      </c>
      <c r="BE125" s="35">
        <f t="shared" si="224"/>
        <v>0</v>
      </c>
      <c r="BF125" s="35">
        <f t="shared" si="225"/>
        <v>96.742905332332057</v>
      </c>
      <c r="BG125" s="36">
        <f t="shared" si="226"/>
        <v>0</v>
      </c>
      <c r="BH125" s="35">
        <f t="shared" si="227"/>
        <v>0</v>
      </c>
      <c r="BI125" s="35">
        <f t="shared" si="228"/>
        <v>71.428571428571431</v>
      </c>
      <c r="BJ125" s="35">
        <f t="shared" si="229"/>
        <v>72.611464968152859</v>
      </c>
      <c r="BK125" s="35">
        <f t="shared" si="230"/>
        <v>76.908023483365938</v>
      </c>
      <c r="BL125" s="35">
        <f t="shared" si="231"/>
        <v>0</v>
      </c>
      <c r="BM125" s="35">
        <f t="shared" si="232"/>
        <v>76.476014760147592</v>
      </c>
      <c r="BN125" s="35">
        <f t="shared" si="233"/>
        <v>74.010791366906474</v>
      </c>
      <c r="BO125" s="35">
        <f t="shared" si="234"/>
        <v>0</v>
      </c>
      <c r="BP125" s="35">
        <f t="shared" si="235"/>
        <v>0</v>
      </c>
      <c r="BQ125" s="35">
        <f t="shared" si="236"/>
        <v>74.403056351480416</v>
      </c>
      <c r="BR125" s="36">
        <f t="shared" si="237"/>
        <v>0</v>
      </c>
      <c r="BS125" s="35">
        <f t="shared" si="238"/>
        <v>0</v>
      </c>
      <c r="BT125" s="35">
        <f t="shared" si="239"/>
        <v>93.486127864897483</v>
      </c>
      <c r="BU125" s="35">
        <f t="shared" si="240"/>
        <v>96.260554885404105</v>
      </c>
      <c r="BV125" s="35">
        <f t="shared" si="241"/>
        <v>94.813027744270215</v>
      </c>
      <c r="BW125" s="35">
        <f t="shared" si="242"/>
        <v>0</v>
      </c>
      <c r="BX125" s="35">
        <f t="shared" si="243"/>
        <v>100</v>
      </c>
      <c r="BY125" s="35">
        <f t="shared" si="244"/>
        <v>99.276236429433055</v>
      </c>
      <c r="BZ125" s="35">
        <f t="shared" si="245"/>
        <v>0</v>
      </c>
      <c r="CA125" s="35">
        <f t="shared" si="246"/>
        <v>0</v>
      </c>
      <c r="CB125" s="35">
        <f t="shared" si="247"/>
        <v>93.968636911942113</v>
      </c>
      <c r="CE125" s="15">
        <v>7.75</v>
      </c>
      <c r="CF125" s="16">
        <v>7.98</v>
      </c>
      <c r="CG125" s="16">
        <v>7.86</v>
      </c>
      <c r="CI125" s="15">
        <v>8.2899999999999991</v>
      </c>
      <c r="CJ125" s="16">
        <v>8.23</v>
      </c>
      <c r="CM125" s="16">
        <v>7.79</v>
      </c>
      <c r="CN125" s="15" t="s">
        <v>180</v>
      </c>
      <c r="CO125" s="16" t="s">
        <v>180</v>
      </c>
      <c r="CP125" s="15">
        <v>0.22</v>
      </c>
      <c r="CQ125" s="16">
        <v>0.11</v>
      </c>
      <c r="CR125" s="16">
        <v>0.18</v>
      </c>
      <c r="CS125" s="16" t="s">
        <v>180</v>
      </c>
      <c r="CT125" s="15">
        <v>0.21</v>
      </c>
      <c r="CU125" s="16">
        <v>0.09</v>
      </c>
      <c r="CV125" s="16" t="s">
        <v>180</v>
      </c>
      <c r="CW125" s="15" t="s">
        <v>180</v>
      </c>
      <c r="CX125" s="16">
        <v>0.18</v>
      </c>
      <c r="CY125" s="19" t="str">
        <f t="shared" si="204"/>
        <v/>
      </c>
      <c r="CZ125" s="17" t="str">
        <f t="shared" si="205"/>
        <v/>
      </c>
      <c r="DA125" s="19">
        <f t="shared" si="206"/>
        <v>2.838709677419355</v>
      </c>
      <c r="DB125" s="17">
        <f t="shared" si="207"/>
        <v>1.3784461152882206</v>
      </c>
      <c r="DC125" s="17">
        <f t="shared" si="208"/>
        <v>2.2900763358778624</v>
      </c>
      <c r="DD125" s="17" t="str">
        <f t="shared" si="209"/>
        <v/>
      </c>
      <c r="DE125" s="19">
        <f t="shared" si="210"/>
        <v>2.5331724969843186</v>
      </c>
      <c r="DF125" s="17">
        <f t="shared" si="211"/>
        <v>1.0935601458080193</v>
      </c>
      <c r="DG125" s="17" t="str">
        <f t="shared" si="212"/>
        <v/>
      </c>
      <c r="DH125" s="19" t="str">
        <f t="shared" si="213"/>
        <v/>
      </c>
      <c r="DI125" s="17">
        <f t="shared" si="214"/>
        <v>2.3106546854942236</v>
      </c>
    </row>
    <row r="126" spans="1:113" x14ac:dyDescent="0.2">
      <c r="A126" s="91" t="s">
        <v>304</v>
      </c>
      <c r="B126" s="91" t="e">
        <f>VLOOKUP(A126,#REF!,5,FALSE)</f>
        <v>#REF!</v>
      </c>
      <c r="C126" s="92">
        <v>5</v>
      </c>
      <c r="D126" s="103">
        <f t="shared" si="149"/>
        <v>1.9123232323232289</v>
      </c>
      <c r="E126" s="103">
        <f t="shared" si="150"/>
        <v>1.9246464646464627</v>
      </c>
      <c r="F126" s="103">
        <f t="shared" si="151"/>
        <v>1.9703816793893134</v>
      </c>
      <c r="G126" s="103">
        <f t="shared" si="152"/>
        <v>1.8989843749999977</v>
      </c>
      <c r="H126" s="103">
        <f t="shared" si="153"/>
        <v>2.1959374999999994</v>
      </c>
      <c r="I126" s="103">
        <f t="shared" si="154"/>
        <v>2.1551612903225781</v>
      </c>
      <c r="J126" s="103">
        <f t="shared" si="155"/>
        <v>2.1638938053097334</v>
      </c>
      <c r="K126" s="103">
        <f t="shared" si="156"/>
        <v>1.8589915966386528</v>
      </c>
      <c r="L126" s="103">
        <f t="shared" si="157"/>
        <v>2.2291208791208783</v>
      </c>
      <c r="M126" s="103">
        <f t="shared" si="158"/>
        <v>1.9611320754716992</v>
      </c>
      <c r="N126" s="103">
        <f t="shared" si="159"/>
        <v>1.758282828282832</v>
      </c>
      <c r="O126" s="102">
        <f t="shared" si="160"/>
        <v>-0.19818181818181735</v>
      </c>
      <c r="P126" s="103">
        <f t="shared" si="161"/>
        <v>-0.24818181818181628</v>
      </c>
      <c r="Q126" s="103">
        <f t="shared" si="162"/>
        <v>0.15181818181818407</v>
      </c>
      <c r="R126" s="103">
        <f t="shared" si="163"/>
        <v>0.27181818181818329</v>
      </c>
      <c r="S126" s="103">
        <f t="shared" si="164"/>
        <v>9.1818181818183575E-2</v>
      </c>
      <c r="T126" s="103">
        <f t="shared" si="165"/>
        <v>6.1818181818184215E-2</v>
      </c>
      <c r="U126" s="103">
        <f t="shared" si="166"/>
        <v>0.37181818181818294</v>
      </c>
      <c r="V126" s="103">
        <f t="shared" si="167"/>
        <v>0.12181818181818294</v>
      </c>
      <c r="W126" s="103">
        <f t="shared" si="168"/>
        <v>4.1818181818182865E-2</v>
      </c>
      <c r="X126" s="103">
        <f t="shared" si="169"/>
        <v>-0.19818181818181735</v>
      </c>
      <c r="Y126" s="103">
        <f t="shared" si="170"/>
        <v>-0.46818181818181692</v>
      </c>
      <c r="Z126" s="35">
        <f t="shared" si="171"/>
        <v>99.994210986958038</v>
      </c>
      <c r="AA126" s="35">
        <f t="shared" si="172"/>
        <v>100.00000000000001</v>
      </c>
      <c r="AB126" s="35">
        <f t="shared" si="173"/>
        <v>94.783487103508662</v>
      </c>
      <c r="AC126" s="35">
        <f t="shared" si="174"/>
        <v>94.740901293831371</v>
      </c>
      <c r="AD126" s="35">
        <f t="shared" si="175"/>
        <v>100</v>
      </c>
      <c r="AE126" s="35">
        <f t="shared" si="176"/>
        <v>96.294856565544976</v>
      </c>
      <c r="AF126" s="35">
        <f t="shared" si="177"/>
        <v>99.644935588915175</v>
      </c>
      <c r="AG126" s="35">
        <f t="shared" si="178"/>
        <v>94.673012901326388</v>
      </c>
      <c r="AH126" s="35">
        <f t="shared" si="179"/>
        <v>100</v>
      </c>
      <c r="AI126" s="35">
        <f t="shared" si="180"/>
        <v>99.999999999999986</v>
      </c>
      <c r="AJ126" s="35">
        <f t="shared" si="181"/>
        <v>97.371854383275604</v>
      </c>
      <c r="AK126" s="36">
        <f t="shared" si="182"/>
        <v>100</v>
      </c>
      <c r="AL126" s="35">
        <f t="shared" si="183"/>
        <v>99.461786867599585</v>
      </c>
      <c r="AM126" s="35">
        <f t="shared" si="184"/>
        <v>98.770491803278688</v>
      </c>
      <c r="AN126" s="35">
        <f t="shared" si="185"/>
        <v>100</v>
      </c>
      <c r="AO126" s="35">
        <f t="shared" si="186"/>
        <v>98.155737704918039</v>
      </c>
      <c r="AP126" s="35">
        <f t="shared" si="187"/>
        <v>97.848360655737721</v>
      </c>
      <c r="AQ126" s="35">
        <f t="shared" si="188"/>
        <v>100</v>
      </c>
      <c r="AR126" s="35">
        <f t="shared" si="189"/>
        <v>97.464503042596348</v>
      </c>
      <c r="AS126" s="35">
        <f t="shared" si="190"/>
        <v>96.653144016227174</v>
      </c>
      <c r="AT126" s="35">
        <f t="shared" si="191"/>
        <v>100</v>
      </c>
      <c r="AU126" s="35">
        <f t="shared" si="192"/>
        <v>97.093649085037683</v>
      </c>
      <c r="AV126" s="36">
        <f t="shared" si="215"/>
        <v>89.851553080704164</v>
      </c>
      <c r="AW126" s="35">
        <f t="shared" si="216"/>
        <v>89.856754899964415</v>
      </c>
      <c r="AX126" s="35">
        <f t="shared" si="217"/>
        <v>94.783487103508662</v>
      </c>
      <c r="AY126" s="35">
        <f t="shared" si="218"/>
        <v>94.740901293831371</v>
      </c>
      <c r="AZ126" s="35">
        <f t="shared" si="219"/>
        <v>100</v>
      </c>
      <c r="BA126" s="35">
        <f t="shared" si="220"/>
        <v>96.294856565544976</v>
      </c>
      <c r="BB126" s="35">
        <f t="shared" si="221"/>
        <v>97.036029859254754</v>
      </c>
      <c r="BC126" s="35">
        <f t="shared" si="222"/>
        <v>92.194282152566075</v>
      </c>
      <c r="BD126" s="35">
        <f t="shared" si="223"/>
        <v>97.381797966709058</v>
      </c>
      <c r="BE126" s="35">
        <f t="shared" si="224"/>
        <v>94.386917188587319</v>
      </c>
      <c r="BF126" s="35">
        <f t="shared" si="225"/>
        <v>91.906291561734193</v>
      </c>
      <c r="BG126" s="36">
        <f t="shared" si="226"/>
        <v>84.224841341795099</v>
      </c>
      <c r="BH126" s="35">
        <f t="shared" si="227"/>
        <v>84.229717411121229</v>
      </c>
      <c r="BI126" s="35">
        <f t="shared" si="228"/>
        <v>88.84792626728111</v>
      </c>
      <c r="BJ126" s="35">
        <f t="shared" si="229"/>
        <v>88.808007279344864</v>
      </c>
      <c r="BK126" s="35">
        <f t="shared" si="230"/>
        <v>93.737769080234827</v>
      </c>
      <c r="BL126" s="35">
        <f t="shared" si="231"/>
        <v>90.264650283553891</v>
      </c>
      <c r="BM126" s="35">
        <f t="shared" si="232"/>
        <v>90.959409594095945</v>
      </c>
      <c r="BN126" s="35">
        <f t="shared" si="233"/>
        <v>86.420863309352526</v>
      </c>
      <c r="BO126" s="35">
        <f t="shared" si="234"/>
        <v>91.283524904214559</v>
      </c>
      <c r="BP126" s="35">
        <f t="shared" si="235"/>
        <v>88.476190476190467</v>
      </c>
      <c r="BQ126" s="35">
        <f t="shared" si="236"/>
        <v>86.150907354345748</v>
      </c>
      <c r="BR126" s="36">
        <f t="shared" si="237"/>
        <v>94.219066937119663</v>
      </c>
      <c r="BS126" s="35">
        <f t="shared" si="238"/>
        <v>93.711967545638956</v>
      </c>
      <c r="BT126" s="35">
        <f t="shared" si="239"/>
        <v>97.768762677484787</v>
      </c>
      <c r="BU126" s="35">
        <f t="shared" si="240"/>
        <v>98.985801217038542</v>
      </c>
      <c r="BV126" s="35">
        <f t="shared" si="241"/>
        <v>97.16024340770791</v>
      </c>
      <c r="BW126" s="35">
        <f t="shared" si="242"/>
        <v>96.855983772819485</v>
      </c>
      <c r="BX126" s="35">
        <f t="shared" si="243"/>
        <v>100</v>
      </c>
      <c r="BY126" s="35">
        <f t="shared" si="244"/>
        <v>97.464503042596348</v>
      </c>
      <c r="BZ126" s="35">
        <f t="shared" si="245"/>
        <v>96.653144016227174</v>
      </c>
      <c r="CA126" s="35">
        <f t="shared" si="246"/>
        <v>94.219066937119663</v>
      </c>
      <c r="CB126" s="35">
        <f t="shared" si="247"/>
        <v>91.480730223123743</v>
      </c>
      <c r="CC126" s="15">
        <v>9.2899999999999991</v>
      </c>
      <c r="CD126" s="16">
        <v>9.24</v>
      </c>
      <c r="CE126" s="15">
        <v>9.64</v>
      </c>
      <c r="CF126" s="16">
        <v>9.76</v>
      </c>
      <c r="CG126" s="16">
        <v>9.58</v>
      </c>
      <c r="CH126" s="16">
        <v>9.5500000000000007</v>
      </c>
      <c r="CI126" s="15">
        <v>9.86</v>
      </c>
      <c r="CJ126" s="16">
        <v>9.61</v>
      </c>
      <c r="CK126" s="16">
        <v>9.5299999999999994</v>
      </c>
      <c r="CL126" s="15">
        <v>9.2899999999999991</v>
      </c>
      <c r="CM126" s="16">
        <v>9.02</v>
      </c>
      <c r="CN126" s="15">
        <v>0.15</v>
      </c>
      <c r="CO126" s="16">
        <v>0.15</v>
      </c>
      <c r="CP126" s="15">
        <v>0.21</v>
      </c>
      <c r="CQ126" s="16">
        <v>0.22</v>
      </c>
      <c r="CR126" s="16">
        <v>0.22</v>
      </c>
      <c r="CS126" s="16">
        <v>0.2</v>
      </c>
      <c r="CT126" s="15">
        <v>0.22</v>
      </c>
      <c r="CU126" s="16">
        <v>0.26</v>
      </c>
      <c r="CV126" s="16">
        <v>0.22</v>
      </c>
      <c r="CW126" s="15">
        <v>0.16</v>
      </c>
      <c r="CX126" s="16">
        <v>0.19</v>
      </c>
      <c r="CY126" s="19">
        <f t="shared" si="204"/>
        <v>1.6146393972012916</v>
      </c>
      <c r="CZ126" s="17">
        <f t="shared" si="205"/>
        <v>1.6233766233766231</v>
      </c>
      <c r="DA126" s="19">
        <f t="shared" si="206"/>
        <v>2.1784232365145226</v>
      </c>
      <c r="DB126" s="17">
        <f t="shared" si="207"/>
        <v>2.2540983606557377</v>
      </c>
      <c r="DC126" s="17">
        <f t="shared" si="208"/>
        <v>2.2964509394572024</v>
      </c>
      <c r="DD126" s="17">
        <f t="shared" si="209"/>
        <v>2.0942408376963351</v>
      </c>
      <c r="DE126" s="19">
        <f t="shared" si="210"/>
        <v>2.2312373225152129</v>
      </c>
      <c r="DF126" s="17">
        <f t="shared" si="211"/>
        <v>2.7055150884495323</v>
      </c>
      <c r="DG126" s="17">
        <f t="shared" si="212"/>
        <v>2.3084994753410286</v>
      </c>
      <c r="DH126" s="19">
        <f t="shared" si="213"/>
        <v>1.7222820236813781</v>
      </c>
      <c r="DI126" s="17">
        <f t="shared" si="214"/>
        <v>2.106430155210643</v>
      </c>
    </row>
    <row r="127" spans="1:113" x14ac:dyDescent="0.2">
      <c r="A127" s="91" t="s">
        <v>305</v>
      </c>
      <c r="B127" s="91" t="e">
        <f>VLOOKUP(A127,#REF!,5,FALSE)</f>
        <v>#REF!</v>
      </c>
      <c r="C127" s="92">
        <v>4</v>
      </c>
      <c r="D127" s="103">
        <f t="shared" si="149"/>
        <v>0.42232323232322955</v>
      </c>
      <c r="E127" s="103">
        <f t="shared" si="150"/>
        <v>0.33464646464646286</v>
      </c>
      <c r="F127" s="103" t="str">
        <f t="shared" si="151"/>
        <v/>
      </c>
      <c r="G127" s="103" t="str">
        <f t="shared" si="152"/>
        <v/>
      </c>
      <c r="H127" s="103" t="str">
        <f t="shared" si="153"/>
        <v/>
      </c>
      <c r="I127" s="103" t="str">
        <f t="shared" si="154"/>
        <v/>
      </c>
      <c r="J127" s="103">
        <f t="shared" si="155"/>
        <v>-1.0461061946902657</v>
      </c>
      <c r="K127" s="103">
        <f t="shared" si="156"/>
        <v>-1.7210084033613464</v>
      </c>
      <c r="L127" s="103" t="str">
        <f t="shared" si="157"/>
        <v/>
      </c>
      <c r="M127" s="103">
        <f t="shared" si="158"/>
        <v>-1.1588679245283</v>
      </c>
      <c r="N127" s="103">
        <f t="shared" si="159"/>
        <v>-1.7217171717171675</v>
      </c>
      <c r="O127" s="102">
        <f t="shared" si="160"/>
        <v>1.1599999999999993</v>
      </c>
      <c r="P127" s="103">
        <f t="shared" si="161"/>
        <v>1.0099999999999998</v>
      </c>
      <c r="Q127" s="103" t="str">
        <f t="shared" si="162"/>
        <v/>
      </c>
      <c r="R127" s="103" t="str">
        <f t="shared" si="163"/>
        <v/>
      </c>
      <c r="S127" s="103" t="str">
        <f t="shared" si="164"/>
        <v/>
      </c>
      <c r="T127" s="103" t="str">
        <f t="shared" si="165"/>
        <v/>
      </c>
      <c r="U127" s="103">
        <f t="shared" si="166"/>
        <v>9.9999999999997868E-3</v>
      </c>
      <c r="V127" s="103">
        <f t="shared" si="167"/>
        <v>-0.61000000000000032</v>
      </c>
      <c r="W127" s="103" t="str">
        <f t="shared" si="168"/>
        <v/>
      </c>
      <c r="X127" s="103">
        <f t="shared" si="169"/>
        <v>-0.47000000000000064</v>
      </c>
      <c r="Y127" s="103">
        <f t="shared" si="170"/>
        <v>-1.1000000000000005</v>
      </c>
      <c r="Z127" s="35">
        <f t="shared" si="171"/>
        <v>100</v>
      </c>
      <c r="AA127" s="35">
        <f t="shared" si="172"/>
        <v>98.613351097398478</v>
      </c>
      <c r="AB127" s="35">
        <f t="shared" si="173"/>
        <v>0</v>
      </c>
      <c r="AC127" s="35">
        <f t="shared" si="174"/>
        <v>0</v>
      </c>
      <c r="AD127" s="35">
        <f t="shared" si="175"/>
        <v>0</v>
      </c>
      <c r="AE127" s="35">
        <f t="shared" si="176"/>
        <v>0</v>
      </c>
      <c r="AF127" s="35">
        <f t="shared" si="177"/>
        <v>100</v>
      </c>
      <c r="AG127" s="35">
        <f t="shared" si="178"/>
        <v>88.393465678584946</v>
      </c>
      <c r="AH127" s="35">
        <f t="shared" si="179"/>
        <v>0</v>
      </c>
      <c r="AI127" s="35">
        <f t="shared" si="180"/>
        <v>100</v>
      </c>
      <c r="AJ127" s="35">
        <f t="shared" si="181"/>
        <v>90.046579019472176</v>
      </c>
      <c r="AK127" s="36">
        <f t="shared" si="182"/>
        <v>100</v>
      </c>
      <c r="AL127" s="35">
        <f t="shared" si="183"/>
        <v>98.07692307692308</v>
      </c>
      <c r="AM127" s="35">
        <f t="shared" si="184"/>
        <v>0</v>
      </c>
      <c r="AN127" s="35">
        <f t="shared" si="185"/>
        <v>0</v>
      </c>
      <c r="AO127" s="35">
        <f t="shared" si="186"/>
        <v>0</v>
      </c>
      <c r="AP127" s="35">
        <f t="shared" si="187"/>
        <v>0</v>
      </c>
      <c r="AQ127" s="35">
        <f t="shared" si="188"/>
        <v>100</v>
      </c>
      <c r="AR127" s="35">
        <f t="shared" si="189"/>
        <v>90.676691729323309</v>
      </c>
      <c r="AS127" s="35">
        <f t="shared" si="190"/>
        <v>0</v>
      </c>
      <c r="AT127" s="35">
        <f t="shared" si="191"/>
        <v>100</v>
      </c>
      <c r="AU127" s="35">
        <f t="shared" si="192"/>
        <v>89.789303079416527</v>
      </c>
      <c r="AV127" s="36">
        <f t="shared" si="215"/>
        <v>100</v>
      </c>
      <c r="AW127" s="35">
        <f t="shared" si="216"/>
        <v>98.613351097398478</v>
      </c>
      <c r="AX127" s="35">
        <f t="shared" si="217"/>
        <v>0</v>
      </c>
      <c r="AY127" s="35">
        <f t="shared" si="218"/>
        <v>0</v>
      </c>
      <c r="AZ127" s="35">
        <f t="shared" si="219"/>
        <v>0</v>
      </c>
      <c r="BA127" s="35">
        <f t="shared" si="220"/>
        <v>0</v>
      </c>
      <c r="BB127" s="35">
        <f t="shared" si="221"/>
        <v>86.750756930646219</v>
      </c>
      <c r="BC127" s="35">
        <f t="shared" si="222"/>
        <v>76.682000553403427</v>
      </c>
      <c r="BD127" s="35">
        <f t="shared" si="223"/>
        <v>0</v>
      </c>
      <c r="BE127" s="35">
        <f t="shared" si="224"/>
        <v>83.095360195360186</v>
      </c>
      <c r="BF127" s="35">
        <f t="shared" si="225"/>
        <v>74.824529179830037</v>
      </c>
      <c r="BG127" s="36">
        <f t="shared" si="226"/>
        <v>70.716228467815057</v>
      </c>
      <c r="BH127" s="35">
        <f t="shared" si="227"/>
        <v>69.735642661804917</v>
      </c>
      <c r="BI127" s="35">
        <f t="shared" si="228"/>
        <v>0</v>
      </c>
      <c r="BJ127" s="35">
        <f t="shared" si="229"/>
        <v>0</v>
      </c>
      <c r="BK127" s="35">
        <f t="shared" si="230"/>
        <v>0</v>
      </c>
      <c r="BL127" s="35">
        <f t="shared" si="231"/>
        <v>0</v>
      </c>
      <c r="BM127" s="35">
        <f t="shared" si="232"/>
        <v>61.346863468634687</v>
      </c>
      <c r="BN127" s="35">
        <f t="shared" si="233"/>
        <v>54.226618705035975</v>
      </c>
      <c r="BO127" s="35">
        <f t="shared" si="234"/>
        <v>0</v>
      </c>
      <c r="BP127" s="35">
        <f t="shared" si="235"/>
        <v>58.761904761904759</v>
      </c>
      <c r="BQ127" s="35">
        <f t="shared" si="236"/>
        <v>52.913085004775546</v>
      </c>
      <c r="BR127" s="36">
        <f t="shared" si="237"/>
        <v>101.96078431372548</v>
      </c>
      <c r="BS127" s="35">
        <f t="shared" si="238"/>
        <v>100</v>
      </c>
      <c r="BT127" s="35">
        <f t="shared" si="239"/>
        <v>0</v>
      </c>
      <c r="BU127" s="35">
        <f t="shared" si="240"/>
        <v>0</v>
      </c>
      <c r="BV127" s="35">
        <f t="shared" si="241"/>
        <v>0</v>
      </c>
      <c r="BW127" s="35">
        <f t="shared" si="242"/>
        <v>0</v>
      </c>
      <c r="BX127" s="35">
        <f t="shared" si="243"/>
        <v>86.928104575163388</v>
      </c>
      <c r="BY127" s="35">
        <f t="shared" si="244"/>
        <v>78.823529411764696</v>
      </c>
      <c r="BZ127" s="35">
        <f t="shared" si="245"/>
        <v>0</v>
      </c>
      <c r="CA127" s="35">
        <f t="shared" si="246"/>
        <v>80.653594771241828</v>
      </c>
      <c r="CB127" s="35">
        <f t="shared" si="247"/>
        <v>72.41830065359477</v>
      </c>
      <c r="CC127" s="15">
        <v>7.8</v>
      </c>
      <c r="CD127" s="16">
        <v>7.65</v>
      </c>
      <c r="CI127" s="15">
        <v>6.65</v>
      </c>
      <c r="CJ127" s="16">
        <v>6.03</v>
      </c>
      <c r="CL127" s="15">
        <v>6.17</v>
      </c>
      <c r="CM127" s="16">
        <v>5.54</v>
      </c>
      <c r="CN127" s="15">
        <v>0.1</v>
      </c>
      <c r="CO127" s="16">
        <v>0.15</v>
      </c>
      <c r="CP127" s="15" t="s">
        <v>180</v>
      </c>
      <c r="CQ127" s="16" t="s">
        <v>180</v>
      </c>
      <c r="CR127" s="16" t="s">
        <v>180</v>
      </c>
      <c r="CS127" s="16" t="s">
        <v>180</v>
      </c>
      <c r="CT127" s="15">
        <v>0.14000000000000001</v>
      </c>
      <c r="CU127" s="16">
        <v>0.23</v>
      </c>
      <c r="CV127" s="16" t="s">
        <v>180</v>
      </c>
      <c r="CW127" s="15">
        <v>0.15</v>
      </c>
      <c r="CX127" s="16">
        <v>0.47</v>
      </c>
      <c r="CY127" s="19">
        <f t="shared" si="204"/>
        <v>1.2820512820512822</v>
      </c>
      <c r="CZ127" s="17">
        <f t="shared" si="205"/>
        <v>1.9607843137254901</v>
      </c>
      <c r="DA127" s="19" t="str">
        <f t="shared" si="206"/>
        <v/>
      </c>
      <c r="DB127" s="17" t="str">
        <f t="shared" si="207"/>
        <v/>
      </c>
      <c r="DC127" s="17" t="str">
        <f t="shared" si="208"/>
        <v/>
      </c>
      <c r="DD127" s="17" t="str">
        <f t="shared" si="209"/>
        <v/>
      </c>
      <c r="DE127" s="19">
        <f t="shared" si="210"/>
        <v>2.1052631578947367</v>
      </c>
      <c r="DF127" s="17">
        <f t="shared" si="211"/>
        <v>3.8142620232172471</v>
      </c>
      <c r="DG127" s="17" t="str">
        <f t="shared" si="212"/>
        <v/>
      </c>
      <c r="DH127" s="19">
        <f t="shared" si="213"/>
        <v>2.4311183144246353</v>
      </c>
      <c r="DI127" s="17">
        <f t="shared" si="214"/>
        <v>8.4837545126353788</v>
      </c>
    </row>
    <row r="128" spans="1:113" x14ac:dyDescent="0.2">
      <c r="A128" s="91" t="s">
        <v>306</v>
      </c>
      <c r="B128" s="91" t="e">
        <f>VLOOKUP(A128,#REF!,5,FALSE)</f>
        <v>#REF!</v>
      </c>
      <c r="C128" s="92">
        <v>3</v>
      </c>
      <c r="D128" s="103">
        <f t="shared" si="149"/>
        <v>1.0423232323232297</v>
      </c>
      <c r="E128" s="103">
        <f t="shared" si="150"/>
        <v>1.0046464646464628</v>
      </c>
      <c r="F128" s="103">
        <f t="shared" si="151"/>
        <v>0.37038167938931199</v>
      </c>
      <c r="G128" s="103">
        <f t="shared" si="152"/>
        <v>-6.1015625000002238E-2</v>
      </c>
      <c r="H128" s="103">
        <f t="shared" si="153"/>
        <v>0.39593749999999961</v>
      </c>
      <c r="I128" s="103">
        <f t="shared" si="154"/>
        <v>0.30516129032257755</v>
      </c>
      <c r="J128" s="103">
        <f t="shared" si="155"/>
        <v>1.2338938053097337</v>
      </c>
      <c r="K128" s="103">
        <f t="shared" si="156"/>
        <v>0.83899159663865319</v>
      </c>
      <c r="L128" s="103">
        <f t="shared" si="157"/>
        <v>0.52912087912087902</v>
      </c>
      <c r="M128" s="103">
        <f t="shared" si="158"/>
        <v>1.0811320754717002</v>
      </c>
      <c r="N128" s="103">
        <f t="shared" si="159"/>
        <v>0.77828282828283157</v>
      </c>
      <c r="O128" s="102">
        <f t="shared" si="160"/>
        <v>0.25090909090909186</v>
      </c>
      <c r="P128" s="103">
        <f t="shared" si="161"/>
        <v>0.15090909090909221</v>
      </c>
      <c r="Q128" s="103">
        <f t="shared" si="162"/>
        <v>-0.12909090909090892</v>
      </c>
      <c r="R128" s="103">
        <f t="shared" si="163"/>
        <v>-0.36909090909090825</v>
      </c>
      <c r="S128" s="103">
        <f t="shared" si="164"/>
        <v>-0.38909090909090782</v>
      </c>
      <c r="T128" s="103">
        <f t="shared" si="165"/>
        <v>-0.46909090909090789</v>
      </c>
      <c r="U128" s="103">
        <f t="shared" si="166"/>
        <v>0.76090909090909165</v>
      </c>
      <c r="V128" s="103">
        <f t="shared" si="167"/>
        <v>0.42090909090909179</v>
      </c>
      <c r="W128" s="103">
        <f t="shared" si="168"/>
        <v>-0.339090909090908</v>
      </c>
      <c r="X128" s="103">
        <f t="shared" si="169"/>
        <v>0.24090909090909207</v>
      </c>
      <c r="Y128" s="103">
        <f t="shared" si="170"/>
        <v>-0.12909090909090892</v>
      </c>
      <c r="Z128" s="35">
        <f t="shared" si="171"/>
        <v>100</v>
      </c>
      <c r="AA128" s="35">
        <f t="shared" si="172"/>
        <v>99.352801962597184</v>
      </c>
      <c r="AB128" s="35">
        <f t="shared" si="173"/>
        <v>97.341404759930342</v>
      </c>
      <c r="AC128" s="35">
        <f t="shared" si="174"/>
        <v>93.23268874952926</v>
      </c>
      <c r="AD128" s="35">
        <f t="shared" si="175"/>
        <v>100</v>
      </c>
      <c r="AE128" s="35">
        <f t="shared" si="176"/>
        <v>95.604064515188483</v>
      </c>
      <c r="AF128" s="35">
        <f t="shared" si="177"/>
        <v>100.00000000000001</v>
      </c>
      <c r="AG128" s="35">
        <f t="shared" si="178"/>
        <v>93.770493123977857</v>
      </c>
      <c r="AH128" s="35">
        <f t="shared" si="179"/>
        <v>91.041433370660698</v>
      </c>
      <c r="AI128" s="35">
        <f t="shared" si="180"/>
        <v>100</v>
      </c>
      <c r="AJ128" s="35">
        <f t="shared" si="181"/>
        <v>95.874402488509702</v>
      </c>
      <c r="AK128" s="36">
        <f t="shared" si="182"/>
        <v>100</v>
      </c>
      <c r="AL128" s="35">
        <f t="shared" si="183"/>
        <v>98.812351543942995</v>
      </c>
      <c r="AM128" s="35">
        <f t="shared" si="184"/>
        <v>100</v>
      </c>
      <c r="AN128" s="35">
        <f t="shared" si="185"/>
        <v>97.014925373134332</v>
      </c>
      <c r="AO128" s="35">
        <f t="shared" si="186"/>
        <v>96.766169154228862</v>
      </c>
      <c r="AP128" s="35">
        <f t="shared" si="187"/>
        <v>95.771144278606982</v>
      </c>
      <c r="AQ128" s="35">
        <f t="shared" si="188"/>
        <v>100</v>
      </c>
      <c r="AR128" s="35">
        <f t="shared" si="189"/>
        <v>96.192609182530802</v>
      </c>
      <c r="AS128" s="35">
        <f t="shared" si="190"/>
        <v>87.681970884658455</v>
      </c>
      <c r="AT128" s="35">
        <f t="shared" si="191"/>
        <v>100</v>
      </c>
      <c r="AU128" s="35">
        <f t="shared" si="192"/>
        <v>95.600475624256816</v>
      </c>
      <c r="AV128" s="36">
        <f t="shared" si="215"/>
        <v>92.664716709696364</v>
      </c>
      <c r="AW128" s="35">
        <f t="shared" si="216"/>
        <v>92.064992481786334</v>
      </c>
      <c r="AX128" s="35">
        <f t="shared" si="217"/>
        <v>89.950614353316368</v>
      </c>
      <c r="AY128" s="35">
        <f t="shared" si="218"/>
        <v>86.153858694710763</v>
      </c>
      <c r="AZ128" s="35">
        <f t="shared" si="219"/>
        <v>92.407351810011775</v>
      </c>
      <c r="BA128" s="35">
        <f t="shared" si="220"/>
        <v>88.345184241220835</v>
      </c>
      <c r="BB128" s="35">
        <f t="shared" si="221"/>
        <v>100.00000000000001</v>
      </c>
      <c r="BC128" s="35">
        <f t="shared" si="222"/>
        <v>93.770493123977857</v>
      </c>
      <c r="BD128" s="35">
        <f t="shared" si="223"/>
        <v>91.041433370660698</v>
      </c>
      <c r="BE128" s="35">
        <f t="shared" si="224"/>
        <v>97.226470431397658</v>
      </c>
      <c r="BF128" s="35">
        <f t="shared" si="225"/>
        <v>93.215297586770063</v>
      </c>
      <c r="BG128" s="36">
        <f t="shared" si="226"/>
        <v>76.337262012692662</v>
      </c>
      <c r="BH128" s="35">
        <f t="shared" si="227"/>
        <v>75.843208751139471</v>
      </c>
      <c r="BI128" s="35">
        <f t="shared" si="228"/>
        <v>74.10138248847926</v>
      </c>
      <c r="BJ128" s="35">
        <f t="shared" si="229"/>
        <v>70.973612374886258</v>
      </c>
      <c r="BK128" s="35">
        <f t="shared" si="230"/>
        <v>76.1252446183953</v>
      </c>
      <c r="BL128" s="35">
        <f t="shared" si="231"/>
        <v>72.778827977315686</v>
      </c>
      <c r="BM128" s="35">
        <f t="shared" si="232"/>
        <v>82.380073800738003</v>
      </c>
      <c r="BN128" s="35">
        <f t="shared" si="233"/>
        <v>77.248201438848923</v>
      </c>
      <c r="BO128" s="35">
        <f t="shared" si="234"/>
        <v>75</v>
      </c>
      <c r="BP128" s="35">
        <f t="shared" si="235"/>
        <v>80.095238095238102</v>
      </c>
      <c r="BQ128" s="35">
        <f t="shared" si="236"/>
        <v>76.790830945558724</v>
      </c>
      <c r="BR128" s="36">
        <f t="shared" si="237"/>
        <v>94.288913773796196</v>
      </c>
      <c r="BS128" s="35">
        <f t="shared" si="238"/>
        <v>93.169092945128781</v>
      </c>
      <c r="BT128" s="35">
        <f t="shared" si="239"/>
        <v>90.033594624860015</v>
      </c>
      <c r="BU128" s="35">
        <f t="shared" si="240"/>
        <v>87.346024636058232</v>
      </c>
      <c r="BV128" s="35">
        <f t="shared" si="241"/>
        <v>87.122060470324755</v>
      </c>
      <c r="BW128" s="35">
        <f t="shared" si="242"/>
        <v>86.226203807390817</v>
      </c>
      <c r="BX128" s="35">
        <f t="shared" si="243"/>
        <v>100</v>
      </c>
      <c r="BY128" s="35">
        <f t="shared" si="244"/>
        <v>96.192609182530802</v>
      </c>
      <c r="BZ128" s="35">
        <f t="shared" si="245"/>
        <v>87.681970884658455</v>
      </c>
      <c r="CA128" s="35">
        <f t="shared" si="246"/>
        <v>94.17693169092945</v>
      </c>
      <c r="CB128" s="35">
        <f t="shared" si="247"/>
        <v>90.033594624860015</v>
      </c>
      <c r="CC128" s="15">
        <v>8.42</v>
      </c>
      <c r="CD128" s="16">
        <v>8.32</v>
      </c>
      <c r="CE128" s="15">
        <v>8.0399999999999991</v>
      </c>
      <c r="CF128" s="16">
        <v>7.8</v>
      </c>
      <c r="CG128" s="16">
        <v>7.78</v>
      </c>
      <c r="CH128" s="16">
        <v>7.7</v>
      </c>
      <c r="CI128" s="15">
        <v>8.93</v>
      </c>
      <c r="CJ128" s="16">
        <v>8.59</v>
      </c>
      <c r="CK128" s="16">
        <v>7.83</v>
      </c>
      <c r="CL128" s="15">
        <v>8.41</v>
      </c>
      <c r="CM128" s="16">
        <v>8.0399999999999991</v>
      </c>
      <c r="CN128" s="15">
        <v>0.16</v>
      </c>
      <c r="CO128" s="16">
        <v>0.13</v>
      </c>
      <c r="CP128" s="15">
        <v>0.11</v>
      </c>
      <c r="CQ128" s="16">
        <v>0.12</v>
      </c>
      <c r="CR128" s="16">
        <v>0.06</v>
      </c>
      <c r="CS128" s="16">
        <v>0.16</v>
      </c>
      <c r="CT128" s="15">
        <v>0.16</v>
      </c>
      <c r="CU128" s="16">
        <v>0.17</v>
      </c>
      <c r="CV128" s="16">
        <v>0.11</v>
      </c>
      <c r="CW128" s="15">
        <v>0.15</v>
      </c>
      <c r="CX128" s="16">
        <v>0.13</v>
      </c>
      <c r="CY128" s="19">
        <f t="shared" si="204"/>
        <v>1.9002375296912115</v>
      </c>
      <c r="CZ128" s="17">
        <f t="shared" si="205"/>
        <v>1.5625</v>
      </c>
      <c r="DA128" s="19">
        <f t="shared" si="206"/>
        <v>1.3681592039800996</v>
      </c>
      <c r="DB128" s="17">
        <f t="shared" si="207"/>
        <v>1.5384615384615383</v>
      </c>
      <c r="DC128" s="17">
        <f t="shared" si="208"/>
        <v>0.77120822622107965</v>
      </c>
      <c r="DD128" s="17">
        <f t="shared" si="209"/>
        <v>2.0779220779220777</v>
      </c>
      <c r="DE128" s="19">
        <f t="shared" si="210"/>
        <v>1.7917133258678613</v>
      </c>
      <c r="DF128" s="17">
        <f t="shared" si="211"/>
        <v>1.9790454016298025</v>
      </c>
      <c r="DG128" s="17">
        <f t="shared" si="212"/>
        <v>1.40485312899106</v>
      </c>
      <c r="DH128" s="19">
        <f t="shared" si="213"/>
        <v>1.78359096313912</v>
      </c>
      <c r="DI128" s="17">
        <f t="shared" si="214"/>
        <v>1.6169154228855724</v>
      </c>
    </row>
    <row r="129" spans="1:113" x14ac:dyDescent="0.2">
      <c r="A129" s="91" t="s">
        <v>307</v>
      </c>
      <c r="B129" s="91" t="e">
        <f>VLOOKUP(A129,#REF!,5,FALSE)</f>
        <v>#REF!</v>
      </c>
      <c r="C129" s="92">
        <v>4</v>
      </c>
      <c r="D129" s="103">
        <f t="shared" si="149"/>
        <v>0.53232323232322987</v>
      </c>
      <c r="E129" s="103">
        <f t="shared" si="150"/>
        <v>0.1246464646464629</v>
      </c>
      <c r="F129" s="103" t="str">
        <f t="shared" si="151"/>
        <v/>
      </c>
      <c r="G129" s="103" t="str">
        <f t="shared" si="152"/>
        <v/>
      </c>
      <c r="H129" s="103" t="str">
        <f t="shared" si="153"/>
        <v/>
      </c>
      <c r="I129" s="103" t="str">
        <f t="shared" si="154"/>
        <v/>
      </c>
      <c r="J129" s="103">
        <f t="shared" si="155"/>
        <v>-0.50610619469026563</v>
      </c>
      <c r="K129" s="103">
        <f t="shared" si="156"/>
        <v>-0.72100840336134642</v>
      </c>
      <c r="L129" s="103" t="str">
        <f t="shared" si="157"/>
        <v/>
      </c>
      <c r="M129" s="103" t="str">
        <f t="shared" si="158"/>
        <v/>
      </c>
      <c r="N129" s="103" t="str">
        <f t="shared" si="159"/>
        <v/>
      </c>
      <c r="O129" s="102">
        <f t="shared" si="160"/>
        <v>0.51749999999999918</v>
      </c>
      <c r="P129" s="103">
        <f t="shared" si="161"/>
        <v>4.7499999999999432E-2</v>
      </c>
      <c r="Q129" s="103" t="str">
        <f t="shared" si="162"/>
        <v/>
      </c>
      <c r="R129" s="103" t="str">
        <f t="shared" si="163"/>
        <v/>
      </c>
      <c r="S129" s="103" t="str">
        <f t="shared" si="164"/>
        <v/>
      </c>
      <c r="T129" s="103" t="str">
        <f t="shared" si="165"/>
        <v/>
      </c>
      <c r="U129" s="103">
        <f t="shared" si="166"/>
        <v>-0.20250000000000057</v>
      </c>
      <c r="V129" s="103">
        <f t="shared" si="167"/>
        <v>-0.36250000000000071</v>
      </c>
      <c r="W129" s="103" t="str">
        <f t="shared" si="168"/>
        <v/>
      </c>
      <c r="X129" s="103" t="str">
        <f t="shared" si="169"/>
        <v/>
      </c>
      <c r="Y129" s="103" t="str">
        <f t="shared" si="170"/>
        <v/>
      </c>
      <c r="Z129" s="35">
        <f t="shared" si="171"/>
        <v>100</v>
      </c>
      <c r="AA129" s="35">
        <f t="shared" si="172"/>
        <v>94.572601751472533</v>
      </c>
      <c r="AB129" s="35">
        <f t="shared" si="173"/>
        <v>0</v>
      </c>
      <c r="AC129" s="35">
        <f t="shared" si="174"/>
        <v>0</v>
      </c>
      <c r="AD129" s="35">
        <f t="shared" si="175"/>
        <v>0</v>
      </c>
      <c r="AE129" s="35">
        <f t="shared" si="176"/>
        <v>0</v>
      </c>
      <c r="AF129" s="35">
        <f t="shared" si="177"/>
        <v>100</v>
      </c>
      <c r="AG129" s="35">
        <f t="shared" si="178"/>
        <v>95.312734513362912</v>
      </c>
      <c r="AH129" s="35">
        <f t="shared" si="179"/>
        <v>0</v>
      </c>
      <c r="AI129" s="35">
        <f t="shared" si="180"/>
        <v>0</v>
      </c>
      <c r="AJ129" s="35">
        <f t="shared" si="181"/>
        <v>0</v>
      </c>
      <c r="AK129" s="36">
        <f t="shared" si="182"/>
        <v>100</v>
      </c>
      <c r="AL129" s="35">
        <f t="shared" si="183"/>
        <v>94.058154235145381</v>
      </c>
      <c r="AM129" s="35">
        <f t="shared" si="184"/>
        <v>0</v>
      </c>
      <c r="AN129" s="35">
        <f t="shared" si="185"/>
        <v>0</v>
      </c>
      <c r="AO129" s="35">
        <f t="shared" si="186"/>
        <v>0</v>
      </c>
      <c r="AP129" s="35">
        <f t="shared" si="187"/>
        <v>0</v>
      </c>
      <c r="AQ129" s="35">
        <f t="shared" si="188"/>
        <v>100</v>
      </c>
      <c r="AR129" s="35">
        <f t="shared" si="189"/>
        <v>97.774687065368568</v>
      </c>
      <c r="AS129" s="35">
        <f t="shared" si="190"/>
        <v>0</v>
      </c>
      <c r="AT129" s="35">
        <f t="shared" si="191"/>
        <v>0</v>
      </c>
      <c r="AU129" s="35">
        <f t="shared" si="192"/>
        <v>0</v>
      </c>
      <c r="AV129" s="36">
        <f t="shared" si="215"/>
        <v>100</v>
      </c>
      <c r="AW129" s="35">
        <f t="shared" si="216"/>
        <v>94.572601751472533</v>
      </c>
      <c r="AX129" s="35">
        <f t="shared" si="217"/>
        <v>0</v>
      </c>
      <c r="AY129" s="35">
        <f t="shared" si="218"/>
        <v>0</v>
      </c>
      <c r="AZ129" s="35">
        <f t="shared" si="219"/>
        <v>0</v>
      </c>
      <c r="BA129" s="35">
        <f t="shared" si="220"/>
        <v>0</v>
      </c>
      <c r="BB129" s="35">
        <f t="shared" si="221"/>
        <v>92.490821558025942</v>
      </c>
      <c r="BC129" s="35">
        <f t="shared" si="222"/>
        <v>88.155531200829486</v>
      </c>
      <c r="BD129" s="35">
        <f t="shared" si="223"/>
        <v>0</v>
      </c>
      <c r="BE129" s="35">
        <f t="shared" si="224"/>
        <v>0</v>
      </c>
      <c r="BF129" s="35">
        <f t="shared" si="225"/>
        <v>0</v>
      </c>
      <c r="BG129" s="36">
        <f t="shared" si="226"/>
        <v>71.71350861287398</v>
      </c>
      <c r="BH129" s="35">
        <f t="shared" si="227"/>
        <v>67.821330902461256</v>
      </c>
      <c r="BI129" s="35">
        <f t="shared" si="228"/>
        <v>0</v>
      </c>
      <c r="BJ129" s="35">
        <f t="shared" si="229"/>
        <v>0</v>
      </c>
      <c r="BK129" s="35">
        <f t="shared" si="230"/>
        <v>0</v>
      </c>
      <c r="BL129" s="35">
        <f t="shared" si="231"/>
        <v>0</v>
      </c>
      <c r="BM129" s="35">
        <f t="shared" si="232"/>
        <v>66.328413284132836</v>
      </c>
      <c r="BN129" s="35">
        <f t="shared" si="233"/>
        <v>63.219424460431661</v>
      </c>
      <c r="BO129" s="35">
        <f t="shared" si="234"/>
        <v>0</v>
      </c>
      <c r="BP129" s="35">
        <f t="shared" si="235"/>
        <v>0</v>
      </c>
      <c r="BQ129" s="35">
        <f t="shared" si="236"/>
        <v>0</v>
      </c>
      <c r="BR129" s="36">
        <f t="shared" si="237"/>
        <v>106.31720430107526</v>
      </c>
      <c r="BS129" s="35">
        <f t="shared" si="238"/>
        <v>100</v>
      </c>
      <c r="BT129" s="35">
        <f t="shared" si="239"/>
        <v>0</v>
      </c>
      <c r="BU129" s="35">
        <f t="shared" si="240"/>
        <v>0</v>
      </c>
      <c r="BV129" s="35">
        <f t="shared" si="241"/>
        <v>0</v>
      </c>
      <c r="BW129" s="35">
        <f t="shared" si="242"/>
        <v>0</v>
      </c>
      <c r="BX129" s="35">
        <f t="shared" si="243"/>
        <v>96.63978494623656</v>
      </c>
      <c r="BY129" s="35">
        <f t="shared" si="244"/>
        <v>94.489247311827953</v>
      </c>
      <c r="BZ129" s="35">
        <f t="shared" si="245"/>
        <v>0</v>
      </c>
      <c r="CA129" s="35">
        <f t="shared" si="246"/>
        <v>0</v>
      </c>
      <c r="CB129" s="35">
        <f t="shared" si="247"/>
        <v>0</v>
      </c>
      <c r="CC129" s="15">
        <v>7.91</v>
      </c>
      <c r="CD129" s="16">
        <v>7.44</v>
      </c>
      <c r="CI129" s="15">
        <v>7.19</v>
      </c>
      <c r="CJ129" s="16">
        <v>7.03</v>
      </c>
      <c r="CN129" s="15">
        <v>0.1</v>
      </c>
      <c r="CO129" s="16">
        <v>0.13</v>
      </c>
      <c r="CP129" s="15" t="s">
        <v>180</v>
      </c>
      <c r="CQ129" s="16" t="s">
        <v>180</v>
      </c>
      <c r="CR129" s="16" t="s">
        <v>180</v>
      </c>
      <c r="CS129" s="16" t="s">
        <v>180</v>
      </c>
      <c r="CT129" s="15">
        <v>0.18</v>
      </c>
      <c r="CU129" s="16">
        <v>0.26</v>
      </c>
      <c r="CV129" s="16" t="s">
        <v>180</v>
      </c>
      <c r="CW129" s="15" t="s">
        <v>180</v>
      </c>
      <c r="CX129" s="16" t="s">
        <v>180</v>
      </c>
      <c r="CY129" s="19">
        <f t="shared" si="204"/>
        <v>1.2642225031605563</v>
      </c>
      <c r="CZ129" s="17">
        <f t="shared" si="205"/>
        <v>1.747311827956989</v>
      </c>
      <c r="DA129" s="19" t="str">
        <f t="shared" si="206"/>
        <v/>
      </c>
      <c r="DB129" s="17" t="str">
        <f t="shared" si="207"/>
        <v/>
      </c>
      <c r="DC129" s="17" t="str">
        <f t="shared" si="208"/>
        <v/>
      </c>
      <c r="DD129" s="17" t="str">
        <f t="shared" si="209"/>
        <v/>
      </c>
      <c r="DE129" s="19">
        <f t="shared" si="210"/>
        <v>2.5034770514603615</v>
      </c>
      <c r="DF129" s="17">
        <f t="shared" si="211"/>
        <v>3.6984352773826461</v>
      </c>
      <c r="DG129" s="17" t="str">
        <f t="shared" si="212"/>
        <v/>
      </c>
      <c r="DH129" s="19" t="str">
        <f t="shared" si="213"/>
        <v/>
      </c>
      <c r="DI129" s="17" t="str">
        <f t="shared" si="214"/>
        <v/>
      </c>
    </row>
    <row r="130" spans="1:113" x14ac:dyDescent="0.2">
      <c r="A130" s="91" t="s">
        <v>308</v>
      </c>
      <c r="B130" s="91" t="e">
        <f>VLOOKUP(A130,#REF!,5,FALSE)</f>
        <v>#REF!</v>
      </c>
      <c r="C130" s="92">
        <v>3</v>
      </c>
      <c r="D130" s="103">
        <f t="shared" si="149"/>
        <v>0.9523232323232298</v>
      </c>
      <c r="E130" s="103">
        <f t="shared" si="150"/>
        <v>0.9346464646464625</v>
      </c>
      <c r="F130" s="103">
        <f t="shared" si="151"/>
        <v>1.9003816793893131</v>
      </c>
      <c r="G130" s="103">
        <f t="shared" si="152"/>
        <v>1.4789843749999978</v>
      </c>
      <c r="H130" s="103">
        <f t="shared" si="153"/>
        <v>2.1359374999999989</v>
      </c>
      <c r="I130" s="103">
        <f t="shared" si="154"/>
        <v>1.9751612903225766</v>
      </c>
      <c r="J130" s="103">
        <f t="shared" si="155"/>
        <v>0.40389380530973362</v>
      </c>
      <c r="K130" s="103">
        <f t="shared" si="156"/>
        <v>1.0789915966386534</v>
      </c>
      <c r="L130" s="103">
        <f t="shared" si="157"/>
        <v>0.6691208791208787</v>
      </c>
      <c r="M130" s="103">
        <f t="shared" si="158"/>
        <v>2.7611320754716999</v>
      </c>
      <c r="N130" s="103">
        <f t="shared" si="159"/>
        <v>1.6082828282828316</v>
      </c>
      <c r="O130" s="102">
        <f t="shared" si="160"/>
        <v>-0.60090909090908973</v>
      </c>
      <c r="P130" s="103">
        <f t="shared" si="161"/>
        <v>-0.6809090909090898</v>
      </c>
      <c r="Q130" s="103">
        <f t="shared" si="162"/>
        <v>0.63909090909091049</v>
      </c>
      <c r="R130" s="103">
        <f t="shared" si="163"/>
        <v>0.40909090909091006</v>
      </c>
      <c r="S130" s="103">
        <f t="shared" si="164"/>
        <v>0.58909090909090978</v>
      </c>
      <c r="T130" s="103">
        <f t="shared" si="165"/>
        <v>0.43909090909090942</v>
      </c>
      <c r="U130" s="103">
        <f t="shared" si="166"/>
        <v>-0.83090909090909015</v>
      </c>
      <c r="V130" s="103">
        <f t="shared" si="167"/>
        <v>-0.10090909090908973</v>
      </c>
      <c r="W130" s="103">
        <f t="shared" si="168"/>
        <v>-0.96090909090909005</v>
      </c>
      <c r="X130" s="103">
        <f t="shared" si="169"/>
        <v>1.1590909090909101</v>
      </c>
      <c r="Y130" s="103">
        <f t="shared" si="170"/>
        <v>-6.090909090909058E-2</v>
      </c>
      <c r="Z130" s="35">
        <f t="shared" si="171"/>
        <v>100</v>
      </c>
      <c r="AA130" s="35">
        <f t="shared" si="172"/>
        <v>99.581309278497159</v>
      </c>
      <c r="AB130" s="35">
        <f t="shared" si="173"/>
        <v>94.688262401734903</v>
      </c>
      <c r="AC130" s="35">
        <f t="shared" si="174"/>
        <v>91.235347642241592</v>
      </c>
      <c r="AD130" s="35">
        <f t="shared" si="175"/>
        <v>100</v>
      </c>
      <c r="AE130" s="35">
        <f t="shared" si="176"/>
        <v>95.075336372734341</v>
      </c>
      <c r="AF130" s="35">
        <f t="shared" si="177"/>
        <v>94.102209425265272</v>
      </c>
      <c r="AG130" s="35">
        <f t="shared" si="178"/>
        <v>100</v>
      </c>
      <c r="AH130" s="35">
        <f t="shared" si="179"/>
        <v>96.139510463718693</v>
      </c>
      <c r="AI130" s="35">
        <f t="shared" si="180"/>
        <v>100.00000000000001</v>
      </c>
      <c r="AJ130" s="35">
        <f t="shared" si="181"/>
        <v>88.160708352620077</v>
      </c>
      <c r="AK130" s="36">
        <f t="shared" si="182"/>
        <v>100</v>
      </c>
      <c r="AL130" s="35">
        <f t="shared" si="183"/>
        <v>99.039615846338535</v>
      </c>
      <c r="AM130" s="35">
        <f t="shared" si="184"/>
        <v>100</v>
      </c>
      <c r="AN130" s="35">
        <f t="shared" si="185"/>
        <v>97.596656217345867</v>
      </c>
      <c r="AO130" s="35">
        <f t="shared" si="186"/>
        <v>99.477533960292575</v>
      </c>
      <c r="AP130" s="35">
        <f t="shared" si="187"/>
        <v>97.910135841170316</v>
      </c>
      <c r="AQ130" s="35">
        <f t="shared" si="188"/>
        <v>91.732729331823336</v>
      </c>
      <c r="AR130" s="35">
        <f t="shared" si="189"/>
        <v>100</v>
      </c>
      <c r="AS130" s="35">
        <f t="shared" si="190"/>
        <v>90.260475651189125</v>
      </c>
      <c r="AT130" s="35">
        <f t="shared" si="191"/>
        <v>100</v>
      </c>
      <c r="AU130" s="35">
        <f t="shared" si="192"/>
        <v>87.908820614469761</v>
      </c>
      <c r="AV130" s="36">
        <f t="shared" ref="AV130:AV149" si="248">IFERROR(100*BG130/MAX($BG130:$BQ130),0)</f>
        <v>78.590060264509717</v>
      </c>
      <c r="AW130" s="35">
        <f t="shared" ref="AW130:AW149" si="249">IFERROR(100*BH130/MAX($BG130:$BQ130),0)</f>
        <v>78.261010974158722</v>
      </c>
      <c r="AX130" s="35">
        <f t="shared" ref="AX130:AX149" si="250">IFERROR(100*BI130/MAX($BG130:$BQ130),0)</f>
        <v>91.786821829342372</v>
      </c>
      <c r="AY130" s="35">
        <f t="shared" ref="AY130:AY149" si="251">IFERROR(100*BJ130/MAX($BG130:$BQ130),0)</f>
        <v>88.439711387322987</v>
      </c>
      <c r="AZ130" s="35">
        <f t="shared" ref="AZ130:AZ149" si="252">IFERROR(100*BK130/MAX($BG130:$BQ130),0)</f>
        <v>96.935797005036846</v>
      </c>
      <c r="BA130" s="35">
        <f t="shared" ref="BA130:BA149" si="253">IFERROR(100*BL130/MAX($BG130:$BQ130),0)</f>
        <v>92.162035068129725</v>
      </c>
      <c r="BB130" s="35">
        <f t="shared" ref="BB130:BB149" si="254">IFERROR(100*BM130/MAX($BG130:$BQ130),0)</f>
        <v>77.759573433197161</v>
      </c>
      <c r="BC130" s="35">
        <f t="shared" ref="BC130:BC149" si="255">IFERROR(100*BN130/MAX($BG130:$BQ130),0)</f>
        <v>82.633100655253784</v>
      </c>
      <c r="BD130" s="35">
        <f t="shared" ref="BD130:BD149" si="256">IFERROR(100*BO130/MAX($BG130:$BQ130),0)</f>
        <v>79.443058450952918</v>
      </c>
      <c r="BE130" s="35">
        <f t="shared" ref="BE130:BE149" si="257">IFERROR(100*BP130/MAX($BG130:$BQ130),0)</f>
        <v>100.00000000000001</v>
      </c>
      <c r="BF130" s="35">
        <f t="shared" ref="BF130:BF149" si="258">IFERROR(100*BQ130/MAX($BG130:$BQ130),0)</f>
        <v>88.160708352620077</v>
      </c>
      <c r="BG130" s="36">
        <f t="shared" ref="BG130:BG149" si="259">IFERROR(100*CC130/MAX(CC$2:CC$155),0)</f>
        <v>75.52130553037172</v>
      </c>
      <c r="BH130" s="35">
        <f t="shared" ref="BH130:BH149" si="260">IFERROR(100*CD130/MAX(CD$2:CD$155),0)</f>
        <v>75.205104831358241</v>
      </c>
      <c r="BI130" s="35">
        <f t="shared" ref="BI130:BI149" si="261">IFERROR(100*CE130/MAX(CE$2:CE$155),0)</f>
        <v>88.202764976958534</v>
      </c>
      <c r="BJ130" s="35">
        <f t="shared" ref="BJ130:BJ149" si="262">IFERROR(100*CF130/MAX(CF$2:CF$155),0)</f>
        <v>84.986351228389438</v>
      </c>
      <c r="BK130" s="35">
        <f t="shared" ref="BK130:BK149" si="263">IFERROR(100*CG130/MAX(CG$2:CG$155),0)</f>
        <v>93.150684931506845</v>
      </c>
      <c r="BL130" s="35">
        <f t="shared" ref="BL130:BL149" si="264">IFERROR(100*CH130/MAX(CH$2:CH$155),0)</f>
        <v>88.563327032136101</v>
      </c>
      <c r="BM130" s="35">
        <f t="shared" ref="BM130:BM149" si="265">IFERROR(100*CI130/MAX(CI$2:CI$155),0)</f>
        <v>74.723247232472332</v>
      </c>
      <c r="BN130" s="35">
        <f t="shared" ref="BN130:BN149" si="266">IFERROR(100*CJ130/MAX(CJ$2:CJ$155),0)</f>
        <v>79.406474820143885</v>
      </c>
      <c r="BO130" s="35">
        <f t="shared" ref="BO130:BO149" si="267">IFERROR(100*CK130/MAX(CK$2:CK$155),0)</f>
        <v>76.340996168582379</v>
      </c>
      <c r="BP130" s="35">
        <f t="shared" ref="BP130:BP149" si="268">IFERROR(100*CL130/MAX(CL$2:CL$155),0)</f>
        <v>96.095238095238102</v>
      </c>
      <c r="BQ130" s="35">
        <f t="shared" ref="BQ130:BQ149" si="269">IFERROR(100*CM130/MAX(CM$2:CM$155),0)</f>
        <v>84.718242597898737</v>
      </c>
      <c r="BR130" s="36">
        <f t="shared" si="237"/>
        <v>82.556987115956389</v>
      </c>
      <c r="BS130" s="35">
        <f t="shared" si="238"/>
        <v>81.764122893954408</v>
      </c>
      <c r="BT130" s="35">
        <f t="shared" si="239"/>
        <v>94.846382556987123</v>
      </c>
      <c r="BU130" s="35">
        <f t="shared" si="240"/>
        <v>92.566897918731414</v>
      </c>
      <c r="BV130" s="35">
        <f t="shared" si="241"/>
        <v>94.350842418235885</v>
      </c>
      <c r="BW130" s="35">
        <f t="shared" si="242"/>
        <v>92.864222001982156</v>
      </c>
      <c r="BX130" s="35">
        <f t="shared" si="243"/>
        <v>80.277502477700693</v>
      </c>
      <c r="BY130" s="35">
        <f t="shared" si="244"/>
        <v>87.512388503468785</v>
      </c>
      <c r="BZ130" s="35">
        <f t="shared" si="245"/>
        <v>78.989098116947474</v>
      </c>
      <c r="CA130" s="35">
        <f t="shared" si="246"/>
        <v>100</v>
      </c>
      <c r="CB130" s="35">
        <f t="shared" si="247"/>
        <v>87.908820614469761</v>
      </c>
      <c r="CC130" s="15">
        <v>8.33</v>
      </c>
      <c r="CD130" s="16">
        <v>8.25</v>
      </c>
      <c r="CE130" s="15">
        <v>9.57</v>
      </c>
      <c r="CF130" s="16">
        <v>9.34</v>
      </c>
      <c r="CG130" s="16">
        <v>9.52</v>
      </c>
      <c r="CH130" s="16">
        <v>9.3699999999999992</v>
      </c>
      <c r="CI130" s="15">
        <v>8.1</v>
      </c>
      <c r="CJ130" s="16">
        <v>8.83</v>
      </c>
      <c r="CK130" s="16">
        <v>7.97</v>
      </c>
      <c r="CL130" s="15">
        <v>10.09</v>
      </c>
      <c r="CM130" s="16">
        <v>8.8699999999999992</v>
      </c>
      <c r="CN130" s="15">
        <v>7.0000000000000007E-2</v>
      </c>
      <c r="CO130" s="16">
        <v>0.09</v>
      </c>
      <c r="CP130" s="15">
        <v>0.1</v>
      </c>
      <c r="CQ130" s="16">
        <v>0.1</v>
      </c>
      <c r="CR130" s="16">
        <v>0.08</v>
      </c>
      <c r="CS130" s="16">
        <v>0.06</v>
      </c>
      <c r="CT130" s="15">
        <v>0.08</v>
      </c>
      <c r="CU130" s="16">
        <v>0.1</v>
      </c>
      <c r="CV130" s="16">
        <v>0.02</v>
      </c>
      <c r="CW130" s="15">
        <v>0.04</v>
      </c>
      <c r="CX130" s="16">
        <v>0.08</v>
      </c>
      <c r="CY130" s="19">
        <f t="shared" si="204"/>
        <v>0.84033613445378164</v>
      </c>
      <c r="CZ130" s="17">
        <f t="shared" si="205"/>
        <v>1.0909090909090908</v>
      </c>
      <c r="DA130" s="19">
        <f t="shared" si="206"/>
        <v>1.044932079414838</v>
      </c>
      <c r="DB130" s="17">
        <f t="shared" si="207"/>
        <v>1.0706638115631693</v>
      </c>
      <c r="DC130" s="17">
        <f t="shared" si="208"/>
        <v>0.84033613445378164</v>
      </c>
      <c r="DD130" s="17">
        <f t="shared" si="209"/>
        <v>0.64034151547491991</v>
      </c>
      <c r="DE130" s="19">
        <f t="shared" si="210"/>
        <v>0.98765432098765427</v>
      </c>
      <c r="DF130" s="17">
        <f t="shared" si="211"/>
        <v>1.1325028312570782</v>
      </c>
      <c r="DG130" s="17">
        <f t="shared" si="212"/>
        <v>0.25094102885821834</v>
      </c>
      <c r="DH130" s="19">
        <f t="shared" si="213"/>
        <v>0.39643211100099107</v>
      </c>
      <c r="DI130" s="17">
        <f t="shared" si="214"/>
        <v>0.90191657271702386</v>
      </c>
    </row>
    <row r="131" spans="1:113" x14ac:dyDescent="0.2">
      <c r="A131" s="91" t="s">
        <v>309</v>
      </c>
      <c r="B131" s="91" t="e">
        <f>VLOOKUP(A131,#REF!,5,FALSE)</f>
        <v>#REF!</v>
      </c>
      <c r="C131" s="92">
        <v>4</v>
      </c>
      <c r="D131" s="103">
        <f t="shared" ref="D131:D149" si="270">IF(CC131&gt;0,(CC131-AVERAGE(CC$2:CC$149)),"")</f>
        <v>1.8023232323232294</v>
      </c>
      <c r="E131" s="103">
        <f t="shared" ref="E131:E149" si="271">IF(CD131&gt;0,(CD131-AVERAGE(CD$2:CD$149)),"")</f>
        <v>1.7846464646464621</v>
      </c>
      <c r="F131" s="103">
        <f t="shared" ref="F131:F149" si="272">IF(CE131&gt;0,(CE131-AVERAGE(CE$2:CE$149)),"")</f>
        <v>1.2203816793893134</v>
      </c>
      <c r="G131" s="103" t="str">
        <f t="shared" ref="G131:G149" si="273">IF(CF131&gt;0,(CF131-AVERAGE(CF$2:CF$149)),"")</f>
        <v/>
      </c>
      <c r="H131" s="103" t="str">
        <f t="shared" ref="H131:H149" si="274">IF(CG131&gt;0,(CG131-AVERAGE(CG$2:CG$149)),"")</f>
        <v/>
      </c>
      <c r="I131" s="103" t="str">
        <f t="shared" ref="I131:I149" si="275">IF(CH131&gt;0,(CH131-AVERAGE(CH$2:CH$149)),"")</f>
        <v/>
      </c>
      <c r="J131" s="103">
        <f t="shared" ref="J131:J149" si="276">IF(CI131&gt;0,(CI131-AVERAGE(CI$2:CI$149)),"")</f>
        <v>0.18389380530973387</v>
      </c>
      <c r="K131" s="103" t="str">
        <f t="shared" ref="K131:K149" si="277">IF(CJ131&gt;0,(CJ131-AVERAGE(CJ$2:CJ$149)),"")</f>
        <v/>
      </c>
      <c r="L131" s="103" t="str">
        <f t="shared" ref="L131:L149" si="278">IF(CK131&gt;0,(CK131-AVERAGE(CK$2:CK$149)),"")</f>
        <v/>
      </c>
      <c r="M131" s="103">
        <f t="shared" ref="M131:M149" si="279">IF(CL131&gt;0,(CL131-AVERAGE(CL$2:CL$149)),"")</f>
        <v>0.29113207547170017</v>
      </c>
      <c r="N131" s="103">
        <f t="shared" ref="N131:N149" si="280">IF(CM131&gt;0,(CM131-AVERAGE(CM$2:CM$149)),"")</f>
        <v>0.508282828282832</v>
      </c>
      <c r="O131" s="102">
        <f t="shared" ref="O131:O149" si="281">IF(CC131&gt;0,(CC131-AVERAGE($CC131:$CM131)),"")</f>
        <v>0.77333333333333343</v>
      </c>
      <c r="P131" s="103">
        <f t="shared" ref="P131:P149" si="282">IF(CD131&gt;0,(CD131-AVERAGE($CC131:$CM131)),"")</f>
        <v>0.69333333333333336</v>
      </c>
      <c r="Q131" s="103">
        <f t="shared" ref="Q131:Q149" si="283">IF(CE131&gt;0,(CE131-AVERAGE($CC131:$CM131)),"")</f>
        <v>0.48333333333333428</v>
      </c>
      <c r="R131" s="103" t="str">
        <f t="shared" ref="R131:R149" si="284">IF(CF131&gt;0,(CF131-AVERAGE($CC131:$CM131)),"")</f>
        <v/>
      </c>
      <c r="S131" s="103" t="str">
        <f t="shared" ref="S131:S149" si="285">IF(CG131&gt;0,(CG131-AVERAGE($CC131:$CM131)),"")</f>
        <v/>
      </c>
      <c r="T131" s="103" t="str">
        <f t="shared" ref="T131:T149" si="286">IF(CH131&gt;0,(CH131-AVERAGE($CC131:$CM131)),"")</f>
        <v/>
      </c>
      <c r="U131" s="103">
        <f t="shared" ref="U131:U149" si="287">IF(CI131&gt;0,(CI131-AVERAGE($CC131:$CM131)),"")</f>
        <v>-0.52666666666666639</v>
      </c>
      <c r="V131" s="103" t="str">
        <f t="shared" ref="V131:V149" si="288">IF(CJ131&gt;0,(CJ131-AVERAGE($CC131:$CM131)),"")</f>
        <v/>
      </c>
      <c r="W131" s="103" t="str">
        <f t="shared" ref="W131:W149" si="289">IF(CK131&gt;0,(CK131-AVERAGE($CC131:$CM131)),"")</f>
        <v/>
      </c>
      <c r="X131" s="103">
        <f t="shared" ref="X131:X149" si="290">IF(CL131&gt;0,(CL131-AVERAGE($CC131:$CM131)),"")</f>
        <v>-0.78666666666666618</v>
      </c>
      <c r="Y131" s="103">
        <f t="shared" ref="Y131:Y149" si="291">IF(CM131&gt;0,(CM131-AVERAGE($CC131:$CM131)),"")</f>
        <v>-0.63666666666666671</v>
      </c>
      <c r="Z131" s="35">
        <f t="shared" ref="Z131:Z149" si="292">IFERROR(100*BG131/MAX($BG131:$BH131),0)</f>
        <v>99.999999999999986</v>
      </c>
      <c r="AA131" s="35">
        <f t="shared" ref="AA131:AA149" si="293">IFERROR(100*BH131/MAX($BG131:$BH131),0)</f>
        <v>99.67072010613218</v>
      </c>
      <c r="AB131" s="35">
        <f t="shared" ref="AB131:AB149" si="294">IFERROR(100*BI131/MAX($BI131:$BL131),0)</f>
        <v>100</v>
      </c>
      <c r="AC131" s="35">
        <f t="shared" ref="AC131:AC149" si="295">IFERROR(100*BJ131/MAX($BI131:$BL131),0)</f>
        <v>0</v>
      </c>
      <c r="AD131" s="35">
        <f t="shared" ref="AD131:AD149" si="296">IFERROR(100*BK131/MAX($BI131:$BL131),0)</f>
        <v>0</v>
      </c>
      <c r="AE131" s="35">
        <f t="shared" ref="AE131:AE149" si="297">IFERROR(100*BL131/MAX($BI131:$BL131),0)</f>
        <v>0</v>
      </c>
      <c r="AF131" s="35">
        <f t="shared" ref="AF131:AF149" si="298">IFERROR(100*BM131/MAX($BM131:$BO131),0)</f>
        <v>100</v>
      </c>
      <c r="AG131" s="35">
        <f t="shared" ref="AG131:AG149" si="299">IFERROR(100*BN131/MAX($BM131:$BO131),0)</f>
        <v>0</v>
      </c>
      <c r="AH131" s="35">
        <f t="shared" ref="AH131:AH149" si="300">IFERROR(100*BO131/MAX($BM131:$BO131),0)</f>
        <v>0</v>
      </c>
      <c r="AI131" s="35">
        <f t="shared" ref="AI131:AI149" si="301">IFERROR(100*BP131/MAX($BP131:$BQ131),0)</f>
        <v>97.789299503585227</v>
      </c>
      <c r="AJ131" s="35">
        <f t="shared" ref="AJ131:AJ149" si="302">IFERROR(100*BQ131/MAX($BP131:$BQ131),0)</f>
        <v>100</v>
      </c>
      <c r="AK131" s="36">
        <f t="shared" ref="AK131:AK149" si="303">IFERROR(100*CC131/MAX($CC131:$CD131),0)</f>
        <v>100</v>
      </c>
      <c r="AL131" s="35">
        <f t="shared" ref="AL131:AL149" si="304">IFERROR(100*CD131/MAX($CC131:$CD131),0)</f>
        <v>99.128540305010901</v>
      </c>
      <c r="AM131" s="35">
        <f t="shared" ref="AM131:AM149" si="305">IFERROR(100*CE131/MAX($CE131:$CH131),0)</f>
        <v>100</v>
      </c>
      <c r="AN131" s="35">
        <f t="shared" ref="AN131:AN149" si="306">IFERROR(100*CF131/MAX($CE131:$CH131),0)</f>
        <v>0</v>
      </c>
      <c r="AO131" s="35">
        <f t="shared" ref="AO131:AO149" si="307">IFERROR(100*CG131/MAX($CE131:$CH131),0)</f>
        <v>0</v>
      </c>
      <c r="AP131" s="35">
        <f t="shared" ref="AP131:AP149" si="308">IFERROR(100*CH131/MAX($CE131:$CH131),0)</f>
        <v>0</v>
      </c>
      <c r="AQ131" s="35">
        <f t="shared" ref="AQ131:AQ149" si="309">IFERROR(100*CI131/MAX($CI131:$CK131),0)</f>
        <v>100</v>
      </c>
      <c r="AR131" s="35">
        <f t="shared" ref="AR131:AR149" si="310">IFERROR(100*CJ131/MAX($CI131:$CK131),0)</f>
        <v>0</v>
      </c>
      <c r="AS131" s="35">
        <f t="shared" ref="AS131:AS149" si="311">IFERROR(100*CK131/MAX($CI131:$CK131),0)</f>
        <v>0</v>
      </c>
      <c r="AT131" s="35">
        <f t="shared" ref="AT131:AT149" si="312">IFERROR(100*CL131/MAX($CL131:$CM131),0)</f>
        <v>98.069498069498081</v>
      </c>
      <c r="AU131" s="35">
        <f t="shared" ref="AU131:AU149" si="313">IFERROR(100*CM131/MAX($CL131:$CM131),0)</f>
        <v>100</v>
      </c>
      <c r="AV131" s="36">
        <f t="shared" si="248"/>
        <v>99.999999999999986</v>
      </c>
      <c r="AW131" s="35">
        <f t="shared" si="249"/>
        <v>99.67072010613218</v>
      </c>
      <c r="AX131" s="35">
        <f t="shared" si="250"/>
        <v>98.4475367207815</v>
      </c>
      <c r="AY131" s="35">
        <f t="shared" si="251"/>
        <v>0</v>
      </c>
      <c r="AZ131" s="35">
        <f t="shared" si="252"/>
        <v>0</v>
      </c>
      <c r="BA131" s="35">
        <f t="shared" si="253"/>
        <v>0</v>
      </c>
      <c r="BB131" s="35">
        <f t="shared" si="254"/>
        <v>87.343334217655908</v>
      </c>
      <c r="BC131" s="35">
        <f t="shared" si="255"/>
        <v>0</v>
      </c>
      <c r="BD131" s="35">
        <f t="shared" si="256"/>
        <v>0</v>
      </c>
      <c r="BE131" s="35">
        <f t="shared" si="257"/>
        <v>87.196389666977893</v>
      </c>
      <c r="BF131" s="35">
        <f t="shared" si="258"/>
        <v>89.167618655230314</v>
      </c>
      <c r="BG131" s="36">
        <f t="shared" si="259"/>
        <v>83.227561196736175</v>
      </c>
      <c r="BH131" s="35">
        <f t="shared" si="260"/>
        <v>82.953509571558797</v>
      </c>
      <c r="BI131" s="35">
        <f t="shared" si="261"/>
        <v>81.935483870967744</v>
      </c>
      <c r="BJ131" s="35">
        <f t="shared" si="262"/>
        <v>0</v>
      </c>
      <c r="BK131" s="35">
        <f t="shared" si="263"/>
        <v>0</v>
      </c>
      <c r="BL131" s="35">
        <f t="shared" si="264"/>
        <v>0</v>
      </c>
      <c r="BM131" s="35">
        <f t="shared" si="265"/>
        <v>72.693726937269375</v>
      </c>
      <c r="BN131" s="35">
        <f t="shared" si="266"/>
        <v>0</v>
      </c>
      <c r="BO131" s="35">
        <f t="shared" si="267"/>
        <v>0</v>
      </c>
      <c r="BP131" s="35">
        <f t="shared" si="268"/>
        <v>72.571428571428569</v>
      </c>
      <c r="BQ131" s="35">
        <f t="shared" si="269"/>
        <v>74.212034383954148</v>
      </c>
      <c r="BR131" s="36">
        <f t="shared" ref="BR131:BR149" si="314">IFERROR(100*CC131/MAX($CD131:$CM131),0)</f>
        <v>100.87912087912088</v>
      </c>
      <c r="BS131" s="35">
        <f t="shared" ref="BS131:BS149" si="315">IFERROR(100*CD131/MAX($CD131:$CM131),0)</f>
        <v>100</v>
      </c>
      <c r="BT131" s="35">
        <f t="shared" ref="BT131:BT149" si="316">IFERROR(100*CE131/MAX($CD131:$CM131),0)</f>
        <v>97.692307692307693</v>
      </c>
      <c r="BU131" s="35">
        <f t="shared" ref="BU131:BU149" si="317">IFERROR(100*CF131/MAX($CD131:$CM131),0)</f>
        <v>0</v>
      </c>
      <c r="BV131" s="35">
        <f t="shared" ref="BV131:BV149" si="318">IFERROR(100*CG131/MAX($CD131:$CM131),0)</f>
        <v>0</v>
      </c>
      <c r="BW131" s="35">
        <f t="shared" ref="BW131:BW149" si="319">IFERROR(100*CH131/MAX($CD131:$CM131),0)</f>
        <v>0</v>
      </c>
      <c r="BX131" s="35">
        <f t="shared" ref="BX131:BX149" si="320">IFERROR(100*CI131/MAX($CD131:$CM131),0)</f>
        <v>86.593406593406598</v>
      </c>
      <c r="BY131" s="35">
        <f t="shared" ref="BY131:BY149" si="321">IFERROR(100*CJ131/MAX($CD131:$CM131),0)</f>
        <v>0</v>
      </c>
      <c r="BZ131" s="35">
        <f t="shared" ref="BZ131:BZ149" si="322">IFERROR(100*CK131/MAX($CD131:$CM131),0)</f>
        <v>0</v>
      </c>
      <c r="CA131" s="35">
        <f t="shared" ref="CA131:CA149" si="323">IFERROR(100*CL131/MAX($CD131:$CM131),0)</f>
        <v>83.736263736263737</v>
      </c>
      <c r="CB131" s="35">
        <f t="shared" ref="CB131:CB149" si="324">IFERROR(100*CM131/MAX($CD131:$CM131),0)</f>
        <v>85.384615384615387</v>
      </c>
      <c r="CC131" s="15">
        <v>9.18</v>
      </c>
      <c r="CD131" s="16">
        <v>9.1</v>
      </c>
      <c r="CE131" s="15">
        <v>8.89</v>
      </c>
      <c r="CI131" s="15">
        <v>7.88</v>
      </c>
      <c r="CL131" s="15">
        <v>7.62</v>
      </c>
      <c r="CM131" s="16">
        <v>7.77</v>
      </c>
      <c r="CN131" s="15">
        <v>7.0000000000000007E-2</v>
      </c>
      <c r="CO131" s="16">
        <v>0.08</v>
      </c>
      <c r="CP131" s="15">
        <v>0.13</v>
      </c>
      <c r="CQ131" s="16" t="s">
        <v>180</v>
      </c>
      <c r="CR131" s="16" t="s">
        <v>180</v>
      </c>
      <c r="CS131" s="16" t="s">
        <v>180</v>
      </c>
      <c r="CT131" s="15">
        <v>0.28000000000000003</v>
      </c>
      <c r="CU131" s="16" t="s">
        <v>180</v>
      </c>
      <c r="CV131" s="16" t="s">
        <v>180</v>
      </c>
      <c r="CW131" s="15">
        <v>0.08</v>
      </c>
      <c r="CX131" s="16">
        <v>0.2</v>
      </c>
      <c r="CY131" s="19">
        <f t="shared" ref="CY131:CY149" si="325">IFERROR(ABS(CN131/CC131)*100,"")</f>
        <v>0.76252723311546855</v>
      </c>
      <c r="CZ131" s="17">
        <f t="shared" ref="CZ131:CZ149" si="326">IFERROR(ABS(CO131/CD131)*100,"")</f>
        <v>0.87912087912087911</v>
      </c>
      <c r="DA131" s="19">
        <f t="shared" ref="DA131:DA149" si="327">IFERROR(ABS(CP131/CE131)*100,"")</f>
        <v>1.4623172103487063</v>
      </c>
      <c r="DB131" s="17" t="str">
        <f t="shared" ref="DB131:DB149" si="328">IFERROR(ABS(CQ131/CF131)*100,"")</f>
        <v/>
      </c>
      <c r="DC131" s="17" t="str">
        <f t="shared" ref="DC131:DC149" si="329">IFERROR(ABS(CR131/CG131)*100,"")</f>
        <v/>
      </c>
      <c r="DD131" s="17" t="str">
        <f t="shared" ref="DD131:DD149" si="330">IFERROR(ABS(CS131/CH131)*100,"")</f>
        <v/>
      </c>
      <c r="DE131" s="19">
        <f t="shared" ref="DE131:DE149" si="331">IFERROR(ABS(CT131/CI131)*100,"")</f>
        <v>3.5532994923857872</v>
      </c>
      <c r="DF131" s="17" t="str">
        <f t="shared" ref="DF131:DF149" si="332">IFERROR(ABS(CU131/CJ131)*100,"")</f>
        <v/>
      </c>
      <c r="DG131" s="17" t="str">
        <f t="shared" ref="DG131:DG149" si="333">IFERROR(ABS(CV131/CK131)*100,"")</f>
        <v/>
      </c>
      <c r="DH131" s="19">
        <f t="shared" ref="DH131:DH149" si="334">IFERROR(ABS(CW131/CL131)*100,"")</f>
        <v>1.0498687664041995</v>
      </c>
      <c r="DI131" s="17">
        <f t="shared" ref="DI131:DI149" si="335">IFERROR(ABS(CX131/CM131)*100,"")</f>
        <v>2.574002574002574</v>
      </c>
    </row>
    <row r="132" spans="1:113" x14ac:dyDescent="0.2">
      <c r="A132" s="91" t="s">
        <v>310</v>
      </c>
      <c r="B132" s="91" t="e">
        <f>VLOOKUP(A132,#REF!,5,FALSE)</f>
        <v>#REF!</v>
      </c>
      <c r="C132" s="92">
        <v>3</v>
      </c>
      <c r="D132" s="103">
        <f t="shared" si="270"/>
        <v>1.6623232323232289</v>
      </c>
      <c r="E132" s="103">
        <f t="shared" si="271"/>
        <v>1.6046464646464624</v>
      </c>
      <c r="F132" s="103">
        <f t="shared" si="272"/>
        <v>-7.9618320610687299E-2</v>
      </c>
      <c r="G132" s="103">
        <f t="shared" si="273"/>
        <v>8.8984374999998117E-2</v>
      </c>
      <c r="H132" s="103">
        <f t="shared" si="274"/>
        <v>0.20593749999999922</v>
      </c>
      <c r="I132" s="103">
        <f t="shared" si="275"/>
        <v>-5.483870967742277E-2</v>
      </c>
      <c r="J132" s="103">
        <f t="shared" si="276"/>
        <v>1.3938938053097338</v>
      </c>
      <c r="K132" s="103">
        <f t="shared" si="277"/>
        <v>1.0889915966386532</v>
      </c>
      <c r="L132" s="103">
        <f t="shared" si="278"/>
        <v>0.55912087912087927</v>
      </c>
      <c r="M132" s="103">
        <f t="shared" si="279"/>
        <v>0.38113207547170003</v>
      </c>
      <c r="N132" s="103">
        <f t="shared" si="280"/>
        <v>0.96828282828283285</v>
      </c>
      <c r="O132" s="102">
        <f t="shared" si="281"/>
        <v>0.84363636363636196</v>
      </c>
      <c r="P132" s="103">
        <f t="shared" si="282"/>
        <v>0.72363636363636274</v>
      </c>
      <c r="Q132" s="103">
        <f t="shared" si="283"/>
        <v>-0.60636363636363733</v>
      </c>
      <c r="R132" s="103">
        <f t="shared" si="284"/>
        <v>-0.24636363636363701</v>
      </c>
      <c r="S132" s="103">
        <f t="shared" si="285"/>
        <v>-0.60636363636363733</v>
      </c>
      <c r="T132" s="103">
        <f t="shared" si="286"/>
        <v>-0.85636363636363733</v>
      </c>
      <c r="U132" s="103">
        <f t="shared" si="287"/>
        <v>0.89363636363636267</v>
      </c>
      <c r="V132" s="103">
        <f t="shared" si="288"/>
        <v>0.64363636363636267</v>
      </c>
      <c r="W132" s="103">
        <f t="shared" si="289"/>
        <v>-0.33636363636363686</v>
      </c>
      <c r="X132" s="103">
        <f t="shared" si="290"/>
        <v>-0.48636363636363722</v>
      </c>
      <c r="Y132" s="103">
        <f t="shared" si="291"/>
        <v>3.3636363636363242E-2</v>
      </c>
      <c r="Z132" s="35">
        <f t="shared" si="292"/>
        <v>100</v>
      </c>
      <c r="AA132" s="35">
        <f t="shared" si="293"/>
        <v>99.212252240624082</v>
      </c>
      <c r="AB132" s="35">
        <f t="shared" si="294"/>
        <v>94.193548387096783</v>
      </c>
      <c r="AC132" s="35">
        <f t="shared" si="295"/>
        <v>97.404395659726603</v>
      </c>
      <c r="AD132" s="35">
        <f t="shared" si="296"/>
        <v>100</v>
      </c>
      <c r="AE132" s="35">
        <f t="shared" si="297"/>
        <v>93.415622486058908</v>
      </c>
      <c r="AF132" s="35">
        <f t="shared" si="298"/>
        <v>100.00000000000001</v>
      </c>
      <c r="AG132" s="35">
        <f t="shared" si="299"/>
        <v>94.800990890455964</v>
      </c>
      <c r="AH132" s="35">
        <f t="shared" si="300"/>
        <v>89.781621840344968</v>
      </c>
      <c r="AI132" s="35">
        <f t="shared" si="301"/>
        <v>93.413990626627324</v>
      </c>
      <c r="AJ132" s="35">
        <f t="shared" si="302"/>
        <v>100</v>
      </c>
      <c r="AK132" s="36">
        <f t="shared" si="303"/>
        <v>100</v>
      </c>
      <c r="AL132" s="35">
        <f t="shared" si="304"/>
        <v>98.672566371681427</v>
      </c>
      <c r="AM132" s="35">
        <f t="shared" si="305"/>
        <v>95.471698113207552</v>
      </c>
      <c r="AN132" s="35">
        <f t="shared" si="306"/>
        <v>100</v>
      </c>
      <c r="AO132" s="35">
        <f t="shared" si="307"/>
        <v>95.471698113207552</v>
      </c>
      <c r="AP132" s="35">
        <f t="shared" si="308"/>
        <v>92.327044025157235</v>
      </c>
      <c r="AQ132" s="35">
        <f t="shared" si="309"/>
        <v>100</v>
      </c>
      <c r="AR132" s="35">
        <f t="shared" si="310"/>
        <v>97.249724972497248</v>
      </c>
      <c r="AS132" s="35">
        <f t="shared" si="311"/>
        <v>86.468646864686477</v>
      </c>
      <c r="AT132" s="35">
        <f t="shared" si="312"/>
        <v>93.681652490886989</v>
      </c>
      <c r="AU132" s="35">
        <f t="shared" si="313"/>
        <v>100</v>
      </c>
      <c r="AV132" s="36">
        <f t="shared" si="248"/>
        <v>97.736845307377507</v>
      </c>
      <c r="AW132" s="35">
        <f t="shared" si="249"/>
        <v>96.966925498383929</v>
      </c>
      <c r="AX132" s="35">
        <f t="shared" si="250"/>
        <v>83.421392830527296</v>
      </c>
      <c r="AY132" s="35">
        <f t="shared" si="251"/>
        <v>86.265041426799641</v>
      </c>
      <c r="AZ132" s="35">
        <f t="shared" si="252"/>
        <v>88.56380745706663</v>
      </c>
      <c r="BA132" s="35">
        <f t="shared" si="253"/>
        <v>82.732432033373456</v>
      </c>
      <c r="BB132" s="35">
        <f t="shared" si="254"/>
        <v>100.00000000000001</v>
      </c>
      <c r="BC132" s="35">
        <f t="shared" si="255"/>
        <v>94.800990890455964</v>
      </c>
      <c r="BD132" s="35">
        <f t="shared" si="256"/>
        <v>89.781621840344968</v>
      </c>
      <c r="BE132" s="35">
        <f t="shared" si="257"/>
        <v>87.564985069935574</v>
      </c>
      <c r="BF132" s="35">
        <f t="shared" si="258"/>
        <v>93.738619325160784</v>
      </c>
      <c r="BG132" s="36">
        <f t="shared" si="259"/>
        <v>81.958295557570253</v>
      </c>
      <c r="BH132" s="35">
        <f t="shared" si="260"/>
        <v>81.312670920692796</v>
      </c>
      <c r="BI132" s="35">
        <f t="shared" si="261"/>
        <v>69.953917050691246</v>
      </c>
      <c r="BJ132" s="35">
        <f t="shared" si="262"/>
        <v>72.338489535941761</v>
      </c>
      <c r="BK132" s="35">
        <f t="shared" si="263"/>
        <v>74.266144814090012</v>
      </c>
      <c r="BL132" s="35">
        <f t="shared" si="264"/>
        <v>69.376181474480148</v>
      </c>
      <c r="BM132" s="35">
        <f t="shared" si="265"/>
        <v>83.85608856088561</v>
      </c>
      <c r="BN132" s="35">
        <f t="shared" si="266"/>
        <v>79.496402877697847</v>
      </c>
      <c r="BO132" s="35">
        <f t="shared" si="267"/>
        <v>75.287356321839084</v>
      </c>
      <c r="BP132" s="35">
        <f t="shared" si="268"/>
        <v>73.428571428571431</v>
      </c>
      <c r="BQ132" s="35">
        <f t="shared" si="269"/>
        <v>78.605539637058257</v>
      </c>
      <c r="BR132" s="36">
        <f t="shared" si="314"/>
        <v>99.449944994499432</v>
      </c>
      <c r="BS132" s="35">
        <f t="shared" si="315"/>
        <v>98.12981298129813</v>
      </c>
      <c r="BT132" s="35">
        <f t="shared" si="316"/>
        <v>83.4983498349835</v>
      </c>
      <c r="BU132" s="35">
        <f t="shared" si="317"/>
        <v>87.458745874587464</v>
      </c>
      <c r="BV132" s="35">
        <f t="shared" si="318"/>
        <v>83.4983498349835</v>
      </c>
      <c r="BW132" s="35">
        <f t="shared" si="319"/>
        <v>80.748074807480748</v>
      </c>
      <c r="BX132" s="35">
        <f t="shared" si="320"/>
        <v>100</v>
      </c>
      <c r="BY132" s="35">
        <f t="shared" si="321"/>
        <v>97.249724972497248</v>
      </c>
      <c r="BZ132" s="35">
        <f t="shared" si="322"/>
        <v>86.468646864686477</v>
      </c>
      <c r="CA132" s="35">
        <f t="shared" si="323"/>
        <v>84.818481848184817</v>
      </c>
      <c r="CB132" s="35">
        <f t="shared" si="324"/>
        <v>90.539053905390546</v>
      </c>
      <c r="CC132" s="15">
        <v>9.0399999999999991</v>
      </c>
      <c r="CD132" s="16">
        <v>8.92</v>
      </c>
      <c r="CE132" s="15">
        <v>7.59</v>
      </c>
      <c r="CF132" s="16">
        <v>7.95</v>
      </c>
      <c r="CG132" s="16">
        <v>7.59</v>
      </c>
      <c r="CH132" s="16">
        <v>7.34</v>
      </c>
      <c r="CI132" s="15">
        <v>9.09</v>
      </c>
      <c r="CJ132" s="16">
        <v>8.84</v>
      </c>
      <c r="CK132" s="16">
        <v>7.86</v>
      </c>
      <c r="CL132" s="15">
        <v>7.71</v>
      </c>
      <c r="CM132" s="16">
        <v>8.23</v>
      </c>
      <c r="CN132" s="15">
        <v>0.14000000000000001</v>
      </c>
      <c r="CO132" s="16">
        <v>7.0000000000000007E-2</v>
      </c>
      <c r="CP132" s="15">
        <v>0.15</v>
      </c>
      <c r="CQ132" s="16">
        <v>0.21</v>
      </c>
      <c r="CR132" s="16">
        <v>0.13</v>
      </c>
      <c r="CS132" s="16">
        <v>0.41</v>
      </c>
      <c r="CT132" s="15">
        <v>0.08</v>
      </c>
      <c r="CU132" s="16">
        <v>0.13</v>
      </c>
      <c r="CV132" s="16">
        <v>0.15</v>
      </c>
      <c r="CW132" s="15">
        <v>0.2</v>
      </c>
      <c r="CX132" s="16">
        <v>0.19</v>
      </c>
      <c r="CY132" s="19">
        <f t="shared" si="325"/>
        <v>1.5486725663716818</v>
      </c>
      <c r="CZ132" s="17">
        <f t="shared" si="326"/>
        <v>0.7847533632286996</v>
      </c>
      <c r="DA132" s="19">
        <f t="shared" si="327"/>
        <v>1.9762845849802373</v>
      </c>
      <c r="DB132" s="17">
        <f t="shared" si="328"/>
        <v>2.641509433962264</v>
      </c>
      <c r="DC132" s="17">
        <f t="shared" si="329"/>
        <v>1.7127799736495388</v>
      </c>
      <c r="DD132" s="17">
        <f t="shared" si="330"/>
        <v>5.5858310626702998</v>
      </c>
      <c r="DE132" s="19">
        <f t="shared" si="331"/>
        <v>0.88008800880088001</v>
      </c>
      <c r="DF132" s="17">
        <f t="shared" si="332"/>
        <v>1.4705882352941178</v>
      </c>
      <c r="DG132" s="17">
        <f t="shared" si="333"/>
        <v>1.9083969465648851</v>
      </c>
      <c r="DH132" s="19">
        <f t="shared" si="334"/>
        <v>2.5940337224383918</v>
      </c>
      <c r="DI132" s="17">
        <f t="shared" si="335"/>
        <v>2.3086269744835968</v>
      </c>
    </row>
    <row r="133" spans="1:113" x14ac:dyDescent="0.2">
      <c r="A133" s="91" t="s">
        <v>311</v>
      </c>
      <c r="B133" s="91" t="e">
        <f>VLOOKUP(A133,#REF!,5,FALSE)</f>
        <v>#REF!</v>
      </c>
      <c r="C133" s="92">
        <v>3</v>
      </c>
      <c r="D133" s="103">
        <f t="shared" si="270"/>
        <v>1.8323232323232306</v>
      </c>
      <c r="E133" s="103">
        <f t="shared" si="271"/>
        <v>1.6446464646464634</v>
      </c>
      <c r="F133" s="103" t="str">
        <f t="shared" si="272"/>
        <v/>
      </c>
      <c r="G133" s="103" t="str">
        <f t="shared" si="273"/>
        <v/>
      </c>
      <c r="H133" s="103" t="str">
        <f t="shared" si="274"/>
        <v/>
      </c>
      <c r="I133" s="103" t="str">
        <f t="shared" si="275"/>
        <v/>
      </c>
      <c r="J133" s="103">
        <f t="shared" si="276"/>
        <v>0.76389380530973483</v>
      </c>
      <c r="K133" s="103">
        <f t="shared" si="277"/>
        <v>0.21899159663865309</v>
      </c>
      <c r="L133" s="103" t="str">
        <f t="shared" si="278"/>
        <v/>
      </c>
      <c r="M133" s="103">
        <f t="shared" si="279"/>
        <v>0.40113207547170049</v>
      </c>
      <c r="N133" s="103" t="str">
        <f t="shared" si="280"/>
        <v/>
      </c>
      <c r="O133" s="102">
        <f t="shared" si="281"/>
        <v>0.74400000000000155</v>
      </c>
      <c r="P133" s="103">
        <f t="shared" si="282"/>
        <v>0.49400000000000155</v>
      </c>
      <c r="Q133" s="103" t="str">
        <f t="shared" si="283"/>
        <v/>
      </c>
      <c r="R133" s="103" t="str">
        <f t="shared" si="284"/>
        <v/>
      </c>
      <c r="S133" s="103" t="str">
        <f t="shared" si="285"/>
        <v/>
      </c>
      <c r="T133" s="103" t="str">
        <f t="shared" si="286"/>
        <v/>
      </c>
      <c r="U133" s="103">
        <f t="shared" si="287"/>
        <v>-5.999999999998451E-3</v>
      </c>
      <c r="V133" s="103">
        <f t="shared" si="288"/>
        <v>-0.49599999999999955</v>
      </c>
      <c r="W133" s="103" t="str">
        <f t="shared" si="289"/>
        <v/>
      </c>
      <c r="X133" s="103">
        <f t="shared" si="290"/>
        <v>-0.73599999999999888</v>
      </c>
      <c r="Y133" s="103" t="str">
        <f t="shared" si="291"/>
        <v/>
      </c>
      <c r="Z133" s="35">
        <f t="shared" si="292"/>
        <v>100</v>
      </c>
      <c r="AA133" s="35">
        <f t="shared" si="293"/>
        <v>97.817658860360453</v>
      </c>
      <c r="AB133" s="35">
        <f t="shared" si="294"/>
        <v>0</v>
      </c>
      <c r="AC133" s="35">
        <f t="shared" si="295"/>
        <v>0</v>
      </c>
      <c r="AD133" s="35">
        <f t="shared" si="296"/>
        <v>0</v>
      </c>
      <c r="AE133" s="35">
        <f t="shared" si="297"/>
        <v>0</v>
      </c>
      <c r="AF133" s="35">
        <f t="shared" si="298"/>
        <v>100</v>
      </c>
      <c r="AG133" s="35">
        <f t="shared" si="299"/>
        <v>91.835892987737481</v>
      </c>
      <c r="AH133" s="35">
        <f t="shared" si="300"/>
        <v>0</v>
      </c>
      <c r="AI133" s="35">
        <f t="shared" si="301"/>
        <v>100</v>
      </c>
      <c r="AJ133" s="35">
        <f t="shared" si="302"/>
        <v>0</v>
      </c>
      <c r="AK133" s="36">
        <f t="shared" si="303"/>
        <v>100</v>
      </c>
      <c r="AL133" s="35">
        <f t="shared" si="304"/>
        <v>97.28555917480999</v>
      </c>
      <c r="AM133" s="35">
        <f t="shared" si="305"/>
        <v>0</v>
      </c>
      <c r="AN133" s="35">
        <f t="shared" si="306"/>
        <v>0</v>
      </c>
      <c r="AO133" s="35">
        <f t="shared" si="307"/>
        <v>0</v>
      </c>
      <c r="AP133" s="35">
        <f t="shared" si="308"/>
        <v>0</v>
      </c>
      <c r="AQ133" s="35">
        <f t="shared" si="309"/>
        <v>100</v>
      </c>
      <c r="AR133" s="35">
        <f t="shared" si="310"/>
        <v>94.208037825059094</v>
      </c>
      <c r="AS133" s="35">
        <f t="shared" si="311"/>
        <v>0</v>
      </c>
      <c r="AT133" s="35">
        <f t="shared" si="312"/>
        <v>100</v>
      </c>
      <c r="AU133" s="35">
        <f t="shared" si="313"/>
        <v>0</v>
      </c>
      <c r="AV133" s="36">
        <f t="shared" si="248"/>
        <v>100</v>
      </c>
      <c r="AW133" s="35">
        <f t="shared" si="249"/>
        <v>97.817658860360453</v>
      </c>
      <c r="AX133" s="35">
        <f t="shared" si="250"/>
        <v>0</v>
      </c>
      <c r="AY133" s="35">
        <f t="shared" si="251"/>
        <v>0</v>
      </c>
      <c r="AZ133" s="35">
        <f t="shared" si="252"/>
        <v>0</v>
      </c>
      <c r="BA133" s="35">
        <f t="shared" si="253"/>
        <v>0</v>
      </c>
      <c r="BB133" s="35">
        <f t="shared" si="254"/>
        <v>93.466711540079558</v>
      </c>
      <c r="BC133" s="35">
        <f t="shared" si="255"/>
        <v>85.835989189104737</v>
      </c>
      <c r="BD133" s="35">
        <f t="shared" si="256"/>
        <v>0</v>
      </c>
      <c r="BE133" s="35">
        <f t="shared" si="257"/>
        <v>88.167002740292631</v>
      </c>
      <c r="BF133" s="35">
        <f t="shared" si="258"/>
        <v>0</v>
      </c>
      <c r="BG133" s="36">
        <f t="shared" si="259"/>
        <v>83.499546690843175</v>
      </c>
      <c r="BH133" s="35">
        <f t="shared" si="260"/>
        <v>81.677301731996366</v>
      </c>
      <c r="BI133" s="35">
        <f t="shared" si="261"/>
        <v>0</v>
      </c>
      <c r="BJ133" s="35">
        <f t="shared" si="262"/>
        <v>0</v>
      </c>
      <c r="BK133" s="35">
        <f t="shared" si="263"/>
        <v>0</v>
      </c>
      <c r="BL133" s="35">
        <f t="shared" si="264"/>
        <v>0</v>
      </c>
      <c r="BM133" s="35">
        <f t="shared" si="265"/>
        <v>78.044280442804435</v>
      </c>
      <c r="BN133" s="35">
        <f t="shared" si="266"/>
        <v>71.672661870503603</v>
      </c>
      <c r="BO133" s="35">
        <f t="shared" si="267"/>
        <v>0</v>
      </c>
      <c r="BP133" s="35">
        <f t="shared" si="268"/>
        <v>73.61904761904762</v>
      </c>
      <c r="BQ133" s="35">
        <f t="shared" si="269"/>
        <v>0</v>
      </c>
      <c r="BR133" s="36">
        <f t="shared" si="314"/>
        <v>102.79017857142857</v>
      </c>
      <c r="BS133" s="35">
        <f t="shared" si="315"/>
        <v>100</v>
      </c>
      <c r="BT133" s="35">
        <f t="shared" si="316"/>
        <v>0</v>
      </c>
      <c r="BU133" s="35">
        <f t="shared" si="317"/>
        <v>0</v>
      </c>
      <c r="BV133" s="35">
        <f t="shared" si="318"/>
        <v>0</v>
      </c>
      <c r="BW133" s="35">
        <f t="shared" si="319"/>
        <v>0</v>
      </c>
      <c r="BX133" s="35">
        <f t="shared" si="320"/>
        <v>94.419642857142861</v>
      </c>
      <c r="BY133" s="35">
        <f t="shared" si="321"/>
        <v>88.950892857142847</v>
      </c>
      <c r="BZ133" s="35">
        <f t="shared" si="322"/>
        <v>0</v>
      </c>
      <c r="CA133" s="35">
        <f t="shared" si="323"/>
        <v>86.272321428571416</v>
      </c>
      <c r="CB133" s="35">
        <f t="shared" si="324"/>
        <v>0</v>
      </c>
      <c r="CC133" s="15">
        <v>9.2100000000000009</v>
      </c>
      <c r="CD133" s="16">
        <v>8.9600000000000009</v>
      </c>
      <c r="CI133" s="15">
        <v>8.4600000000000009</v>
      </c>
      <c r="CJ133" s="16">
        <v>7.97</v>
      </c>
      <c r="CL133" s="15">
        <v>7.73</v>
      </c>
      <c r="CN133" s="15">
        <v>0.1</v>
      </c>
      <c r="CO133" s="16">
        <v>0.08</v>
      </c>
      <c r="CP133" s="15" t="s">
        <v>180</v>
      </c>
      <c r="CQ133" s="16" t="s">
        <v>180</v>
      </c>
      <c r="CR133" s="16" t="s">
        <v>180</v>
      </c>
      <c r="CS133" s="16" t="s">
        <v>180</v>
      </c>
      <c r="CT133" s="15">
        <v>0.04</v>
      </c>
      <c r="CU133" s="16">
        <v>0.32</v>
      </c>
      <c r="CV133" s="16" t="s">
        <v>180</v>
      </c>
      <c r="CW133" s="15">
        <v>0.37</v>
      </c>
      <c r="CX133" s="16" t="s">
        <v>180</v>
      </c>
      <c r="CY133" s="19">
        <f t="shared" si="325"/>
        <v>1.0857763300760044</v>
      </c>
      <c r="CZ133" s="17">
        <f t="shared" si="326"/>
        <v>0.89285714285714279</v>
      </c>
      <c r="DA133" s="19" t="str">
        <f t="shared" si="327"/>
        <v/>
      </c>
      <c r="DB133" s="17" t="str">
        <f t="shared" si="328"/>
        <v/>
      </c>
      <c r="DC133" s="17" t="str">
        <f t="shared" si="329"/>
        <v/>
      </c>
      <c r="DD133" s="17" t="str">
        <f t="shared" si="330"/>
        <v/>
      </c>
      <c r="DE133" s="19">
        <f t="shared" si="331"/>
        <v>0.4728132387706856</v>
      </c>
      <c r="DF133" s="17">
        <f t="shared" si="332"/>
        <v>4.0150564617314934</v>
      </c>
      <c r="DG133" s="17" t="str">
        <f t="shared" si="333"/>
        <v/>
      </c>
      <c r="DH133" s="19">
        <f t="shared" si="334"/>
        <v>4.7865459249676583</v>
      </c>
      <c r="DI133" s="17" t="str">
        <f t="shared" si="335"/>
        <v/>
      </c>
    </row>
    <row r="134" spans="1:113" x14ac:dyDescent="0.2">
      <c r="A134" s="91" t="s">
        <v>312</v>
      </c>
      <c r="B134" s="91" t="e">
        <f>VLOOKUP(A134,#REF!,5,FALSE)</f>
        <v>#REF!</v>
      </c>
      <c r="C134" s="92">
        <v>3</v>
      </c>
      <c r="D134" s="103">
        <f t="shared" si="270"/>
        <v>1.0523232323232294</v>
      </c>
      <c r="E134" s="103">
        <f t="shared" si="271"/>
        <v>0.9346464646464625</v>
      </c>
      <c r="F134" s="103" t="str">
        <f t="shared" si="272"/>
        <v/>
      </c>
      <c r="G134" s="103" t="str">
        <f t="shared" si="273"/>
        <v/>
      </c>
      <c r="H134" s="103" t="str">
        <f t="shared" si="274"/>
        <v/>
      </c>
      <c r="I134" s="103" t="str">
        <f t="shared" si="275"/>
        <v/>
      </c>
      <c r="J134" s="103">
        <f t="shared" si="276"/>
        <v>0.20389380530973433</v>
      </c>
      <c r="K134" s="103">
        <f t="shared" si="277"/>
        <v>0.16899159663865326</v>
      </c>
      <c r="L134" s="103" t="str">
        <f t="shared" si="278"/>
        <v/>
      </c>
      <c r="M134" s="103" t="str">
        <f t="shared" si="279"/>
        <v/>
      </c>
      <c r="N134" s="103" t="str">
        <f t="shared" si="280"/>
        <v/>
      </c>
      <c r="O134" s="102">
        <f t="shared" si="281"/>
        <v>0.30499999999999972</v>
      </c>
      <c r="P134" s="103">
        <f t="shared" si="282"/>
        <v>0.125</v>
      </c>
      <c r="Q134" s="103" t="str">
        <f t="shared" si="283"/>
        <v/>
      </c>
      <c r="R134" s="103" t="str">
        <f t="shared" si="284"/>
        <v/>
      </c>
      <c r="S134" s="103" t="str">
        <f t="shared" si="285"/>
        <v/>
      </c>
      <c r="T134" s="103" t="str">
        <f t="shared" si="286"/>
        <v/>
      </c>
      <c r="U134" s="103">
        <f t="shared" si="287"/>
        <v>-0.22499999999999964</v>
      </c>
      <c r="V134" s="103">
        <f t="shared" si="288"/>
        <v>-0.20500000000000007</v>
      </c>
      <c r="W134" s="103" t="str">
        <f t="shared" si="289"/>
        <v/>
      </c>
      <c r="X134" s="103" t="str">
        <f t="shared" si="290"/>
        <v/>
      </c>
      <c r="Y134" s="103" t="str">
        <f t="shared" si="291"/>
        <v/>
      </c>
      <c r="Z134" s="35">
        <f t="shared" si="292"/>
        <v>100</v>
      </c>
      <c r="AA134" s="35">
        <f t="shared" si="293"/>
        <v>98.400036333319264</v>
      </c>
      <c r="AB134" s="35">
        <f t="shared" si="294"/>
        <v>0</v>
      </c>
      <c r="AC134" s="35">
        <f t="shared" si="295"/>
        <v>0</v>
      </c>
      <c r="AD134" s="35">
        <f t="shared" si="296"/>
        <v>0</v>
      </c>
      <c r="AE134" s="35">
        <f t="shared" si="297"/>
        <v>0</v>
      </c>
      <c r="AF134" s="35">
        <f t="shared" si="298"/>
        <v>100</v>
      </c>
      <c r="AG134" s="35">
        <f t="shared" si="299"/>
        <v>97.7288042983335</v>
      </c>
      <c r="AH134" s="35">
        <f t="shared" si="300"/>
        <v>0</v>
      </c>
      <c r="AI134" s="35">
        <f t="shared" si="301"/>
        <v>0</v>
      </c>
      <c r="AJ134" s="35">
        <f t="shared" si="302"/>
        <v>0</v>
      </c>
      <c r="AK134" s="36">
        <f t="shared" si="303"/>
        <v>100</v>
      </c>
      <c r="AL134" s="35">
        <f t="shared" si="304"/>
        <v>97.864768683274022</v>
      </c>
      <c r="AM134" s="35">
        <f t="shared" si="305"/>
        <v>0</v>
      </c>
      <c r="AN134" s="35">
        <f t="shared" si="306"/>
        <v>0</v>
      </c>
      <c r="AO134" s="35">
        <f t="shared" si="307"/>
        <v>0</v>
      </c>
      <c r="AP134" s="35">
        <f t="shared" si="308"/>
        <v>0</v>
      </c>
      <c r="AQ134" s="35">
        <f t="shared" si="309"/>
        <v>99.747474747474755</v>
      </c>
      <c r="AR134" s="35">
        <f t="shared" si="310"/>
        <v>100</v>
      </c>
      <c r="AS134" s="35">
        <f t="shared" si="311"/>
        <v>0</v>
      </c>
      <c r="AT134" s="35">
        <f t="shared" si="312"/>
        <v>0</v>
      </c>
      <c r="AU134" s="35">
        <f t="shared" si="313"/>
        <v>0</v>
      </c>
      <c r="AV134" s="36">
        <f t="shared" si="248"/>
        <v>100</v>
      </c>
      <c r="AW134" s="35">
        <f t="shared" si="249"/>
        <v>98.400036333319264</v>
      </c>
      <c r="AX134" s="35">
        <f t="shared" si="250"/>
        <v>0</v>
      </c>
      <c r="AY134" s="35">
        <f t="shared" si="251"/>
        <v>0</v>
      </c>
      <c r="AZ134" s="35">
        <f t="shared" si="252"/>
        <v>0</v>
      </c>
      <c r="BA134" s="35">
        <f t="shared" si="253"/>
        <v>0</v>
      </c>
      <c r="BB134" s="35">
        <f t="shared" si="254"/>
        <v>95.355499818343375</v>
      </c>
      <c r="BC134" s="35">
        <f t="shared" si="255"/>
        <v>93.189789805166541</v>
      </c>
      <c r="BD134" s="35">
        <f t="shared" si="256"/>
        <v>0</v>
      </c>
      <c r="BE134" s="35">
        <f t="shared" si="257"/>
        <v>0</v>
      </c>
      <c r="BF134" s="35">
        <f t="shared" si="258"/>
        <v>0</v>
      </c>
      <c r="BG134" s="36">
        <f t="shared" si="259"/>
        <v>76.427923844061652</v>
      </c>
      <c r="BH134" s="35">
        <f t="shared" si="260"/>
        <v>75.205104831358241</v>
      </c>
      <c r="BI134" s="35">
        <f t="shared" si="261"/>
        <v>0</v>
      </c>
      <c r="BJ134" s="35">
        <f t="shared" si="262"/>
        <v>0</v>
      </c>
      <c r="BK134" s="35">
        <f t="shared" si="263"/>
        <v>0</v>
      </c>
      <c r="BL134" s="35">
        <f t="shared" si="264"/>
        <v>0</v>
      </c>
      <c r="BM134" s="35">
        <f t="shared" si="265"/>
        <v>72.87822878228782</v>
      </c>
      <c r="BN134" s="35">
        <f t="shared" si="266"/>
        <v>71.223021582733821</v>
      </c>
      <c r="BO134" s="35">
        <f t="shared" si="267"/>
        <v>0</v>
      </c>
      <c r="BP134" s="35">
        <f t="shared" si="268"/>
        <v>0</v>
      </c>
      <c r="BQ134" s="35">
        <f t="shared" si="269"/>
        <v>0</v>
      </c>
      <c r="BR134" s="36">
        <f t="shared" si="314"/>
        <v>102.18181818181819</v>
      </c>
      <c r="BS134" s="35">
        <f t="shared" si="315"/>
        <v>100</v>
      </c>
      <c r="BT134" s="35">
        <f t="shared" si="316"/>
        <v>0</v>
      </c>
      <c r="BU134" s="35">
        <f t="shared" si="317"/>
        <v>0</v>
      </c>
      <c r="BV134" s="35">
        <f t="shared" si="318"/>
        <v>0</v>
      </c>
      <c r="BW134" s="35">
        <f t="shared" si="319"/>
        <v>0</v>
      </c>
      <c r="BX134" s="35">
        <f t="shared" si="320"/>
        <v>95.757575757575751</v>
      </c>
      <c r="BY134" s="35">
        <f t="shared" si="321"/>
        <v>96</v>
      </c>
      <c r="BZ134" s="35">
        <f t="shared" si="322"/>
        <v>0</v>
      </c>
      <c r="CA134" s="35">
        <f t="shared" si="323"/>
        <v>0</v>
      </c>
      <c r="CB134" s="35">
        <f t="shared" si="324"/>
        <v>0</v>
      </c>
      <c r="CC134" s="15">
        <v>8.43</v>
      </c>
      <c r="CD134" s="16">
        <v>8.25</v>
      </c>
      <c r="CI134" s="15">
        <v>7.9</v>
      </c>
      <c r="CJ134" s="16">
        <v>7.92</v>
      </c>
      <c r="CN134" s="15">
        <v>0.19</v>
      </c>
      <c r="CO134" s="16">
        <v>0.21</v>
      </c>
      <c r="CP134" s="15" t="s">
        <v>180</v>
      </c>
      <c r="CQ134" s="16" t="s">
        <v>180</v>
      </c>
      <c r="CR134" s="16" t="s">
        <v>180</v>
      </c>
      <c r="CS134" s="16" t="s">
        <v>180</v>
      </c>
      <c r="CT134" s="15">
        <v>0.27</v>
      </c>
      <c r="CU134" s="16">
        <v>0.22</v>
      </c>
      <c r="CV134" s="16" t="s">
        <v>180</v>
      </c>
      <c r="CW134" s="15" t="s">
        <v>180</v>
      </c>
      <c r="CX134" s="16" t="s">
        <v>180</v>
      </c>
      <c r="CY134" s="19">
        <f t="shared" si="325"/>
        <v>2.2538552787663106</v>
      </c>
      <c r="CZ134" s="17">
        <f t="shared" si="326"/>
        <v>2.545454545454545</v>
      </c>
      <c r="DA134" s="19" t="str">
        <f t="shared" si="327"/>
        <v/>
      </c>
      <c r="DB134" s="17" t="str">
        <f t="shared" si="328"/>
        <v/>
      </c>
      <c r="DC134" s="17" t="str">
        <f t="shared" si="329"/>
        <v/>
      </c>
      <c r="DD134" s="17" t="str">
        <f t="shared" si="330"/>
        <v/>
      </c>
      <c r="DE134" s="19">
        <f t="shared" si="331"/>
        <v>3.4177215189873418</v>
      </c>
      <c r="DF134" s="17">
        <f t="shared" si="332"/>
        <v>2.7777777777777781</v>
      </c>
      <c r="DG134" s="17" t="str">
        <f t="shared" si="333"/>
        <v/>
      </c>
      <c r="DH134" s="19" t="str">
        <f t="shared" si="334"/>
        <v/>
      </c>
      <c r="DI134" s="17" t="str">
        <f t="shared" si="335"/>
        <v/>
      </c>
    </row>
    <row r="135" spans="1:113" x14ac:dyDescent="0.2">
      <c r="A135" s="91" t="s">
        <v>313</v>
      </c>
      <c r="B135" s="91" t="e">
        <f>VLOOKUP(A135,#REF!,5,FALSE)</f>
        <v>#REF!</v>
      </c>
      <c r="C135" s="92">
        <v>3</v>
      </c>
      <c r="D135" s="103">
        <f t="shared" si="270"/>
        <v>1.4323232323232302</v>
      </c>
      <c r="E135" s="103">
        <f t="shared" si="271"/>
        <v>1.4346464646464625</v>
      </c>
      <c r="F135" s="103">
        <f t="shared" si="272"/>
        <v>0.78038167938931213</v>
      </c>
      <c r="G135" s="103">
        <f t="shared" si="273"/>
        <v>0.70898437499999822</v>
      </c>
      <c r="H135" s="103">
        <f t="shared" si="274"/>
        <v>1.1559374999999985</v>
      </c>
      <c r="I135" s="103">
        <f t="shared" si="275"/>
        <v>1.3351612903225778</v>
      </c>
      <c r="J135" s="103">
        <f t="shared" si="276"/>
        <v>1.1138938053097345</v>
      </c>
      <c r="K135" s="103">
        <f t="shared" si="277"/>
        <v>1.0389915966386525</v>
      </c>
      <c r="L135" s="103">
        <f t="shared" si="278"/>
        <v>1.8291208791208797</v>
      </c>
      <c r="M135" s="103">
        <f t="shared" si="279"/>
        <v>1.4711320754717008</v>
      </c>
      <c r="N135" s="103">
        <f t="shared" si="280"/>
        <v>1.128282828282833</v>
      </c>
      <c r="O135" s="102">
        <f t="shared" si="281"/>
        <v>0.1036363636363653</v>
      </c>
      <c r="P135" s="103">
        <f t="shared" si="282"/>
        <v>4.3636363636364806E-2</v>
      </c>
      <c r="Q135" s="103">
        <f t="shared" si="283"/>
        <v>-0.25636363636363591</v>
      </c>
      <c r="R135" s="103">
        <f t="shared" si="284"/>
        <v>-0.13636363636363491</v>
      </c>
      <c r="S135" s="103">
        <f t="shared" si="285"/>
        <v>-0.16636363636363605</v>
      </c>
      <c r="T135" s="103">
        <f t="shared" si="286"/>
        <v>2.3636363636365232E-2</v>
      </c>
      <c r="U135" s="103">
        <f t="shared" si="287"/>
        <v>0.1036363636363653</v>
      </c>
      <c r="V135" s="103">
        <f t="shared" si="288"/>
        <v>8.3636363636363953E-2</v>
      </c>
      <c r="W135" s="103">
        <f t="shared" si="289"/>
        <v>0.42363636363636559</v>
      </c>
      <c r="X135" s="103">
        <f t="shared" si="290"/>
        <v>9.3636363636365516E-2</v>
      </c>
      <c r="Y135" s="103">
        <f t="shared" si="291"/>
        <v>-0.31636363636363463</v>
      </c>
      <c r="Z135" s="35">
        <f t="shared" si="292"/>
        <v>100</v>
      </c>
      <c r="AA135" s="35">
        <f t="shared" si="293"/>
        <v>99.86217700321896</v>
      </c>
      <c r="AB135" s="35">
        <f t="shared" si="294"/>
        <v>93.200876331495067</v>
      </c>
      <c r="AC135" s="35">
        <f t="shared" si="295"/>
        <v>93.320306090484664</v>
      </c>
      <c r="AD135" s="35">
        <f t="shared" si="296"/>
        <v>99.999999999999986</v>
      </c>
      <c r="AE135" s="35">
        <f t="shared" si="297"/>
        <v>98.746474944993665</v>
      </c>
      <c r="AF135" s="35">
        <f t="shared" si="298"/>
        <v>92.934367459775331</v>
      </c>
      <c r="AG135" s="35">
        <f t="shared" si="299"/>
        <v>90.388631044780794</v>
      </c>
      <c r="AH135" s="35">
        <f t="shared" si="300"/>
        <v>99.999999999999986</v>
      </c>
      <c r="AI135" s="35">
        <f t="shared" si="301"/>
        <v>99.999999999999986</v>
      </c>
      <c r="AJ135" s="35">
        <f t="shared" si="302"/>
        <v>95.614092211513409</v>
      </c>
      <c r="AK135" s="36">
        <f t="shared" si="303"/>
        <v>100</v>
      </c>
      <c r="AL135" s="35">
        <f t="shared" si="304"/>
        <v>99.318955732122589</v>
      </c>
      <c r="AM135" s="35">
        <f t="shared" si="305"/>
        <v>96.792668957617394</v>
      </c>
      <c r="AN135" s="35">
        <f t="shared" si="306"/>
        <v>98.167239404352799</v>
      </c>
      <c r="AO135" s="35">
        <f t="shared" si="307"/>
        <v>97.823596792668937</v>
      </c>
      <c r="AP135" s="35">
        <f t="shared" si="308"/>
        <v>100</v>
      </c>
      <c r="AQ135" s="35">
        <f t="shared" si="309"/>
        <v>96.495071193866366</v>
      </c>
      <c r="AR135" s="35">
        <f t="shared" si="310"/>
        <v>96.276013143482999</v>
      </c>
      <c r="AS135" s="35">
        <f t="shared" si="311"/>
        <v>100</v>
      </c>
      <c r="AT135" s="35">
        <f t="shared" si="312"/>
        <v>100</v>
      </c>
      <c r="AU135" s="35">
        <f t="shared" si="313"/>
        <v>95.340909090909079</v>
      </c>
      <c r="AV135" s="36">
        <f t="shared" si="248"/>
        <v>91.333503469081123</v>
      </c>
      <c r="AW135" s="35">
        <f t="shared" si="249"/>
        <v>91.207624897534927</v>
      </c>
      <c r="AX135" s="35">
        <f t="shared" si="250"/>
        <v>89.054668611606004</v>
      </c>
      <c r="AY135" s="35">
        <f t="shared" si="251"/>
        <v>89.168785324107219</v>
      </c>
      <c r="AZ135" s="35">
        <f t="shared" si="252"/>
        <v>95.551321100091471</v>
      </c>
      <c r="BA135" s="35">
        <f t="shared" si="253"/>
        <v>94.35356134971228</v>
      </c>
      <c r="BB135" s="35">
        <f t="shared" si="254"/>
        <v>92.934367459775331</v>
      </c>
      <c r="BC135" s="35">
        <f t="shared" si="255"/>
        <v>90.388631044780794</v>
      </c>
      <c r="BD135" s="35">
        <f t="shared" si="256"/>
        <v>99.999999999999986</v>
      </c>
      <c r="BE135" s="35">
        <f t="shared" si="257"/>
        <v>95.83476764199655</v>
      </c>
      <c r="BF135" s="35">
        <f t="shared" si="258"/>
        <v>91.631543103908186</v>
      </c>
      <c r="BG135" s="36">
        <f t="shared" si="259"/>
        <v>79.873073436083416</v>
      </c>
      <c r="BH135" s="35">
        <f t="shared" si="260"/>
        <v>79.76298997265269</v>
      </c>
      <c r="BI135" s="35">
        <f t="shared" si="261"/>
        <v>77.880184331797224</v>
      </c>
      <c r="BJ135" s="35">
        <f t="shared" si="262"/>
        <v>77.979981801637848</v>
      </c>
      <c r="BK135" s="35">
        <f t="shared" si="263"/>
        <v>83.561643835616422</v>
      </c>
      <c r="BL135" s="35">
        <f t="shared" si="264"/>
        <v>82.514177693761809</v>
      </c>
      <c r="BM135" s="35">
        <f t="shared" si="265"/>
        <v>81.273062730627302</v>
      </c>
      <c r="BN135" s="35">
        <f t="shared" si="266"/>
        <v>79.046762589928051</v>
      </c>
      <c r="BO135" s="35">
        <f t="shared" si="267"/>
        <v>87.452107279693507</v>
      </c>
      <c r="BP135" s="35">
        <f t="shared" si="268"/>
        <v>83.809523809523824</v>
      </c>
      <c r="BQ135" s="35">
        <f t="shared" si="269"/>
        <v>80.133715377268388</v>
      </c>
      <c r="BR135" s="36">
        <f t="shared" si="314"/>
        <v>96.495071193866366</v>
      </c>
      <c r="BS135" s="35">
        <f t="shared" si="315"/>
        <v>95.837897042716307</v>
      </c>
      <c r="BT135" s="35">
        <f t="shared" si="316"/>
        <v>92.552026286966026</v>
      </c>
      <c r="BU135" s="35">
        <f t="shared" si="317"/>
        <v>93.866374589266144</v>
      </c>
      <c r="BV135" s="35">
        <f t="shared" si="318"/>
        <v>93.537787513691114</v>
      </c>
      <c r="BW135" s="35">
        <f t="shared" si="319"/>
        <v>95.618838992332954</v>
      </c>
      <c r="BX135" s="35">
        <f t="shared" si="320"/>
        <v>96.495071193866366</v>
      </c>
      <c r="BY135" s="35">
        <f t="shared" si="321"/>
        <v>96.276013143482999</v>
      </c>
      <c r="BZ135" s="35">
        <f t="shared" si="322"/>
        <v>100</v>
      </c>
      <c r="CA135" s="35">
        <f t="shared" si="323"/>
        <v>96.385542168674704</v>
      </c>
      <c r="CB135" s="35">
        <f t="shared" si="324"/>
        <v>91.894852135815981</v>
      </c>
      <c r="CC135" s="15">
        <v>8.81</v>
      </c>
      <c r="CD135" s="16">
        <v>8.75</v>
      </c>
      <c r="CE135" s="15">
        <v>8.4499999999999993</v>
      </c>
      <c r="CF135" s="16">
        <v>8.57</v>
      </c>
      <c r="CG135" s="16">
        <v>8.5399999999999991</v>
      </c>
      <c r="CH135" s="16">
        <v>8.73</v>
      </c>
      <c r="CI135" s="15">
        <v>8.81</v>
      </c>
      <c r="CJ135" s="16">
        <v>8.7899999999999991</v>
      </c>
      <c r="CK135" s="16">
        <v>9.1300000000000008</v>
      </c>
      <c r="CL135" s="15">
        <v>8.8000000000000007</v>
      </c>
      <c r="CM135" s="16">
        <v>8.39</v>
      </c>
      <c r="CN135" s="15">
        <v>0.12</v>
      </c>
      <c r="CO135" s="16">
        <v>0.13</v>
      </c>
      <c r="CP135" s="15">
        <v>0.11</v>
      </c>
      <c r="CQ135" s="16">
        <v>0.25</v>
      </c>
      <c r="CR135" s="16">
        <v>0.26</v>
      </c>
      <c r="CS135" s="16">
        <v>0.15</v>
      </c>
      <c r="CT135" s="15">
        <v>0.27</v>
      </c>
      <c r="CU135" s="16">
        <v>0.22</v>
      </c>
      <c r="CV135" s="16">
        <v>0.37</v>
      </c>
      <c r="CW135" s="15">
        <v>0.2</v>
      </c>
      <c r="CX135" s="16">
        <v>0.17</v>
      </c>
      <c r="CY135" s="19">
        <f t="shared" si="325"/>
        <v>1.3620885357548238</v>
      </c>
      <c r="CZ135" s="17">
        <f t="shared" si="326"/>
        <v>1.4857142857142858</v>
      </c>
      <c r="DA135" s="19">
        <f t="shared" si="327"/>
        <v>1.3017751479289943</v>
      </c>
      <c r="DB135" s="17">
        <f t="shared" si="328"/>
        <v>2.9171528588098017</v>
      </c>
      <c r="DC135" s="17">
        <f t="shared" si="329"/>
        <v>3.0444964871194382</v>
      </c>
      <c r="DD135" s="17">
        <f t="shared" si="330"/>
        <v>1.7182130584192439</v>
      </c>
      <c r="DE135" s="19">
        <f t="shared" si="331"/>
        <v>3.0646992054483539</v>
      </c>
      <c r="DF135" s="17">
        <f t="shared" si="332"/>
        <v>2.5028441410693976</v>
      </c>
      <c r="DG135" s="17">
        <f t="shared" si="333"/>
        <v>4.0525739320920042</v>
      </c>
      <c r="DH135" s="19">
        <f t="shared" si="334"/>
        <v>2.2727272727272729</v>
      </c>
      <c r="DI135" s="17">
        <f t="shared" si="335"/>
        <v>2.026221692491061</v>
      </c>
    </row>
    <row r="136" spans="1:113" x14ac:dyDescent="0.2">
      <c r="A136" s="91" t="s">
        <v>314</v>
      </c>
      <c r="B136" s="91" t="e">
        <f>VLOOKUP(A136,#REF!,5,FALSE)</f>
        <v>#REF!</v>
      </c>
      <c r="C136" s="92">
        <v>3</v>
      </c>
      <c r="D136" s="103" t="str">
        <f t="shared" si="270"/>
        <v/>
      </c>
      <c r="E136" s="103" t="str">
        <f t="shared" si="271"/>
        <v/>
      </c>
      <c r="F136" s="103">
        <f t="shared" si="272"/>
        <v>-0.56961832061068751</v>
      </c>
      <c r="G136" s="103">
        <f t="shared" si="273"/>
        <v>-0.11101562500000206</v>
      </c>
      <c r="H136" s="103">
        <f t="shared" si="274"/>
        <v>-0.62406250000000085</v>
      </c>
      <c r="I136" s="103">
        <f t="shared" si="275"/>
        <v>-0.11483870967742238</v>
      </c>
      <c r="J136" s="103" t="str">
        <f t="shared" si="276"/>
        <v/>
      </c>
      <c r="K136" s="103" t="str">
        <f t="shared" si="277"/>
        <v/>
      </c>
      <c r="L136" s="103" t="str">
        <f t="shared" si="278"/>
        <v/>
      </c>
      <c r="M136" s="103">
        <f t="shared" si="279"/>
        <v>-0.82886792452829994</v>
      </c>
      <c r="N136" s="103">
        <f t="shared" si="280"/>
        <v>-1.2517171717171678</v>
      </c>
      <c r="O136" s="102" t="str">
        <f t="shared" si="281"/>
        <v/>
      </c>
      <c r="P136" s="103" t="str">
        <f t="shared" si="282"/>
        <v/>
      </c>
      <c r="Q136" s="103">
        <f t="shared" si="283"/>
        <v>0.20000000000000018</v>
      </c>
      <c r="R136" s="103">
        <f t="shared" si="284"/>
        <v>0.85000000000000053</v>
      </c>
      <c r="S136" s="103">
        <f t="shared" si="285"/>
        <v>-0.13999999999999968</v>
      </c>
      <c r="T136" s="103">
        <f t="shared" si="286"/>
        <v>0.38000000000000078</v>
      </c>
      <c r="U136" s="103" t="str">
        <f t="shared" si="287"/>
        <v/>
      </c>
      <c r="V136" s="103" t="str">
        <f t="shared" si="288"/>
        <v/>
      </c>
      <c r="W136" s="103" t="str">
        <f t="shared" si="289"/>
        <v/>
      </c>
      <c r="X136" s="103">
        <f t="shared" si="290"/>
        <v>-0.39999999999999947</v>
      </c>
      <c r="Y136" s="103">
        <f t="shared" si="291"/>
        <v>-0.88999999999999968</v>
      </c>
      <c r="Z136" s="35">
        <f t="shared" si="292"/>
        <v>0</v>
      </c>
      <c r="AA136" s="35">
        <f t="shared" si="293"/>
        <v>0</v>
      </c>
      <c r="AB136" s="35">
        <f t="shared" si="294"/>
        <v>92.795005202913643</v>
      </c>
      <c r="AC136" s="35">
        <f t="shared" si="295"/>
        <v>100</v>
      </c>
      <c r="AD136" s="35">
        <f t="shared" si="296"/>
        <v>93.797613787008402</v>
      </c>
      <c r="AE136" s="35">
        <f t="shared" si="297"/>
        <v>97.575705835721692</v>
      </c>
      <c r="AF136" s="35">
        <f t="shared" si="298"/>
        <v>0</v>
      </c>
      <c r="AG136" s="35">
        <f t="shared" si="299"/>
        <v>0</v>
      </c>
      <c r="AH136" s="35">
        <f t="shared" si="300"/>
        <v>0</v>
      </c>
      <c r="AI136" s="35">
        <f t="shared" si="301"/>
        <v>100</v>
      </c>
      <c r="AJ136" s="35">
        <f t="shared" si="302"/>
        <v>92.72647123649989</v>
      </c>
      <c r="AK136" s="36">
        <f t="shared" si="303"/>
        <v>0</v>
      </c>
      <c r="AL136" s="35">
        <f t="shared" si="304"/>
        <v>0</v>
      </c>
      <c r="AM136" s="35">
        <f t="shared" si="305"/>
        <v>91.612903225806448</v>
      </c>
      <c r="AN136" s="35">
        <f t="shared" si="306"/>
        <v>100</v>
      </c>
      <c r="AO136" s="35">
        <f t="shared" si="307"/>
        <v>87.225806451612897</v>
      </c>
      <c r="AP136" s="35">
        <f t="shared" si="308"/>
        <v>93.935483870967744</v>
      </c>
      <c r="AQ136" s="35">
        <f t="shared" si="309"/>
        <v>0</v>
      </c>
      <c r="AR136" s="35">
        <f t="shared" si="310"/>
        <v>0</v>
      </c>
      <c r="AS136" s="35">
        <f t="shared" si="311"/>
        <v>0</v>
      </c>
      <c r="AT136" s="35">
        <f t="shared" si="312"/>
        <v>100</v>
      </c>
      <c r="AU136" s="35">
        <f t="shared" si="313"/>
        <v>92.461538461538467</v>
      </c>
      <c r="AV136" s="36">
        <f t="shared" si="248"/>
        <v>0</v>
      </c>
      <c r="AW136" s="35">
        <f t="shared" si="249"/>
        <v>0</v>
      </c>
      <c r="AX136" s="35">
        <f t="shared" si="250"/>
        <v>92.795005202913643</v>
      </c>
      <c r="AY136" s="35">
        <f t="shared" si="251"/>
        <v>100</v>
      </c>
      <c r="AZ136" s="35">
        <f t="shared" si="252"/>
        <v>93.797613787008402</v>
      </c>
      <c r="BA136" s="35">
        <f t="shared" si="253"/>
        <v>97.575705835721692</v>
      </c>
      <c r="BB136" s="35">
        <f t="shared" si="254"/>
        <v>0</v>
      </c>
      <c r="BC136" s="35">
        <f t="shared" si="255"/>
        <v>0</v>
      </c>
      <c r="BD136" s="35">
        <f t="shared" si="256"/>
        <v>0</v>
      </c>
      <c r="BE136" s="35">
        <f t="shared" si="257"/>
        <v>87.784946236559151</v>
      </c>
      <c r="BF136" s="35">
        <f t="shared" si="258"/>
        <v>81.399882922019913</v>
      </c>
      <c r="BG136" s="36">
        <f t="shared" si="259"/>
        <v>0</v>
      </c>
      <c r="BH136" s="35">
        <f t="shared" si="260"/>
        <v>0</v>
      </c>
      <c r="BI136" s="35">
        <f t="shared" si="261"/>
        <v>65.437788018433181</v>
      </c>
      <c r="BJ136" s="35">
        <f t="shared" si="262"/>
        <v>70.518653321201086</v>
      </c>
      <c r="BK136" s="35">
        <f t="shared" si="263"/>
        <v>66.144814090019565</v>
      </c>
      <c r="BL136" s="35">
        <f t="shared" si="264"/>
        <v>68.809073724007561</v>
      </c>
      <c r="BM136" s="35">
        <f t="shared" si="265"/>
        <v>0</v>
      </c>
      <c r="BN136" s="35">
        <f t="shared" si="266"/>
        <v>0</v>
      </c>
      <c r="BO136" s="35">
        <f t="shared" si="267"/>
        <v>0</v>
      </c>
      <c r="BP136" s="35">
        <f t="shared" si="268"/>
        <v>61.904761904761905</v>
      </c>
      <c r="BQ136" s="35">
        <f t="shared" si="269"/>
        <v>57.402101241642782</v>
      </c>
      <c r="BR136" s="36">
        <f t="shared" si="314"/>
        <v>0</v>
      </c>
      <c r="BS136" s="35">
        <f t="shared" si="315"/>
        <v>0</v>
      </c>
      <c r="BT136" s="35">
        <f t="shared" si="316"/>
        <v>91.612903225806448</v>
      </c>
      <c r="BU136" s="35">
        <f t="shared" si="317"/>
        <v>100</v>
      </c>
      <c r="BV136" s="35">
        <f t="shared" si="318"/>
        <v>87.225806451612897</v>
      </c>
      <c r="BW136" s="35">
        <f t="shared" si="319"/>
        <v>93.935483870967744</v>
      </c>
      <c r="BX136" s="35">
        <f t="shared" si="320"/>
        <v>0</v>
      </c>
      <c r="BY136" s="35">
        <f t="shared" si="321"/>
        <v>0</v>
      </c>
      <c r="BZ136" s="35">
        <f t="shared" si="322"/>
        <v>0</v>
      </c>
      <c r="CA136" s="35">
        <f t="shared" si="323"/>
        <v>83.870967741935488</v>
      </c>
      <c r="CB136" s="35">
        <f t="shared" si="324"/>
        <v>77.548387096774192</v>
      </c>
      <c r="CE136" s="15">
        <v>7.1</v>
      </c>
      <c r="CF136" s="16">
        <v>7.75</v>
      </c>
      <c r="CG136" s="16">
        <v>6.76</v>
      </c>
      <c r="CH136" s="16">
        <v>7.28</v>
      </c>
      <c r="CL136" s="15">
        <v>6.5</v>
      </c>
      <c r="CM136" s="16">
        <v>6.01</v>
      </c>
      <c r="CN136" s="15" t="s">
        <v>180</v>
      </c>
      <c r="CO136" s="16" t="s">
        <v>180</v>
      </c>
      <c r="CP136" s="15">
        <v>0.35</v>
      </c>
      <c r="CQ136" s="16">
        <v>0.32</v>
      </c>
      <c r="CR136" s="16">
        <v>0.17</v>
      </c>
      <c r="CS136" s="16">
        <v>0.3</v>
      </c>
      <c r="CT136" s="15" t="s">
        <v>180</v>
      </c>
      <c r="CU136" s="16" t="s">
        <v>180</v>
      </c>
      <c r="CV136" s="16" t="s">
        <v>180</v>
      </c>
      <c r="CW136" s="15">
        <v>0.3</v>
      </c>
      <c r="CX136" s="16">
        <v>0.03</v>
      </c>
      <c r="CY136" s="19" t="str">
        <f t="shared" si="325"/>
        <v/>
      </c>
      <c r="CZ136" s="17" t="str">
        <f t="shared" si="326"/>
        <v/>
      </c>
      <c r="DA136" s="19">
        <f t="shared" si="327"/>
        <v>4.929577464788732</v>
      </c>
      <c r="DB136" s="17">
        <f t="shared" si="328"/>
        <v>4.129032258064516</v>
      </c>
      <c r="DC136" s="17">
        <f t="shared" si="329"/>
        <v>2.5147928994082842</v>
      </c>
      <c r="DD136" s="17">
        <f t="shared" si="330"/>
        <v>4.1208791208791204</v>
      </c>
      <c r="DE136" s="19" t="str">
        <f t="shared" si="331"/>
        <v/>
      </c>
      <c r="DF136" s="17" t="str">
        <f t="shared" si="332"/>
        <v/>
      </c>
      <c r="DG136" s="17" t="str">
        <f t="shared" si="333"/>
        <v/>
      </c>
      <c r="DH136" s="19">
        <f t="shared" si="334"/>
        <v>4.615384615384615</v>
      </c>
      <c r="DI136" s="17">
        <f t="shared" si="335"/>
        <v>0.49916805324459235</v>
      </c>
    </row>
    <row r="137" spans="1:113" x14ac:dyDescent="0.2">
      <c r="A137" s="91" t="s">
        <v>315</v>
      </c>
      <c r="B137" s="91" t="e">
        <f>VLOOKUP(A137,#REF!,5,FALSE)</f>
        <v>#REF!</v>
      </c>
      <c r="C137" s="92">
        <v>5</v>
      </c>
      <c r="D137" s="103">
        <f t="shared" si="270"/>
        <v>-0.4276767676767701</v>
      </c>
      <c r="E137" s="103">
        <f t="shared" si="271"/>
        <v>-0.45535353535353718</v>
      </c>
      <c r="F137" s="103">
        <f t="shared" si="272"/>
        <v>0.24038167938931299</v>
      </c>
      <c r="G137" s="103">
        <f t="shared" si="273"/>
        <v>0.61898437499999837</v>
      </c>
      <c r="H137" s="103">
        <f t="shared" si="274"/>
        <v>0.75593749999999993</v>
      </c>
      <c r="I137" s="103">
        <f t="shared" si="275"/>
        <v>1.2951612903225769</v>
      </c>
      <c r="J137" s="103">
        <f t="shared" si="276"/>
        <v>5.3893805309733978E-2</v>
      </c>
      <c r="K137" s="103">
        <f t="shared" si="277"/>
        <v>0.42899159663865305</v>
      </c>
      <c r="L137" s="103">
        <f t="shared" si="278"/>
        <v>0.15912087912087891</v>
      </c>
      <c r="M137" s="103">
        <f t="shared" si="279"/>
        <v>1.2911320754716993</v>
      </c>
      <c r="N137" s="103">
        <f t="shared" si="280"/>
        <v>1.6382828282828328</v>
      </c>
      <c r="O137" s="102">
        <f t="shared" si="281"/>
        <v>-1.0445454545454558</v>
      </c>
      <c r="P137" s="103">
        <f t="shared" si="282"/>
        <v>-1.1345454545454556</v>
      </c>
      <c r="Q137" s="103">
        <f t="shared" si="283"/>
        <v>-8.4545454545455812E-2</v>
      </c>
      <c r="R137" s="103">
        <f t="shared" si="284"/>
        <v>0.48545454545454447</v>
      </c>
      <c r="S137" s="103">
        <f t="shared" si="285"/>
        <v>0.14545454545454461</v>
      </c>
      <c r="T137" s="103">
        <f t="shared" si="286"/>
        <v>0.69545454545454355</v>
      </c>
      <c r="U137" s="103">
        <f t="shared" si="287"/>
        <v>-0.24454545454545595</v>
      </c>
      <c r="V137" s="103">
        <f t="shared" si="288"/>
        <v>0.18545454545454376</v>
      </c>
      <c r="W137" s="103">
        <f t="shared" si="289"/>
        <v>-0.53454545454545599</v>
      </c>
      <c r="X137" s="103">
        <f t="shared" si="290"/>
        <v>0.62545454545454326</v>
      </c>
      <c r="Y137" s="103">
        <f t="shared" si="291"/>
        <v>0.9054545454545444</v>
      </c>
      <c r="Z137" s="35">
        <f t="shared" si="292"/>
        <v>100</v>
      </c>
      <c r="AA137" s="35">
        <f t="shared" si="293"/>
        <v>99.244899431412009</v>
      </c>
      <c r="AB137" s="35">
        <f t="shared" si="294"/>
        <v>88.759048220052719</v>
      </c>
      <c r="AC137" s="35">
        <f t="shared" si="295"/>
        <v>93.942919130373781</v>
      </c>
      <c r="AD137" s="35">
        <f t="shared" si="296"/>
        <v>96.970447620699048</v>
      </c>
      <c r="AE137" s="35">
        <f t="shared" si="297"/>
        <v>100</v>
      </c>
      <c r="AF137" s="35">
        <f t="shared" si="298"/>
        <v>97.190519582457441</v>
      </c>
      <c r="AG137" s="35">
        <f t="shared" si="299"/>
        <v>100</v>
      </c>
      <c r="AH137" s="35">
        <f t="shared" si="300"/>
        <v>97.138146493175569</v>
      </c>
      <c r="AI137" s="35">
        <f t="shared" si="301"/>
        <v>96.577207062600323</v>
      </c>
      <c r="AJ137" s="35">
        <f t="shared" si="302"/>
        <v>100.00000000000001</v>
      </c>
      <c r="AK137" s="36">
        <f t="shared" si="303"/>
        <v>100</v>
      </c>
      <c r="AL137" s="35">
        <f t="shared" si="304"/>
        <v>98.705035971223026</v>
      </c>
      <c r="AM137" s="35">
        <f t="shared" si="305"/>
        <v>91.024165707710011</v>
      </c>
      <c r="AN137" s="35">
        <f t="shared" si="306"/>
        <v>97.583429228998853</v>
      </c>
      <c r="AO137" s="35">
        <f t="shared" si="307"/>
        <v>93.670886075949369</v>
      </c>
      <c r="AP137" s="35">
        <f t="shared" si="308"/>
        <v>100</v>
      </c>
      <c r="AQ137" s="35">
        <f t="shared" si="309"/>
        <v>94.743276283618584</v>
      </c>
      <c r="AR137" s="35">
        <f t="shared" si="310"/>
        <v>100</v>
      </c>
      <c r="AS137" s="35">
        <f t="shared" si="311"/>
        <v>91.198044009779949</v>
      </c>
      <c r="AT137" s="35">
        <f t="shared" si="312"/>
        <v>96.853932584269643</v>
      </c>
      <c r="AU137" s="35">
        <f t="shared" si="313"/>
        <v>100</v>
      </c>
      <c r="AV137" s="36">
        <f t="shared" si="248"/>
        <v>74.125215194515476</v>
      </c>
      <c r="AW137" s="35">
        <f t="shared" si="249"/>
        <v>73.565495273114621</v>
      </c>
      <c r="AX137" s="35">
        <f t="shared" si="250"/>
        <v>85.763682493657129</v>
      </c>
      <c r="AY137" s="35">
        <f t="shared" si="251"/>
        <v>90.772612487348056</v>
      </c>
      <c r="AZ137" s="35">
        <f t="shared" si="252"/>
        <v>93.697970491875367</v>
      </c>
      <c r="BA137" s="35">
        <f t="shared" si="253"/>
        <v>96.625284084875005</v>
      </c>
      <c r="BB137" s="35">
        <f t="shared" si="254"/>
        <v>84.106409884323568</v>
      </c>
      <c r="BC137" s="35">
        <f t="shared" si="255"/>
        <v>86.537668741411366</v>
      </c>
      <c r="BD137" s="35">
        <f t="shared" si="256"/>
        <v>84.061087433811181</v>
      </c>
      <c r="BE137" s="35">
        <f t="shared" si="257"/>
        <v>96.577207062600323</v>
      </c>
      <c r="BF137" s="35">
        <f t="shared" si="258"/>
        <v>100.00000000000001</v>
      </c>
      <c r="BG137" s="36">
        <f t="shared" si="259"/>
        <v>63.009972801450594</v>
      </c>
      <c r="BH137" s="35">
        <f t="shared" si="260"/>
        <v>62.534184138559702</v>
      </c>
      <c r="BI137" s="35">
        <f t="shared" si="261"/>
        <v>72.903225806451616</v>
      </c>
      <c r="BJ137" s="35">
        <f t="shared" si="262"/>
        <v>77.161055505004555</v>
      </c>
      <c r="BK137" s="35">
        <f t="shared" si="263"/>
        <v>79.647749510763205</v>
      </c>
      <c r="BL137" s="35">
        <f t="shared" si="264"/>
        <v>82.136105860113418</v>
      </c>
      <c r="BM137" s="35">
        <f t="shared" si="265"/>
        <v>71.494464944649451</v>
      </c>
      <c r="BN137" s="35">
        <f t="shared" si="266"/>
        <v>73.561151079136692</v>
      </c>
      <c r="BO137" s="35">
        <f t="shared" si="267"/>
        <v>71.455938697318004</v>
      </c>
      <c r="BP137" s="35">
        <f t="shared" si="268"/>
        <v>82.095238095238088</v>
      </c>
      <c r="BQ137" s="35">
        <f t="shared" si="269"/>
        <v>85.004775549188153</v>
      </c>
      <c r="BR137" s="36">
        <f t="shared" si="314"/>
        <v>78.089887640449433</v>
      </c>
      <c r="BS137" s="35">
        <f t="shared" si="315"/>
        <v>77.078651685393254</v>
      </c>
      <c r="BT137" s="35">
        <f t="shared" si="316"/>
        <v>88.876404494382015</v>
      </c>
      <c r="BU137" s="35">
        <f t="shared" si="317"/>
        <v>95.280898876404493</v>
      </c>
      <c r="BV137" s="35">
        <f t="shared" si="318"/>
        <v>91.460674157303373</v>
      </c>
      <c r="BW137" s="35">
        <f t="shared" si="319"/>
        <v>97.640449438202239</v>
      </c>
      <c r="BX137" s="35">
        <f t="shared" si="320"/>
        <v>87.078651685393254</v>
      </c>
      <c r="BY137" s="35">
        <f t="shared" si="321"/>
        <v>91.910112359550553</v>
      </c>
      <c r="BZ137" s="35">
        <f t="shared" si="322"/>
        <v>83.82022471910112</v>
      </c>
      <c r="CA137" s="35">
        <f t="shared" si="323"/>
        <v>96.853932584269643</v>
      </c>
      <c r="CB137" s="35">
        <f t="shared" si="324"/>
        <v>100</v>
      </c>
      <c r="CC137" s="15">
        <v>6.95</v>
      </c>
      <c r="CD137" s="16">
        <v>6.86</v>
      </c>
      <c r="CE137" s="15">
        <v>7.91</v>
      </c>
      <c r="CF137" s="16">
        <v>8.48</v>
      </c>
      <c r="CG137" s="16">
        <v>8.14</v>
      </c>
      <c r="CH137" s="16">
        <v>8.69</v>
      </c>
      <c r="CI137" s="15">
        <v>7.75</v>
      </c>
      <c r="CJ137" s="16">
        <v>8.18</v>
      </c>
      <c r="CK137" s="16">
        <v>7.46</v>
      </c>
      <c r="CL137" s="15">
        <v>8.6199999999999992</v>
      </c>
      <c r="CM137" s="16">
        <v>8.9</v>
      </c>
      <c r="CN137" s="15">
        <v>0.15</v>
      </c>
      <c r="CO137" s="16">
        <v>0.19</v>
      </c>
      <c r="CP137" s="15">
        <v>0.05</v>
      </c>
      <c r="CQ137" s="16">
        <v>0.1</v>
      </c>
      <c r="CR137" s="16">
        <v>0.04</v>
      </c>
      <c r="CS137" s="16">
        <v>0.1</v>
      </c>
      <c r="CT137" s="15">
        <v>0.04</v>
      </c>
      <c r="CU137" s="16">
        <v>0.05</v>
      </c>
      <c r="CV137" s="16">
        <v>0.09</v>
      </c>
      <c r="CW137" s="15">
        <v>0.09</v>
      </c>
      <c r="CX137" s="16">
        <v>0.14000000000000001</v>
      </c>
      <c r="CY137" s="19">
        <f t="shared" si="325"/>
        <v>2.1582733812949639</v>
      </c>
      <c r="CZ137" s="17">
        <f t="shared" si="326"/>
        <v>2.769679300291545</v>
      </c>
      <c r="DA137" s="19">
        <f t="shared" si="327"/>
        <v>0.63211125158027814</v>
      </c>
      <c r="DB137" s="17">
        <f t="shared" si="328"/>
        <v>1.179245283018868</v>
      </c>
      <c r="DC137" s="17">
        <f t="shared" si="329"/>
        <v>0.49140049140049141</v>
      </c>
      <c r="DD137" s="17">
        <f t="shared" si="330"/>
        <v>1.1507479861910241</v>
      </c>
      <c r="DE137" s="19">
        <f t="shared" si="331"/>
        <v>0.5161290322580645</v>
      </c>
      <c r="DF137" s="17">
        <f t="shared" si="332"/>
        <v>0.61124694376528121</v>
      </c>
      <c r="DG137" s="17">
        <f t="shared" si="333"/>
        <v>1.2064343163538873</v>
      </c>
      <c r="DH137" s="19">
        <f t="shared" si="334"/>
        <v>1.0440835266821347</v>
      </c>
      <c r="DI137" s="17">
        <f t="shared" si="335"/>
        <v>1.5730337078651686</v>
      </c>
    </row>
    <row r="138" spans="1:113" x14ac:dyDescent="0.2">
      <c r="A138" s="91" t="s">
        <v>316</v>
      </c>
      <c r="B138" s="91" t="e">
        <f>VLOOKUP(A138,#REF!,5,FALSE)</f>
        <v>#REF!</v>
      </c>
      <c r="C138" s="92">
        <v>4</v>
      </c>
      <c r="D138" s="103">
        <f t="shared" si="270"/>
        <v>-0.78767676767677042</v>
      </c>
      <c r="E138" s="103">
        <f t="shared" si="271"/>
        <v>-0.75535353535353789</v>
      </c>
      <c r="F138" s="103">
        <f t="shared" si="272"/>
        <v>-2.9618320610687476E-2</v>
      </c>
      <c r="G138" s="103">
        <f t="shared" si="273"/>
        <v>0.10898437499999769</v>
      </c>
      <c r="H138" s="103">
        <f t="shared" si="274"/>
        <v>0.47593749999999968</v>
      </c>
      <c r="I138" s="103">
        <f t="shared" si="275"/>
        <v>0.49516129032257705</v>
      </c>
      <c r="J138" s="103">
        <f t="shared" si="276"/>
        <v>-0.3361061946902657</v>
      </c>
      <c r="K138" s="103">
        <f t="shared" si="277"/>
        <v>-0.39100840336134635</v>
      </c>
      <c r="L138" s="103">
        <f t="shared" si="278"/>
        <v>0.25912087912087856</v>
      </c>
      <c r="M138" s="103">
        <f t="shared" si="279"/>
        <v>0.60113207547169978</v>
      </c>
      <c r="N138" s="103">
        <f t="shared" si="280"/>
        <v>0.49828282828283221</v>
      </c>
      <c r="O138" s="102">
        <f t="shared" si="281"/>
        <v>-0.90818181818181909</v>
      </c>
      <c r="P138" s="103">
        <f t="shared" si="282"/>
        <v>-0.93818181818181934</v>
      </c>
      <c r="Q138" s="103">
        <f t="shared" si="283"/>
        <v>0.14181818181818073</v>
      </c>
      <c r="R138" s="103">
        <f t="shared" si="284"/>
        <v>0.4718181818181808</v>
      </c>
      <c r="S138" s="103">
        <f t="shared" si="285"/>
        <v>0.36181818181818137</v>
      </c>
      <c r="T138" s="103">
        <f t="shared" si="286"/>
        <v>0.39181818181818073</v>
      </c>
      <c r="U138" s="103">
        <f t="shared" si="287"/>
        <v>-0.13818181818181863</v>
      </c>
      <c r="V138" s="103">
        <f t="shared" si="288"/>
        <v>-0.13818181818181863</v>
      </c>
      <c r="W138" s="103">
        <f t="shared" si="289"/>
        <v>6.1818181818180662E-2</v>
      </c>
      <c r="X138" s="103">
        <f t="shared" si="290"/>
        <v>0.43181818181818077</v>
      </c>
      <c r="Y138" s="103">
        <f t="shared" si="291"/>
        <v>0.26181818181818084</v>
      </c>
      <c r="Z138" s="35">
        <f t="shared" si="292"/>
        <v>99.910858412754578</v>
      </c>
      <c r="AA138" s="35">
        <f t="shared" si="293"/>
        <v>100</v>
      </c>
      <c r="AB138" s="35">
        <f t="shared" si="294"/>
        <v>91.557087745218766</v>
      </c>
      <c r="AC138" s="35">
        <f t="shared" si="295"/>
        <v>94.295068151245545</v>
      </c>
      <c r="AD138" s="35">
        <f t="shared" si="296"/>
        <v>100</v>
      </c>
      <c r="AE138" s="35">
        <f t="shared" si="297"/>
        <v>96.966045686084954</v>
      </c>
      <c r="AF138" s="35">
        <f t="shared" si="298"/>
        <v>93.76208047794762</v>
      </c>
      <c r="AG138" s="35">
        <f t="shared" si="299"/>
        <v>91.40116478245973</v>
      </c>
      <c r="AH138" s="35">
        <f t="shared" si="300"/>
        <v>100</v>
      </c>
      <c r="AI138" s="35">
        <f t="shared" si="301"/>
        <v>100</v>
      </c>
      <c r="AJ138" s="35">
        <f t="shared" si="302"/>
        <v>98.136632497100351</v>
      </c>
      <c r="AK138" s="36">
        <f t="shared" si="303"/>
        <v>100</v>
      </c>
      <c r="AL138" s="35">
        <f t="shared" si="304"/>
        <v>99.544764795144161</v>
      </c>
      <c r="AM138" s="35">
        <f t="shared" si="305"/>
        <v>95.859473023839399</v>
      </c>
      <c r="AN138" s="35">
        <f t="shared" si="306"/>
        <v>100</v>
      </c>
      <c r="AO138" s="35">
        <f t="shared" si="307"/>
        <v>98.619824341279809</v>
      </c>
      <c r="AP138" s="35">
        <f t="shared" si="308"/>
        <v>98.996235884567128</v>
      </c>
      <c r="AQ138" s="35">
        <f t="shared" si="309"/>
        <v>97.354497354497354</v>
      </c>
      <c r="AR138" s="35">
        <f t="shared" si="310"/>
        <v>97.354497354497354</v>
      </c>
      <c r="AS138" s="35">
        <f t="shared" si="311"/>
        <v>100</v>
      </c>
      <c r="AT138" s="35">
        <f t="shared" si="312"/>
        <v>100</v>
      </c>
      <c r="AU138" s="35">
        <f t="shared" si="313"/>
        <v>97.85624211853721</v>
      </c>
      <c r="AV138" s="36">
        <f t="shared" si="248"/>
        <v>77.685193515718197</v>
      </c>
      <c r="AW138" s="35">
        <f t="shared" si="249"/>
        <v>77.754505115733167</v>
      </c>
      <c r="AX138" s="35">
        <f t="shared" si="250"/>
        <v>91.557087745218766</v>
      </c>
      <c r="AY138" s="35">
        <f t="shared" si="251"/>
        <v>94.295068151245545</v>
      </c>
      <c r="AZ138" s="35">
        <f t="shared" si="252"/>
        <v>100</v>
      </c>
      <c r="BA138" s="35">
        <f t="shared" si="253"/>
        <v>96.966045686084954</v>
      </c>
      <c r="BB138" s="35">
        <f t="shared" si="254"/>
        <v>88.282959165469535</v>
      </c>
      <c r="BC138" s="35">
        <f t="shared" si="255"/>
        <v>86.06000695626706</v>
      </c>
      <c r="BD138" s="35">
        <f t="shared" si="256"/>
        <v>94.156356936035834</v>
      </c>
      <c r="BE138" s="35">
        <f t="shared" si="257"/>
        <v>98.200169635284155</v>
      </c>
      <c r="BF138" s="35">
        <f t="shared" si="258"/>
        <v>96.370339586507924</v>
      </c>
      <c r="BG138" s="36">
        <f t="shared" si="259"/>
        <v>59.746146872166818</v>
      </c>
      <c r="BH138" s="35">
        <f t="shared" si="260"/>
        <v>59.79945305378304</v>
      </c>
      <c r="BI138" s="35">
        <f t="shared" si="261"/>
        <v>70.414746543778804</v>
      </c>
      <c r="BJ138" s="35">
        <f t="shared" si="262"/>
        <v>72.520473157415836</v>
      </c>
      <c r="BK138" s="35">
        <f t="shared" si="263"/>
        <v>76.908023483365938</v>
      </c>
      <c r="BL138" s="35">
        <f t="shared" si="264"/>
        <v>74.57466918714556</v>
      </c>
      <c r="BM138" s="35">
        <f t="shared" si="265"/>
        <v>67.896678966789665</v>
      </c>
      <c r="BN138" s="35">
        <f t="shared" si="266"/>
        <v>66.187050359712231</v>
      </c>
      <c r="BO138" s="35">
        <f t="shared" si="267"/>
        <v>72.413793103448285</v>
      </c>
      <c r="BP138" s="35">
        <f t="shared" si="268"/>
        <v>75.523809523809518</v>
      </c>
      <c r="BQ138" s="35">
        <f t="shared" si="269"/>
        <v>74.116523400191014</v>
      </c>
      <c r="BR138" s="36">
        <f t="shared" si="314"/>
        <v>82.685069008782932</v>
      </c>
      <c r="BS138" s="35">
        <f t="shared" si="315"/>
        <v>82.308657465495614</v>
      </c>
      <c r="BT138" s="35">
        <f t="shared" si="316"/>
        <v>95.859473023839399</v>
      </c>
      <c r="BU138" s="35">
        <f t="shared" si="317"/>
        <v>100</v>
      </c>
      <c r="BV138" s="35">
        <f t="shared" si="318"/>
        <v>98.619824341279809</v>
      </c>
      <c r="BW138" s="35">
        <f t="shared" si="319"/>
        <v>98.996235884567128</v>
      </c>
      <c r="BX138" s="35">
        <f t="shared" si="320"/>
        <v>92.346298619824339</v>
      </c>
      <c r="BY138" s="35">
        <f t="shared" si="321"/>
        <v>92.346298619824339</v>
      </c>
      <c r="BZ138" s="35">
        <f t="shared" si="322"/>
        <v>94.855708908406527</v>
      </c>
      <c r="CA138" s="35">
        <f t="shared" si="323"/>
        <v>99.498117942283571</v>
      </c>
      <c r="CB138" s="35">
        <f t="shared" si="324"/>
        <v>97.365119196988715</v>
      </c>
      <c r="CC138" s="15">
        <v>6.59</v>
      </c>
      <c r="CD138" s="16">
        <v>6.56</v>
      </c>
      <c r="CE138" s="15">
        <v>7.64</v>
      </c>
      <c r="CF138" s="16">
        <v>7.97</v>
      </c>
      <c r="CG138" s="16">
        <v>7.86</v>
      </c>
      <c r="CH138" s="16">
        <v>7.89</v>
      </c>
      <c r="CI138" s="15">
        <v>7.36</v>
      </c>
      <c r="CJ138" s="16">
        <v>7.36</v>
      </c>
      <c r="CK138" s="16">
        <v>7.56</v>
      </c>
      <c r="CL138" s="15">
        <v>7.93</v>
      </c>
      <c r="CM138" s="16">
        <v>7.76</v>
      </c>
      <c r="CN138" s="15">
        <v>0.22</v>
      </c>
      <c r="CO138" s="16">
        <v>0.25</v>
      </c>
      <c r="CP138" s="15">
        <v>0.27</v>
      </c>
      <c r="CQ138" s="16">
        <v>0.27</v>
      </c>
      <c r="CR138" s="16">
        <v>0.26</v>
      </c>
      <c r="CS138" s="16">
        <v>0.37</v>
      </c>
      <c r="CT138" s="15">
        <v>0.26</v>
      </c>
      <c r="CU138" s="16">
        <v>0.36</v>
      </c>
      <c r="CV138" s="16">
        <v>0.28000000000000003</v>
      </c>
      <c r="CW138" s="15">
        <v>0.37</v>
      </c>
      <c r="CX138" s="16">
        <v>0.33</v>
      </c>
      <c r="CY138" s="19">
        <f t="shared" si="325"/>
        <v>3.3383915022761759</v>
      </c>
      <c r="CZ138" s="17">
        <f t="shared" si="326"/>
        <v>3.8109756097560976</v>
      </c>
      <c r="DA138" s="19">
        <f t="shared" si="327"/>
        <v>3.5340314136125657</v>
      </c>
      <c r="DB138" s="17">
        <f t="shared" si="328"/>
        <v>3.3877038895859477</v>
      </c>
      <c r="DC138" s="17">
        <f t="shared" si="329"/>
        <v>3.3078880407124678</v>
      </c>
      <c r="DD138" s="17">
        <f t="shared" si="330"/>
        <v>4.6894803548795947</v>
      </c>
      <c r="DE138" s="19">
        <f t="shared" si="331"/>
        <v>3.5326086956521738</v>
      </c>
      <c r="DF138" s="17">
        <f t="shared" si="332"/>
        <v>4.891304347826086</v>
      </c>
      <c r="DG138" s="17">
        <f t="shared" si="333"/>
        <v>3.7037037037037042</v>
      </c>
      <c r="DH138" s="19">
        <f t="shared" si="334"/>
        <v>4.6658259773013873</v>
      </c>
      <c r="DI138" s="17">
        <f t="shared" si="335"/>
        <v>4.2525773195876289</v>
      </c>
    </row>
    <row r="139" spans="1:113" x14ac:dyDescent="0.2">
      <c r="A139" s="91" t="s">
        <v>317</v>
      </c>
      <c r="B139" s="91" t="e">
        <f>VLOOKUP(A139,#REF!,5,FALSE)</f>
        <v>#REF!</v>
      </c>
      <c r="C139" s="92">
        <v>4</v>
      </c>
      <c r="D139" s="103" t="str">
        <f t="shared" si="270"/>
        <v/>
      </c>
      <c r="E139" s="103" t="str">
        <f t="shared" si="271"/>
        <v/>
      </c>
      <c r="F139" s="103">
        <f t="shared" si="272"/>
        <v>-0.96961832061068698</v>
      </c>
      <c r="G139" s="103">
        <f t="shared" si="273"/>
        <v>-0.98101562500000217</v>
      </c>
      <c r="H139" s="103" t="str">
        <f t="shared" si="274"/>
        <v/>
      </c>
      <c r="I139" s="103" t="str">
        <f t="shared" si="275"/>
        <v/>
      </c>
      <c r="J139" s="103" t="str">
        <f t="shared" si="276"/>
        <v/>
      </c>
      <c r="K139" s="103" t="str">
        <f t="shared" si="277"/>
        <v/>
      </c>
      <c r="L139" s="103" t="str">
        <f t="shared" si="278"/>
        <v/>
      </c>
      <c r="M139" s="103">
        <f t="shared" si="279"/>
        <v>-1.1888679245283003</v>
      </c>
      <c r="N139" s="103">
        <f t="shared" si="280"/>
        <v>-1.7117171717171678</v>
      </c>
      <c r="O139" s="102" t="str">
        <f t="shared" si="281"/>
        <v/>
      </c>
      <c r="P139" s="103" t="str">
        <f t="shared" si="282"/>
        <v/>
      </c>
      <c r="Q139" s="103">
        <f t="shared" si="283"/>
        <v>0.38250000000000028</v>
      </c>
      <c r="R139" s="103">
        <f t="shared" si="284"/>
        <v>0.5625</v>
      </c>
      <c r="S139" s="103" t="str">
        <f t="shared" si="285"/>
        <v/>
      </c>
      <c r="T139" s="103" t="str">
        <f t="shared" si="286"/>
        <v/>
      </c>
      <c r="U139" s="103" t="str">
        <f t="shared" si="287"/>
        <v/>
      </c>
      <c r="V139" s="103" t="str">
        <f t="shared" si="288"/>
        <v/>
      </c>
      <c r="W139" s="103" t="str">
        <f t="shared" si="289"/>
        <v/>
      </c>
      <c r="X139" s="103">
        <f t="shared" si="290"/>
        <v>-0.17750000000000021</v>
      </c>
      <c r="Y139" s="103">
        <f t="shared" si="291"/>
        <v>-0.76750000000000007</v>
      </c>
      <c r="Z139" s="35">
        <f t="shared" si="292"/>
        <v>0</v>
      </c>
      <c r="AA139" s="35">
        <f t="shared" si="293"/>
        <v>0</v>
      </c>
      <c r="AB139" s="35">
        <f t="shared" si="294"/>
        <v>98.640285071267826</v>
      </c>
      <c r="AC139" s="35">
        <f t="shared" si="295"/>
        <v>100</v>
      </c>
      <c r="AD139" s="35">
        <f t="shared" si="296"/>
        <v>0</v>
      </c>
      <c r="AE139" s="35">
        <f t="shared" si="297"/>
        <v>0</v>
      </c>
      <c r="AF139" s="35">
        <f t="shared" si="298"/>
        <v>0</v>
      </c>
      <c r="AG139" s="35">
        <f t="shared" si="299"/>
        <v>0</v>
      </c>
      <c r="AH139" s="35">
        <f t="shared" si="300"/>
        <v>0</v>
      </c>
      <c r="AI139" s="35">
        <f t="shared" si="301"/>
        <v>100</v>
      </c>
      <c r="AJ139" s="35">
        <f t="shared" si="302"/>
        <v>90.649879133494494</v>
      </c>
      <c r="AK139" s="36">
        <f t="shared" si="303"/>
        <v>0</v>
      </c>
      <c r="AL139" s="35">
        <f t="shared" si="304"/>
        <v>0</v>
      </c>
      <c r="AM139" s="35">
        <f t="shared" si="305"/>
        <v>97.383720930232556</v>
      </c>
      <c r="AN139" s="35">
        <f t="shared" si="306"/>
        <v>100</v>
      </c>
      <c r="AO139" s="35">
        <f t="shared" si="307"/>
        <v>0</v>
      </c>
      <c r="AP139" s="35">
        <f t="shared" si="308"/>
        <v>0</v>
      </c>
      <c r="AQ139" s="35">
        <f t="shared" si="309"/>
        <v>0</v>
      </c>
      <c r="AR139" s="35">
        <f t="shared" si="310"/>
        <v>0</v>
      </c>
      <c r="AS139" s="35">
        <f t="shared" si="311"/>
        <v>0</v>
      </c>
      <c r="AT139" s="35">
        <f t="shared" si="312"/>
        <v>100</v>
      </c>
      <c r="AU139" s="35">
        <f t="shared" si="313"/>
        <v>90.390879478827372</v>
      </c>
      <c r="AV139" s="36">
        <f t="shared" si="248"/>
        <v>0</v>
      </c>
      <c r="AW139" s="35">
        <f t="shared" si="249"/>
        <v>0</v>
      </c>
      <c r="AX139" s="35">
        <f t="shared" si="250"/>
        <v>98.640285071267826</v>
      </c>
      <c r="AY139" s="35">
        <f t="shared" si="251"/>
        <v>100</v>
      </c>
      <c r="AZ139" s="35">
        <f t="shared" si="252"/>
        <v>0</v>
      </c>
      <c r="BA139" s="35">
        <f t="shared" si="253"/>
        <v>0</v>
      </c>
      <c r="BB139" s="35">
        <f t="shared" si="254"/>
        <v>0</v>
      </c>
      <c r="BC139" s="35">
        <f t="shared" si="255"/>
        <v>0</v>
      </c>
      <c r="BD139" s="35">
        <f t="shared" si="256"/>
        <v>0</v>
      </c>
      <c r="BE139" s="35">
        <f t="shared" si="257"/>
        <v>93.408914728682177</v>
      </c>
      <c r="BF139" s="35">
        <f t="shared" si="258"/>
        <v>84.675068301459319</v>
      </c>
      <c r="BG139" s="36">
        <f t="shared" si="259"/>
        <v>0</v>
      </c>
      <c r="BH139" s="35">
        <f t="shared" si="260"/>
        <v>0</v>
      </c>
      <c r="BI139" s="35">
        <f t="shared" si="261"/>
        <v>61.751152073732719</v>
      </c>
      <c r="BJ139" s="35">
        <f t="shared" si="262"/>
        <v>62.602365787079158</v>
      </c>
      <c r="BK139" s="35">
        <f t="shared" si="263"/>
        <v>0</v>
      </c>
      <c r="BL139" s="35">
        <f t="shared" si="264"/>
        <v>0</v>
      </c>
      <c r="BM139" s="35">
        <f t="shared" si="265"/>
        <v>0</v>
      </c>
      <c r="BN139" s="35">
        <f t="shared" si="266"/>
        <v>0</v>
      </c>
      <c r="BO139" s="35">
        <f t="shared" si="267"/>
        <v>0</v>
      </c>
      <c r="BP139" s="35">
        <f t="shared" si="268"/>
        <v>58.476190476190474</v>
      </c>
      <c r="BQ139" s="35">
        <f t="shared" si="269"/>
        <v>53.00859598853868</v>
      </c>
      <c r="BR139" s="36">
        <f t="shared" si="314"/>
        <v>0</v>
      </c>
      <c r="BS139" s="35">
        <f t="shared" si="315"/>
        <v>0</v>
      </c>
      <c r="BT139" s="35">
        <f t="shared" si="316"/>
        <v>97.383720930232556</v>
      </c>
      <c r="BU139" s="35">
        <f t="shared" si="317"/>
        <v>100</v>
      </c>
      <c r="BV139" s="35">
        <f t="shared" si="318"/>
        <v>0</v>
      </c>
      <c r="BW139" s="35">
        <f t="shared" si="319"/>
        <v>0</v>
      </c>
      <c r="BX139" s="35">
        <f t="shared" si="320"/>
        <v>0</v>
      </c>
      <c r="BY139" s="35">
        <f t="shared" si="321"/>
        <v>0</v>
      </c>
      <c r="BZ139" s="35">
        <f t="shared" si="322"/>
        <v>0</v>
      </c>
      <c r="CA139" s="35">
        <f t="shared" si="323"/>
        <v>89.244186046511629</v>
      </c>
      <c r="CB139" s="35">
        <f t="shared" si="324"/>
        <v>80.668604651162795</v>
      </c>
      <c r="CE139" s="15">
        <v>6.7</v>
      </c>
      <c r="CF139" s="16">
        <v>6.88</v>
      </c>
      <c r="CL139" s="15">
        <v>6.14</v>
      </c>
      <c r="CM139" s="16">
        <v>5.55</v>
      </c>
      <c r="CN139" s="15" t="s">
        <v>180</v>
      </c>
      <c r="CO139" s="16" t="s">
        <v>180</v>
      </c>
      <c r="CP139" s="15">
        <v>0.1</v>
      </c>
      <c r="CQ139" s="16">
        <v>0.31</v>
      </c>
      <c r="CR139" s="16" t="s">
        <v>180</v>
      </c>
      <c r="CS139" s="16" t="s">
        <v>180</v>
      </c>
      <c r="CT139" s="15" t="s">
        <v>180</v>
      </c>
      <c r="CU139" s="16" t="s">
        <v>180</v>
      </c>
      <c r="CV139" s="16" t="s">
        <v>180</v>
      </c>
      <c r="CW139" s="15">
        <v>0.25</v>
      </c>
      <c r="CX139" s="16">
        <v>7.0000000000000007E-2</v>
      </c>
      <c r="CY139" s="19" t="str">
        <f t="shared" si="325"/>
        <v/>
      </c>
      <c r="CZ139" s="17" t="str">
        <f t="shared" si="326"/>
        <v/>
      </c>
      <c r="DA139" s="19">
        <f t="shared" si="327"/>
        <v>1.4925373134328357</v>
      </c>
      <c r="DB139" s="17">
        <f t="shared" si="328"/>
        <v>4.5058139534883725</v>
      </c>
      <c r="DC139" s="17" t="str">
        <f t="shared" si="329"/>
        <v/>
      </c>
      <c r="DD139" s="17" t="str">
        <f t="shared" si="330"/>
        <v/>
      </c>
      <c r="DE139" s="19" t="str">
        <f t="shared" si="331"/>
        <v/>
      </c>
      <c r="DF139" s="17" t="str">
        <f t="shared" si="332"/>
        <v/>
      </c>
      <c r="DG139" s="17" t="str">
        <f t="shared" si="333"/>
        <v/>
      </c>
      <c r="DH139" s="19">
        <f t="shared" si="334"/>
        <v>4.0716612377850163</v>
      </c>
      <c r="DI139" s="17">
        <f t="shared" si="335"/>
        <v>1.2612612612612615</v>
      </c>
    </row>
    <row r="140" spans="1:113" x14ac:dyDescent="0.2">
      <c r="A140" s="91" t="s">
        <v>318</v>
      </c>
      <c r="B140" s="91" t="e">
        <f>VLOOKUP(A140,#REF!,5,FALSE)</f>
        <v>#REF!</v>
      </c>
      <c r="C140" s="92">
        <v>4</v>
      </c>
      <c r="D140" s="103" t="str">
        <f t="shared" si="270"/>
        <v/>
      </c>
      <c r="E140" s="103" t="str">
        <f t="shared" si="271"/>
        <v/>
      </c>
      <c r="F140" s="103">
        <f t="shared" si="272"/>
        <v>1.4103816793893129</v>
      </c>
      <c r="G140" s="103">
        <f t="shared" si="273"/>
        <v>1.6389843749999979</v>
      </c>
      <c r="H140" s="103">
        <f t="shared" si="274"/>
        <v>1.0559374999999989</v>
      </c>
      <c r="I140" s="103">
        <f t="shared" si="275"/>
        <v>0.64516129032257652</v>
      </c>
      <c r="J140" s="103" t="str">
        <f t="shared" si="276"/>
        <v/>
      </c>
      <c r="K140" s="103">
        <f t="shared" si="277"/>
        <v>0.51899159663865291</v>
      </c>
      <c r="L140" s="103">
        <f t="shared" si="278"/>
        <v>0.76912087912087923</v>
      </c>
      <c r="M140" s="103">
        <f t="shared" si="279"/>
        <v>1.3211320754717004</v>
      </c>
      <c r="N140" s="103">
        <f t="shared" si="280"/>
        <v>0.47828282828283264</v>
      </c>
      <c r="O140" s="102" t="str">
        <f t="shared" si="281"/>
        <v/>
      </c>
      <c r="P140" s="103" t="str">
        <f t="shared" si="282"/>
        <v/>
      </c>
      <c r="Q140" s="103">
        <f t="shared" si="283"/>
        <v>0.60625000000000107</v>
      </c>
      <c r="R140" s="103">
        <f t="shared" si="284"/>
        <v>1.026250000000001</v>
      </c>
      <c r="S140" s="103">
        <f t="shared" si="285"/>
        <v>-3.3749999999999503E-2</v>
      </c>
      <c r="T140" s="103">
        <f t="shared" si="286"/>
        <v>-0.43374999999999986</v>
      </c>
      <c r="U140" s="103" t="str">
        <f t="shared" si="287"/>
        <v/>
      </c>
      <c r="V140" s="103">
        <f t="shared" si="288"/>
        <v>-0.20374999999999943</v>
      </c>
      <c r="W140" s="103">
        <f t="shared" si="289"/>
        <v>-0.40374999999999872</v>
      </c>
      <c r="X140" s="103">
        <f t="shared" si="290"/>
        <v>0.17625000000000135</v>
      </c>
      <c r="Y140" s="103">
        <f t="shared" si="291"/>
        <v>-0.73374999999999879</v>
      </c>
      <c r="Z140" s="35">
        <f t="shared" si="292"/>
        <v>0</v>
      </c>
      <c r="AA140" s="35">
        <f t="shared" si="293"/>
        <v>0</v>
      </c>
      <c r="AB140" s="35">
        <f t="shared" si="294"/>
        <v>96.812224108658754</v>
      </c>
      <c r="AC140" s="35">
        <f t="shared" si="295"/>
        <v>100</v>
      </c>
      <c r="AD140" s="35">
        <f t="shared" si="296"/>
        <v>95.535688536409509</v>
      </c>
      <c r="AE140" s="35">
        <f t="shared" si="297"/>
        <v>87.911252611680439</v>
      </c>
      <c r="AF140" s="35">
        <f t="shared" si="298"/>
        <v>0</v>
      </c>
      <c r="AG140" s="35">
        <f t="shared" si="299"/>
        <v>96.211655211147075</v>
      </c>
      <c r="AH140" s="35">
        <f t="shared" si="300"/>
        <v>100</v>
      </c>
      <c r="AI140" s="35">
        <f t="shared" si="301"/>
        <v>100</v>
      </c>
      <c r="AJ140" s="35">
        <f t="shared" si="302"/>
        <v>89.736157808436971</v>
      </c>
      <c r="AK140" s="36">
        <f t="shared" si="303"/>
        <v>0</v>
      </c>
      <c r="AL140" s="35">
        <f t="shared" si="304"/>
        <v>0</v>
      </c>
      <c r="AM140" s="35">
        <f t="shared" si="305"/>
        <v>95.578947368421055</v>
      </c>
      <c r="AN140" s="35">
        <f t="shared" si="306"/>
        <v>100</v>
      </c>
      <c r="AO140" s="35">
        <f t="shared" si="307"/>
        <v>88.84210526315789</v>
      </c>
      <c r="AP140" s="35">
        <f t="shared" si="308"/>
        <v>84.631578947368411</v>
      </c>
      <c r="AQ140" s="35">
        <f t="shared" si="309"/>
        <v>0</v>
      </c>
      <c r="AR140" s="35">
        <f t="shared" si="310"/>
        <v>100</v>
      </c>
      <c r="AS140" s="35">
        <f t="shared" si="311"/>
        <v>97.581620314389369</v>
      </c>
      <c r="AT140" s="35">
        <f t="shared" si="312"/>
        <v>100</v>
      </c>
      <c r="AU140" s="35">
        <f t="shared" si="313"/>
        <v>89.479768786127167</v>
      </c>
      <c r="AV140" s="36">
        <f t="shared" si="248"/>
        <v>0</v>
      </c>
      <c r="AW140" s="35">
        <f t="shared" si="249"/>
        <v>0</v>
      </c>
      <c r="AX140" s="35">
        <f t="shared" si="250"/>
        <v>96.812224108658754</v>
      </c>
      <c r="AY140" s="35">
        <f t="shared" si="251"/>
        <v>100</v>
      </c>
      <c r="AZ140" s="35">
        <f t="shared" si="252"/>
        <v>95.535688536409509</v>
      </c>
      <c r="BA140" s="35">
        <f t="shared" si="253"/>
        <v>87.911252611680439</v>
      </c>
      <c r="BB140" s="35">
        <f t="shared" si="254"/>
        <v>0</v>
      </c>
      <c r="BC140" s="35">
        <f t="shared" si="255"/>
        <v>86.034929950776231</v>
      </c>
      <c r="BD140" s="35">
        <f t="shared" si="256"/>
        <v>89.422565033272846</v>
      </c>
      <c r="BE140" s="35">
        <f t="shared" si="257"/>
        <v>95.301754385964927</v>
      </c>
      <c r="BF140" s="35">
        <f t="shared" si="258"/>
        <v>85.520132709998478</v>
      </c>
      <c r="BG140" s="36">
        <f t="shared" si="259"/>
        <v>0</v>
      </c>
      <c r="BH140" s="35">
        <f t="shared" si="260"/>
        <v>0</v>
      </c>
      <c r="BI140" s="35">
        <f t="shared" si="261"/>
        <v>83.68663594470047</v>
      </c>
      <c r="BJ140" s="35">
        <f t="shared" si="262"/>
        <v>86.442220200181978</v>
      </c>
      <c r="BK140" s="35">
        <f t="shared" si="263"/>
        <v>82.583170254403129</v>
      </c>
      <c r="BL140" s="35">
        <f t="shared" si="264"/>
        <v>75.992438563327028</v>
      </c>
      <c r="BM140" s="35">
        <f t="shared" si="265"/>
        <v>0</v>
      </c>
      <c r="BN140" s="35">
        <f t="shared" si="266"/>
        <v>74.370503597122308</v>
      </c>
      <c r="BO140" s="35">
        <f t="shared" si="267"/>
        <v>77.298850574712645</v>
      </c>
      <c r="BP140" s="35">
        <f t="shared" si="268"/>
        <v>82.38095238095238</v>
      </c>
      <c r="BQ140" s="35">
        <f t="shared" si="269"/>
        <v>73.925501432664745</v>
      </c>
      <c r="BR140" s="36">
        <f t="shared" si="314"/>
        <v>0</v>
      </c>
      <c r="BS140" s="35">
        <f t="shared" si="315"/>
        <v>0</v>
      </c>
      <c r="BT140" s="35">
        <f t="shared" si="316"/>
        <v>95.578947368421055</v>
      </c>
      <c r="BU140" s="35">
        <f t="shared" si="317"/>
        <v>100</v>
      </c>
      <c r="BV140" s="35">
        <f t="shared" si="318"/>
        <v>88.84210526315789</v>
      </c>
      <c r="BW140" s="35">
        <f t="shared" si="319"/>
        <v>84.631578947368411</v>
      </c>
      <c r="BX140" s="35">
        <f t="shared" si="320"/>
        <v>0</v>
      </c>
      <c r="BY140" s="35">
        <f t="shared" si="321"/>
        <v>87.05263157894737</v>
      </c>
      <c r="BZ140" s="35">
        <f t="shared" si="322"/>
        <v>84.94736842105263</v>
      </c>
      <c r="CA140" s="35">
        <f t="shared" si="323"/>
        <v>91.05263157894737</v>
      </c>
      <c r="CB140" s="35">
        <f t="shared" si="324"/>
        <v>81.473684210526315</v>
      </c>
      <c r="CE140" s="15">
        <v>9.08</v>
      </c>
      <c r="CF140" s="16">
        <v>9.5</v>
      </c>
      <c r="CG140" s="16">
        <v>8.44</v>
      </c>
      <c r="CH140" s="16">
        <v>8.0399999999999991</v>
      </c>
      <c r="CJ140" s="16">
        <v>8.27</v>
      </c>
      <c r="CK140" s="16">
        <v>8.07</v>
      </c>
      <c r="CL140" s="15">
        <v>8.65</v>
      </c>
      <c r="CM140" s="16">
        <v>7.74</v>
      </c>
      <c r="CN140" s="15" t="s">
        <v>180</v>
      </c>
      <c r="CO140" s="16" t="s">
        <v>180</v>
      </c>
      <c r="CP140" s="15">
        <v>0.08</v>
      </c>
      <c r="CQ140" s="16">
        <v>7.0000000000000007E-2</v>
      </c>
      <c r="CR140" s="16">
        <v>7.0000000000000007E-2</v>
      </c>
      <c r="CS140" s="16">
        <v>0.09</v>
      </c>
      <c r="CT140" s="15" t="s">
        <v>180</v>
      </c>
      <c r="CU140" s="16">
        <v>0.06</v>
      </c>
      <c r="CV140" s="16">
        <v>0.06</v>
      </c>
      <c r="CW140" s="15">
        <v>0.08</v>
      </c>
      <c r="CX140" s="16">
        <v>0.17</v>
      </c>
      <c r="CY140" s="19" t="str">
        <f t="shared" si="325"/>
        <v/>
      </c>
      <c r="CZ140" s="17" t="str">
        <f t="shared" si="326"/>
        <v/>
      </c>
      <c r="DA140" s="19">
        <f t="shared" si="327"/>
        <v>0.88105726872246704</v>
      </c>
      <c r="DB140" s="17">
        <f t="shared" si="328"/>
        <v>0.73684210526315796</v>
      </c>
      <c r="DC140" s="17">
        <f t="shared" si="329"/>
        <v>0.82938388625592419</v>
      </c>
      <c r="DD140" s="17">
        <f t="shared" si="330"/>
        <v>1.119402985074627</v>
      </c>
      <c r="DE140" s="19" t="str">
        <f t="shared" si="331"/>
        <v/>
      </c>
      <c r="DF140" s="17">
        <f t="shared" si="332"/>
        <v>0.7255139056831923</v>
      </c>
      <c r="DG140" s="17">
        <f t="shared" si="333"/>
        <v>0.74349442379182151</v>
      </c>
      <c r="DH140" s="19">
        <f t="shared" si="334"/>
        <v>0.92485549132947986</v>
      </c>
      <c r="DI140" s="17">
        <f t="shared" si="335"/>
        <v>2.1963824289405687</v>
      </c>
    </row>
    <row r="141" spans="1:113" x14ac:dyDescent="0.2">
      <c r="A141" s="91" t="s">
        <v>319</v>
      </c>
      <c r="B141" s="91" t="e">
        <f>VLOOKUP(A141,#REF!,5,FALSE)</f>
        <v>#REF!</v>
      </c>
      <c r="C141" s="92">
        <v>4</v>
      </c>
      <c r="D141" s="103" t="str">
        <f t="shared" si="270"/>
        <v/>
      </c>
      <c r="E141" s="103" t="str">
        <f t="shared" si="271"/>
        <v/>
      </c>
      <c r="F141" s="103">
        <f t="shared" si="272"/>
        <v>0.9203816793893127</v>
      </c>
      <c r="G141" s="103">
        <f t="shared" si="273"/>
        <v>1.3789843749999982</v>
      </c>
      <c r="H141" s="103">
        <f t="shared" si="274"/>
        <v>1.0359374999999993</v>
      </c>
      <c r="I141" s="103">
        <f t="shared" si="275"/>
        <v>0.88516129032257673</v>
      </c>
      <c r="J141" s="103" t="str">
        <f t="shared" si="276"/>
        <v/>
      </c>
      <c r="K141" s="103">
        <f t="shared" si="277"/>
        <v>0.89899159663865369</v>
      </c>
      <c r="L141" s="103">
        <f t="shared" si="278"/>
        <v>0.71912087912087852</v>
      </c>
      <c r="M141" s="103" t="str">
        <f t="shared" si="279"/>
        <v/>
      </c>
      <c r="N141" s="103" t="str">
        <f t="shared" si="280"/>
        <v/>
      </c>
      <c r="O141" s="102" t="str">
        <f t="shared" si="281"/>
        <v/>
      </c>
      <c r="P141" s="103" t="str">
        <f t="shared" si="282"/>
        <v/>
      </c>
      <c r="Q141" s="103">
        <f t="shared" si="283"/>
        <v>5.6666666666666643E-2</v>
      </c>
      <c r="R141" s="103">
        <f t="shared" si="284"/>
        <v>0.706666666666667</v>
      </c>
      <c r="S141" s="103">
        <f t="shared" si="285"/>
        <v>-0.11333333333333329</v>
      </c>
      <c r="T141" s="103">
        <f t="shared" si="286"/>
        <v>-0.25333333333333385</v>
      </c>
      <c r="U141" s="103" t="str">
        <f t="shared" si="287"/>
        <v/>
      </c>
      <c r="V141" s="103">
        <f t="shared" si="288"/>
        <v>0.11666666666666714</v>
      </c>
      <c r="W141" s="103">
        <f t="shared" si="289"/>
        <v>-0.51333333333333364</v>
      </c>
      <c r="X141" s="103" t="str">
        <f t="shared" si="290"/>
        <v/>
      </c>
      <c r="Y141" s="103" t="str">
        <f t="shared" si="291"/>
        <v/>
      </c>
      <c r="Z141" s="35">
        <f t="shared" si="292"/>
        <v>0</v>
      </c>
      <c r="AA141" s="35">
        <f t="shared" si="293"/>
        <v>0</v>
      </c>
      <c r="AB141" s="35">
        <f t="shared" si="294"/>
        <v>94.164921100404982</v>
      </c>
      <c r="AC141" s="35">
        <f t="shared" si="295"/>
        <v>100</v>
      </c>
      <c r="AD141" s="35">
        <f t="shared" si="296"/>
        <v>97.991164087054472</v>
      </c>
      <c r="AE141" s="35">
        <f t="shared" si="297"/>
        <v>93.083003952569157</v>
      </c>
      <c r="AF141" s="35">
        <f t="shared" si="298"/>
        <v>0</v>
      </c>
      <c r="AG141" s="35">
        <f t="shared" si="299"/>
        <v>100</v>
      </c>
      <c r="AH141" s="35">
        <f t="shared" si="300"/>
        <v>98.755785883551482</v>
      </c>
      <c r="AI141" s="35">
        <f t="shared" si="301"/>
        <v>0</v>
      </c>
      <c r="AJ141" s="35">
        <f t="shared" si="302"/>
        <v>0</v>
      </c>
      <c r="AK141" s="36">
        <f t="shared" si="303"/>
        <v>0</v>
      </c>
      <c r="AL141" s="35">
        <f t="shared" si="304"/>
        <v>0</v>
      </c>
      <c r="AM141" s="35">
        <f t="shared" si="305"/>
        <v>92.96536796536796</v>
      </c>
      <c r="AN141" s="35">
        <f t="shared" si="306"/>
        <v>100</v>
      </c>
      <c r="AO141" s="35">
        <f t="shared" si="307"/>
        <v>91.125541125541119</v>
      </c>
      <c r="AP141" s="35">
        <f t="shared" si="308"/>
        <v>89.610389610389589</v>
      </c>
      <c r="AQ141" s="35">
        <f t="shared" si="309"/>
        <v>0</v>
      </c>
      <c r="AR141" s="35">
        <f t="shared" si="310"/>
        <v>100</v>
      </c>
      <c r="AS141" s="35">
        <f t="shared" si="311"/>
        <v>92.716763005780336</v>
      </c>
      <c r="AT141" s="35">
        <f t="shared" si="312"/>
        <v>0</v>
      </c>
      <c r="AU141" s="35">
        <f t="shared" si="313"/>
        <v>0</v>
      </c>
      <c r="AV141" s="36">
        <f t="shared" si="248"/>
        <v>0</v>
      </c>
      <c r="AW141" s="35">
        <f t="shared" si="249"/>
        <v>0</v>
      </c>
      <c r="AX141" s="35">
        <f t="shared" si="250"/>
        <v>94.164921100404982</v>
      </c>
      <c r="AY141" s="35">
        <f t="shared" si="251"/>
        <v>100</v>
      </c>
      <c r="AZ141" s="35">
        <f t="shared" si="252"/>
        <v>97.991164087054472</v>
      </c>
      <c r="BA141" s="35">
        <f t="shared" si="253"/>
        <v>93.083003952569157</v>
      </c>
      <c r="BB141" s="35">
        <f t="shared" si="254"/>
        <v>0</v>
      </c>
      <c r="BC141" s="35">
        <f t="shared" si="255"/>
        <v>92.520301940265981</v>
      </c>
      <c r="BD141" s="35">
        <f t="shared" si="256"/>
        <v>91.369151282944401</v>
      </c>
      <c r="BE141" s="35">
        <f t="shared" si="257"/>
        <v>0</v>
      </c>
      <c r="BF141" s="35">
        <f t="shared" si="258"/>
        <v>0</v>
      </c>
      <c r="BG141" s="36">
        <f t="shared" si="259"/>
        <v>0</v>
      </c>
      <c r="BH141" s="35">
        <f t="shared" si="260"/>
        <v>0</v>
      </c>
      <c r="BI141" s="35">
        <f t="shared" si="261"/>
        <v>79.170506912442406</v>
      </c>
      <c r="BJ141" s="35">
        <f t="shared" si="262"/>
        <v>84.076433121019107</v>
      </c>
      <c r="BK141" s="35">
        <f t="shared" si="263"/>
        <v>82.387475538160459</v>
      </c>
      <c r="BL141" s="35">
        <f t="shared" si="264"/>
        <v>78.260869565217376</v>
      </c>
      <c r="BM141" s="35">
        <f t="shared" si="265"/>
        <v>0</v>
      </c>
      <c r="BN141" s="35">
        <f t="shared" si="266"/>
        <v>77.787769784172667</v>
      </c>
      <c r="BO141" s="35">
        <f t="shared" si="267"/>
        <v>76.819923371647519</v>
      </c>
      <c r="BP141" s="35">
        <f t="shared" si="268"/>
        <v>0</v>
      </c>
      <c r="BQ141" s="35">
        <f t="shared" si="269"/>
        <v>0</v>
      </c>
      <c r="BR141" s="36">
        <f t="shared" si="314"/>
        <v>0</v>
      </c>
      <c r="BS141" s="35">
        <f t="shared" si="315"/>
        <v>0</v>
      </c>
      <c r="BT141" s="35">
        <f t="shared" si="316"/>
        <v>92.96536796536796</v>
      </c>
      <c r="BU141" s="35">
        <f t="shared" si="317"/>
        <v>100</v>
      </c>
      <c r="BV141" s="35">
        <f t="shared" si="318"/>
        <v>91.125541125541119</v>
      </c>
      <c r="BW141" s="35">
        <f t="shared" si="319"/>
        <v>89.610389610389589</v>
      </c>
      <c r="BX141" s="35">
        <f t="shared" si="320"/>
        <v>0</v>
      </c>
      <c r="BY141" s="35">
        <f t="shared" si="321"/>
        <v>93.614718614718612</v>
      </c>
      <c r="BZ141" s="35">
        <f t="shared" si="322"/>
        <v>86.796536796536799</v>
      </c>
      <c r="CA141" s="35">
        <f t="shared" si="323"/>
        <v>0</v>
      </c>
      <c r="CB141" s="35">
        <f t="shared" si="324"/>
        <v>0</v>
      </c>
      <c r="CE141" s="15">
        <v>8.59</v>
      </c>
      <c r="CF141" s="16">
        <v>9.24</v>
      </c>
      <c r="CG141" s="16">
        <v>8.42</v>
      </c>
      <c r="CH141" s="16">
        <v>8.2799999999999994</v>
      </c>
      <c r="CJ141" s="16">
        <v>8.65</v>
      </c>
      <c r="CK141" s="16">
        <v>8.02</v>
      </c>
      <c r="CN141" s="15" t="s">
        <v>180</v>
      </c>
      <c r="CO141" s="16" t="s">
        <v>180</v>
      </c>
      <c r="CP141" s="15">
        <v>0.3</v>
      </c>
      <c r="CQ141" s="16">
        <v>0.28999999999999998</v>
      </c>
      <c r="CR141" s="16">
        <v>0.25</v>
      </c>
      <c r="CS141" s="16">
        <v>0.23</v>
      </c>
      <c r="CT141" s="15" t="s">
        <v>180</v>
      </c>
      <c r="CU141" s="16">
        <v>0.23</v>
      </c>
      <c r="CV141" s="16">
        <v>0.1</v>
      </c>
      <c r="CW141" s="15" t="s">
        <v>180</v>
      </c>
      <c r="CX141" s="16" t="s">
        <v>180</v>
      </c>
      <c r="CY141" s="19" t="str">
        <f t="shared" si="325"/>
        <v/>
      </c>
      <c r="CZ141" s="17" t="str">
        <f t="shared" si="326"/>
        <v/>
      </c>
      <c r="DA141" s="19">
        <f t="shared" si="327"/>
        <v>3.4924330616996504</v>
      </c>
      <c r="DB141" s="17">
        <f t="shared" si="328"/>
        <v>3.1385281385281383</v>
      </c>
      <c r="DC141" s="17">
        <f t="shared" si="329"/>
        <v>2.9691211401425179</v>
      </c>
      <c r="DD141" s="17">
        <f t="shared" si="330"/>
        <v>2.7777777777777781</v>
      </c>
      <c r="DE141" s="19" t="str">
        <f t="shared" si="331"/>
        <v/>
      </c>
      <c r="DF141" s="17">
        <f t="shared" si="332"/>
        <v>2.6589595375722546</v>
      </c>
      <c r="DG141" s="17">
        <f t="shared" si="333"/>
        <v>1.2468827930174564</v>
      </c>
      <c r="DH141" s="19" t="str">
        <f t="shared" si="334"/>
        <v/>
      </c>
      <c r="DI141" s="17" t="str">
        <f t="shared" si="335"/>
        <v/>
      </c>
    </row>
    <row r="142" spans="1:113" x14ac:dyDescent="0.2">
      <c r="A142" s="91" t="s">
        <v>320</v>
      </c>
      <c r="B142" s="91" t="e">
        <f>VLOOKUP(A142,#REF!,5,FALSE)</f>
        <v>#REF!</v>
      </c>
      <c r="C142" s="92">
        <v>8</v>
      </c>
      <c r="D142" s="103" t="str">
        <f t="shared" si="270"/>
        <v/>
      </c>
      <c r="E142" s="103" t="str">
        <f t="shared" si="271"/>
        <v/>
      </c>
      <c r="F142" s="103">
        <f t="shared" si="272"/>
        <v>0.69038167938931227</v>
      </c>
      <c r="G142" s="103">
        <f t="shared" si="273"/>
        <v>0.70898437499999822</v>
      </c>
      <c r="H142" s="103">
        <f t="shared" si="274"/>
        <v>0.25593749999999904</v>
      </c>
      <c r="I142" s="103">
        <f t="shared" si="275"/>
        <v>-2.4838709677422521E-2</v>
      </c>
      <c r="J142" s="103">
        <f t="shared" si="276"/>
        <v>-0.50610619469026563</v>
      </c>
      <c r="K142" s="103">
        <f t="shared" si="277"/>
        <v>-0.18100840336134638</v>
      </c>
      <c r="L142" s="103">
        <f t="shared" si="278"/>
        <v>-0.29087912087912127</v>
      </c>
      <c r="M142" s="103">
        <f t="shared" si="279"/>
        <v>-8.8679245282996533E-3</v>
      </c>
      <c r="N142" s="103" t="str">
        <f t="shared" si="280"/>
        <v/>
      </c>
      <c r="O142" s="102" t="str">
        <f t="shared" si="281"/>
        <v/>
      </c>
      <c r="P142" s="103" t="str">
        <f t="shared" si="282"/>
        <v/>
      </c>
      <c r="Q142" s="103">
        <f t="shared" si="283"/>
        <v>0.73124999999999929</v>
      </c>
      <c r="R142" s="103">
        <f t="shared" si="284"/>
        <v>0.94125000000000014</v>
      </c>
      <c r="S142" s="103">
        <f t="shared" si="285"/>
        <v>1.1249999999999538E-2</v>
      </c>
      <c r="T142" s="103">
        <f t="shared" si="286"/>
        <v>-0.25875000000000004</v>
      </c>
      <c r="U142" s="103">
        <f t="shared" si="287"/>
        <v>-0.43874999999999975</v>
      </c>
      <c r="V142" s="103">
        <f t="shared" si="288"/>
        <v>-5.8749999999999858E-2</v>
      </c>
      <c r="W142" s="103">
        <f t="shared" si="289"/>
        <v>-0.61875000000000036</v>
      </c>
      <c r="X142" s="103">
        <f t="shared" si="290"/>
        <v>-0.30874999999999986</v>
      </c>
      <c r="Y142" s="103" t="str">
        <f t="shared" si="291"/>
        <v/>
      </c>
      <c r="Z142" s="35">
        <f t="shared" si="292"/>
        <v>0</v>
      </c>
      <c r="AA142" s="35">
        <f t="shared" si="293"/>
        <v>0</v>
      </c>
      <c r="AB142" s="35">
        <f t="shared" si="294"/>
        <v>98.808296006323644</v>
      </c>
      <c r="AC142" s="35">
        <f t="shared" si="295"/>
        <v>100</v>
      </c>
      <c r="AD142" s="35">
        <f t="shared" si="296"/>
        <v>95.864835920141942</v>
      </c>
      <c r="AE142" s="35">
        <f t="shared" si="297"/>
        <v>89.330279054070445</v>
      </c>
      <c r="AF142" s="35">
        <f t="shared" si="298"/>
        <v>97.433547651196434</v>
      </c>
      <c r="AG142" s="35">
        <f t="shared" si="299"/>
        <v>100</v>
      </c>
      <c r="AH142" s="35">
        <f t="shared" si="300"/>
        <v>98.633950307981181</v>
      </c>
      <c r="AI142" s="35">
        <f t="shared" si="301"/>
        <v>100</v>
      </c>
      <c r="AJ142" s="35">
        <f t="shared" si="302"/>
        <v>0</v>
      </c>
      <c r="AK142" s="36">
        <f t="shared" si="303"/>
        <v>0</v>
      </c>
      <c r="AL142" s="35">
        <f t="shared" si="304"/>
        <v>0</v>
      </c>
      <c r="AM142" s="35">
        <f t="shared" si="305"/>
        <v>97.549591598599761</v>
      </c>
      <c r="AN142" s="35">
        <f t="shared" si="306"/>
        <v>100</v>
      </c>
      <c r="AO142" s="35">
        <f t="shared" si="307"/>
        <v>89.148191365227532</v>
      </c>
      <c r="AP142" s="35">
        <f t="shared" si="308"/>
        <v>85.997666277712952</v>
      </c>
      <c r="AQ142" s="35">
        <f t="shared" si="309"/>
        <v>94.980184940554821</v>
      </c>
      <c r="AR142" s="35">
        <f t="shared" si="310"/>
        <v>100</v>
      </c>
      <c r="AS142" s="35">
        <f t="shared" si="311"/>
        <v>92.602377807133422</v>
      </c>
      <c r="AT142" s="35">
        <f t="shared" si="312"/>
        <v>100</v>
      </c>
      <c r="AU142" s="35">
        <f t="shared" si="313"/>
        <v>0</v>
      </c>
      <c r="AV142" s="36">
        <f t="shared" si="248"/>
        <v>0</v>
      </c>
      <c r="AW142" s="35">
        <f t="shared" si="249"/>
        <v>0</v>
      </c>
      <c r="AX142" s="35">
        <f t="shared" si="250"/>
        <v>98.808296006323644</v>
      </c>
      <c r="AY142" s="35">
        <f t="shared" si="251"/>
        <v>100</v>
      </c>
      <c r="AZ142" s="35">
        <f t="shared" si="252"/>
        <v>95.864835920141942</v>
      </c>
      <c r="BA142" s="35">
        <f t="shared" si="253"/>
        <v>89.330279054070445</v>
      </c>
      <c r="BB142" s="35">
        <f t="shared" si="254"/>
        <v>85.058256941962654</v>
      </c>
      <c r="BC142" s="35">
        <f t="shared" si="255"/>
        <v>87.298737439453362</v>
      </c>
      <c r="BD142" s="35">
        <f t="shared" si="256"/>
        <v>86.10619330552538</v>
      </c>
      <c r="BE142" s="35">
        <f t="shared" si="257"/>
        <v>89.400233372228698</v>
      </c>
      <c r="BF142" s="35">
        <f t="shared" si="258"/>
        <v>0</v>
      </c>
      <c r="BG142" s="36">
        <f t="shared" si="259"/>
        <v>0</v>
      </c>
      <c r="BH142" s="35">
        <f t="shared" si="260"/>
        <v>0</v>
      </c>
      <c r="BI142" s="35">
        <f t="shared" si="261"/>
        <v>77.05069124423963</v>
      </c>
      <c r="BJ142" s="35">
        <f t="shared" si="262"/>
        <v>77.979981801637848</v>
      </c>
      <c r="BK142" s="35">
        <f t="shared" si="263"/>
        <v>74.755381604696666</v>
      </c>
      <c r="BL142" s="35">
        <f t="shared" si="264"/>
        <v>69.659735349716442</v>
      </c>
      <c r="BM142" s="35">
        <f t="shared" si="265"/>
        <v>66.328413284132836</v>
      </c>
      <c r="BN142" s="35">
        <f t="shared" si="266"/>
        <v>68.075539568345334</v>
      </c>
      <c r="BO142" s="35">
        <f t="shared" si="267"/>
        <v>67.145593869731798</v>
      </c>
      <c r="BP142" s="35">
        <f t="shared" si="268"/>
        <v>69.714285714285708</v>
      </c>
      <c r="BQ142" s="35">
        <f t="shared" si="269"/>
        <v>0</v>
      </c>
      <c r="BR142" s="36">
        <f t="shared" si="314"/>
        <v>0</v>
      </c>
      <c r="BS142" s="35">
        <f t="shared" si="315"/>
        <v>0</v>
      </c>
      <c r="BT142" s="35">
        <f t="shared" si="316"/>
        <v>97.549591598599761</v>
      </c>
      <c r="BU142" s="35">
        <f t="shared" si="317"/>
        <v>100</v>
      </c>
      <c r="BV142" s="35">
        <f t="shared" si="318"/>
        <v>89.148191365227532</v>
      </c>
      <c r="BW142" s="35">
        <f t="shared" si="319"/>
        <v>85.997666277712952</v>
      </c>
      <c r="BX142" s="35">
        <f t="shared" si="320"/>
        <v>83.897316219369898</v>
      </c>
      <c r="BY142" s="35">
        <f t="shared" si="321"/>
        <v>88.331388564760786</v>
      </c>
      <c r="BZ142" s="35">
        <f t="shared" si="322"/>
        <v>81.79696616102683</v>
      </c>
      <c r="CA142" s="35">
        <f t="shared" si="323"/>
        <v>85.414235705950986</v>
      </c>
      <c r="CB142" s="35">
        <f t="shared" si="324"/>
        <v>0</v>
      </c>
      <c r="CE142" s="15">
        <v>8.36</v>
      </c>
      <c r="CF142" s="16">
        <v>8.57</v>
      </c>
      <c r="CG142" s="16">
        <v>7.64</v>
      </c>
      <c r="CH142" s="16">
        <v>7.37</v>
      </c>
      <c r="CI142" s="15">
        <v>7.19</v>
      </c>
      <c r="CJ142" s="16">
        <v>7.57</v>
      </c>
      <c r="CK142" s="16">
        <v>7.01</v>
      </c>
      <c r="CL142" s="15">
        <v>7.32</v>
      </c>
      <c r="CN142" s="15" t="s">
        <v>180</v>
      </c>
      <c r="CO142" s="16" t="s">
        <v>180</v>
      </c>
      <c r="CP142" s="15">
        <v>0.17</v>
      </c>
      <c r="CQ142" s="16">
        <v>0.2</v>
      </c>
      <c r="CR142" s="16">
        <v>0.16</v>
      </c>
      <c r="CS142" s="16">
        <v>0.25</v>
      </c>
      <c r="CT142" s="15">
        <v>0.16</v>
      </c>
      <c r="CU142" s="16">
        <v>0.21</v>
      </c>
      <c r="CV142" s="16">
        <v>0.22</v>
      </c>
      <c r="CW142" s="15">
        <v>0.16</v>
      </c>
      <c r="CX142" s="16" t="s">
        <v>180</v>
      </c>
      <c r="CY142" s="19" t="str">
        <f t="shared" si="325"/>
        <v/>
      </c>
      <c r="CZ142" s="17" t="str">
        <f t="shared" si="326"/>
        <v/>
      </c>
      <c r="DA142" s="19">
        <f t="shared" si="327"/>
        <v>2.0334928229665072</v>
      </c>
      <c r="DB142" s="17">
        <f t="shared" si="328"/>
        <v>2.3337222870478413</v>
      </c>
      <c r="DC142" s="17">
        <f t="shared" si="329"/>
        <v>2.0942408376963351</v>
      </c>
      <c r="DD142" s="17">
        <f t="shared" si="330"/>
        <v>3.3921302578018993</v>
      </c>
      <c r="DE142" s="19">
        <f t="shared" si="331"/>
        <v>2.2253129346314324</v>
      </c>
      <c r="DF142" s="17">
        <f t="shared" si="332"/>
        <v>2.7741083223249667</v>
      </c>
      <c r="DG142" s="17">
        <f t="shared" si="333"/>
        <v>3.1383737517831669</v>
      </c>
      <c r="DH142" s="19">
        <f t="shared" si="334"/>
        <v>2.1857923497267762</v>
      </c>
      <c r="DI142" s="17" t="str">
        <f t="shared" si="335"/>
        <v/>
      </c>
    </row>
    <row r="143" spans="1:113" x14ac:dyDescent="0.2">
      <c r="A143" s="91" t="s">
        <v>321</v>
      </c>
      <c r="B143" s="91" t="e">
        <f>VLOOKUP(A143,#REF!,5,FALSE)</f>
        <v>#REF!</v>
      </c>
      <c r="C143" s="92">
        <v>3</v>
      </c>
      <c r="D143" s="103" t="str">
        <f t="shared" si="270"/>
        <v/>
      </c>
      <c r="E143" s="103" t="str">
        <f t="shared" si="271"/>
        <v/>
      </c>
      <c r="F143" s="103">
        <f t="shared" si="272"/>
        <v>1.3103816793893133</v>
      </c>
      <c r="G143" s="103">
        <f t="shared" si="273"/>
        <v>1.6289843749999982</v>
      </c>
      <c r="H143" s="103">
        <f t="shared" si="274"/>
        <v>1.0859375</v>
      </c>
      <c r="I143" s="103">
        <f t="shared" si="275"/>
        <v>0.87516129032257695</v>
      </c>
      <c r="J143" s="103" t="str">
        <f t="shared" si="276"/>
        <v/>
      </c>
      <c r="K143" s="103">
        <f t="shared" si="277"/>
        <v>0.78899159663865248</v>
      </c>
      <c r="L143" s="103">
        <f t="shared" si="278"/>
        <v>1.1291208791208787</v>
      </c>
      <c r="M143" s="103">
        <f t="shared" si="279"/>
        <v>1.3211320754717004</v>
      </c>
      <c r="N143" s="103" t="str">
        <f t="shared" si="280"/>
        <v/>
      </c>
      <c r="O143" s="102" t="str">
        <f t="shared" si="281"/>
        <v/>
      </c>
      <c r="P143" s="103" t="str">
        <f t="shared" si="282"/>
        <v/>
      </c>
      <c r="Q143" s="103">
        <f t="shared" si="283"/>
        <v>0.29000000000000092</v>
      </c>
      <c r="R143" s="103">
        <f t="shared" si="284"/>
        <v>0.80000000000000071</v>
      </c>
      <c r="S143" s="103">
        <f t="shared" si="285"/>
        <v>-0.21999999999999886</v>
      </c>
      <c r="T143" s="103">
        <f t="shared" si="286"/>
        <v>-0.41999999999999993</v>
      </c>
      <c r="U143" s="103" t="str">
        <f t="shared" si="287"/>
        <v/>
      </c>
      <c r="V143" s="103">
        <f t="shared" si="288"/>
        <v>-0.15000000000000036</v>
      </c>
      <c r="W143" s="103">
        <f t="shared" si="289"/>
        <v>-0.25999999999999979</v>
      </c>
      <c r="X143" s="103">
        <f t="shared" si="290"/>
        <v>-3.9999999999999147E-2</v>
      </c>
      <c r="Y143" s="103" t="str">
        <f t="shared" si="291"/>
        <v/>
      </c>
      <c r="Z143" s="35">
        <f t="shared" si="292"/>
        <v>0</v>
      </c>
      <c r="AA143" s="35">
        <f t="shared" si="293"/>
        <v>0</v>
      </c>
      <c r="AB143" s="35">
        <f t="shared" si="294"/>
        <v>95.846901662191101</v>
      </c>
      <c r="AC143" s="35">
        <f t="shared" si="295"/>
        <v>100</v>
      </c>
      <c r="AD143" s="35">
        <f t="shared" si="296"/>
        <v>95.976298049857832</v>
      </c>
      <c r="AE143" s="35">
        <f t="shared" si="297"/>
        <v>90.521412450873569</v>
      </c>
      <c r="AF143" s="35">
        <f t="shared" si="298"/>
        <v>0</v>
      </c>
      <c r="AG143" s="35">
        <f t="shared" si="299"/>
        <v>95.109961852581975</v>
      </c>
      <c r="AH143" s="35">
        <f t="shared" si="300"/>
        <v>100</v>
      </c>
      <c r="AI143" s="35">
        <f t="shared" si="301"/>
        <v>100</v>
      </c>
      <c r="AJ143" s="35">
        <f t="shared" si="302"/>
        <v>0</v>
      </c>
      <c r="AK143" s="36">
        <f t="shared" si="303"/>
        <v>0</v>
      </c>
      <c r="AL143" s="35">
        <f t="shared" si="304"/>
        <v>0</v>
      </c>
      <c r="AM143" s="35">
        <f t="shared" si="305"/>
        <v>94.625922023182298</v>
      </c>
      <c r="AN143" s="35">
        <f t="shared" si="306"/>
        <v>100</v>
      </c>
      <c r="AO143" s="35">
        <f t="shared" si="307"/>
        <v>89.25184404636461</v>
      </c>
      <c r="AP143" s="35">
        <f t="shared" si="308"/>
        <v>87.144362486828243</v>
      </c>
      <c r="AQ143" s="35">
        <f t="shared" si="309"/>
        <v>0</v>
      </c>
      <c r="AR143" s="35">
        <f t="shared" si="310"/>
        <v>100</v>
      </c>
      <c r="AS143" s="35">
        <f t="shared" si="311"/>
        <v>98.711943793911018</v>
      </c>
      <c r="AT143" s="35">
        <f t="shared" si="312"/>
        <v>100</v>
      </c>
      <c r="AU143" s="35">
        <f t="shared" si="313"/>
        <v>0</v>
      </c>
      <c r="AV143" s="36">
        <f t="shared" si="248"/>
        <v>0</v>
      </c>
      <c r="AW143" s="35">
        <f t="shared" si="249"/>
        <v>0</v>
      </c>
      <c r="AX143" s="35">
        <f t="shared" si="250"/>
        <v>95.846901662191101</v>
      </c>
      <c r="AY143" s="35">
        <f t="shared" si="251"/>
        <v>100</v>
      </c>
      <c r="AZ143" s="35">
        <f t="shared" si="252"/>
        <v>95.976298049857832</v>
      </c>
      <c r="BA143" s="35">
        <f t="shared" si="253"/>
        <v>90.521412450873569</v>
      </c>
      <c r="BB143" s="35">
        <f t="shared" si="254"/>
        <v>0</v>
      </c>
      <c r="BC143" s="35">
        <f t="shared" si="255"/>
        <v>88.937427507940953</v>
      </c>
      <c r="BD143" s="35">
        <f t="shared" si="256"/>
        <v>93.510107433111685</v>
      </c>
      <c r="BE143" s="35">
        <f t="shared" si="257"/>
        <v>95.402177730944857</v>
      </c>
      <c r="BF143" s="35">
        <f t="shared" si="258"/>
        <v>0</v>
      </c>
      <c r="BG143" s="36">
        <f t="shared" si="259"/>
        <v>0</v>
      </c>
      <c r="BH143" s="35">
        <f t="shared" si="260"/>
        <v>0</v>
      </c>
      <c r="BI143" s="35">
        <f t="shared" si="261"/>
        <v>82.764976958525352</v>
      </c>
      <c r="BJ143" s="35">
        <f t="shared" si="262"/>
        <v>86.351228389444955</v>
      </c>
      <c r="BK143" s="35">
        <f t="shared" si="263"/>
        <v>82.876712328767127</v>
      </c>
      <c r="BL143" s="35">
        <f t="shared" si="264"/>
        <v>78.166351606805293</v>
      </c>
      <c r="BM143" s="35">
        <f t="shared" si="265"/>
        <v>0</v>
      </c>
      <c r="BN143" s="35">
        <f t="shared" si="266"/>
        <v>76.798561151079127</v>
      </c>
      <c r="BO143" s="35">
        <f t="shared" si="267"/>
        <v>80.747126436781613</v>
      </c>
      <c r="BP143" s="35">
        <f t="shared" si="268"/>
        <v>82.38095238095238</v>
      </c>
      <c r="BQ143" s="35">
        <f t="shared" si="269"/>
        <v>0</v>
      </c>
      <c r="BR143" s="36">
        <f t="shared" si="314"/>
        <v>0</v>
      </c>
      <c r="BS143" s="35">
        <f t="shared" si="315"/>
        <v>0</v>
      </c>
      <c r="BT143" s="35">
        <f t="shared" si="316"/>
        <v>94.625922023182298</v>
      </c>
      <c r="BU143" s="35">
        <f t="shared" si="317"/>
        <v>100</v>
      </c>
      <c r="BV143" s="35">
        <f t="shared" si="318"/>
        <v>89.25184404636461</v>
      </c>
      <c r="BW143" s="35">
        <f t="shared" si="319"/>
        <v>87.144362486828243</v>
      </c>
      <c r="BX143" s="35">
        <f t="shared" si="320"/>
        <v>0</v>
      </c>
      <c r="BY143" s="35">
        <f t="shared" si="321"/>
        <v>89.989462592202301</v>
      </c>
      <c r="BZ143" s="35">
        <f t="shared" si="322"/>
        <v>88.83034773445732</v>
      </c>
      <c r="CA143" s="35">
        <f t="shared" si="323"/>
        <v>91.148577449947311</v>
      </c>
      <c r="CB143" s="35">
        <f t="shared" si="324"/>
        <v>0</v>
      </c>
      <c r="CE143" s="15">
        <v>8.98</v>
      </c>
      <c r="CF143" s="16">
        <v>9.49</v>
      </c>
      <c r="CG143" s="16">
        <v>8.4700000000000006</v>
      </c>
      <c r="CH143" s="16">
        <v>8.27</v>
      </c>
      <c r="CJ143" s="16">
        <v>8.5399999999999991</v>
      </c>
      <c r="CK143" s="16">
        <v>8.43</v>
      </c>
      <c r="CL143" s="15">
        <v>8.65</v>
      </c>
      <c r="CN143" s="15" t="s">
        <v>180</v>
      </c>
      <c r="CO143" s="16" t="s">
        <v>180</v>
      </c>
      <c r="CP143" s="15">
        <v>0.28000000000000003</v>
      </c>
      <c r="CQ143" s="16">
        <v>0.26</v>
      </c>
      <c r="CR143" s="16">
        <v>0.26</v>
      </c>
      <c r="CS143" s="16">
        <v>0.27</v>
      </c>
      <c r="CT143" s="15" t="s">
        <v>180</v>
      </c>
      <c r="CU143" s="16">
        <v>0.23</v>
      </c>
      <c r="CV143" s="16">
        <v>0.25</v>
      </c>
      <c r="CW143" s="15">
        <v>0.32</v>
      </c>
      <c r="CX143" s="16" t="s">
        <v>180</v>
      </c>
      <c r="CY143" s="19" t="str">
        <f t="shared" si="325"/>
        <v/>
      </c>
      <c r="CZ143" s="17" t="str">
        <f t="shared" si="326"/>
        <v/>
      </c>
      <c r="DA143" s="19">
        <f t="shared" si="327"/>
        <v>3.1180400890868598</v>
      </c>
      <c r="DB143" s="17">
        <f t="shared" si="328"/>
        <v>2.7397260273972606</v>
      </c>
      <c r="DC143" s="17">
        <f t="shared" si="329"/>
        <v>3.0696576151121606</v>
      </c>
      <c r="DD143" s="17">
        <f t="shared" si="330"/>
        <v>3.2648125755743655</v>
      </c>
      <c r="DE143" s="19" t="str">
        <f t="shared" si="331"/>
        <v/>
      </c>
      <c r="DF143" s="17">
        <f t="shared" si="332"/>
        <v>2.6932084309133493</v>
      </c>
      <c r="DG143" s="17">
        <f t="shared" si="333"/>
        <v>2.9655990510083039</v>
      </c>
      <c r="DH143" s="19">
        <f t="shared" si="334"/>
        <v>3.6994219653179194</v>
      </c>
      <c r="DI143" s="17" t="str">
        <f t="shared" si="335"/>
        <v/>
      </c>
    </row>
    <row r="144" spans="1:113" x14ac:dyDescent="0.2">
      <c r="A144" s="91" t="s">
        <v>322</v>
      </c>
      <c r="B144" s="91" t="e">
        <f>VLOOKUP(A144,#REF!,5,FALSE)</f>
        <v>#REF!</v>
      </c>
      <c r="C144" s="92">
        <v>3</v>
      </c>
      <c r="D144" s="103">
        <f t="shared" si="270"/>
        <v>-0.20767676767677035</v>
      </c>
      <c r="E144" s="103">
        <f t="shared" si="271"/>
        <v>-0.19535353535353739</v>
      </c>
      <c r="F144" s="103">
        <f t="shared" si="272"/>
        <v>1.7803816793893121</v>
      </c>
      <c r="G144" s="103">
        <f t="shared" si="273"/>
        <v>2.1389843749999979</v>
      </c>
      <c r="H144" s="103">
        <f t="shared" si="274"/>
        <v>1.7959374999999991</v>
      </c>
      <c r="I144" s="103">
        <f t="shared" si="275"/>
        <v>1.6751612903225777</v>
      </c>
      <c r="J144" s="103">
        <f t="shared" si="276"/>
        <v>3.8938053097341552E-3</v>
      </c>
      <c r="K144" s="103">
        <f t="shared" si="277"/>
        <v>1.0789915966386534</v>
      </c>
      <c r="L144" s="103">
        <f t="shared" si="278"/>
        <v>0.74912087912087966</v>
      </c>
      <c r="M144" s="103">
        <f t="shared" si="279"/>
        <v>0.8911320754717007</v>
      </c>
      <c r="N144" s="103">
        <f t="shared" si="280"/>
        <v>0.11828282828283232</v>
      </c>
      <c r="O144" s="102">
        <f t="shared" si="281"/>
        <v>-1.2090909090909072</v>
      </c>
      <c r="P144" s="103">
        <f t="shared" si="282"/>
        <v>-1.259090909090907</v>
      </c>
      <c r="Q144" s="103">
        <f t="shared" si="283"/>
        <v>1.0709090909090921</v>
      </c>
      <c r="R144" s="103">
        <f t="shared" si="284"/>
        <v>1.6209090909090929</v>
      </c>
      <c r="S144" s="103">
        <f t="shared" si="285"/>
        <v>0.80090909090909257</v>
      </c>
      <c r="T144" s="103">
        <f t="shared" si="286"/>
        <v>0.69090909090909314</v>
      </c>
      <c r="U144" s="103">
        <f t="shared" si="287"/>
        <v>-0.67909090909090697</v>
      </c>
      <c r="V144" s="103">
        <f t="shared" si="288"/>
        <v>0.45090909090909292</v>
      </c>
      <c r="W144" s="103">
        <f t="shared" si="289"/>
        <v>-0.32909090909090644</v>
      </c>
      <c r="X144" s="103">
        <f t="shared" si="290"/>
        <v>-0.15909090909090651</v>
      </c>
      <c r="Y144" s="103">
        <f t="shared" si="291"/>
        <v>-0.99909090909090725</v>
      </c>
      <c r="Z144" s="35">
        <f t="shared" si="292"/>
        <v>100</v>
      </c>
      <c r="AA144" s="35">
        <f t="shared" si="293"/>
        <v>99.845782017394967</v>
      </c>
      <c r="AB144" s="35">
        <f t="shared" si="294"/>
        <v>95.719354838709691</v>
      </c>
      <c r="AC144" s="35">
        <f t="shared" si="295"/>
        <v>100</v>
      </c>
      <c r="AD144" s="35">
        <f t="shared" si="296"/>
        <v>98.716438356164389</v>
      </c>
      <c r="AE144" s="35">
        <f t="shared" si="297"/>
        <v>94.214839319470713</v>
      </c>
      <c r="AF144" s="35">
        <f t="shared" si="298"/>
        <v>89.455186737597842</v>
      </c>
      <c r="AG144" s="35">
        <f t="shared" si="299"/>
        <v>100</v>
      </c>
      <c r="AH144" s="35">
        <f t="shared" si="300"/>
        <v>97.104524370506354</v>
      </c>
      <c r="AI144" s="35">
        <f t="shared" si="301"/>
        <v>100</v>
      </c>
      <c r="AJ144" s="35">
        <f t="shared" si="302"/>
        <v>90.038274109551779</v>
      </c>
      <c r="AK144" s="36">
        <f t="shared" si="303"/>
        <v>100</v>
      </c>
      <c r="AL144" s="35">
        <f t="shared" si="304"/>
        <v>99.302649930264991</v>
      </c>
      <c r="AM144" s="35">
        <f t="shared" si="305"/>
        <v>94.499999999999986</v>
      </c>
      <c r="AN144" s="35">
        <f t="shared" si="306"/>
        <v>100</v>
      </c>
      <c r="AO144" s="35">
        <f t="shared" si="307"/>
        <v>91.8</v>
      </c>
      <c r="AP144" s="35">
        <f t="shared" si="308"/>
        <v>90.7</v>
      </c>
      <c r="AQ144" s="35">
        <f t="shared" si="309"/>
        <v>87.20271800679501</v>
      </c>
      <c r="AR144" s="35">
        <f t="shared" si="310"/>
        <v>100</v>
      </c>
      <c r="AS144" s="35">
        <f t="shared" si="311"/>
        <v>91.166477916194808</v>
      </c>
      <c r="AT144" s="35">
        <f t="shared" si="312"/>
        <v>100</v>
      </c>
      <c r="AU144" s="35">
        <f t="shared" si="313"/>
        <v>89.781021897810206</v>
      </c>
      <c r="AV144" s="36">
        <f t="shared" si="248"/>
        <v>71.439981867633733</v>
      </c>
      <c r="AW144" s="35">
        <f t="shared" si="249"/>
        <v>71.329808568824063</v>
      </c>
      <c r="AX144" s="35">
        <f t="shared" si="250"/>
        <v>95.719354838709691</v>
      </c>
      <c r="AY144" s="35">
        <f t="shared" si="251"/>
        <v>100</v>
      </c>
      <c r="AZ144" s="35">
        <f t="shared" si="252"/>
        <v>98.716438356164389</v>
      </c>
      <c r="BA144" s="35">
        <f t="shared" si="253"/>
        <v>94.214839319470713</v>
      </c>
      <c r="BB144" s="35">
        <f t="shared" si="254"/>
        <v>78.065498154981569</v>
      </c>
      <c r="BC144" s="35">
        <f t="shared" si="255"/>
        <v>87.267715827338137</v>
      </c>
      <c r="BD144" s="35">
        <f t="shared" si="256"/>
        <v>84.740900383141792</v>
      </c>
      <c r="BE144" s="35">
        <f t="shared" si="257"/>
        <v>86.036000000000016</v>
      </c>
      <c r="BF144" s="35">
        <f t="shared" si="258"/>
        <v>77.465329512893987</v>
      </c>
      <c r="BG144" s="36">
        <f t="shared" si="259"/>
        <v>65.004533091568447</v>
      </c>
      <c r="BH144" s="35">
        <f t="shared" si="260"/>
        <v>64.904284412032808</v>
      </c>
      <c r="BI144" s="35">
        <f t="shared" si="261"/>
        <v>87.096774193548384</v>
      </c>
      <c r="BJ144" s="35">
        <f t="shared" si="262"/>
        <v>90.99181073703366</v>
      </c>
      <c r="BK144" s="35">
        <f t="shared" si="263"/>
        <v>89.823874755381595</v>
      </c>
      <c r="BL144" s="35">
        <f t="shared" si="264"/>
        <v>85.727788279773151</v>
      </c>
      <c r="BM144" s="35">
        <f t="shared" si="265"/>
        <v>71.033210332103323</v>
      </c>
      <c r="BN144" s="35">
        <f t="shared" si="266"/>
        <v>79.406474820143885</v>
      </c>
      <c r="BO144" s="35">
        <f t="shared" si="267"/>
        <v>77.107279693486603</v>
      </c>
      <c r="BP144" s="35">
        <f t="shared" si="268"/>
        <v>78.285714285714292</v>
      </c>
      <c r="BQ144" s="35">
        <f t="shared" si="269"/>
        <v>70.487106017191977</v>
      </c>
      <c r="BR144" s="36">
        <f t="shared" si="314"/>
        <v>71.7</v>
      </c>
      <c r="BS144" s="35">
        <f t="shared" si="315"/>
        <v>71.2</v>
      </c>
      <c r="BT144" s="35">
        <f t="shared" si="316"/>
        <v>94.499999999999986</v>
      </c>
      <c r="BU144" s="35">
        <f t="shared" si="317"/>
        <v>100</v>
      </c>
      <c r="BV144" s="35">
        <f t="shared" si="318"/>
        <v>91.8</v>
      </c>
      <c r="BW144" s="35">
        <f t="shared" si="319"/>
        <v>90.7</v>
      </c>
      <c r="BX144" s="35">
        <f t="shared" si="320"/>
        <v>77</v>
      </c>
      <c r="BY144" s="35">
        <f t="shared" si="321"/>
        <v>88.3</v>
      </c>
      <c r="BZ144" s="35">
        <f t="shared" si="322"/>
        <v>80.500000000000014</v>
      </c>
      <c r="CA144" s="35">
        <f t="shared" si="323"/>
        <v>82.200000000000017</v>
      </c>
      <c r="CB144" s="35">
        <f t="shared" si="324"/>
        <v>73.8</v>
      </c>
      <c r="CC144" s="15">
        <v>7.17</v>
      </c>
      <c r="CD144" s="16">
        <v>7.12</v>
      </c>
      <c r="CE144" s="15">
        <v>9.4499999999999993</v>
      </c>
      <c r="CF144" s="16">
        <v>10</v>
      </c>
      <c r="CG144" s="16">
        <v>9.18</v>
      </c>
      <c r="CH144" s="16">
        <v>9.07</v>
      </c>
      <c r="CI144" s="15">
        <v>7.7</v>
      </c>
      <c r="CJ144" s="16">
        <v>8.83</v>
      </c>
      <c r="CK144" s="16">
        <v>8.0500000000000007</v>
      </c>
      <c r="CL144" s="15">
        <v>8.2200000000000006</v>
      </c>
      <c r="CM144" s="16">
        <v>7.38</v>
      </c>
      <c r="CN144" s="15">
        <v>0.14000000000000001</v>
      </c>
      <c r="CO144" s="16">
        <v>0.1</v>
      </c>
      <c r="CP144" s="15">
        <v>0.24</v>
      </c>
      <c r="CQ144" s="16">
        <v>0.17</v>
      </c>
      <c r="CR144" s="16">
        <v>0.26</v>
      </c>
      <c r="CS144" s="16">
        <v>0.22</v>
      </c>
      <c r="CT144" s="15">
        <v>0.19</v>
      </c>
      <c r="CU144" s="16">
        <v>0.17</v>
      </c>
      <c r="CV144" s="16">
        <v>0.18</v>
      </c>
      <c r="CW144" s="15">
        <v>0.17</v>
      </c>
      <c r="CX144" s="16">
        <v>0.23</v>
      </c>
      <c r="CY144" s="19">
        <f t="shared" si="325"/>
        <v>1.9525801952580197</v>
      </c>
      <c r="CZ144" s="17">
        <f t="shared" si="326"/>
        <v>1.404494382022472</v>
      </c>
      <c r="DA144" s="19">
        <f t="shared" si="327"/>
        <v>2.5396825396825395</v>
      </c>
      <c r="DB144" s="17">
        <f t="shared" si="328"/>
        <v>1.7000000000000002</v>
      </c>
      <c r="DC144" s="17">
        <f t="shared" si="329"/>
        <v>2.8322440087145972</v>
      </c>
      <c r="DD144" s="17">
        <f t="shared" si="330"/>
        <v>2.4255788313120177</v>
      </c>
      <c r="DE144" s="19">
        <f t="shared" si="331"/>
        <v>2.4675324675324677</v>
      </c>
      <c r="DF144" s="17">
        <f t="shared" si="332"/>
        <v>1.9252548131370328</v>
      </c>
      <c r="DG144" s="17">
        <f t="shared" si="333"/>
        <v>2.2360248447204967</v>
      </c>
      <c r="DH144" s="19">
        <f t="shared" si="334"/>
        <v>2.0681265206812651</v>
      </c>
      <c r="DI144" s="17">
        <f t="shared" si="335"/>
        <v>3.1165311653116534</v>
      </c>
    </row>
    <row r="145" spans="1:113" x14ac:dyDescent="0.2">
      <c r="A145" s="91" t="s">
        <v>323</v>
      </c>
      <c r="B145" s="91" t="e">
        <f>VLOOKUP(A145,#REF!,5,FALSE)</f>
        <v>#REF!</v>
      </c>
      <c r="C145" s="92">
        <v>3</v>
      </c>
      <c r="D145" s="103">
        <f t="shared" si="270"/>
        <v>1.94232323232323</v>
      </c>
      <c r="E145" s="103">
        <f t="shared" si="271"/>
        <v>1.9846464646464632</v>
      </c>
      <c r="F145" s="103">
        <f t="shared" si="272"/>
        <v>1.8503816793893124</v>
      </c>
      <c r="G145" s="103">
        <f t="shared" si="273"/>
        <v>1.5489843749999981</v>
      </c>
      <c r="H145" s="103">
        <f t="shared" si="274"/>
        <v>1.8459374999999998</v>
      </c>
      <c r="I145" s="103">
        <f t="shared" si="275"/>
        <v>1.8751612903225769</v>
      </c>
      <c r="J145" s="103">
        <f t="shared" si="276"/>
        <v>2.1938938053097345</v>
      </c>
      <c r="K145" s="103">
        <f t="shared" si="277"/>
        <v>2.1889915966386528</v>
      </c>
      <c r="L145" s="103">
        <f t="shared" si="278"/>
        <v>1.529120879120879</v>
      </c>
      <c r="M145" s="103">
        <f t="shared" si="279"/>
        <v>1.9211320754717001</v>
      </c>
      <c r="N145" s="103">
        <f t="shared" si="280"/>
        <v>2.3182828282828325</v>
      </c>
      <c r="O145" s="102">
        <f t="shared" si="281"/>
        <v>-9.2727272727271881E-2</v>
      </c>
      <c r="P145" s="103">
        <f t="shared" si="282"/>
        <v>-0.11272727272727145</v>
      </c>
      <c r="Q145" s="103">
        <f t="shared" si="283"/>
        <v>0.10727272727272741</v>
      </c>
      <c r="R145" s="103">
        <f t="shared" si="284"/>
        <v>-2.7272727272720232E-3</v>
      </c>
      <c r="S145" s="103">
        <f t="shared" si="285"/>
        <v>-0.18272727272727174</v>
      </c>
      <c r="T145" s="103">
        <f t="shared" si="286"/>
        <v>-0.14272727272727259</v>
      </c>
      <c r="U145" s="103">
        <f t="shared" si="287"/>
        <v>0.4772727272727284</v>
      </c>
      <c r="V145" s="103">
        <f t="shared" si="288"/>
        <v>0.52727272727272734</v>
      </c>
      <c r="W145" s="103">
        <f t="shared" si="289"/>
        <v>-0.58272727272727209</v>
      </c>
      <c r="X145" s="103">
        <f t="shared" si="290"/>
        <v>-0.16272727272727217</v>
      </c>
      <c r="Y145" s="103">
        <f t="shared" si="291"/>
        <v>0.16727272727272791</v>
      </c>
      <c r="Z145" s="35">
        <f t="shared" si="292"/>
        <v>99.669912945144716</v>
      </c>
      <c r="AA145" s="35">
        <f t="shared" si="293"/>
        <v>100.00000000000001</v>
      </c>
      <c r="AB145" s="35">
        <f t="shared" si="294"/>
        <v>97.153042323419456</v>
      </c>
      <c r="AC145" s="35">
        <f t="shared" si="295"/>
        <v>94.807157496670399</v>
      </c>
      <c r="AD145" s="35">
        <f t="shared" si="296"/>
        <v>100</v>
      </c>
      <c r="AE145" s="35">
        <f t="shared" si="297"/>
        <v>97.015976914270269</v>
      </c>
      <c r="AF145" s="35">
        <f t="shared" si="298"/>
        <v>100</v>
      </c>
      <c r="AG145" s="35">
        <f t="shared" si="299"/>
        <v>97.974845603800091</v>
      </c>
      <c r="AH145" s="35">
        <f t="shared" si="300"/>
        <v>92.70287336951678</v>
      </c>
      <c r="AI145" s="35">
        <f t="shared" si="301"/>
        <v>96.2794512376976</v>
      </c>
      <c r="AJ145" s="35">
        <f t="shared" si="302"/>
        <v>100</v>
      </c>
      <c r="AK145" s="36">
        <f t="shared" si="303"/>
        <v>100</v>
      </c>
      <c r="AL145" s="35">
        <f t="shared" si="304"/>
        <v>99.785407725321903</v>
      </c>
      <c r="AM145" s="35">
        <f t="shared" si="305"/>
        <v>100</v>
      </c>
      <c r="AN145" s="35">
        <f t="shared" si="306"/>
        <v>98.84453781512606</v>
      </c>
      <c r="AO145" s="35">
        <f t="shared" si="307"/>
        <v>96.953781512605048</v>
      </c>
      <c r="AP145" s="35">
        <f t="shared" si="308"/>
        <v>97.373949579831944</v>
      </c>
      <c r="AQ145" s="35">
        <f t="shared" si="309"/>
        <v>99.496981891348099</v>
      </c>
      <c r="AR145" s="35">
        <f t="shared" si="310"/>
        <v>100</v>
      </c>
      <c r="AS145" s="35">
        <f t="shared" si="311"/>
        <v>88.83299798792757</v>
      </c>
      <c r="AT145" s="35">
        <f t="shared" si="312"/>
        <v>96.555323590814197</v>
      </c>
      <c r="AU145" s="35">
        <f t="shared" si="313"/>
        <v>100</v>
      </c>
      <c r="AV145" s="36">
        <f t="shared" si="248"/>
        <v>92.346740811262507</v>
      </c>
      <c r="AW145" s="35">
        <f t="shared" si="249"/>
        <v>92.652574967219394</v>
      </c>
      <c r="AX145" s="35">
        <f t="shared" si="250"/>
        <v>95.8933261499091</v>
      </c>
      <c r="AY145" s="35">
        <f t="shared" si="251"/>
        <v>93.577858786028685</v>
      </c>
      <c r="AZ145" s="35">
        <f t="shared" si="252"/>
        <v>98.703369299216803</v>
      </c>
      <c r="BA145" s="35">
        <f t="shared" si="253"/>
        <v>95.758037972935099</v>
      </c>
      <c r="BB145" s="35">
        <f t="shared" si="254"/>
        <v>99.712173269958157</v>
      </c>
      <c r="BC145" s="35">
        <f t="shared" si="255"/>
        <v>97.692847809435136</v>
      </c>
      <c r="BD145" s="35">
        <f t="shared" si="256"/>
        <v>92.436049720442483</v>
      </c>
      <c r="BE145" s="35">
        <f t="shared" si="257"/>
        <v>96.2794512376976</v>
      </c>
      <c r="BF145" s="35">
        <f t="shared" si="258"/>
        <v>100</v>
      </c>
      <c r="BG145" s="36">
        <f t="shared" si="259"/>
        <v>84.496826835902084</v>
      </c>
      <c r="BH145" s="35">
        <f t="shared" si="260"/>
        <v>84.776663628076577</v>
      </c>
      <c r="BI145" s="35">
        <f t="shared" si="261"/>
        <v>87.741935483870975</v>
      </c>
      <c r="BJ145" s="35">
        <f t="shared" si="262"/>
        <v>85.623293903548685</v>
      </c>
      <c r="BK145" s="35">
        <f t="shared" si="263"/>
        <v>90.313111545988249</v>
      </c>
      <c r="BL145" s="35">
        <f t="shared" si="264"/>
        <v>87.618147448015122</v>
      </c>
      <c r="BM145" s="35">
        <f t="shared" si="265"/>
        <v>91.236162361623613</v>
      </c>
      <c r="BN145" s="35">
        <f t="shared" si="266"/>
        <v>89.388489208633104</v>
      </c>
      <c r="BO145" s="35">
        <f t="shared" si="267"/>
        <v>84.578544061302679</v>
      </c>
      <c r="BP145" s="35">
        <f t="shared" si="268"/>
        <v>88.095238095238102</v>
      </c>
      <c r="BQ145" s="35">
        <f t="shared" si="269"/>
        <v>91.499522445081183</v>
      </c>
      <c r="BR145" s="36">
        <f t="shared" si="314"/>
        <v>93.762575452716305</v>
      </c>
      <c r="BS145" s="35">
        <f t="shared" si="315"/>
        <v>93.561368209255548</v>
      </c>
      <c r="BT145" s="35">
        <f t="shared" si="316"/>
        <v>95.774647887323951</v>
      </c>
      <c r="BU145" s="35">
        <f t="shared" si="317"/>
        <v>94.668008048289749</v>
      </c>
      <c r="BV145" s="35">
        <f t="shared" si="318"/>
        <v>92.857142857142861</v>
      </c>
      <c r="BW145" s="35">
        <f t="shared" si="319"/>
        <v>93.25955734406439</v>
      </c>
      <c r="BX145" s="35">
        <f t="shared" si="320"/>
        <v>99.496981891348099</v>
      </c>
      <c r="BY145" s="35">
        <f t="shared" si="321"/>
        <v>100</v>
      </c>
      <c r="BZ145" s="35">
        <f t="shared" si="322"/>
        <v>88.83299798792757</v>
      </c>
      <c r="CA145" s="35">
        <f t="shared" si="323"/>
        <v>93.058350100603633</v>
      </c>
      <c r="CB145" s="35">
        <f t="shared" si="324"/>
        <v>96.378269617706238</v>
      </c>
      <c r="CC145" s="15">
        <v>9.32</v>
      </c>
      <c r="CD145" s="16">
        <v>9.3000000000000007</v>
      </c>
      <c r="CE145" s="15">
        <v>9.52</v>
      </c>
      <c r="CF145" s="16">
        <v>9.41</v>
      </c>
      <c r="CG145" s="16">
        <v>9.23</v>
      </c>
      <c r="CH145" s="16">
        <v>9.27</v>
      </c>
      <c r="CI145" s="15">
        <v>9.89</v>
      </c>
      <c r="CJ145" s="16">
        <v>9.94</v>
      </c>
      <c r="CK145" s="16">
        <v>8.83</v>
      </c>
      <c r="CL145" s="15">
        <v>9.25</v>
      </c>
      <c r="CM145" s="16">
        <v>9.58</v>
      </c>
      <c r="CN145" s="15">
        <v>0.05</v>
      </c>
      <c r="CO145" s="16">
        <v>0.08</v>
      </c>
      <c r="CP145" s="15">
        <v>0.14000000000000001</v>
      </c>
      <c r="CQ145" s="16">
        <v>0.04</v>
      </c>
      <c r="CR145" s="16">
        <v>0.06</v>
      </c>
      <c r="CS145" s="16">
        <v>0.02</v>
      </c>
      <c r="CT145" s="15">
        <v>0.05</v>
      </c>
      <c r="CU145" s="16">
        <v>0.04</v>
      </c>
      <c r="CV145" s="16">
        <v>0.04</v>
      </c>
      <c r="CW145" s="15">
        <v>0.05</v>
      </c>
      <c r="CX145" s="16">
        <v>0.06</v>
      </c>
      <c r="CY145" s="19">
        <f t="shared" si="325"/>
        <v>0.53648068669527893</v>
      </c>
      <c r="CZ145" s="17">
        <f t="shared" si="326"/>
        <v>0.86021505376344087</v>
      </c>
      <c r="DA145" s="19">
        <f t="shared" si="327"/>
        <v>1.4705882352941178</v>
      </c>
      <c r="DB145" s="17">
        <f t="shared" si="328"/>
        <v>0.42507970244420828</v>
      </c>
      <c r="DC145" s="17">
        <f t="shared" si="329"/>
        <v>0.65005417118093167</v>
      </c>
      <c r="DD145" s="17">
        <f t="shared" si="330"/>
        <v>0.21574973031283715</v>
      </c>
      <c r="DE145" s="19">
        <f t="shared" si="331"/>
        <v>0.50556117290192115</v>
      </c>
      <c r="DF145" s="17">
        <f t="shared" si="332"/>
        <v>0.4024144869215292</v>
      </c>
      <c r="DG145" s="17">
        <f t="shared" si="333"/>
        <v>0.45300113250283131</v>
      </c>
      <c r="DH145" s="19">
        <f t="shared" si="334"/>
        <v>0.54054054054054057</v>
      </c>
      <c r="DI145" s="17">
        <f t="shared" si="335"/>
        <v>0.62630480167014613</v>
      </c>
    </row>
    <row r="146" spans="1:113" x14ac:dyDescent="0.2">
      <c r="A146" s="91" t="s">
        <v>324</v>
      </c>
      <c r="B146" s="91" t="e">
        <f>VLOOKUP(A146,#REF!,5,FALSE)</f>
        <v>#REF!</v>
      </c>
      <c r="C146" s="92">
        <v>3</v>
      </c>
      <c r="D146" s="103">
        <f t="shared" si="270"/>
        <v>1.2623232323232303</v>
      </c>
      <c r="E146" s="103">
        <f t="shared" si="271"/>
        <v>1.374646464646462</v>
      </c>
      <c r="F146" s="103">
        <f t="shared" si="272"/>
        <v>1.7003816793893121</v>
      </c>
      <c r="G146" s="103">
        <f t="shared" si="273"/>
        <v>1.6789843749999971</v>
      </c>
      <c r="H146" s="103">
        <f t="shared" si="274"/>
        <v>1.4559374999999992</v>
      </c>
      <c r="I146" s="103">
        <f t="shared" si="275"/>
        <v>1.5451612903225769</v>
      </c>
      <c r="J146" s="103">
        <f t="shared" si="276"/>
        <v>2.303893805309734</v>
      </c>
      <c r="K146" s="103">
        <f t="shared" si="277"/>
        <v>2.2589915966386531</v>
      </c>
      <c r="L146" s="103">
        <f t="shared" si="278"/>
        <v>1.279120879120879</v>
      </c>
      <c r="M146" s="103">
        <f t="shared" si="279"/>
        <v>1.5711320754717004</v>
      </c>
      <c r="N146" s="103">
        <f t="shared" si="280"/>
        <v>1.5982828282828319</v>
      </c>
      <c r="O146" s="102">
        <f t="shared" si="281"/>
        <v>-0.48454545454545439</v>
      </c>
      <c r="P146" s="103">
        <f t="shared" si="282"/>
        <v>-0.43454545454545546</v>
      </c>
      <c r="Q146" s="103">
        <f t="shared" si="283"/>
        <v>0.24545454545454426</v>
      </c>
      <c r="R146" s="103">
        <f t="shared" si="284"/>
        <v>0.41545454545454419</v>
      </c>
      <c r="S146" s="103">
        <f t="shared" si="285"/>
        <v>-0.2845454545454551</v>
      </c>
      <c r="T146" s="103">
        <f t="shared" si="286"/>
        <v>-0.18454545454545546</v>
      </c>
      <c r="U146" s="103">
        <f t="shared" si="287"/>
        <v>0.87545454545454504</v>
      </c>
      <c r="V146" s="103">
        <f t="shared" si="288"/>
        <v>0.88545454545454483</v>
      </c>
      <c r="W146" s="103">
        <f t="shared" si="289"/>
        <v>-0.54454545454545489</v>
      </c>
      <c r="X146" s="103">
        <f t="shared" si="290"/>
        <v>-0.2245454545454546</v>
      </c>
      <c r="Y146" s="103">
        <f t="shared" si="291"/>
        <v>-0.26454545454545553</v>
      </c>
      <c r="Z146" s="35">
        <f t="shared" si="292"/>
        <v>98.883784886286705</v>
      </c>
      <c r="AA146" s="35">
        <f t="shared" si="293"/>
        <v>100</v>
      </c>
      <c r="AB146" s="35">
        <f t="shared" si="294"/>
        <v>99.485358761073925</v>
      </c>
      <c r="AC146" s="35">
        <f t="shared" si="295"/>
        <v>99.999999999999986</v>
      </c>
      <c r="AD146" s="35">
        <f t="shared" si="296"/>
        <v>99.643893053042731</v>
      </c>
      <c r="AE146" s="35">
        <f t="shared" si="297"/>
        <v>97.342202565657303</v>
      </c>
      <c r="AF146" s="35">
        <f t="shared" si="298"/>
        <v>100</v>
      </c>
      <c r="AG146" s="35">
        <f t="shared" si="299"/>
        <v>97.579496402877695</v>
      </c>
      <c r="AH146" s="35">
        <f t="shared" si="300"/>
        <v>89.087356321839096</v>
      </c>
      <c r="AI146" s="35">
        <f t="shared" si="301"/>
        <v>99.999999999999986</v>
      </c>
      <c r="AJ146" s="35">
        <f t="shared" si="302"/>
        <v>99.835806960497067</v>
      </c>
      <c r="AK146" s="36">
        <f t="shared" si="303"/>
        <v>99.424626006904489</v>
      </c>
      <c r="AL146" s="35">
        <f t="shared" si="304"/>
        <v>100</v>
      </c>
      <c r="AM146" s="35">
        <f t="shared" si="305"/>
        <v>98.218029350104814</v>
      </c>
      <c r="AN146" s="35">
        <f t="shared" si="306"/>
        <v>100</v>
      </c>
      <c r="AO146" s="35">
        <f t="shared" si="307"/>
        <v>92.662473794549271</v>
      </c>
      <c r="AP146" s="35">
        <f t="shared" si="308"/>
        <v>93.710691823899381</v>
      </c>
      <c r="AQ146" s="35">
        <f t="shared" si="309"/>
        <v>99.900099900099903</v>
      </c>
      <c r="AR146" s="35">
        <f t="shared" si="310"/>
        <v>100</v>
      </c>
      <c r="AS146" s="35">
        <f t="shared" si="311"/>
        <v>85.714285714285722</v>
      </c>
      <c r="AT146" s="35">
        <f t="shared" si="312"/>
        <v>100</v>
      </c>
      <c r="AU146" s="35">
        <f t="shared" si="313"/>
        <v>99.550561797752806</v>
      </c>
      <c r="AV146" s="36">
        <f t="shared" si="248"/>
        <v>84.911695376246612</v>
      </c>
      <c r="AW146" s="35">
        <f t="shared" si="249"/>
        <v>85.87019143117594</v>
      </c>
      <c r="AX146" s="35">
        <f t="shared" si="250"/>
        <v>93.613640552995378</v>
      </c>
      <c r="AY146" s="35">
        <f t="shared" si="251"/>
        <v>94.09790718835302</v>
      </c>
      <c r="AZ146" s="35">
        <f t="shared" si="252"/>
        <v>93.762818003913907</v>
      </c>
      <c r="BA146" s="35">
        <f t="shared" si="253"/>
        <v>91.596975425330811</v>
      </c>
      <c r="BB146" s="35">
        <f t="shared" si="254"/>
        <v>100</v>
      </c>
      <c r="BC146" s="35">
        <f t="shared" si="255"/>
        <v>97.579496402877695</v>
      </c>
      <c r="BD146" s="35">
        <f t="shared" si="256"/>
        <v>89.087356321839096</v>
      </c>
      <c r="BE146" s="35">
        <f t="shared" si="257"/>
        <v>91.88190476190475</v>
      </c>
      <c r="BF146" s="35">
        <f t="shared" si="258"/>
        <v>91.731041069723005</v>
      </c>
      <c r="BG146" s="36">
        <f t="shared" si="259"/>
        <v>78.331822302810522</v>
      </c>
      <c r="BH146" s="35">
        <f t="shared" si="260"/>
        <v>79.216043755697356</v>
      </c>
      <c r="BI146" s="35">
        <f t="shared" si="261"/>
        <v>86.359447004608285</v>
      </c>
      <c r="BJ146" s="35">
        <f t="shared" si="262"/>
        <v>86.806187443130099</v>
      </c>
      <c r="BK146" s="35">
        <f t="shared" si="263"/>
        <v>86.49706457925636</v>
      </c>
      <c r="BL146" s="35">
        <f t="shared" si="264"/>
        <v>84.499054820415878</v>
      </c>
      <c r="BM146" s="35">
        <f t="shared" si="265"/>
        <v>92.250922509225092</v>
      </c>
      <c r="BN146" s="35">
        <f t="shared" si="266"/>
        <v>90.017985611510795</v>
      </c>
      <c r="BO146" s="35">
        <f t="shared" si="267"/>
        <v>82.18390804597702</v>
      </c>
      <c r="BP146" s="35">
        <f t="shared" si="268"/>
        <v>84.761904761904759</v>
      </c>
      <c r="BQ146" s="35">
        <f t="shared" si="269"/>
        <v>84.622731614135617</v>
      </c>
      <c r="BR146" s="36">
        <f t="shared" si="314"/>
        <v>86.313686313686318</v>
      </c>
      <c r="BS146" s="35">
        <f t="shared" si="315"/>
        <v>86.813186813186817</v>
      </c>
      <c r="BT146" s="35">
        <f t="shared" si="316"/>
        <v>93.606393606393596</v>
      </c>
      <c r="BU146" s="35">
        <f t="shared" si="317"/>
        <v>95.304695304695301</v>
      </c>
      <c r="BV146" s="35">
        <f t="shared" si="318"/>
        <v>88.311688311688314</v>
      </c>
      <c r="BW146" s="35">
        <f t="shared" si="319"/>
        <v>89.310689310689312</v>
      </c>
      <c r="BX146" s="35">
        <f t="shared" si="320"/>
        <v>99.900099900099903</v>
      </c>
      <c r="BY146" s="35">
        <f t="shared" si="321"/>
        <v>100</v>
      </c>
      <c r="BZ146" s="35">
        <f t="shared" si="322"/>
        <v>85.714285714285722</v>
      </c>
      <c r="CA146" s="35">
        <f t="shared" si="323"/>
        <v>88.91108891108891</v>
      </c>
      <c r="CB146" s="35">
        <f t="shared" si="324"/>
        <v>88.511488511488508</v>
      </c>
      <c r="CC146" s="15">
        <v>8.64</v>
      </c>
      <c r="CD146" s="16">
        <v>8.69</v>
      </c>
      <c r="CE146" s="15">
        <v>9.3699999999999992</v>
      </c>
      <c r="CF146" s="16">
        <v>9.5399999999999991</v>
      </c>
      <c r="CG146" s="16">
        <v>8.84</v>
      </c>
      <c r="CH146" s="16">
        <v>8.94</v>
      </c>
      <c r="CI146" s="15">
        <v>10</v>
      </c>
      <c r="CJ146" s="16">
        <v>10.01</v>
      </c>
      <c r="CK146" s="16">
        <v>8.58</v>
      </c>
      <c r="CL146" s="15">
        <v>8.9</v>
      </c>
      <c r="CM146" s="16">
        <v>8.86</v>
      </c>
      <c r="CN146" s="15">
        <v>0.13</v>
      </c>
      <c r="CO146" s="16">
        <v>0.11</v>
      </c>
      <c r="CP146" s="15">
        <v>0.09</v>
      </c>
      <c r="CQ146" s="16">
        <v>0.08</v>
      </c>
      <c r="CR146" s="16">
        <v>0.09</v>
      </c>
      <c r="CS146" s="16">
        <v>0.08</v>
      </c>
      <c r="CT146" s="15">
        <v>0.1</v>
      </c>
      <c r="CU146" s="16">
        <v>0.11</v>
      </c>
      <c r="CV146" s="16">
        <v>0.11</v>
      </c>
      <c r="CW146" s="15">
        <v>0.11</v>
      </c>
      <c r="CX146" s="16">
        <v>0.12</v>
      </c>
      <c r="CY146" s="19">
        <f t="shared" si="325"/>
        <v>1.5046296296296295</v>
      </c>
      <c r="CZ146" s="17">
        <f t="shared" si="326"/>
        <v>1.2658227848101267</v>
      </c>
      <c r="DA146" s="19">
        <f t="shared" si="327"/>
        <v>0.96051227321237997</v>
      </c>
      <c r="DB146" s="17">
        <f t="shared" si="328"/>
        <v>0.83857442348008393</v>
      </c>
      <c r="DC146" s="17">
        <f t="shared" si="329"/>
        <v>1.0180995475113122</v>
      </c>
      <c r="DD146" s="17">
        <f t="shared" si="330"/>
        <v>0.8948545861297541</v>
      </c>
      <c r="DE146" s="19">
        <f t="shared" si="331"/>
        <v>1</v>
      </c>
      <c r="DF146" s="17">
        <f t="shared" si="332"/>
        <v>1.098901098901099</v>
      </c>
      <c r="DG146" s="17">
        <f t="shared" si="333"/>
        <v>1.2820512820512819</v>
      </c>
      <c r="DH146" s="19">
        <f t="shared" si="334"/>
        <v>1.2359550561797752</v>
      </c>
      <c r="DI146" s="17">
        <f t="shared" si="335"/>
        <v>1.3544018058690745</v>
      </c>
    </row>
    <row r="147" spans="1:113" x14ac:dyDescent="0.2">
      <c r="A147" s="91" t="s">
        <v>325</v>
      </c>
      <c r="B147" s="91" t="e">
        <f>VLOOKUP(A147,#REF!,5,FALSE)</f>
        <v>#REF!</v>
      </c>
      <c r="C147" s="92">
        <v>4</v>
      </c>
      <c r="D147" s="103">
        <f t="shared" si="270"/>
        <v>0.56232323232323012</v>
      </c>
      <c r="E147" s="103">
        <f t="shared" si="271"/>
        <v>0.5646464646464624</v>
      </c>
      <c r="F147" s="103">
        <f t="shared" si="272"/>
        <v>0.41038167938931291</v>
      </c>
      <c r="G147" s="103">
        <f t="shared" si="273"/>
        <v>0.15898437499999751</v>
      </c>
      <c r="H147" s="103">
        <f t="shared" si="274"/>
        <v>0.12593749999999915</v>
      </c>
      <c r="I147" s="103">
        <f t="shared" si="275"/>
        <v>0.29516129032257776</v>
      </c>
      <c r="J147" s="103">
        <f t="shared" si="276"/>
        <v>0.90389380530973362</v>
      </c>
      <c r="K147" s="103">
        <f t="shared" si="277"/>
        <v>0.87899159663865412</v>
      </c>
      <c r="L147" s="103">
        <f t="shared" si="278"/>
        <v>0.2291208791208792</v>
      </c>
      <c r="M147" s="103">
        <f t="shared" si="279"/>
        <v>0.51113207547169992</v>
      </c>
      <c r="N147" s="103">
        <f t="shared" si="280"/>
        <v>0.85828282828283164</v>
      </c>
      <c r="O147" s="102">
        <f t="shared" si="281"/>
        <v>-4.545454545454497E-2</v>
      </c>
      <c r="P147" s="103">
        <f t="shared" si="282"/>
        <v>-0.10545454545454547</v>
      </c>
      <c r="Q147" s="103">
        <f t="shared" si="283"/>
        <v>9.454545454545471E-2</v>
      </c>
      <c r="R147" s="103">
        <f t="shared" si="284"/>
        <v>3.4545454545454213E-2</v>
      </c>
      <c r="S147" s="103">
        <f t="shared" si="285"/>
        <v>-0.47545454545454557</v>
      </c>
      <c r="T147" s="103">
        <f t="shared" si="286"/>
        <v>-0.29545454545454497</v>
      </c>
      <c r="U147" s="103">
        <f t="shared" si="287"/>
        <v>0.61454545454545428</v>
      </c>
      <c r="V147" s="103">
        <f t="shared" si="288"/>
        <v>0.64454545454545542</v>
      </c>
      <c r="W147" s="103">
        <f t="shared" si="289"/>
        <v>-0.45545454545454511</v>
      </c>
      <c r="X147" s="103">
        <f t="shared" si="290"/>
        <v>-0.1454545454545455</v>
      </c>
      <c r="Y147" s="103">
        <f t="shared" si="291"/>
        <v>0.13454545454545386</v>
      </c>
      <c r="Z147" s="35">
        <f t="shared" si="292"/>
        <v>100</v>
      </c>
      <c r="AA147" s="35">
        <f t="shared" si="293"/>
        <v>99.787145615819639</v>
      </c>
      <c r="AB147" s="35">
        <f t="shared" si="294"/>
        <v>100</v>
      </c>
      <c r="AC147" s="35">
        <f t="shared" si="295"/>
        <v>97.992999936936357</v>
      </c>
      <c r="AD147" s="35">
        <f t="shared" si="296"/>
        <v>98.675064424250635</v>
      </c>
      <c r="AE147" s="35">
        <f t="shared" si="297"/>
        <v>97.602074715978205</v>
      </c>
      <c r="AF147" s="35">
        <f t="shared" si="298"/>
        <v>100</v>
      </c>
      <c r="AG147" s="35">
        <f t="shared" si="299"/>
        <v>97.822067927053709</v>
      </c>
      <c r="AH147" s="35">
        <f t="shared" si="300"/>
        <v>90.912857524726007</v>
      </c>
      <c r="AI147" s="35">
        <f t="shared" si="301"/>
        <v>96.275862068965552</v>
      </c>
      <c r="AJ147" s="35">
        <f t="shared" si="302"/>
        <v>100</v>
      </c>
      <c r="AK147" s="36">
        <f t="shared" si="303"/>
        <v>100</v>
      </c>
      <c r="AL147" s="35">
        <f t="shared" si="304"/>
        <v>99.244332493702771</v>
      </c>
      <c r="AM147" s="35">
        <f t="shared" si="305"/>
        <v>100</v>
      </c>
      <c r="AN147" s="35">
        <f t="shared" si="306"/>
        <v>99.257425742574256</v>
      </c>
      <c r="AO147" s="35">
        <f t="shared" si="307"/>
        <v>92.945544554455438</v>
      </c>
      <c r="AP147" s="35">
        <f t="shared" si="308"/>
        <v>95.17326732673267</v>
      </c>
      <c r="AQ147" s="35">
        <f t="shared" si="309"/>
        <v>99.652375434530697</v>
      </c>
      <c r="AR147" s="35">
        <f t="shared" si="310"/>
        <v>100</v>
      </c>
      <c r="AS147" s="35">
        <f t="shared" si="311"/>
        <v>87.253765932792575</v>
      </c>
      <c r="AT147" s="35">
        <f t="shared" si="312"/>
        <v>96.551724137931046</v>
      </c>
      <c r="AU147" s="35">
        <f t="shared" si="313"/>
        <v>100</v>
      </c>
      <c r="AV147" s="36">
        <f t="shared" si="248"/>
        <v>90.735204199962055</v>
      </c>
      <c r="AW147" s="35">
        <f t="shared" si="249"/>
        <v>90.542070339827418</v>
      </c>
      <c r="AX147" s="35">
        <f t="shared" si="250"/>
        <v>93.866895295252391</v>
      </c>
      <c r="AY147" s="35">
        <f t="shared" si="251"/>
        <v>91.982986647480786</v>
      </c>
      <c r="AZ147" s="35">
        <f t="shared" si="252"/>
        <v>92.623219405634174</v>
      </c>
      <c r="BA147" s="35">
        <f t="shared" si="253"/>
        <v>91.616037279641262</v>
      </c>
      <c r="BB147" s="35">
        <f t="shared" si="254"/>
        <v>100</v>
      </c>
      <c r="BC147" s="35">
        <f t="shared" si="255"/>
        <v>97.822067927053709</v>
      </c>
      <c r="BD147" s="35">
        <f t="shared" si="256"/>
        <v>90.912857524726007</v>
      </c>
      <c r="BE147" s="35">
        <f t="shared" si="257"/>
        <v>94.114728682170536</v>
      </c>
      <c r="BF147" s="35">
        <f t="shared" si="258"/>
        <v>97.755269762999461</v>
      </c>
      <c r="BG147" s="36">
        <f t="shared" si="259"/>
        <v>71.985494106980966</v>
      </c>
      <c r="BH147" s="35">
        <f t="shared" si="260"/>
        <v>71.832269826800356</v>
      </c>
      <c r="BI147" s="35">
        <f t="shared" si="261"/>
        <v>74.47004608294931</v>
      </c>
      <c r="BJ147" s="35">
        <f t="shared" si="262"/>
        <v>72.975432211100994</v>
      </c>
      <c r="BK147" s="35">
        <f t="shared" si="263"/>
        <v>73.483365949119374</v>
      </c>
      <c r="BL147" s="35">
        <f t="shared" si="264"/>
        <v>72.684310018903588</v>
      </c>
      <c r="BM147" s="35">
        <f t="shared" si="265"/>
        <v>79.335793357933582</v>
      </c>
      <c r="BN147" s="35">
        <f t="shared" si="266"/>
        <v>77.607913669064757</v>
      </c>
      <c r="BO147" s="35">
        <f t="shared" si="267"/>
        <v>72.1264367816092</v>
      </c>
      <c r="BP147" s="35">
        <f t="shared" si="268"/>
        <v>74.666666666666671</v>
      </c>
      <c r="BQ147" s="35">
        <f t="shared" si="269"/>
        <v>77.554918815663783</v>
      </c>
      <c r="BR147" s="36">
        <f t="shared" si="314"/>
        <v>92.004634994206242</v>
      </c>
      <c r="BS147" s="35">
        <f t="shared" si="315"/>
        <v>91.309385863267664</v>
      </c>
      <c r="BT147" s="35">
        <f t="shared" si="316"/>
        <v>93.62688296639628</v>
      </c>
      <c r="BU147" s="35">
        <f t="shared" si="317"/>
        <v>92.931633835457703</v>
      </c>
      <c r="BV147" s="35">
        <f t="shared" si="318"/>
        <v>87.022016222479721</v>
      </c>
      <c r="BW147" s="35">
        <f t="shared" si="319"/>
        <v>89.107763615295468</v>
      </c>
      <c r="BX147" s="35">
        <f t="shared" si="320"/>
        <v>99.652375434530697</v>
      </c>
      <c r="BY147" s="35">
        <f t="shared" si="321"/>
        <v>100</v>
      </c>
      <c r="BZ147" s="35">
        <f t="shared" si="322"/>
        <v>87.253765932792575</v>
      </c>
      <c r="CA147" s="35">
        <f t="shared" si="323"/>
        <v>90.845886442641941</v>
      </c>
      <c r="CB147" s="35">
        <f t="shared" si="324"/>
        <v>94.09038238702199</v>
      </c>
      <c r="CC147" s="15">
        <v>7.94</v>
      </c>
      <c r="CD147" s="16">
        <v>7.88</v>
      </c>
      <c r="CE147" s="15">
        <v>8.08</v>
      </c>
      <c r="CF147" s="16">
        <v>8.02</v>
      </c>
      <c r="CG147" s="16">
        <v>7.51</v>
      </c>
      <c r="CH147" s="16">
        <v>7.69</v>
      </c>
      <c r="CI147" s="15">
        <v>8.6</v>
      </c>
      <c r="CJ147" s="16">
        <v>8.6300000000000008</v>
      </c>
      <c r="CK147" s="16">
        <v>7.53</v>
      </c>
      <c r="CL147" s="15">
        <v>7.84</v>
      </c>
      <c r="CM147" s="16">
        <v>8.1199999999999992</v>
      </c>
      <c r="CN147" s="15">
        <v>0.09</v>
      </c>
      <c r="CO147" s="16">
        <v>0.09</v>
      </c>
      <c r="CP147" s="15">
        <v>0.08</v>
      </c>
      <c r="CQ147" s="16">
        <v>0.1</v>
      </c>
      <c r="CR147" s="16">
        <v>0.12</v>
      </c>
      <c r="CS147" s="16">
        <v>7.0000000000000007E-2</v>
      </c>
      <c r="CT147" s="15">
        <v>7.0000000000000007E-2</v>
      </c>
      <c r="CU147" s="16">
        <v>0.11</v>
      </c>
      <c r="CV147" s="16">
        <v>7.0000000000000007E-2</v>
      </c>
      <c r="CW147" s="15">
        <v>0.09</v>
      </c>
      <c r="CX147" s="16">
        <v>0.08</v>
      </c>
      <c r="CY147" s="19">
        <f t="shared" si="325"/>
        <v>1.1335012594458438</v>
      </c>
      <c r="CZ147" s="17">
        <f t="shared" si="326"/>
        <v>1.1421319796954315</v>
      </c>
      <c r="DA147" s="19">
        <f t="shared" si="327"/>
        <v>0.99009900990099009</v>
      </c>
      <c r="DB147" s="17">
        <f t="shared" si="328"/>
        <v>1.2468827930174564</v>
      </c>
      <c r="DC147" s="17">
        <f t="shared" si="329"/>
        <v>1.5978695073235687</v>
      </c>
      <c r="DD147" s="17">
        <f t="shared" si="330"/>
        <v>0.91027308192457734</v>
      </c>
      <c r="DE147" s="19">
        <f t="shared" si="331"/>
        <v>0.81395348837209314</v>
      </c>
      <c r="DF147" s="17">
        <f t="shared" si="332"/>
        <v>1.2746234067207416</v>
      </c>
      <c r="DG147" s="17">
        <f t="shared" si="333"/>
        <v>0.92961487383798147</v>
      </c>
      <c r="DH147" s="19">
        <f t="shared" si="334"/>
        <v>1.1479591836734695</v>
      </c>
      <c r="DI147" s="17">
        <f t="shared" si="335"/>
        <v>0.98522167487684742</v>
      </c>
    </row>
    <row r="148" spans="1:113" x14ac:dyDescent="0.2">
      <c r="A148" s="91" t="s">
        <v>326</v>
      </c>
      <c r="B148" s="91" t="e">
        <f>VLOOKUP(A148,#REF!,5,FALSE)</f>
        <v>#REF!</v>
      </c>
      <c r="C148" s="92">
        <v>4</v>
      </c>
      <c r="D148" s="103">
        <f t="shared" si="270"/>
        <v>0.62232323232322972</v>
      </c>
      <c r="E148" s="103">
        <f t="shared" si="271"/>
        <v>0.52464646464646236</v>
      </c>
      <c r="F148" s="103">
        <f t="shared" si="272"/>
        <v>0.49038167938931299</v>
      </c>
      <c r="G148" s="103">
        <f t="shared" si="273"/>
        <v>-0.38101562500000163</v>
      </c>
      <c r="H148" s="103">
        <f t="shared" si="274"/>
        <v>-0.27406250000000032</v>
      </c>
      <c r="I148" s="103">
        <f t="shared" si="275"/>
        <v>-0.43483870967742266</v>
      </c>
      <c r="J148" s="103">
        <f t="shared" si="276"/>
        <v>1.4338938053097348</v>
      </c>
      <c r="K148" s="103">
        <f t="shared" si="277"/>
        <v>1.3289915966386534</v>
      </c>
      <c r="L148" s="103">
        <f t="shared" si="278"/>
        <v>-0.45087912087912141</v>
      </c>
      <c r="M148" s="103">
        <f t="shared" si="279"/>
        <v>0.68113207547169985</v>
      </c>
      <c r="N148" s="103">
        <f t="shared" si="280"/>
        <v>1.3682828282828332</v>
      </c>
      <c r="O148" s="102">
        <f t="shared" si="281"/>
        <v>6.8181818181818343E-2</v>
      </c>
      <c r="P148" s="103">
        <f t="shared" si="282"/>
        <v>-9.1818181818181799E-2</v>
      </c>
      <c r="Q148" s="103">
        <f t="shared" si="283"/>
        <v>0.22818181818181849</v>
      </c>
      <c r="R148" s="103">
        <f t="shared" si="284"/>
        <v>-0.45181818181818123</v>
      </c>
      <c r="S148" s="103">
        <f t="shared" si="285"/>
        <v>-0.82181818181818134</v>
      </c>
      <c r="T148" s="103">
        <f t="shared" si="286"/>
        <v>-0.97181818181818169</v>
      </c>
      <c r="U148" s="103">
        <f t="shared" si="287"/>
        <v>1.1981818181818191</v>
      </c>
      <c r="V148" s="103">
        <f t="shared" si="288"/>
        <v>1.1481818181818184</v>
      </c>
      <c r="W148" s="103">
        <f t="shared" si="289"/>
        <v>-1.081818181818182</v>
      </c>
      <c r="X148" s="103">
        <f t="shared" si="290"/>
        <v>7.818181818181813E-2</v>
      </c>
      <c r="Y148" s="103">
        <f t="shared" si="291"/>
        <v>0.69818181818181912</v>
      </c>
      <c r="Z148" s="35">
        <f t="shared" si="292"/>
        <v>100</v>
      </c>
      <c r="AA148" s="35">
        <f t="shared" si="293"/>
        <v>98.536007292616205</v>
      </c>
      <c r="AB148" s="35">
        <f t="shared" si="294"/>
        <v>100</v>
      </c>
      <c r="AC148" s="35">
        <f t="shared" si="295"/>
        <v>90.498938428874709</v>
      </c>
      <c r="AD148" s="35">
        <f t="shared" si="296"/>
        <v>92.503525382755825</v>
      </c>
      <c r="AE148" s="35">
        <f t="shared" si="297"/>
        <v>87.470810630490377</v>
      </c>
      <c r="AF148" s="35">
        <f t="shared" si="298"/>
        <v>100</v>
      </c>
      <c r="AG148" s="35">
        <f t="shared" si="299"/>
        <v>96.948158888004599</v>
      </c>
      <c r="AH148" s="35">
        <f t="shared" si="300"/>
        <v>77.901994603282517</v>
      </c>
      <c r="AI148" s="35">
        <f t="shared" si="301"/>
        <v>92.550571097500423</v>
      </c>
      <c r="AJ148" s="35">
        <f t="shared" si="302"/>
        <v>100.00000000000001</v>
      </c>
      <c r="AK148" s="36">
        <f t="shared" si="303"/>
        <v>100</v>
      </c>
      <c r="AL148" s="35">
        <f t="shared" si="304"/>
        <v>98</v>
      </c>
      <c r="AM148" s="35">
        <f t="shared" si="305"/>
        <v>100</v>
      </c>
      <c r="AN148" s="35">
        <f t="shared" si="306"/>
        <v>91.666666666666671</v>
      </c>
      <c r="AO148" s="35">
        <f t="shared" si="307"/>
        <v>87.132352941176464</v>
      </c>
      <c r="AP148" s="35">
        <f t="shared" si="308"/>
        <v>85.294117647058826</v>
      </c>
      <c r="AQ148" s="35">
        <f t="shared" si="309"/>
        <v>100</v>
      </c>
      <c r="AR148" s="35">
        <f t="shared" si="310"/>
        <v>99.452354874041617</v>
      </c>
      <c r="AS148" s="35">
        <f t="shared" si="311"/>
        <v>75.027382256297912</v>
      </c>
      <c r="AT148" s="35">
        <f t="shared" si="312"/>
        <v>92.815758980301268</v>
      </c>
      <c r="AU148" s="35">
        <f t="shared" si="313"/>
        <v>100</v>
      </c>
      <c r="AV148" s="36">
        <f t="shared" si="248"/>
        <v>86.113844647526051</v>
      </c>
      <c r="AW148" s="35">
        <f t="shared" si="249"/>
        <v>84.853144241838464</v>
      </c>
      <c r="AX148" s="35">
        <f t="shared" si="250"/>
        <v>89.293310653590481</v>
      </c>
      <c r="AY148" s="35">
        <f t="shared" si="251"/>
        <v>80.809498229496683</v>
      </c>
      <c r="AZ148" s="35">
        <f t="shared" si="252"/>
        <v>82.599460285547096</v>
      </c>
      <c r="BA148" s="35">
        <f t="shared" si="253"/>
        <v>78.105582667497615</v>
      </c>
      <c r="BB148" s="35">
        <f t="shared" si="254"/>
        <v>100</v>
      </c>
      <c r="BC148" s="35">
        <f t="shared" si="255"/>
        <v>96.948158888004599</v>
      </c>
      <c r="BD148" s="35">
        <f t="shared" si="256"/>
        <v>77.901994603282517</v>
      </c>
      <c r="BE148" s="35">
        <f t="shared" si="257"/>
        <v>90.573619151932405</v>
      </c>
      <c r="BF148" s="35">
        <f t="shared" si="258"/>
        <v>97.863922478138662</v>
      </c>
      <c r="BG148" s="36">
        <f t="shared" si="259"/>
        <v>72.529465095194922</v>
      </c>
      <c r="BH148" s="35">
        <f t="shared" si="260"/>
        <v>71.4676390154968</v>
      </c>
      <c r="BI148" s="35">
        <f t="shared" si="261"/>
        <v>75.207373271889409</v>
      </c>
      <c r="BJ148" s="35">
        <f t="shared" si="262"/>
        <v>68.061874431301177</v>
      </c>
      <c r="BK148" s="35">
        <f t="shared" si="263"/>
        <v>69.569471624266143</v>
      </c>
      <c r="BL148" s="35">
        <f t="shared" si="264"/>
        <v>65.784499054820415</v>
      </c>
      <c r="BM148" s="35">
        <f t="shared" si="265"/>
        <v>84.225092250922515</v>
      </c>
      <c r="BN148" s="35">
        <f t="shared" si="266"/>
        <v>81.654676258992808</v>
      </c>
      <c r="BO148" s="35">
        <f t="shared" si="267"/>
        <v>65.613026819923377</v>
      </c>
      <c r="BP148" s="35">
        <f t="shared" si="268"/>
        <v>76.285714285714292</v>
      </c>
      <c r="BQ148" s="35">
        <f t="shared" si="269"/>
        <v>82.425978987583576</v>
      </c>
      <c r="BR148" s="36">
        <f t="shared" si="314"/>
        <v>87.623220153340625</v>
      </c>
      <c r="BS148" s="35">
        <f t="shared" si="315"/>
        <v>85.870755750273815</v>
      </c>
      <c r="BT148" s="35">
        <f t="shared" si="316"/>
        <v>89.375684556407435</v>
      </c>
      <c r="BU148" s="35">
        <f t="shared" si="317"/>
        <v>81.92771084337349</v>
      </c>
      <c r="BV148" s="35">
        <f t="shared" si="318"/>
        <v>77.875136911281487</v>
      </c>
      <c r="BW148" s="35">
        <f t="shared" si="319"/>
        <v>76.232201533406339</v>
      </c>
      <c r="BX148" s="35">
        <f t="shared" si="320"/>
        <v>100</v>
      </c>
      <c r="BY148" s="35">
        <f t="shared" si="321"/>
        <v>99.452354874041617</v>
      </c>
      <c r="BZ148" s="35">
        <f t="shared" si="322"/>
        <v>75.027382256297912</v>
      </c>
      <c r="CA148" s="35">
        <f t="shared" si="323"/>
        <v>87.732749178532302</v>
      </c>
      <c r="CB148" s="35">
        <f t="shared" si="324"/>
        <v>94.523548740416217</v>
      </c>
      <c r="CC148" s="15">
        <v>8</v>
      </c>
      <c r="CD148" s="16">
        <v>7.84</v>
      </c>
      <c r="CE148" s="15">
        <v>8.16</v>
      </c>
      <c r="CF148" s="16">
        <v>7.48</v>
      </c>
      <c r="CG148" s="16">
        <v>7.11</v>
      </c>
      <c r="CH148" s="16">
        <v>6.96</v>
      </c>
      <c r="CI148" s="15">
        <v>9.1300000000000008</v>
      </c>
      <c r="CJ148" s="16">
        <v>9.08</v>
      </c>
      <c r="CK148" s="16">
        <v>6.85</v>
      </c>
      <c r="CL148" s="15">
        <v>8.01</v>
      </c>
      <c r="CM148" s="16">
        <v>8.6300000000000008</v>
      </c>
      <c r="CN148" s="15">
        <v>0.18</v>
      </c>
      <c r="CO148" s="16">
        <v>0.17</v>
      </c>
      <c r="CP148" s="15">
        <v>0.16</v>
      </c>
      <c r="CQ148" s="16">
        <v>0.15</v>
      </c>
      <c r="CR148" s="16">
        <v>0.21</v>
      </c>
      <c r="CS148" s="16">
        <v>0.17</v>
      </c>
      <c r="CT148" s="15">
        <v>0.21</v>
      </c>
      <c r="CU148" s="16">
        <v>0.18</v>
      </c>
      <c r="CV148" s="16">
        <v>0.21</v>
      </c>
      <c r="CW148" s="15">
        <v>0.21</v>
      </c>
      <c r="CX148" s="16">
        <v>0.18</v>
      </c>
      <c r="CY148" s="19">
        <f t="shared" si="325"/>
        <v>2.25</v>
      </c>
      <c r="CZ148" s="17">
        <f t="shared" si="326"/>
        <v>2.1683673469387759</v>
      </c>
      <c r="DA148" s="19">
        <f t="shared" si="327"/>
        <v>1.9607843137254901</v>
      </c>
      <c r="DB148" s="17">
        <f t="shared" si="328"/>
        <v>2.0053475935828873</v>
      </c>
      <c r="DC148" s="17">
        <f t="shared" si="329"/>
        <v>2.9535864978902948</v>
      </c>
      <c r="DD148" s="17">
        <f t="shared" si="330"/>
        <v>2.4425287356321839</v>
      </c>
      <c r="DE148" s="19">
        <f t="shared" si="331"/>
        <v>2.3001095290251916</v>
      </c>
      <c r="DF148" s="17">
        <f t="shared" si="332"/>
        <v>1.9823788546255505</v>
      </c>
      <c r="DG148" s="17">
        <f t="shared" si="333"/>
        <v>3.0656934306569341</v>
      </c>
      <c r="DH148" s="19">
        <f t="shared" si="334"/>
        <v>2.6217228464419473</v>
      </c>
      <c r="DI148" s="17">
        <f t="shared" si="335"/>
        <v>2.0857473928157586</v>
      </c>
    </row>
    <row r="149" spans="1:113" x14ac:dyDescent="0.2">
      <c r="A149" s="91" t="s">
        <v>327</v>
      </c>
      <c r="B149" s="91" t="e">
        <f>VLOOKUP(A149,#REF!,5,FALSE)</f>
        <v>#REF!</v>
      </c>
      <c r="C149" s="92">
        <v>5</v>
      </c>
      <c r="D149" s="103">
        <f t="shared" si="270"/>
        <v>2.2823232323232299</v>
      </c>
      <c r="E149" s="103">
        <f t="shared" si="271"/>
        <v>2.2946464646464619</v>
      </c>
      <c r="F149" s="103">
        <f t="shared" si="272"/>
        <v>2.5803816793893128</v>
      </c>
      <c r="G149" s="103">
        <f t="shared" si="273"/>
        <v>2.3489843749999988</v>
      </c>
      <c r="H149" s="103">
        <f t="shared" si="274"/>
        <v>2.6859374999999996</v>
      </c>
      <c r="I149" s="103">
        <f t="shared" si="275"/>
        <v>2.6451612903225765</v>
      </c>
      <c r="J149" s="103">
        <f t="shared" si="276"/>
        <v>2.4338938053097348</v>
      </c>
      <c r="K149" s="103">
        <f t="shared" si="277"/>
        <v>2.298991596638654</v>
      </c>
      <c r="L149" s="103">
        <f t="shared" si="278"/>
        <v>1.9891208791208781</v>
      </c>
      <c r="M149" s="103">
        <f t="shared" si="279"/>
        <v>2.3511320754716998</v>
      </c>
      <c r="N149" s="103">
        <f t="shared" si="280"/>
        <v>1.9782828282828326</v>
      </c>
      <c r="O149" s="102">
        <f t="shared" si="281"/>
        <v>-0.17909090909090963</v>
      </c>
      <c r="P149" s="103">
        <f t="shared" si="282"/>
        <v>-0.22909090909091034</v>
      </c>
      <c r="Q149" s="103">
        <f t="shared" si="283"/>
        <v>0.41090909090909022</v>
      </c>
      <c r="R149" s="103">
        <f t="shared" si="284"/>
        <v>0.37090909090909108</v>
      </c>
      <c r="S149" s="103">
        <f t="shared" si="285"/>
        <v>0.23090909090909051</v>
      </c>
      <c r="T149" s="103">
        <f t="shared" si="286"/>
        <v>0.20090909090908937</v>
      </c>
      <c r="U149" s="103">
        <f t="shared" si="287"/>
        <v>0.29090909090909101</v>
      </c>
      <c r="V149" s="103">
        <f t="shared" si="288"/>
        <v>0.21090909090909093</v>
      </c>
      <c r="W149" s="103">
        <f t="shared" si="289"/>
        <v>-0.54909090909091063</v>
      </c>
      <c r="X149" s="103">
        <f t="shared" si="290"/>
        <v>-0.15909090909091006</v>
      </c>
      <c r="Y149" s="103">
        <f t="shared" si="291"/>
        <v>-0.59909090909090956</v>
      </c>
      <c r="Z149" s="35">
        <f t="shared" si="292"/>
        <v>99.973490140879619</v>
      </c>
      <c r="AA149" s="35">
        <f t="shared" si="293"/>
        <v>100</v>
      </c>
      <c r="AB149" s="35">
        <f t="shared" si="294"/>
        <v>95.877246372169012</v>
      </c>
      <c r="AC149" s="35">
        <f t="shared" si="295"/>
        <v>94.286491375657036</v>
      </c>
      <c r="AD149" s="35">
        <f t="shared" si="296"/>
        <v>100</v>
      </c>
      <c r="AE149" s="35">
        <f t="shared" si="297"/>
        <v>96.309575879993147</v>
      </c>
      <c r="AF149" s="35">
        <f t="shared" si="298"/>
        <v>100</v>
      </c>
      <c r="AG149" s="35">
        <f t="shared" si="299"/>
        <v>96.712166298550486</v>
      </c>
      <c r="AH149" s="35">
        <f t="shared" si="300"/>
        <v>95.221507377275486</v>
      </c>
      <c r="AI149" s="35">
        <f t="shared" si="301"/>
        <v>100</v>
      </c>
      <c r="AJ149" s="35">
        <f t="shared" si="302"/>
        <v>95.72805418077624</v>
      </c>
      <c r="AK149" s="36">
        <f t="shared" si="303"/>
        <v>100</v>
      </c>
      <c r="AL149" s="35">
        <f t="shared" si="304"/>
        <v>99.482401656314693</v>
      </c>
      <c r="AM149" s="35">
        <f t="shared" si="305"/>
        <v>100</v>
      </c>
      <c r="AN149" s="35">
        <f t="shared" si="306"/>
        <v>99.609756097560989</v>
      </c>
      <c r="AO149" s="35">
        <f t="shared" si="307"/>
        <v>98.243902439024396</v>
      </c>
      <c r="AP149" s="35">
        <f t="shared" si="308"/>
        <v>97.951219512195109</v>
      </c>
      <c r="AQ149" s="35">
        <f t="shared" si="309"/>
        <v>100</v>
      </c>
      <c r="AR149" s="35">
        <f t="shared" si="310"/>
        <v>99.210266535044425</v>
      </c>
      <c r="AS149" s="35">
        <f t="shared" si="311"/>
        <v>91.707798617966418</v>
      </c>
      <c r="AT149" s="35">
        <f t="shared" si="312"/>
        <v>100</v>
      </c>
      <c r="AU149" s="35">
        <f t="shared" si="313"/>
        <v>95.454545454545453</v>
      </c>
      <c r="AV149" s="36">
        <f t="shared" si="248"/>
        <v>88.883887132772315</v>
      </c>
      <c r="AW149" s="35">
        <f t="shared" si="249"/>
        <v>88.907456374204614</v>
      </c>
      <c r="AX149" s="35">
        <f t="shared" si="250"/>
        <v>95.877246372169012</v>
      </c>
      <c r="AY149" s="35">
        <f t="shared" si="251"/>
        <v>94.286491375657036</v>
      </c>
      <c r="AZ149" s="35">
        <f t="shared" si="252"/>
        <v>100</v>
      </c>
      <c r="BA149" s="35">
        <f t="shared" si="253"/>
        <v>96.309575879993147</v>
      </c>
      <c r="BB149" s="35">
        <f t="shared" si="254"/>
        <v>94.842193208426636</v>
      </c>
      <c r="BC149" s="35">
        <f t="shared" si="255"/>
        <v>91.723939616926131</v>
      </c>
      <c r="BD149" s="35">
        <f t="shared" si="256"/>
        <v>90.310166002731847</v>
      </c>
      <c r="BE149" s="35">
        <f t="shared" si="257"/>
        <v>93.563720622310484</v>
      </c>
      <c r="BF149" s="35">
        <f t="shared" si="258"/>
        <v>89.566729170875504</v>
      </c>
      <c r="BG149" s="36">
        <f t="shared" si="259"/>
        <v>87.579329102447872</v>
      </c>
      <c r="BH149" s="35">
        <f t="shared" si="260"/>
        <v>87.602552415679114</v>
      </c>
      <c r="BI149" s="35">
        <f t="shared" si="261"/>
        <v>94.47004608294931</v>
      </c>
      <c r="BJ149" s="35">
        <f t="shared" si="262"/>
        <v>92.902638762511387</v>
      </c>
      <c r="BK149" s="35">
        <f t="shared" si="263"/>
        <v>98.532289628180038</v>
      </c>
      <c r="BL149" s="35">
        <f t="shared" si="264"/>
        <v>94.896030245746687</v>
      </c>
      <c r="BM149" s="35">
        <f t="shared" si="265"/>
        <v>93.45018450184503</v>
      </c>
      <c r="BN149" s="35">
        <f t="shared" si="266"/>
        <v>90.377697841726629</v>
      </c>
      <c r="BO149" s="35">
        <f t="shared" si="267"/>
        <v>88.984674329501914</v>
      </c>
      <c r="BP149" s="35">
        <f t="shared" si="268"/>
        <v>92.19047619047619</v>
      </c>
      <c r="BQ149" s="35">
        <f t="shared" si="269"/>
        <v>88.252148997134668</v>
      </c>
      <c r="BR149" s="36">
        <f t="shared" si="314"/>
        <v>94.243902439024396</v>
      </c>
      <c r="BS149" s="35">
        <f t="shared" si="315"/>
        <v>93.756097560975604</v>
      </c>
      <c r="BT149" s="35">
        <f t="shared" si="316"/>
        <v>100</v>
      </c>
      <c r="BU149" s="35">
        <f t="shared" si="317"/>
        <v>99.609756097560989</v>
      </c>
      <c r="BV149" s="35">
        <f t="shared" si="318"/>
        <v>98.243902439024396</v>
      </c>
      <c r="BW149" s="35">
        <f t="shared" si="319"/>
        <v>97.951219512195109</v>
      </c>
      <c r="BX149" s="35">
        <f t="shared" si="320"/>
        <v>98.82926829268294</v>
      </c>
      <c r="BY149" s="35">
        <f t="shared" si="321"/>
        <v>98.048780487804891</v>
      </c>
      <c r="BZ149" s="35">
        <f t="shared" si="322"/>
        <v>90.634146341463406</v>
      </c>
      <c r="CA149" s="35">
        <f t="shared" si="323"/>
        <v>94.439024390243901</v>
      </c>
      <c r="CB149" s="35">
        <f t="shared" si="324"/>
        <v>90.146341463414629</v>
      </c>
      <c r="CC149" s="15">
        <v>9.66</v>
      </c>
      <c r="CD149" s="16">
        <v>9.61</v>
      </c>
      <c r="CE149" s="15">
        <v>10.25</v>
      </c>
      <c r="CF149" s="16">
        <v>10.210000000000001</v>
      </c>
      <c r="CG149" s="16">
        <v>10.07</v>
      </c>
      <c r="CH149" s="16">
        <v>10.039999999999999</v>
      </c>
      <c r="CI149" s="15">
        <v>10.130000000000001</v>
      </c>
      <c r="CJ149" s="16">
        <v>10.050000000000001</v>
      </c>
      <c r="CK149" s="16">
        <v>9.2899999999999991</v>
      </c>
      <c r="CL149" s="15">
        <v>9.68</v>
      </c>
      <c r="CM149" s="16">
        <v>9.24</v>
      </c>
      <c r="CN149" s="15">
        <v>0.05</v>
      </c>
      <c r="CO149" s="16">
        <v>0.06</v>
      </c>
      <c r="CP149" s="15">
        <v>0.13</v>
      </c>
      <c r="CQ149" s="16">
        <v>0.16</v>
      </c>
      <c r="CR149" s="16">
        <v>0.11</v>
      </c>
      <c r="CS149" s="16">
        <v>0.13</v>
      </c>
      <c r="CT149" s="15">
        <v>0.13</v>
      </c>
      <c r="CU149" s="16">
        <v>0.1</v>
      </c>
      <c r="CV149" s="16">
        <v>7.0000000000000007E-2</v>
      </c>
      <c r="CW149" s="15">
        <v>0.08</v>
      </c>
      <c r="CX149" s="16">
        <v>7.0000000000000007E-2</v>
      </c>
      <c r="CY149" s="19">
        <f t="shared" si="325"/>
        <v>0.51759834368530022</v>
      </c>
      <c r="CZ149" s="17">
        <f t="shared" si="326"/>
        <v>0.62434963579604574</v>
      </c>
      <c r="DA149" s="19">
        <f t="shared" si="327"/>
        <v>1.2682926829268293</v>
      </c>
      <c r="DB149" s="17">
        <f t="shared" si="328"/>
        <v>1.5670910871694417</v>
      </c>
      <c r="DC149" s="17">
        <f t="shared" si="329"/>
        <v>1.0923535253227408</v>
      </c>
      <c r="DD149" s="17">
        <f t="shared" si="330"/>
        <v>1.2948207171314743</v>
      </c>
      <c r="DE149" s="19">
        <f t="shared" si="331"/>
        <v>1.2833168805528135</v>
      </c>
      <c r="DF149" s="17">
        <f t="shared" si="332"/>
        <v>0.99502487562189057</v>
      </c>
      <c r="DG149" s="17">
        <f t="shared" si="333"/>
        <v>0.75349838536060287</v>
      </c>
      <c r="DH149" s="19">
        <f t="shared" si="334"/>
        <v>0.82644628099173556</v>
      </c>
      <c r="DI149" s="17">
        <f t="shared" si="335"/>
        <v>0.75757575757575757</v>
      </c>
    </row>
    <row r="150" spans="1:113" x14ac:dyDescent="0.2">
      <c r="O150" s="15">
        <f>COUNTIF(O2:O149,100)</f>
        <v>0</v>
      </c>
      <c r="P150" s="16">
        <f t="shared" ref="P150:Y150" si="336">COUNTIF(P2:P149,100)</f>
        <v>0</v>
      </c>
      <c r="Q150" s="16">
        <f t="shared" si="336"/>
        <v>0</v>
      </c>
      <c r="R150" s="16">
        <f t="shared" si="336"/>
        <v>0</v>
      </c>
      <c r="S150" s="16">
        <f t="shared" si="336"/>
        <v>0</v>
      </c>
      <c r="T150" s="16">
        <f t="shared" si="336"/>
        <v>0</v>
      </c>
      <c r="U150" s="16">
        <f t="shared" si="336"/>
        <v>0</v>
      </c>
      <c r="V150" s="16">
        <f t="shared" si="336"/>
        <v>0</v>
      </c>
      <c r="W150" s="16">
        <f t="shared" si="336"/>
        <v>0</v>
      </c>
      <c r="X150" s="16">
        <f t="shared" si="336"/>
        <v>0</v>
      </c>
      <c r="Y150" s="16">
        <f t="shared" si="336"/>
        <v>0</v>
      </c>
      <c r="BR150" s="2">
        <f>COUNTIF(BR2:BR149,100)</f>
        <v>0</v>
      </c>
      <c r="BS150" s="4">
        <f t="shared" ref="BS150:CB150" si="337">COUNTIF(BS2:BS149,100)</f>
        <v>12</v>
      </c>
      <c r="BT150" s="4">
        <f t="shared" si="337"/>
        <v>10</v>
      </c>
      <c r="BU150" s="4">
        <f t="shared" si="337"/>
        <v>50</v>
      </c>
      <c r="BV150" s="4">
        <f t="shared" si="337"/>
        <v>4</v>
      </c>
      <c r="BW150" s="4">
        <f t="shared" si="337"/>
        <v>9</v>
      </c>
      <c r="BX150" s="4">
        <f t="shared" si="337"/>
        <v>30</v>
      </c>
      <c r="BY150" s="4">
        <f t="shared" si="337"/>
        <v>21</v>
      </c>
      <c r="BZ150" s="4">
        <f t="shared" si="337"/>
        <v>2</v>
      </c>
      <c r="CA150" s="4">
        <f t="shared" si="337"/>
        <v>7</v>
      </c>
      <c r="CB150" s="4">
        <f t="shared" si="337"/>
        <v>9</v>
      </c>
    </row>
  </sheetData>
  <conditionalFormatting sqref="CC2:CM14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Y2:DI65536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C1:CM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Y1:DI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:BF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G1:BQ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R1:CB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R150:CB15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:AJ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U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N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Y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0:Y1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79998168889431442"/>
  </sheetPr>
  <dimension ref="A1:DX225"/>
  <sheetViews>
    <sheetView zoomScale="120" zoomScaleNormal="120" workbookViewId="0">
      <pane xSplit="3" ySplit="1" topLeftCell="BL2" activePane="bottomRight" state="frozen"/>
      <selection pane="topRight" activeCell="D1" sqref="D1"/>
      <selection pane="bottomLeft" activeCell="A2" sqref="A2"/>
      <selection pane="bottomRight" activeCell="DE24" sqref="CT24:DE24"/>
    </sheetView>
  </sheetViews>
  <sheetFormatPr baseColWidth="10" defaultColWidth="11.5" defaultRowHeight="15" x14ac:dyDescent="0.2"/>
  <cols>
    <col min="1" max="2" width="10.5" style="50" customWidth="1"/>
    <col min="3" max="3" width="4.83203125" style="87" bestFit="1" customWidth="1"/>
    <col min="4" max="4" width="4.83203125" style="87" customWidth="1"/>
    <col min="5" max="7" width="4.6640625" style="103" bestFit="1" customWidth="1"/>
    <col min="8" max="9" width="4.83203125" style="103" bestFit="1" customWidth="1"/>
    <col min="10" max="16" width="4.6640625" style="103" bestFit="1" customWidth="1"/>
    <col min="17" max="17" width="4.33203125" style="102" bestFit="1" customWidth="1"/>
    <col min="18" max="19" width="4.33203125" style="103" bestFit="1" customWidth="1"/>
    <col min="20" max="21" width="4.83203125" style="103" bestFit="1" customWidth="1"/>
    <col min="22" max="22" width="4.33203125" style="103" bestFit="1" customWidth="1"/>
    <col min="23" max="24" width="5" style="103" bestFit="1" customWidth="1"/>
    <col min="25" max="25" width="4.33203125" style="103" bestFit="1" customWidth="1"/>
    <col min="26" max="28" width="5" style="103" bestFit="1" customWidth="1"/>
    <col min="29" max="40" width="4.1640625" style="35" bestFit="1" customWidth="1"/>
    <col min="41" max="41" width="4.1640625" style="36" bestFit="1" customWidth="1"/>
    <col min="42" max="55" width="4.1640625" style="35" bestFit="1" customWidth="1"/>
    <col min="56" max="57" width="4.6640625" style="35" bestFit="1" customWidth="1"/>
    <col min="58" max="58" width="4.1640625" style="35" bestFit="1" customWidth="1"/>
    <col min="59" max="60" width="4.5" style="35" bestFit="1" customWidth="1"/>
    <col min="61" max="61" width="4.1640625" style="35" bestFit="1" customWidth="1"/>
    <col min="62" max="64" width="4.5" style="35" bestFit="1" customWidth="1"/>
    <col min="65" max="65" width="6.1640625" style="35" hidden="1" customWidth="1"/>
    <col min="66" max="66" width="5.6640625" style="35" hidden="1" customWidth="1"/>
    <col min="67" max="67" width="6.1640625" style="35" hidden="1" customWidth="1"/>
    <col min="68" max="70" width="4.1640625" style="35" bestFit="1" customWidth="1"/>
    <col min="71" max="72" width="4.6640625" style="35" bestFit="1" customWidth="1"/>
    <col min="73" max="73" width="4.1640625" style="35" bestFit="1" customWidth="1"/>
    <col min="74" max="75" width="4.5" style="35" bestFit="1" customWidth="1"/>
    <col min="76" max="76" width="4.1640625" style="35" bestFit="1" customWidth="1"/>
    <col min="77" max="79" width="4.5" style="35" bestFit="1" customWidth="1"/>
    <col min="80" max="80" width="6.1640625" style="35" hidden="1" customWidth="1"/>
    <col min="81" max="81" width="5.6640625" style="35" hidden="1" customWidth="1"/>
    <col min="82" max="82" width="6.1640625" style="35" hidden="1" customWidth="1"/>
    <col min="83" max="83" width="4.1640625" style="36" bestFit="1" customWidth="1"/>
    <col min="84" max="85" width="4.1640625" style="35" bestFit="1" customWidth="1"/>
    <col min="86" max="87" width="4.6640625" style="35" bestFit="1" customWidth="1"/>
    <col min="88" max="88" width="4.1640625" style="35" bestFit="1" customWidth="1"/>
    <col min="89" max="90" width="4.83203125" style="35" bestFit="1" customWidth="1"/>
    <col min="91" max="91" width="4.1640625" style="35" bestFit="1" customWidth="1"/>
    <col min="92" max="94" width="4.83203125" style="35" bestFit="1" customWidth="1"/>
    <col min="95" max="95" width="6.33203125" style="35" hidden="1" customWidth="1"/>
    <col min="96" max="96" width="5.6640625" style="35" hidden="1" customWidth="1"/>
    <col min="97" max="97" width="6.33203125" style="35" hidden="1" customWidth="1"/>
    <col min="98" max="98" width="4.6640625" style="71" bestFit="1" customWidth="1"/>
    <col min="99" max="104" width="4.6640625" style="72" bestFit="1" customWidth="1"/>
    <col min="105" max="105" width="4.33203125" style="72" bestFit="1" customWidth="1"/>
    <col min="106" max="106" width="3.6640625" style="72" bestFit="1" customWidth="1"/>
    <col min="107" max="108" width="4.33203125" style="72" bestFit="1" customWidth="1"/>
    <col min="109" max="109" width="4.6640625" style="72" bestFit="1" customWidth="1"/>
    <col min="110" max="110" width="6.1640625" style="72" bestFit="1" customWidth="1"/>
    <col min="111" max="111" width="5.33203125" style="72" bestFit="1" customWidth="1"/>
    <col min="112" max="112" width="6.1640625" style="72" bestFit="1" customWidth="1"/>
    <col min="113" max="113" width="3.6640625" style="69" bestFit="1" customWidth="1"/>
    <col min="114" max="115" width="3.83203125" style="70" bestFit="1" customWidth="1"/>
    <col min="116" max="116" width="7.1640625" style="70" bestFit="1" customWidth="1"/>
    <col min="117" max="117" width="4.33203125" style="70" bestFit="1" customWidth="1"/>
    <col min="118" max="118" width="3.6640625" style="70" bestFit="1" customWidth="1"/>
    <col min="119" max="120" width="4.33203125" style="70" bestFit="1" customWidth="1"/>
    <col min="121" max="121" width="3.6640625" style="70" bestFit="1" customWidth="1"/>
    <col min="122" max="122" width="4.33203125" style="70" bestFit="1" customWidth="1"/>
    <col min="123" max="125" width="7.1640625" style="70" bestFit="1" customWidth="1"/>
    <col min="126" max="126" width="5.33203125" style="70" bestFit="1" customWidth="1"/>
    <col min="127" max="127" width="6.1640625" style="70" bestFit="1" customWidth="1"/>
    <col min="128" max="128" width="11.5" style="52"/>
    <col min="129" max="16384" width="11.5" style="50"/>
  </cols>
  <sheetData>
    <row r="1" spans="1:128" s="49" customFormat="1" ht="70" x14ac:dyDescent="0.2">
      <c r="A1" s="49" t="s">
        <v>178</v>
      </c>
      <c r="B1" s="49" t="s">
        <v>331</v>
      </c>
      <c r="C1" s="87" t="s">
        <v>333</v>
      </c>
      <c r="D1" s="87"/>
      <c r="E1" s="100" t="s">
        <v>1226</v>
      </c>
      <c r="F1" s="101" t="s">
        <v>1227</v>
      </c>
      <c r="G1" s="101" t="s">
        <v>1228</v>
      </c>
      <c r="H1" s="101" t="s">
        <v>1229</v>
      </c>
      <c r="I1" s="101" t="s">
        <v>1230</v>
      </c>
      <c r="J1" s="101" t="s">
        <v>1231</v>
      </c>
      <c r="K1" s="108" t="s">
        <v>1232</v>
      </c>
      <c r="L1" s="101" t="s">
        <v>1233</v>
      </c>
      <c r="M1" s="101" t="s">
        <v>1234</v>
      </c>
      <c r="N1" s="101" t="s">
        <v>1235</v>
      </c>
      <c r="O1" s="101" t="s">
        <v>1236</v>
      </c>
      <c r="P1" s="101" t="s">
        <v>1237</v>
      </c>
      <c r="Q1" s="100" t="s">
        <v>1238</v>
      </c>
      <c r="R1" s="101" t="s">
        <v>1239</v>
      </c>
      <c r="S1" s="101" t="s">
        <v>1240</v>
      </c>
      <c r="T1" s="101" t="s">
        <v>1241</v>
      </c>
      <c r="U1" s="101" t="s">
        <v>1242</v>
      </c>
      <c r="V1" s="101" t="s">
        <v>1243</v>
      </c>
      <c r="W1" s="108" t="s">
        <v>1244</v>
      </c>
      <c r="X1" s="101" t="s">
        <v>1245</v>
      </c>
      <c r="Y1" s="101" t="s">
        <v>1246</v>
      </c>
      <c r="Z1" s="101" t="s">
        <v>1247</v>
      </c>
      <c r="AA1" s="101" t="s">
        <v>1248</v>
      </c>
      <c r="AB1" s="101" t="s">
        <v>1249</v>
      </c>
      <c r="AC1" s="75" t="s">
        <v>1194</v>
      </c>
      <c r="AD1" s="75" t="s">
        <v>1195</v>
      </c>
      <c r="AE1" s="37" t="s">
        <v>1196</v>
      </c>
      <c r="AF1" s="37" t="s">
        <v>1197</v>
      </c>
      <c r="AG1" s="37" t="s">
        <v>1198</v>
      </c>
      <c r="AH1" s="37" t="s">
        <v>1199</v>
      </c>
      <c r="AI1" s="84" t="s">
        <v>1200</v>
      </c>
      <c r="AJ1" s="37" t="s">
        <v>1201</v>
      </c>
      <c r="AK1" s="75" t="s">
        <v>1202</v>
      </c>
      <c r="AL1" s="37" t="s">
        <v>1203</v>
      </c>
      <c r="AM1" s="37" t="s">
        <v>1204</v>
      </c>
      <c r="AN1" s="37" t="s">
        <v>1205</v>
      </c>
      <c r="AO1" s="75" t="s">
        <v>1206</v>
      </c>
      <c r="AP1" s="75" t="s">
        <v>1207</v>
      </c>
      <c r="AQ1" s="37" t="s">
        <v>1208</v>
      </c>
      <c r="AR1" s="37" t="s">
        <v>1209</v>
      </c>
      <c r="AS1" s="37" t="s">
        <v>1210</v>
      </c>
      <c r="AT1" s="37" t="s">
        <v>1211</v>
      </c>
      <c r="AU1" s="84" t="s">
        <v>1212</v>
      </c>
      <c r="AV1" s="37" t="s">
        <v>1213</v>
      </c>
      <c r="AW1" s="75" t="s">
        <v>1214</v>
      </c>
      <c r="AX1" s="37" t="s">
        <v>1215</v>
      </c>
      <c r="AY1" s="37" t="s">
        <v>1216</v>
      </c>
      <c r="AZ1" s="37" t="s">
        <v>1217</v>
      </c>
      <c r="BA1" s="75" t="s">
        <v>1142</v>
      </c>
      <c r="BB1" s="37" t="s">
        <v>1053</v>
      </c>
      <c r="BC1" s="37" t="s">
        <v>1054</v>
      </c>
      <c r="BD1" s="37" t="s">
        <v>1055</v>
      </c>
      <c r="BE1" s="37" t="s">
        <v>1056</v>
      </c>
      <c r="BF1" s="37" t="s">
        <v>1057</v>
      </c>
      <c r="BG1" s="85" t="s">
        <v>1058</v>
      </c>
      <c r="BH1" s="37" t="s">
        <v>1059</v>
      </c>
      <c r="BI1" s="37" t="s">
        <v>982</v>
      </c>
      <c r="BJ1" s="37" t="s">
        <v>1060</v>
      </c>
      <c r="BK1" s="37" t="s">
        <v>1061</v>
      </c>
      <c r="BL1" s="37" t="s">
        <v>1062</v>
      </c>
      <c r="BM1" s="37" t="s">
        <v>1063</v>
      </c>
      <c r="BN1" s="37" t="s">
        <v>11</v>
      </c>
      <c r="BO1" s="37" t="s">
        <v>1064</v>
      </c>
      <c r="BP1" s="75" t="s">
        <v>1052</v>
      </c>
      <c r="BQ1" s="37" t="s">
        <v>1065</v>
      </c>
      <c r="BR1" s="37" t="s">
        <v>1066</v>
      </c>
      <c r="BS1" s="37" t="s">
        <v>1067</v>
      </c>
      <c r="BT1" s="37" t="s">
        <v>1068</v>
      </c>
      <c r="BU1" s="37" t="s">
        <v>1069</v>
      </c>
      <c r="BV1" s="85" t="s">
        <v>1070</v>
      </c>
      <c r="BW1" s="37" t="s">
        <v>1071</v>
      </c>
      <c r="BX1" s="37" t="s">
        <v>1072</v>
      </c>
      <c r="BY1" s="37" t="s">
        <v>1073</v>
      </c>
      <c r="BZ1" s="37" t="s">
        <v>1074</v>
      </c>
      <c r="CA1" s="37" t="s">
        <v>1075</v>
      </c>
      <c r="CB1" s="37" t="s">
        <v>1076</v>
      </c>
      <c r="CC1" s="37" t="s">
        <v>11</v>
      </c>
      <c r="CD1" s="37" t="s">
        <v>1077</v>
      </c>
      <c r="CE1" s="75" t="s">
        <v>1078</v>
      </c>
      <c r="CF1" s="75" t="s">
        <v>1079</v>
      </c>
      <c r="CG1" s="37" t="s">
        <v>1080</v>
      </c>
      <c r="CH1" s="37" t="s">
        <v>1081</v>
      </c>
      <c r="CI1" s="37" t="s">
        <v>1082</v>
      </c>
      <c r="CJ1" s="37" t="s">
        <v>1083</v>
      </c>
      <c r="CK1" s="84" t="s">
        <v>1084</v>
      </c>
      <c r="CL1" s="37" t="s">
        <v>1085</v>
      </c>
      <c r="CM1" s="75" t="s">
        <v>1086</v>
      </c>
      <c r="CN1" s="37" t="s">
        <v>1087</v>
      </c>
      <c r="CO1" s="37" t="s">
        <v>1088</v>
      </c>
      <c r="CP1" s="37" t="s">
        <v>1089</v>
      </c>
      <c r="CQ1" s="76" t="s">
        <v>1090</v>
      </c>
      <c r="CR1" s="38" t="s">
        <v>1091</v>
      </c>
      <c r="CS1" s="38" t="s">
        <v>1092</v>
      </c>
      <c r="CT1" s="76" t="s">
        <v>1093</v>
      </c>
      <c r="CU1" s="38" t="s">
        <v>1094</v>
      </c>
      <c r="CV1" s="38" t="s">
        <v>1095</v>
      </c>
      <c r="CW1" s="38" t="s">
        <v>1096</v>
      </c>
      <c r="CX1" s="38" t="s">
        <v>1097</v>
      </c>
      <c r="CY1" s="38" t="s">
        <v>1098</v>
      </c>
      <c r="CZ1" s="38" t="s">
        <v>1099</v>
      </c>
      <c r="DA1" s="38" t="s">
        <v>1100</v>
      </c>
      <c r="DB1" s="38" t="s">
        <v>1101</v>
      </c>
      <c r="DC1" s="38" t="s">
        <v>1102</v>
      </c>
      <c r="DD1" s="38" t="s">
        <v>1103</v>
      </c>
      <c r="DE1" s="38" t="s">
        <v>1104</v>
      </c>
      <c r="DF1" s="38" t="s">
        <v>1105</v>
      </c>
      <c r="DG1" s="38" t="s">
        <v>1106</v>
      </c>
      <c r="DH1" s="38" t="s">
        <v>1107</v>
      </c>
      <c r="DI1" s="76" t="s">
        <v>1108</v>
      </c>
      <c r="DJ1" s="38" t="s">
        <v>1109</v>
      </c>
      <c r="DK1" s="38" t="s">
        <v>1110</v>
      </c>
      <c r="DL1" s="38" t="s">
        <v>1111</v>
      </c>
      <c r="DM1" s="38" t="s">
        <v>1112</v>
      </c>
      <c r="DN1" s="38" t="s">
        <v>1113</v>
      </c>
      <c r="DO1" s="38" t="s">
        <v>1114</v>
      </c>
      <c r="DP1" s="38" t="s">
        <v>1115</v>
      </c>
      <c r="DQ1" s="38" t="s">
        <v>1116</v>
      </c>
      <c r="DR1" s="38" t="s">
        <v>1117</v>
      </c>
      <c r="DS1" s="38" t="s">
        <v>1118</v>
      </c>
      <c r="DT1" s="38" t="s">
        <v>1119</v>
      </c>
      <c r="DU1" s="38" t="s">
        <v>1120</v>
      </c>
      <c r="DV1" s="38" t="s">
        <v>1121</v>
      </c>
      <c r="DW1" s="38" t="s">
        <v>1122</v>
      </c>
      <c r="DX1" s="55"/>
    </row>
    <row r="2" spans="1:128" x14ac:dyDescent="0.2">
      <c r="A2" s="50" t="s">
        <v>88</v>
      </c>
      <c r="B2" s="50" t="e">
        <f>VLOOKUP(A2,#REF!,6,FALSE)</f>
        <v>#REF!</v>
      </c>
      <c r="C2" s="87" t="e">
        <f>VLOOKUP(B2,#REF!,10,FALSE)</f>
        <v>#REF!</v>
      </c>
      <c r="E2" s="102" t="str">
        <f>IF(CT2&gt;0,(CT2-AVERAGE(CT$2:CT$101)),"")</f>
        <v/>
      </c>
      <c r="F2" s="103">
        <f t="shared" ref="F2:P2" si="0">IF(CU2&gt;0,(CU2-AVERAGE(CU$2:CU$101)),"")</f>
        <v>9.8734177215202834E-3</v>
      </c>
      <c r="G2" s="103">
        <f t="shared" si="0"/>
        <v>-0.47130666666666787</v>
      </c>
      <c r="H2" s="103">
        <f t="shared" si="0"/>
        <v>0.57574025974025744</v>
      </c>
      <c r="I2" s="103">
        <f t="shared" si="0"/>
        <v>0.62605882352941222</v>
      </c>
      <c r="J2" s="103">
        <f t="shared" si="0"/>
        <v>0.44226027397260204</v>
      </c>
      <c r="K2" s="103" t="str">
        <f t="shared" si="0"/>
        <v/>
      </c>
      <c r="L2" s="103" t="str">
        <f t="shared" si="0"/>
        <v/>
      </c>
      <c r="M2" s="103" t="str">
        <f t="shared" si="0"/>
        <v/>
      </c>
      <c r="N2" s="103" t="str">
        <f t="shared" si="0"/>
        <v/>
      </c>
      <c r="O2" s="103">
        <f t="shared" si="0"/>
        <v>-1.0999111111111102</v>
      </c>
      <c r="P2" s="103">
        <f t="shared" si="0"/>
        <v>-0.95167901234567776</v>
      </c>
      <c r="Q2" s="102" t="str">
        <f>IF(CT2&gt;0,(CT2-AVERAGE($CT2:$DH2)),"")</f>
        <v/>
      </c>
      <c r="R2" s="103">
        <f t="shared" ref="R2:AB2" si="1">IF(CU2&gt;0,(CU2-AVERAGE($CT2:$DH2)),"")</f>
        <v>0.39829999999999988</v>
      </c>
      <c r="S2" s="103">
        <f t="shared" si="1"/>
        <v>3.5299999999999443E-2</v>
      </c>
      <c r="T2" s="103">
        <f t="shared" si="1"/>
        <v>1.2262999999999993</v>
      </c>
      <c r="U2" s="103">
        <f t="shared" si="1"/>
        <v>1.3243</v>
      </c>
      <c r="V2" s="103">
        <f t="shared" si="1"/>
        <v>1.2053000000000003</v>
      </c>
      <c r="W2" s="103" t="str">
        <f t="shared" si="1"/>
        <v/>
      </c>
      <c r="X2" s="103" t="str">
        <f t="shared" si="1"/>
        <v/>
      </c>
      <c r="Y2" s="103" t="str">
        <f t="shared" si="1"/>
        <v/>
      </c>
      <c r="Z2" s="103" t="str">
        <f t="shared" si="1"/>
        <v/>
      </c>
      <c r="AA2" s="103">
        <f t="shared" si="1"/>
        <v>-1.1717000000000004</v>
      </c>
      <c r="AB2" s="103">
        <f t="shared" si="1"/>
        <v>-0.5517000000000003</v>
      </c>
      <c r="AC2" s="36">
        <f>IFERROR(100*BP2/MAX($AO2:$AO2),0)</f>
        <v>0</v>
      </c>
      <c r="AD2" s="35">
        <f>IFERROR(100*BQ2/MAX($AP2:$AT2),0)</f>
        <v>72.62126865671641</v>
      </c>
      <c r="AE2" s="35">
        <f>IFERROR(100*BR2/MAX($AP2:$AT2),0)</f>
        <v>68.029330889092563</v>
      </c>
      <c r="AF2" s="35">
        <f>IFERROR(100*BS2/MAX($AP2:$AT2),0)</f>
        <v>79.0183486238532</v>
      </c>
      <c r="AG2" s="35">
        <f>IFERROR(100*BT2/MAX($AP2:$AT2),0)</f>
        <v>79.262966333030022</v>
      </c>
      <c r="AH2" s="35">
        <f>IFERROR(100*BU2/MAX($AP2:$AT2),0)</f>
        <v>75.567282321899739</v>
      </c>
      <c r="AI2" s="35">
        <f>IFERROR(100*BV2/MAX($AU2:$AV2),0)</f>
        <v>0</v>
      </c>
      <c r="AJ2" s="35">
        <f>IFERROR(100*BW2/MAX($AU2:$AV2),0)</f>
        <v>0</v>
      </c>
      <c r="AK2" s="35">
        <f>IFERROR(100*BX2/MAX($AW2:$AZ2),0)</f>
        <v>0</v>
      </c>
      <c r="AL2" s="35">
        <f>IFERROR(100*BY2/MAX($AW2:$AZ2),0)</f>
        <v>0</v>
      </c>
      <c r="AM2" s="35">
        <f>IFERROR(100*BZ2/MAX($AW2:$AZ2),0)</f>
        <v>62.619647355163721</v>
      </c>
      <c r="AN2" s="35">
        <f>IFERROR(100*CA2/MAX($AW2:$AZ2),0)</f>
        <v>64.481132075471706</v>
      </c>
      <c r="AO2" s="36">
        <f>IF(CT2&gt;0,100,0)</f>
        <v>0</v>
      </c>
      <c r="AP2" s="35">
        <f>IFERROR(100*CU2/MAX($CU2:$CY2),0)</f>
        <v>89.36976236941797</v>
      </c>
      <c r="AQ2" s="35">
        <f>IFERROR(100*CV2/MAX($CU2:$CY2),0)</f>
        <v>85.202617380323716</v>
      </c>
      <c r="AR2" s="35">
        <f>IFERROR(100*CW2/MAX($CU2:$CY2),0)</f>
        <v>98.874985650327162</v>
      </c>
      <c r="AS2" s="35">
        <f>IFERROR(100*CX2/MAX($CU2:$CY2),0)</f>
        <v>100</v>
      </c>
      <c r="AT2" s="35">
        <f>IFERROR(100*CY2/MAX($CU2:$CY2),0)</f>
        <v>98.633911146825852</v>
      </c>
      <c r="AU2" s="35">
        <f>IFERROR(100*CZ2/MAX($CZ2:$DA2),0)</f>
        <v>0</v>
      </c>
      <c r="AV2" s="35">
        <f>IFERROR(100*DA2/MAX($CZ2:$DA2),0)</f>
        <v>0</v>
      </c>
      <c r="AW2" s="35">
        <f>IFERROR(100*DB2/MAX($DB2:$DE2),0)</f>
        <v>0</v>
      </c>
      <c r="AX2" s="35">
        <f>IFERROR(100*DC2/MAX($DB2:$DE2),0)</f>
        <v>0</v>
      </c>
      <c r="AY2" s="35">
        <f>IFERROR(100*DD2/MAX($DB2:$DE2),0)</f>
        <v>90.929041697147042</v>
      </c>
      <c r="AZ2" s="35">
        <f>IFERROR(100*DE2/MAX($DB2:$DE2),0)</f>
        <v>100</v>
      </c>
      <c r="BA2" s="36">
        <f t="shared" ref="BA2:BL2" si="2">IFERROR(100*BP2/MAX($BP2:$CA2),0)</f>
        <v>0</v>
      </c>
      <c r="BB2" s="35">
        <f t="shared" si="2"/>
        <v>91.620679891782046</v>
      </c>
      <c r="BC2" s="35">
        <f t="shared" si="2"/>
        <v>85.82738451051857</v>
      </c>
      <c r="BD2" s="35">
        <f t="shared" si="2"/>
        <v>99.691384614412428</v>
      </c>
      <c r="BE2" s="35">
        <f t="shared" si="2"/>
        <v>100</v>
      </c>
      <c r="BF2" s="35">
        <f t="shared" si="2"/>
        <v>95.337439182376102</v>
      </c>
      <c r="BG2" s="35">
        <f t="shared" si="2"/>
        <v>0</v>
      </c>
      <c r="BH2" s="35">
        <f t="shared" si="2"/>
        <v>0</v>
      </c>
      <c r="BI2" s="35">
        <f t="shared" si="2"/>
        <v>0</v>
      </c>
      <c r="BJ2" s="35">
        <f t="shared" si="2"/>
        <v>0</v>
      </c>
      <c r="BK2" s="35">
        <f t="shared" si="2"/>
        <v>79.002402070169822</v>
      </c>
      <c r="BL2" s="35">
        <f t="shared" si="2"/>
        <v>81.35089444488969</v>
      </c>
      <c r="BM2" s="35">
        <f>IFERROR(100*CB2/MAX($CB2:$CD2),0)</f>
        <v>100</v>
      </c>
      <c r="BN2" s="35">
        <f>IFERROR(100*CC2/MAX($CB2:$CD2),0)</f>
        <v>98.731423470202031</v>
      </c>
      <c r="BO2" s="35">
        <f>IFERROR(100*CD2/MAX($CB2:$CD2),0)</f>
        <v>99.315851075093278</v>
      </c>
      <c r="BP2" s="36">
        <f t="shared" ref="BP2:CD2" si="3">IFERROR(100*CT2/MAX(CT$2:CT$101),0)</f>
        <v>0</v>
      </c>
      <c r="BQ2" s="35">
        <f t="shared" si="3"/>
        <v>72.62126865671641</v>
      </c>
      <c r="BR2" s="35">
        <f t="shared" si="3"/>
        <v>68.029330889092563</v>
      </c>
      <c r="BS2" s="35">
        <f t="shared" si="3"/>
        <v>79.0183486238532</v>
      </c>
      <c r="BT2" s="35">
        <f t="shared" si="3"/>
        <v>79.262966333030022</v>
      </c>
      <c r="BU2" s="35">
        <f t="shared" si="3"/>
        <v>75.567282321899739</v>
      </c>
      <c r="BV2" s="35">
        <f t="shared" si="3"/>
        <v>0</v>
      </c>
      <c r="BW2" s="35">
        <f t="shared" si="3"/>
        <v>0</v>
      </c>
      <c r="BX2" s="35">
        <f t="shared" si="3"/>
        <v>0</v>
      </c>
      <c r="BY2" s="35">
        <f t="shared" si="3"/>
        <v>0</v>
      </c>
      <c r="BZ2" s="35">
        <f t="shared" si="3"/>
        <v>62.619647355163721</v>
      </c>
      <c r="CA2" s="35">
        <f t="shared" si="3"/>
        <v>64.481132075471706</v>
      </c>
      <c r="CB2" s="35">
        <f t="shared" si="3"/>
        <v>72.225271709298497</v>
      </c>
      <c r="CC2" s="35">
        <f t="shared" si="3"/>
        <v>71.309038863811523</v>
      </c>
      <c r="CD2" s="35">
        <f t="shared" si="3"/>
        <v>71.73114328938837</v>
      </c>
      <c r="CE2" s="36">
        <f t="shared" ref="CE2:CP2" si="4">IFERROR(100*CT2/MAX($CT2:$DE2),0)</f>
        <v>0</v>
      </c>
      <c r="CF2" s="35">
        <f t="shared" si="4"/>
        <v>89.36976236941797</v>
      </c>
      <c r="CG2" s="35">
        <f t="shared" si="4"/>
        <v>85.202617380323716</v>
      </c>
      <c r="CH2" s="35">
        <f t="shared" si="4"/>
        <v>98.874985650327162</v>
      </c>
      <c r="CI2" s="35">
        <f t="shared" si="4"/>
        <v>100</v>
      </c>
      <c r="CJ2" s="35">
        <f t="shared" si="4"/>
        <v>98.633911146825852</v>
      </c>
      <c r="CK2" s="35">
        <f t="shared" si="4"/>
        <v>0</v>
      </c>
      <c r="CL2" s="35">
        <f t="shared" si="4"/>
        <v>0</v>
      </c>
      <c r="CM2" s="35">
        <f t="shared" si="4"/>
        <v>0</v>
      </c>
      <c r="CN2" s="35">
        <f t="shared" si="4"/>
        <v>0</v>
      </c>
      <c r="CO2" s="35">
        <f t="shared" si="4"/>
        <v>71.346573298128803</v>
      </c>
      <c r="CP2" s="35">
        <f t="shared" si="4"/>
        <v>78.464011020548725</v>
      </c>
      <c r="CQ2" s="35">
        <f>IFERROR(100*DF2/MAX($DF2:$DH2),0)</f>
        <v>99.111178065682438</v>
      </c>
      <c r="CR2" s="35">
        <f>IFERROR(100*DG2/MAX($DF2:$DH2),0)</f>
        <v>97.574570653811392</v>
      </c>
      <c r="CS2" s="35">
        <f>IFERROR(100*DH2/MAX($DF2:$DH2),0)</f>
        <v>100</v>
      </c>
      <c r="CT2" s="56"/>
      <c r="CU2" s="57">
        <v>7.7850000000000001</v>
      </c>
      <c r="CV2" s="57">
        <v>7.4219999999999997</v>
      </c>
      <c r="CW2" s="57">
        <v>8.6129999999999995</v>
      </c>
      <c r="CX2" s="57">
        <v>8.7110000000000003</v>
      </c>
      <c r="CY2" s="57">
        <v>8.5920000000000005</v>
      </c>
      <c r="CZ2" s="57"/>
      <c r="DA2" s="57"/>
      <c r="DB2" s="57"/>
      <c r="DC2" s="57"/>
      <c r="DD2" s="57">
        <v>6.2149999999999999</v>
      </c>
      <c r="DE2" s="57">
        <v>6.835</v>
      </c>
      <c r="DF2" s="57">
        <v>6.5789999999999997</v>
      </c>
      <c r="DG2" s="57">
        <v>6.4770000000000003</v>
      </c>
      <c r="DH2" s="57">
        <v>6.6379999999999999</v>
      </c>
      <c r="DI2" s="56"/>
      <c r="DJ2" s="57">
        <v>6.4740000000000006E-2</v>
      </c>
      <c r="DK2" s="57">
        <v>4.1540000000000001E-2</v>
      </c>
      <c r="DL2" s="57">
        <v>0.16789999999999999</v>
      </c>
      <c r="DM2" s="57">
        <v>0.11219999999999999</v>
      </c>
      <c r="DN2" s="57">
        <v>0.1812</v>
      </c>
      <c r="DO2" s="57"/>
      <c r="DP2" s="57"/>
      <c r="DQ2" s="57"/>
      <c r="DR2" s="57"/>
      <c r="DS2" s="57">
        <v>5.4379999999999998E-2</v>
      </c>
      <c r="DT2" s="57">
        <v>6.9570000000000007E-2</v>
      </c>
      <c r="DU2" s="57">
        <v>0.1221</v>
      </c>
      <c r="DV2" s="57">
        <v>9.3630000000000005E-2</v>
      </c>
      <c r="DW2" s="57">
        <v>0.14299999999999999</v>
      </c>
    </row>
    <row r="3" spans="1:128" x14ac:dyDescent="0.2">
      <c r="A3" s="50" t="s">
        <v>89</v>
      </c>
      <c r="B3" s="50" t="e">
        <f>VLOOKUP(A3,#REF!,6,FALSE)</f>
        <v>#REF!</v>
      </c>
      <c r="C3" s="87" t="e">
        <f>VLOOKUP(B3,#REF!,10,FALSE)</f>
        <v>#REF!</v>
      </c>
      <c r="E3" s="102" t="str">
        <f t="shared" ref="E3:E66" si="5">IF(CT3&gt;0,(CT3-AVERAGE(CT$2:CT$101)),"")</f>
        <v/>
      </c>
      <c r="F3" s="103">
        <f t="shared" ref="F3:F66" si="6">IF(CU3&gt;0,(CU3-AVERAGE(CU$2:CU$101)),"")</f>
        <v>1.58087341772152</v>
      </c>
      <c r="G3" s="103">
        <f t="shared" ref="G3:G66" si="7">IF(CV3&gt;0,(CV3-AVERAGE(CV$2:CV$101)),"")</f>
        <v>1.4426933333333327</v>
      </c>
      <c r="H3" s="103">
        <f t="shared" ref="H3:H66" si="8">IF(CW3&gt;0,(CW3-AVERAGE(CW$2:CW$101)),"")</f>
        <v>1.5377402597402572</v>
      </c>
      <c r="I3" s="103">
        <f t="shared" ref="I3:I66" si="9">IF(CX3&gt;0,(CX3-AVERAGE(CX$2:CX$101)),"")</f>
        <v>1.5120588235294115</v>
      </c>
      <c r="J3" s="103">
        <f t="shared" ref="J3:J66" si="10">IF(CY3&gt;0,(CY3-AVERAGE(CY$2:CY$101)),"")</f>
        <v>0.78226027397260189</v>
      </c>
      <c r="K3" s="103" t="str">
        <f t="shared" ref="K3:K66" si="11">IF(CZ3&gt;0,(CZ3-AVERAGE(CZ$2:CZ$101)),"")</f>
        <v/>
      </c>
      <c r="L3" s="103" t="str">
        <f t="shared" ref="L3:L66" si="12">IF(DA3&gt;0,(DA3-AVERAGE(DA$2:DA$101)),"")</f>
        <v/>
      </c>
      <c r="M3" s="103" t="str">
        <f t="shared" ref="M3:M66" si="13">IF(DB3&gt;0,(DB3-AVERAGE(DB$2:DB$101)),"")</f>
        <v/>
      </c>
      <c r="N3" s="103" t="str">
        <f t="shared" ref="N3:N66" si="14">IF(DC3&gt;0,(DC3-AVERAGE(DC$2:DC$101)),"")</f>
        <v/>
      </c>
      <c r="O3" s="103" t="str">
        <f t="shared" ref="O3:O66" si="15">IF(DD3&gt;0,(DD3-AVERAGE(DD$2:DD$101)),"")</f>
        <v/>
      </c>
      <c r="P3" s="103">
        <f t="shared" ref="P3:P66" si="16">IF(DE3&gt;0,(DE3-AVERAGE(DE$2:DE$101)),"")</f>
        <v>-0.63367901234567814</v>
      </c>
      <c r="Q3" s="102" t="str">
        <f t="shared" ref="Q3:Q66" si="17">IF(CT3&gt;0,(CT3-AVERAGE($CT3:$DH3)),"")</f>
        <v/>
      </c>
      <c r="R3" s="103">
        <f t="shared" ref="R3:R66" si="18">IF(CU3&gt;0,(CU3-AVERAGE($CT3:$DH3)),"")</f>
        <v>0.83422222222222153</v>
      </c>
      <c r="S3" s="103">
        <f t="shared" ref="S3:S66" si="19">IF(CV3&gt;0,(CV3-AVERAGE($CT3:$DH3)),"")</f>
        <v>0.81422222222222196</v>
      </c>
      <c r="T3" s="103">
        <f t="shared" ref="T3:T66" si="20">IF(CW3&gt;0,(CW3-AVERAGE($CT3:$DH3)),"")</f>
        <v>1.0532222222222209</v>
      </c>
      <c r="U3" s="103">
        <f t="shared" ref="U3:U66" si="21">IF(CX3&gt;0,(CX3-AVERAGE($CT3:$DH3)),"")</f>
        <v>1.0752222222222212</v>
      </c>
      <c r="V3" s="103">
        <f t="shared" ref="V3:V66" si="22">IF(CY3&gt;0,(CY3-AVERAGE($CT3:$DH3)),"")</f>
        <v>0.41022222222222204</v>
      </c>
      <c r="W3" s="103" t="str">
        <f t="shared" ref="W3:W66" si="23">IF(CZ3&gt;0,(CZ3-AVERAGE($CT3:$DH3)),"")</f>
        <v/>
      </c>
      <c r="X3" s="103" t="str">
        <f t="shared" ref="X3:X66" si="24">IF(DA3&gt;0,(DA3-AVERAGE($CT3:$DH3)),"")</f>
        <v/>
      </c>
      <c r="Y3" s="103" t="str">
        <f t="shared" ref="Y3:Y66" si="25">IF(DB3&gt;0,(DB3-AVERAGE($CT3:$DH3)),"")</f>
        <v/>
      </c>
      <c r="Z3" s="103" t="str">
        <f t="shared" ref="Z3:Z66" si="26">IF(DC3&gt;0,(DC3-AVERAGE($CT3:$DH3)),"")</f>
        <v/>
      </c>
      <c r="AA3" s="103" t="str">
        <f t="shared" ref="AA3:AA66" si="27">IF(DD3&gt;0,(DD3-AVERAGE($CT3:$DH3)),"")</f>
        <v/>
      </c>
      <c r="AB3" s="103">
        <f t="shared" ref="AB3:AB66" si="28">IF(DE3&gt;0,(DE3-AVERAGE($CT3:$DH3)),"")</f>
        <v>-1.3687777777777788</v>
      </c>
      <c r="AC3" s="36">
        <f t="shared" ref="AC3:AC66" si="29">IFERROR(100*BP3/MAX($AO3:$AO3),0)</f>
        <v>0</v>
      </c>
      <c r="AD3" s="35">
        <f t="shared" ref="AD3:AD66" si="30">IFERROR(100*BQ3/MAX($AP3:$AT3),0)</f>
        <v>87.276119402985074</v>
      </c>
      <c r="AE3" s="35">
        <f t="shared" ref="AE3:AE66" si="31">IFERROR(100*BR3/MAX($AP3:$AT3),0)</f>
        <v>85.572868927589369</v>
      </c>
      <c r="AF3" s="35">
        <f t="shared" ref="AF3:AF66" si="32">IFERROR(100*BS3/MAX($AP3:$AT3),0)</f>
        <v>87.844036697247688</v>
      </c>
      <c r="AG3" s="35">
        <f t="shared" ref="AG3:AG66" si="33">IFERROR(100*BT3/MAX($AP3:$AT3),0)</f>
        <v>87.324840764331199</v>
      </c>
      <c r="AH3" s="35">
        <f t="shared" ref="AH3:AH66" si="34">IFERROR(100*BU3/MAX($AP3:$AT3),0)</f>
        <v>78.557607739665798</v>
      </c>
      <c r="AI3" s="35">
        <f t="shared" ref="AI3:AI66" si="35">IFERROR(100*BV3/MAX($AU3:$AV3),0)</f>
        <v>0</v>
      </c>
      <c r="AJ3" s="35">
        <f t="shared" ref="AJ3:AJ66" si="36">IFERROR(100*BW3/MAX($AU3:$AV3),0)</f>
        <v>0</v>
      </c>
      <c r="AK3" s="35">
        <f t="shared" ref="AK3:AK66" si="37">IFERROR(100*BX3/MAX($AW3:$AZ3),0)</f>
        <v>0</v>
      </c>
      <c r="AL3" s="35">
        <f t="shared" ref="AL3:AL66" si="38">IFERROR(100*BY3/MAX($AW3:$AZ3),0)</f>
        <v>0</v>
      </c>
      <c r="AM3" s="35">
        <f t="shared" ref="AM3:AM66" si="39">IFERROR(100*BZ3/MAX($AW3:$AZ3),0)</f>
        <v>0</v>
      </c>
      <c r="AN3" s="35">
        <f t="shared" ref="AN3:AN66" si="40">IFERROR(100*CA3/MAX($AW3:$AZ3),0)</f>
        <v>67.481132075471692</v>
      </c>
      <c r="AO3" s="36">
        <f t="shared" ref="AO3:AO66" si="41">IF(CT3&gt;0,100,0)</f>
        <v>0</v>
      </c>
      <c r="AP3" s="35">
        <f t="shared" ref="AP3:AP66" si="42">IFERROR(100*CU3/MAX($CU3:$CY3),0)</f>
        <v>97.488798582890496</v>
      </c>
      <c r="AQ3" s="35">
        <f t="shared" ref="AQ3:AQ66" si="43">IFERROR(100*CV3/MAX($CU3:$CY3),0)</f>
        <v>97.28040012503908</v>
      </c>
      <c r="AR3" s="35">
        <f t="shared" ref="AR3:AR66" si="44">IFERROR(100*CW3/MAX($CU3:$CY3),0)</f>
        <v>99.770761696363436</v>
      </c>
      <c r="AS3" s="35">
        <f t="shared" ref="AS3:AS66" si="45">IFERROR(100*CX3/MAX($CU3:$CY3),0)</f>
        <v>100</v>
      </c>
      <c r="AT3" s="35">
        <f t="shared" ref="AT3:AT66" si="46">IFERROR(100*CY3/MAX($CU3:$CY3),0)</f>
        <v>93.070751276440561</v>
      </c>
      <c r="AU3" s="35">
        <f t="shared" ref="AU3:AU66" si="47">IFERROR(100*CZ3/MAX($CZ3:$DA3),0)</f>
        <v>0</v>
      </c>
      <c r="AV3" s="35">
        <f t="shared" ref="AV3:AV66" si="48">IFERROR(100*DA3/MAX($CZ3:$DA3),0)</f>
        <v>0</v>
      </c>
      <c r="AW3" s="35">
        <f t="shared" ref="AW3:AW66" si="49">IFERROR(100*DB3/MAX($DB3:$DE3),0)</f>
        <v>0</v>
      </c>
      <c r="AX3" s="35">
        <f t="shared" ref="AX3:AX66" si="50">IFERROR(100*DC3/MAX($DB3:$DE3),0)</f>
        <v>0</v>
      </c>
      <c r="AY3" s="35">
        <f t="shared" ref="AY3:AY66" si="51">IFERROR(100*DD3/MAX($DB3:$DE3),0)</f>
        <v>0</v>
      </c>
      <c r="AZ3" s="35">
        <f t="shared" ref="AZ3:AZ66" si="52">IFERROR(100*DE3/MAX($DB3:$DE3),0)</f>
        <v>100</v>
      </c>
      <c r="BA3" s="36">
        <f t="shared" ref="BA3:BA66" si="53">IFERROR(100*BP3/MAX($BP3:$CA3),0)</f>
        <v>0</v>
      </c>
      <c r="BB3" s="35">
        <f t="shared" ref="BB3:BB66" si="54">IFERROR(100*BQ3/MAX($BP3:$CA3),0)</f>
        <v>99.353493628463454</v>
      </c>
      <c r="BC3" s="35">
        <f t="shared" ref="BC3:BC66" si="55">IFERROR(100*BR3/MAX($BP3:$CA3),0)</f>
        <v>97.41454530660306</v>
      </c>
      <c r="BD3" s="35">
        <f t="shared" ref="BD3:BD66" si="56">IFERROR(100*BS3/MAX($BP3:$CA3),0)</f>
        <v>100</v>
      </c>
      <c r="BE3" s="35">
        <f t="shared" ref="BE3:BE66" si="57">IFERROR(100*BT3/MAX($BP3:$CA3),0)</f>
        <v>99.408957110309174</v>
      </c>
      <c r="BF3" s="35">
        <f t="shared" ref="BF3:BF66" si="58">IFERROR(100*BU3/MAX($BP3:$CA3),0)</f>
        <v>89.428503849854565</v>
      </c>
      <c r="BG3" s="35">
        <f t="shared" ref="BG3:BG66" si="59">IFERROR(100*BV3/MAX($BP3:$CA3),0)</f>
        <v>0</v>
      </c>
      <c r="BH3" s="35">
        <f t="shared" ref="BH3:BH66" si="60">IFERROR(100*BW3/MAX($BP3:$CA3),0)</f>
        <v>0</v>
      </c>
      <c r="BI3" s="35">
        <f t="shared" ref="BI3:BI66" si="61">IFERROR(100*BX3/MAX($BP3:$CA3),0)</f>
        <v>0</v>
      </c>
      <c r="BJ3" s="35">
        <f t="shared" ref="BJ3:BJ66" si="62">IFERROR(100*BY3/MAX($BP3:$CA3),0)</f>
        <v>0</v>
      </c>
      <c r="BK3" s="35">
        <f t="shared" ref="BK3:BK66" si="63">IFERROR(100*BZ3/MAX($BP3:$CA3),0)</f>
        <v>0</v>
      </c>
      <c r="BL3" s="35">
        <f t="shared" ref="BL3:BL66" si="64">IFERROR(100*CA3/MAX($BP3:$CA3),0)</f>
        <v>76.81925217991035</v>
      </c>
      <c r="BM3" s="35">
        <f t="shared" ref="BM3:BM66" si="65">IFERROR(100*CB3/MAX($CB3:$CD3),0)</f>
        <v>100</v>
      </c>
      <c r="BN3" s="35">
        <f t="shared" ref="BN3:BN66" si="66">IFERROR(100*CC3/MAX($CB3:$CD3),0)</f>
        <v>98.465261883101434</v>
      </c>
      <c r="BO3" s="35">
        <f t="shared" ref="BO3:BO66" si="67">IFERROR(100*CD3/MAX($CB3:$CD3),0)</f>
        <v>99.534006631556196</v>
      </c>
      <c r="BP3" s="36">
        <f t="shared" ref="BP3:BP66" si="68">IFERROR(100*CT3/MAX(CT$2:CT$101),0)</f>
        <v>0</v>
      </c>
      <c r="BQ3" s="35">
        <f t="shared" ref="BQ3:BQ66" si="69">IFERROR(100*CU3/MAX(CU$2:CU$101),0)</f>
        <v>87.276119402985074</v>
      </c>
      <c r="BR3" s="35">
        <f t="shared" ref="BR3:BR66" si="70">IFERROR(100*CV3/MAX(CV$2:CV$101),0)</f>
        <v>85.572868927589369</v>
      </c>
      <c r="BS3" s="35">
        <f t="shared" ref="BS3:BS66" si="71">IFERROR(100*CW3/MAX(CW$2:CW$101),0)</f>
        <v>87.844036697247688</v>
      </c>
      <c r="BT3" s="35">
        <f t="shared" ref="BT3:BT66" si="72">IFERROR(100*CX3/MAX(CX$2:CX$101),0)</f>
        <v>87.324840764331199</v>
      </c>
      <c r="BU3" s="35">
        <f t="shared" ref="BU3:BU66" si="73">IFERROR(100*CY3/MAX(CY$2:CY$101),0)</f>
        <v>78.557607739665798</v>
      </c>
      <c r="BV3" s="35">
        <f t="shared" ref="BV3:BV66" si="74">IFERROR(100*CZ3/MAX(CZ$2:CZ$101),0)</f>
        <v>0</v>
      </c>
      <c r="BW3" s="35">
        <f t="shared" ref="BW3:BW66" si="75">IFERROR(100*DA3/MAX(DA$2:DA$101),0)</f>
        <v>0</v>
      </c>
      <c r="BX3" s="35">
        <f t="shared" ref="BX3:BX66" si="76">IFERROR(100*DB3/MAX(DB$2:DB$101),0)</f>
        <v>0</v>
      </c>
      <c r="BY3" s="35">
        <f t="shared" ref="BY3:BY66" si="77">IFERROR(100*DC3/MAX(DC$2:DC$101),0)</f>
        <v>0</v>
      </c>
      <c r="BZ3" s="35">
        <f t="shared" ref="BZ3:BZ66" si="78">IFERROR(100*DD3/MAX(DD$2:DD$101),0)</f>
        <v>0</v>
      </c>
      <c r="CA3" s="35">
        <f t="shared" ref="CA3:CA66" si="79">IFERROR(100*DE3/MAX(DE$2:DE$101),0)</f>
        <v>67.481132075471692</v>
      </c>
      <c r="CB3" s="35">
        <f t="shared" ref="CB3:CB66" si="80">IFERROR(100*DF3/MAX(DF$2:DF$101),0)</f>
        <v>83.433966406850374</v>
      </c>
      <c r="CC3" s="35">
        <f t="shared" ref="CC3:CC66" si="81">IFERROR(100*DG3/MAX(DG$2:DG$101),0)</f>
        <v>82.153473521964102</v>
      </c>
      <c r="CD3" s="35">
        <f t="shared" ref="CD3:CD66" si="82">IFERROR(100*DH3/MAX(DH$2:DH$101),0)</f>
        <v>83.04516965636482</v>
      </c>
      <c r="CE3" s="36">
        <f t="shared" ref="CE3:CE66" si="83">IFERROR(100*CT3/MAX($CT3:$DE3),0)</f>
        <v>0</v>
      </c>
      <c r="CF3" s="35">
        <f t="shared" ref="CF3:CF66" si="84">IFERROR(100*CU3/MAX($CT3:$DE3),0)</f>
        <v>97.488798582890496</v>
      </c>
      <c r="CG3" s="35">
        <f t="shared" ref="CG3:CG66" si="85">IFERROR(100*CV3/MAX($CT3:$DE3),0)</f>
        <v>97.28040012503908</v>
      </c>
      <c r="CH3" s="35">
        <f t="shared" ref="CH3:CH66" si="86">IFERROR(100*CW3/MAX($CT3:$DE3),0)</f>
        <v>99.770761696363436</v>
      </c>
      <c r="CI3" s="35">
        <f t="shared" ref="CI3:CI66" si="87">IFERROR(100*CX3/MAX($CT3:$DE3),0)</f>
        <v>100</v>
      </c>
      <c r="CJ3" s="35">
        <f t="shared" ref="CJ3:CJ66" si="88">IFERROR(100*CY3/MAX($CT3:$DE3),0)</f>
        <v>93.070751276440561</v>
      </c>
      <c r="CK3" s="35">
        <f t="shared" ref="CK3:CK66" si="89">IFERROR(100*CZ3/MAX($CT3:$DE3),0)</f>
        <v>0</v>
      </c>
      <c r="CL3" s="35">
        <f t="shared" ref="CL3:CL66" si="90">IFERROR(100*DA3/MAX($CT3:$DE3),0)</f>
        <v>0</v>
      </c>
      <c r="CM3" s="35">
        <f t="shared" ref="CM3:CM66" si="91">IFERROR(100*DB3/MAX($CT3:$DE3),0)</f>
        <v>0</v>
      </c>
      <c r="CN3" s="35">
        <f t="shared" ref="CN3:CN66" si="92">IFERROR(100*DC3/MAX($CT3:$DE3),0)</f>
        <v>0</v>
      </c>
      <c r="CO3" s="35">
        <f t="shared" ref="CO3:CO66" si="93">IFERROR(100*DD3/MAX($CT3:$DE3),0)</f>
        <v>0</v>
      </c>
      <c r="CP3" s="35">
        <f t="shared" ref="CP3:CP66" si="94">IFERROR(100*DE3/MAX($CT3:$DE3),0)</f>
        <v>74.533708450557469</v>
      </c>
      <c r="CQ3" s="35">
        <f t="shared" ref="CQ3:CQ66" si="95">IFERROR(100*DF3/MAX($DF3:$DH3),0)</f>
        <v>98.893949251789209</v>
      </c>
      <c r="CR3" s="35">
        <f t="shared" ref="CR3:CR66" si="96">IFERROR(100*DG3/MAX($DF3:$DH3),0)</f>
        <v>97.098243331164596</v>
      </c>
      <c r="CS3" s="35">
        <f t="shared" ref="CS3:CS66" si="97">IFERROR(100*DH3/MAX($DF3:$DH3),0)</f>
        <v>100</v>
      </c>
      <c r="CT3" s="58"/>
      <c r="CU3" s="59">
        <v>9.3559999999999999</v>
      </c>
      <c r="CV3" s="59">
        <v>9.3360000000000003</v>
      </c>
      <c r="CW3" s="59">
        <v>9.5749999999999993</v>
      </c>
      <c r="CX3" s="59">
        <v>9.5969999999999995</v>
      </c>
      <c r="CY3" s="59">
        <v>8.9320000000000004</v>
      </c>
      <c r="CZ3" s="59"/>
      <c r="DA3" s="59"/>
      <c r="DB3" s="59"/>
      <c r="DC3" s="59"/>
      <c r="DD3" s="59"/>
      <c r="DE3" s="59">
        <v>7.1529999999999996</v>
      </c>
      <c r="DF3" s="59">
        <v>7.6</v>
      </c>
      <c r="DG3" s="59">
        <v>7.4619999999999997</v>
      </c>
      <c r="DH3" s="59">
        <v>7.6849999999999996</v>
      </c>
      <c r="DI3" s="58"/>
      <c r="DJ3" s="59">
        <v>0.10970000000000001</v>
      </c>
      <c r="DK3" s="59">
        <v>0.1236</v>
      </c>
      <c r="DL3" s="59">
        <v>0.1052</v>
      </c>
      <c r="DM3" s="59">
        <v>0.15029999999999999</v>
      </c>
      <c r="DN3" s="59">
        <v>0.21679999999999999</v>
      </c>
      <c r="DO3" s="59"/>
      <c r="DP3" s="59"/>
      <c r="DQ3" s="59"/>
      <c r="DR3" s="59"/>
      <c r="DS3" s="59"/>
      <c r="DT3" s="59">
        <v>0.13950000000000001</v>
      </c>
      <c r="DU3" s="59">
        <v>0.62760000000000005</v>
      </c>
      <c r="DV3" s="59">
        <v>0.25890000000000002</v>
      </c>
      <c r="DW3" s="59">
        <v>0.42799999999999999</v>
      </c>
    </row>
    <row r="4" spans="1:128" x14ac:dyDescent="0.2">
      <c r="A4" s="50" t="s">
        <v>90</v>
      </c>
      <c r="B4" s="50" t="e">
        <f>VLOOKUP(A4,#REF!,6,FALSE)</f>
        <v>#REF!</v>
      </c>
      <c r="C4" s="87" t="e">
        <f>VLOOKUP(B4,#REF!,10,FALSE)</f>
        <v>#REF!</v>
      </c>
      <c r="E4" s="102" t="str">
        <f t="shared" si="5"/>
        <v/>
      </c>
      <c r="F4" s="103">
        <f t="shared" si="6"/>
        <v>1.8388734177215209</v>
      </c>
      <c r="G4" s="103">
        <f t="shared" si="7"/>
        <v>1.6366933333333318</v>
      </c>
      <c r="H4" s="103">
        <f t="shared" si="8"/>
        <v>1.1727402597402588</v>
      </c>
      <c r="I4" s="103">
        <f t="shared" si="9"/>
        <v>1.0250588235294114</v>
      </c>
      <c r="J4" s="103" t="str">
        <f t="shared" si="10"/>
        <v/>
      </c>
      <c r="K4" s="103" t="str">
        <f t="shared" si="11"/>
        <v/>
      </c>
      <c r="L4" s="103" t="str">
        <f t="shared" si="12"/>
        <v/>
      </c>
      <c r="M4" s="103" t="str">
        <f t="shared" si="13"/>
        <v/>
      </c>
      <c r="N4" s="103" t="str">
        <f t="shared" si="14"/>
        <v/>
      </c>
      <c r="O4" s="103" t="str">
        <f t="shared" si="15"/>
        <v/>
      </c>
      <c r="P4" s="103" t="str">
        <f t="shared" si="16"/>
        <v/>
      </c>
      <c r="Q4" s="102" t="str">
        <f t="shared" si="17"/>
        <v/>
      </c>
      <c r="R4" s="103">
        <f t="shared" si="18"/>
        <v>0.24800000000000111</v>
      </c>
      <c r="S4" s="103">
        <f t="shared" si="19"/>
        <v>0.1639999999999997</v>
      </c>
      <c r="T4" s="103">
        <f t="shared" si="20"/>
        <v>-0.15599999999999881</v>
      </c>
      <c r="U4" s="103">
        <f t="shared" si="21"/>
        <v>-0.25600000000000023</v>
      </c>
      <c r="V4" s="103" t="str">
        <f t="shared" si="22"/>
        <v/>
      </c>
      <c r="W4" s="103" t="str">
        <f t="shared" si="23"/>
        <v/>
      </c>
      <c r="X4" s="103" t="str">
        <f t="shared" si="24"/>
        <v/>
      </c>
      <c r="Y4" s="103" t="str">
        <f t="shared" si="25"/>
        <v/>
      </c>
      <c r="Z4" s="103" t="str">
        <f t="shared" si="26"/>
        <v/>
      </c>
      <c r="AA4" s="103" t="str">
        <f t="shared" si="27"/>
        <v/>
      </c>
      <c r="AB4" s="103" t="str">
        <f t="shared" si="28"/>
        <v/>
      </c>
      <c r="AC4" s="36">
        <f t="shared" si="29"/>
        <v>0</v>
      </c>
      <c r="AD4" s="35">
        <f t="shared" si="30"/>
        <v>89.682835820895519</v>
      </c>
      <c r="AE4" s="35">
        <f t="shared" si="31"/>
        <v>87.351054078826749</v>
      </c>
      <c r="AF4" s="35">
        <f t="shared" si="32"/>
        <v>84.495412844036707</v>
      </c>
      <c r="AG4" s="35">
        <f t="shared" si="33"/>
        <v>82.893539581437665</v>
      </c>
      <c r="AH4" s="35">
        <f t="shared" si="34"/>
        <v>0</v>
      </c>
      <c r="AI4" s="35">
        <f t="shared" si="35"/>
        <v>0</v>
      </c>
      <c r="AJ4" s="35">
        <f t="shared" si="36"/>
        <v>0</v>
      </c>
      <c r="AK4" s="35">
        <f t="shared" si="37"/>
        <v>0</v>
      </c>
      <c r="AL4" s="35">
        <f t="shared" si="38"/>
        <v>0</v>
      </c>
      <c r="AM4" s="35">
        <f t="shared" si="39"/>
        <v>0</v>
      </c>
      <c r="AN4" s="35">
        <f t="shared" si="40"/>
        <v>0</v>
      </c>
      <c r="AO4" s="36">
        <f t="shared" si="41"/>
        <v>0</v>
      </c>
      <c r="AP4" s="35">
        <f t="shared" si="42"/>
        <v>100</v>
      </c>
      <c r="AQ4" s="35">
        <f t="shared" si="43"/>
        <v>99.126274183482408</v>
      </c>
      <c r="AR4" s="35">
        <f t="shared" si="44"/>
        <v>95.79779488246308</v>
      </c>
      <c r="AS4" s="35">
        <f t="shared" si="45"/>
        <v>94.757645100894521</v>
      </c>
      <c r="AT4" s="35">
        <f t="shared" si="46"/>
        <v>0</v>
      </c>
      <c r="AU4" s="35">
        <f t="shared" si="47"/>
        <v>0</v>
      </c>
      <c r="AV4" s="35">
        <f t="shared" si="48"/>
        <v>0</v>
      </c>
      <c r="AW4" s="35">
        <f t="shared" si="49"/>
        <v>0</v>
      </c>
      <c r="AX4" s="35">
        <f t="shared" si="50"/>
        <v>0</v>
      </c>
      <c r="AY4" s="35">
        <f t="shared" si="51"/>
        <v>0</v>
      </c>
      <c r="AZ4" s="35">
        <f t="shared" si="52"/>
        <v>0</v>
      </c>
      <c r="BA4" s="36">
        <f t="shared" si="53"/>
        <v>0</v>
      </c>
      <c r="BB4" s="35">
        <f t="shared" si="54"/>
        <v>100</v>
      </c>
      <c r="BC4" s="35">
        <f t="shared" si="55"/>
        <v>97.399968766904806</v>
      </c>
      <c r="BD4" s="35">
        <f t="shared" si="56"/>
        <v>94.215812948624247</v>
      </c>
      <c r="BE4" s="35">
        <f t="shared" si="57"/>
        <v>92.429659279489485</v>
      </c>
      <c r="BF4" s="35">
        <f t="shared" si="58"/>
        <v>0</v>
      </c>
      <c r="BG4" s="35">
        <f t="shared" si="59"/>
        <v>0</v>
      </c>
      <c r="BH4" s="35">
        <f t="shared" si="60"/>
        <v>0</v>
      </c>
      <c r="BI4" s="35">
        <f t="shared" si="61"/>
        <v>0</v>
      </c>
      <c r="BJ4" s="35">
        <f t="shared" si="62"/>
        <v>0</v>
      </c>
      <c r="BK4" s="35">
        <f t="shared" si="63"/>
        <v>0</v>
      </c>
      <c r="BL4" s="35">
        <f t="shared" si="64"/>
        <v>0</v>
      </c>
      <c r="BM4" s="35">
        <f t="shared" si="65"/>
        <v>0</v>
      </c>
      <c r="BN4" s="35">
        <f t="shared" si="66"/>
        <v>0</v>
      </c>
      <c r="BO4" s="35">
        <f t="shared" si="67"/>
        <v>0</v>
      </c>
      <c r="BP4" s="36">
        <f t="shared" si="68"/>
        <v>0</v>
      </c>
      <c r="BQ4" s="35">
        <f t="shared" si="69"/>
        <v>89.682835820895519</v>
      </c>
      <c r="BR4" s="35">
        <f t="shared" si="70"/>
        <v>87.351054078826749</v>
      </c>
      <c r="BS4" s="35">
        <f t="shared" si="71"/>
        <v>84.495412844036707</v>
      </c>
      <c r="BT4" s="35">
        <f t="shared" si="72"/>
        <v>82.893539581437665</v>
      </c>
      <c r="BU4" s="35">
        <f t="shared" si="73"/>
        <v>0</v>
      </c>
      <c r="BV4" s="35">
        <f t="shared" si="74"/>
        <v>0</v>
      </c>
      <c r="BW4" s="35">
        <f t="shared" si="75"/>
        <v>0</v>
      </c>
      <c r="BX4" s="35">
        <f t="shared" si="76"/>
        <v>0</v>
      </c>
      <c r="BY4" s="35">
        <f t="shared" si="77"/>
        <v>0</v>
      </c>
      <c r="BZ4" s="35">
        <f t="shared" si="78"/>
        <v>0</v>
      </c>
      <c r="CA4" s="35">
        <f t="shared" si="79"/>
        <v>0</v>
      </c>
      <c r="CB4" s="35">
        <f t="shared" si="80"/>
        <v>0</v>
      </c>
      <c r="CC4" s="35">
        <f t="shared" si="81"/>
        <v>0</v>
      </c>
      <c r="CD4" s="35">
        <f t="shared" si="82"/>
        <v>0</v>
      </c>
      <c r="CE4" s="36">
        <f t="shared" si="83"/>
        <v>0</v>
      </c>
      <c r="CF4" s="35">
        <f t="shared" si="84"/>
        <v>100</v>
      </c>
      <c r="CG4" s="35">
        <f t="shared" si="85"/>
        <v>99.126274183482408</v>
      </c>
      <c r="CH4" s="35">
        <f t="shared" si="86"/>
        <v>95.79779488246308</v>
      </c>
      <c r="CI4" s="35">
        <f t="shared" si="87"/>
        <v>94.757645100894521</v>
      </c>
      <c r="CJ4" s="35">
        <f t="shared" si="88"/>
        <v>0</v>
      </c>
      <c r="CK4" s="35">
        <f t="shared" si="89"/>
        <v>0</v>
      </c>
      <c r="CL4" s="35">
        <f t="shared" si="90"/>
        <v>0</v>
      </c>
      <c r="CM4" s="35">
        <f t="shared" si="91"/>
        <v>0</v>
      </c>
      <c r="CN4" s="35">
        <f t="shared" si="92"/>
        <v>0</v>
      </c>
      <c r="CO4" s="35">
        <f t="shared" si="93"/>
        <v>0</v>
      </c>
      <c r="CP4" s="35">
        <f t="shared" si="94"/>
        <v>0</v>
      </c>
      <c r="CQ4" s="35">
        <f t="shared" si="95"/>
        <v>0</v>
      </c>
      <c r="CR4" s="35">
        <f t="shared" si="96"/>
        <v>0</v>
      </c>
      <c r="CS4" s="35">
        <f t="shared" si="97"/>
        <v>0</v>
      </c>
      <c r="CT4" s="56"/>
      <c r="CU4" s="57">
        <v>9.6140000000000008</v>
      </c>
      <c r="CV4" s="57">
        <v>9.5299999999999994</v>
      </c>
      <c r="CW4" s="57">
        <v>9.2100000000000009</v>
      </c>
      <c r="CX4" s="57">
        <v>9.11</v>
      </c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6"/>
      <c r="DJ4" s="57">
        <v>0.29389999999999999</v>
      </c>
      <c r="DK4" s="57">
        <v>0.3231</v>
      </c>
      <c r="DL4" s="57">
        <v>0.1857</v>
      </c>
      <c r="DM4" s="57">
        <v>0.2253</v>
      </c>
      <c r="DN4" s="57"/>
      <c r="DO4" s="57"/>
      <c r="DP4" s="57"/>
      <c r="DQ4" s="57"/>
      <c r="DR4" s="57"/>
      <c r="DS4" s="57"/>
      <c r="DT4" s="57"/>
      <c r="DU4" s="57"/>
      <c r="DV4" s="57"/>
      <c r="DW4" s="57"/>
    </row>
    <row r="5" spans="1:128" x14ac:dyDescent="0.2">
      <c r="A5" s="50" t="s">
        <v>91</v>
      </c>
      <c r="B5" s="50" t="e">
        <f>VLOOKUP(A5,#REF!,6,FALSE)</f>
        <v>#REF!</v>
      </c>
      <c r="C5" s="87" t="e">
        <f>VLOOKUP(B5,#REF!,10,FALSE)</f>
        <v>#REF!</v>
      </c>
      <c r="E5" s="102" t="str">
        <f t="shared" si="5"/>
        <v/>
      </c>
      <c r="F5" s="103">
        <f t="shared" si="6"/>
        <v>-0.87012658227847961</v>
      </c>
      <c r="G5" s="103" t="str">
        <f t="shared" si="7"/>
        <v/>
      </c>
      <c r="H5" s="103" t="str">
        <f t="shared" si="8"/>
        <v/>
      </c>
      <c r="I5" s="103">
        <f t="shared" si="9"/>
        <v>-0.63694117647058768</v>
      </c>
      <c r="J5" s="103">
        <f t="shared" si="10"/>
        <v>-1.2837397260273988</v>
      </c>
      <c r="K5" s="103" t="str">
        <f t="shared" si="11"/>
        <v/>
      </c>
      <c r="L5" s="103" t="str">
        <f t="shared" si="12"/>
        <v/>
      </c>
      <c r="M5" s="103">
        <f t="shared" si="13"/>
        <v>1.8564390243902436</v>
      </c>
      <c r="N5" s="103">
        <f t="shared" si="14"/>
        <v>1.5424864864864887</v>
      </c>
      <c r="O5" s="103">
        <f t="shared" si="15"/>
        <v>0.8080888888888893</v>
      </c>
      <c r="P5" s="103">
        <f t="shared" si="16"/>
        <v>-1.0776790123456781</v>
      </c>
      <c r="Q5" s="102" t="str">
        <f t="shared" si="17"/>
        <v/>
      </c>
      <c r="R5" s="103">
        <f t="shared" si="18"/>
        <v>-0.65490000000000048</v>
      </c>
      <c r="S5" s="103" t="str">
        <f t="shared" si="19"/>
        <v/>
      </c>
      <c r="T5" s="103" t="str">
        <f t="shared" si="20"/>
        <v/>
      </c>
      <c r="U5" s="103">
        <f t="shared" si="21"/>
        <v>-0.11190000000000033</v>
      </c>
      <c r="V5" s="103">
        <f t="shared" si="22"/>
        <v>-0.69390000000000107</v>
      </c>
      <c r="W5" s="103" t="str">
        <f t="shared" si="23"/>
        <v/>
      </c>
      <c r="X5" s="103" t="str">
        <f t="shared" si="24"/>
        <v/>
      </c>
      <c r="Y5" s="103">
        <f t="shared" si="25"/>
        <v>1.9350999999999985</v>
      </c>
      <c r="Z5" s="103">
        <f t="shared" si="26"/>
        <v>1.668099999999999</v>
      </c>
      <c r="AA5" s="103">
        <f t="shared" si="27"/>
        <v>0.5630999999999986</v>
      </c>
      <c r="AB5" s="103">
        <f t="shared" si="28"/>
        <v>-0.8509000000000011</v>
      </c>
      <c r="AC5" s="36">
        <f t="shared" si="29"/>
        <v>0</v>
      </c>
      <c r="AD5" s="35">
        <f t="shared" si="30"/>
        <v>64.412313432835816</v>
      </c>
      <c r="AE5" s="35">
        <f t="shared" si="31"/>
        <v>0</v>
      </c>
      <c r="AF5" s="35">
        <f t="shared" si="32"/>
        <v>0</v>
      </c>
      <c r="AG5" s="35">
        <f t="shared" si="33"/>
        <v>67.770700636942678</v>
      </c>
      <c r="AH5" s="35">
        <f t="shared" si="34"/>
        <v>60.386983289357957</v>
      </c>
      <c r="AI5" s="35">
        <f t="shared" si="35"/>
        <v>0</v>
      </c>
      <c r="AJ5" s="35">
        <f t="shared" si="36"/>
        <v>0</v>
      </c>
      <c r="AK5" s="35">
        <f t="shared" si="37"/>
        <v>96.739684156902698</v>
      </c>
      <c r="AL5" s="35">
        <f t="shared" si="38"/>
        <v>93.344123002225373</v>
      </c>
      <c r="AM5" s="35">
        <f t="shared" si="39"/>
        <v>81.843828715365234</v>
      </c>
      <c r="AN5" s="35">
        <f t="shared" si="40"/>
        <v>63.29245283018868</v>
      </c>
      <c r="AO5" s="36">
        <f t="shared" si="41"/>
        <v>0</v>
      </c>
      <c r="AP5" s="35">
        <f t="shared" si="42"/>
        <v>92.709452201933402</v>
      </c>
      <c r="AQ5" s="35">
        <f t="shared" si="43"/>
        <v>0</v>
      </c>
      <c r="AR5" s="35">
        <f t="shared" si="44"/>
        <v>0</v>
      </c>
      <c r="AS5" s="35">
        <f t="shared" si="45"/>
        <v>100</v>
      </c>
      <c r="AT5" s="35">
        <f t="shared" si="46"/>
        <v>92.185821697099882</v>
      </c>
      <c r="AU5" s="35">
        <f t="shared" si="47"/>
        <v>0</v>
      </c>
      <c r="AV5" s="35">
        <f t="shared" si="48"/>
        <v>0</v>
      </c>
      <c r="AW5" s="35">
        <f t="shared" si="49"/>
        <v>100</v>
      </c>
      <c r="AX5" s="35">
        <f t="shared" si="50"/>
        <v>97.187993680884674</v>
      </c>
      <c r="AY5" s="35">
        <f t="shared" si="51"/>
        <v>85.55028962611901</v>
      </c>
      <c r="AZ5" s="35">
        <f t="shared" si="52"/>
        <v>70.658241179568194</v>
      </c>
      <c r="BA5" s="36">
        <f t="shared" si="53"/>
        <v>0</v>
      </c>
      <c r="BB5" s="35">
        <f t="shared" si="54"/>
        <v>66.583133896080412</v>
      </c>
      <c r="BC5" s="35">
        <f t="shared" si="55"/>
        <v>0</v>
      </c>
      <c r="BD5" s="35">
        <f t="shared" si="56"/>
        <v>0</v>
      </c>
      <c r="BE5" s="35">
        <f t="shared" si="57"/>
        <v>70.054705292426789</v>
      </c>
      <c r="BF5" s="35">
        <f t="shared" si="58"/>
        <v>62.422142283838689</v>
      </c>
      <c r="BG5" s="35">
        <f t="shared" si="59"/>
        <v>0</v>
      </c>
      <c r="BH5" s="35">
        <f t="shared" si="60"/>
        <v>0</v>
      </c>
      <c r="BI5" s="35">
        <f t="shared" si="61"/>
        <v>100</v>
      </c>
      <c r="BJ5" s="35">
        <f t="shared" si="62"/>
        <v>96.490001818519431</v>
      </c>
      <c r="BK5" s="35">
        <f t="shared" si="63"/>
        <v>84.602125207088974</v>
      </c>
      <c r="BL5" s="35">
        <f t="shared" si="64"/>
        <v>65.42553180919451</v>
      </c>
      <c r="BM5" s="35">
        <f t="shared" si="65"/>
        <v>98.79233594924132</v>
      </c>
      <c r="BN5" s="35">
        <f t="shared" si="66"/>
        <v>100</v>
      </c>
      <c r="BO5" s="35">
        <f t="shared" si="67"/>
        <v>95.442771198081502</v>
      </c>
      <c r="BP5" s="36">
        <f t="shared" si="68"/>
        <v>0</v>
      </c>
      <c r="BQ5" s="35">
        <f t="shared" si="69"/>
        <v>64.412313432835816</v>
      </c>
      <c r="BR5" s="35">
        <f t="shared" si="70"/>
        <v>0</v>
      </c>
      <c r="BS5" s="35">
        <f t="shared" si="71"/>
        <v>0</v>
      </c>
      <c r="BT5" s="35">
        <f t="shared" si="72"/>
        <v>67.770700636942678</v>
      </c>
      <c r="BU5" s="35">
        <f t="shared" si="73"/>
        <v>60.386983289357957</v>
      </c>
      <c r="BV5" s="35">
        <f t="shared" si="74"/>
        <v>0</v>
      </c>
      <c r="BW5" s="35">
        <f t="shared" si="75"/>
        <v>0</v>
      </c>
      <c r="BX5" s="35">
        <f t="shared" si="76"/>
        <v>96.739684156902698</v>
      </c>
      <c r="BY5" s="35">
        <f t="shared" si="77"/>
        <v>93.344123002225373</v>
      </c>
      <c r="BZ5" s="35">
        <f t="shared" si="78"/>
        <v>81.843828715365234</v>
      </c>
      <c r="CA5" s="35">
        <f t="shared" si="79"/>
        <v>63.29245283018868</v>
      </c>
      <c r="CB5" s="35">
        <f t="shared" si="80"/>
        <v>76.440882643539354</v>
      </c>
      <c r="CC5" s="35">
        <f t="shared" si="81"/>
        <v>77.375316525377073</v>
      </c>
      <c r="CD5" s="35">
        <f t="shared" si="82"/>
        <v>73.849146315106978</v>
      </c>
      <c r="CE5" s="36">
        <f t="shared" si="83"/>
        <v>0</v>
      </c>
      <c r="CF5" s="35">
        <f t="shared" si="84"/>
        <v>72.722485518694057</v>
      </c>
      <c r="CG5" s="35">
        <f t="shared" si="85"/>
        <v>0</v>
      </c>
      <c r="CH5" s="35">
        <f t="shared" si="86"/>
        <v>0</v>
      </c>
      <c r="CI5" s="35">
        <f t="shared" si="87"/>
        <v>78.441284886782526</v>
      </c>
      <c r="CJ5" s="35">
        <f t="shared" si="88"/>
        <v>72.311743022643498</v>
      </c>
      <c r="CK5" s="35">
        <f t="shared" si="89"/>
        <v>0</v>
      </c>
      <c r="CL5" s="35">
        <f t="shared" si="90"/>
        <v>0</v>
      </c>
      <c r="CM5" s="35">
        <f t="shared" si="91"/>
        <v>100</v>
      </c>
      <c r="CN5" s="35">
        <f t="shared" si="92"/>
        <v>97.187993680884674</v>
      </c>
      <c r="CO5" s="35">
        <f t="shared" si="93"/>
        <v>85.55028962611901</v>
      </c>
      <c r="CP5" s="35">
        <f t="shared" si="94"/>
        <v>70.658241179568194</v>
      </c>
      <c r="CQ5" s="35">
        <f t="shared" si="95"/>
        <v>99.075128059191798</v>
      </c>
      <c r="CR5" s="35">
        <f t="shared" si="96"/>
        <v>100</v>
      </c>
      <c r="CS5" s="35">
        <f t="shared" si="97"/>
        <v>97.239612976664773</v>
      </c>
      <c r="CT5" s="56"/>
      <c r="CU5" s="57">
        <v>6.9050000000000002</v>
      </c>
      <c r="CV5" s="60"/>
      <c r="CW5" s="60"/>
      <c r="CX5" s="57">
        <v>7.4480000000000004</v>
      </c>
      <c r="CY5" s="57">
        <v>6.8659999999999997</v>
      </c>
      <c r="CZ5" s="57"/>
      <c r="DA5" s="57"/>
      <c r="DB5" s="57">
        <v>9.4949999999999992</v>
      </c>
      <c r="DC5" s="57">
        <v>9.2279999999999998</v>
      </c>
      <c r="DD5" s="57">
        <v>8.1229999999999993</v>
      </c>
      <c r="DE5" s="57">
        <v>6.7089999999999996</v>
      </c>
      <c r="DF5" s="57">
        <v>6.9630000000000001</v>
      </c>
      <c r="DG5" s="57">
        <v>7.0279999999999996</v>
      </c>
      <c r="DH5" s="57">
        <v>6.8339999999999996</v>
      </c>
      <c r="DI5" s="56"/>
      <c r="DJ5" s="57">
        <v>0.12839999999999999</v>
      </c>
      <c r="DK5" s="60"/>
      <c r="DL5" s="60"/>
      <c r="DM5" s="57">
        <v>0.1066</v>
      </c>
      <c r="DN5" s="57">
        <v>7.3800000000000004E-2</v>
      </c>
      <c r="DO5" s="57"/>
      <c r="DP5" s="57"/>
      <c r="DQ5" s="57">
        <v>0.1318</v>
      </c>
      <c r="DR5" s="57">
        <v>0.13880000000000001</v>
      </c>
      <c r="DS5" s="57">
        <v>8.7220000000000006E-2</v>
      </c>
      <c r="DT5" s="57">
        <v>3.8330000000000003E-2</v>
      </c>
      <c r="DU5" s="57">
        <v>0.1177</v>
      </c>
      <c r="DV5" s="57">
        <v>6.7169999999999994E-2</v>
      </c>
      <c r="DW5" s="57">
        <v>5.5599999999999997E-2</v>
      </c>
    </row>
    <row r="6" spans="1:128" x14ac:dyDescent="0.2">
      <c r="A6" s="50" t="s">
        <v>92</v>
      </c>
      <c r="B6" s="50" t="e">
        <f>VLOOKUP(A6,#REF!,6,FALSE)</f>
        <v>#REF!</v>
      </c>
      <c r="C6" s="87" t="e">
        <f>VLOOKUP(B6,#REF!,10,FALSE)</f>
        <v>#REF!</v>
      </c>
      <c r="E6" s="102" t="str">
        <f t="shared" si="5"/>
        <v/>
      </c>
      <c r="F6" s="103" t="str">
        <f t="shared" si="6"/>
        <v/>
      </c>
      <c r="G6" s="103" t="str">
        <f t="shared" si="7"/>
        <v/>
      </c>
      <c r="H6" s="103" t="str">
        <f t="shared" si="8"/>
        <v/>
      </c>
      <c r="I6" s="103">
        <f t="shared" si="9"/>
        <v>-0.30594117647058816</v>
      </c>
      <c r="J6" s="103">
        <f t="shared" si="10"/>
        <v>0.62026027397260108</v>
      </c>
      <c r="K6" s="103" t="str">
        <f t="shared" si="11"/>
        <v/>
      </c>
      <c r="L6" s="103" t="str">
        <f t="shared" si="12"/>
        <v/>
      </c>
      <c r="M6" s="103">
        <f t="shared" si="13"/>
        <v>0.90843902439024493</v>
      </c>
      <c r="N6" s="103">
        <f t="shared" si="14"/>
        <v>0.79148648648648923</v>
      </c>
      <c r="O6" s="103">
        <f t="shared" si="15"/>
        <v>0.87508888888888947</v>
      </c>
      <c r="P6" s="103">
        <f t="shared" si="16"/>
        <v>0.14832098765432189</v>
      </c>
      <c r="Q6" s="102" t="str">
        <f t="shared" si="17"/>
        <v/>
      </c>
      <c r="R6" s="103" t="str">
        <f t="shared" si="18"/>
        <v/>
      </c>
      <c r="S6" s="103" t="str">
        <f t="shared" si="19"/>
        <v/>
      </c>
      <c r="T6" s="103" t="str">
        <f t="shared" si="20"/>
        <v/>
      </c>
      <c r="U6" s="103">
        <f t="shared" si="21"/>
        <v>-0.33944444444444422</v>
      </c>
      <c r="V6" s="103">
        <f t="shared" si="22"/>
        <v>0.65155555555555544</v>
      </c>
      <c r="W6" s="103" t="str">
        <f t="shared" si="23"/>
        <v/>
      </c>
      <c r="X6" s="103" t="str">
        <f t="shared" si="24"/>
        <v/>
      </c>
      <c r="Y6" s="103">
        <f t="shared" si="25"/>
        <v>0.42855555555555647</v>
      </c>
      <c r="Z6" s="103">
        <f t="shared" si="26"/>
        <v>0.35855555555555618</v>
      </c>
      <c r="AA6" s="103">
        <f t="shared" si="27"/>
        <v>7.1555555555555372E-2</v>
      </c>
      <c r="AB6" s="103">
        <f t="shared" si="28"/>
        <v>-0.18344444444444452</v>
      </c>
      <c r="AC6" s="36">
        <f t="shared" si="29"/>
        <v>0</v>
      </c>
      <c r="AD6" s="35">
        <f t="shared" si="30"/>
        <v>0</v>
      </c>
      <c r="AE6" s="35">
        <f t="shared" si="31"/>
        <v>0</v>
      </c>
      <c r="AF6" s="35">
        <f t="shared" si="32"/>
        <v>0</v>
      </c>
      <c r="AG6" s="35">
        <f t="shared" si="33"/>
        <v>70.78252957233849</v>
      </c>
      <c r="AH6" s="35">
        <f t="shared" si="34"/>
        <v>77.132805628847848</v>
      </c>
      <c r="AI6" s="35">
        <f t="shared" si="35"/>
        <v>0</v>
      </c>
      <c r="AJ6" s="35">
        <f t="shared" si="36"/>
        <v>0</v>
      </c>
      <c r="AK6" s="35">
        <f t="shared" si="37"/>
        <v>87.080998471726957</v>
      </c>
      <c r="AL6" s="35">
        <f t="shared" si="38"/>
        <v>85.74752174792637</v>
      </c>
      <c r="AM6" s="35">
        <f t="shared" si="39"/>
        <v>82.51889168765743</v>
      </c>
      <c r="AN6" s="35">
        <f t="shared" si="40"/>
        <v>74.858490566037744</v>
      </c>
      <c r="AO6" s="36">
        <f t="shared" si="41"/>
        <v>0</v>
      </c>
      <c r="AP6" s="35">
        <f t="shared" si="42"/>
        <v>0</v>
      </c>
      <c r="AQ6" s="35">
        <f t="shared" si="43"/>
        <v>0</v>
      </c>
      <c r="AR6" s="35">
        <f t="shared" si="44"/>
        <v>0</v>
      </c>
      <c r="AS6" s="35">
        <f t="shared" si="45"/>
        <v>88.700114025085526</v>
      </c>
      <c r="AT6" s="35">
        <f t="shared" si="46"/>
        <v>100</v>
      </c>
      <c r="AU6" s="35">
        <f t="shared" si="47"/>
        <v>0</v>
      </c>
      <c r="AV6" s="35">
        <f t="shared" si="48"/>
        <v>0</v>
      </c>
      <c r="AW6" s="35">
        <f t="shared" si="49"/>
        <v>100</v>
      </c>
      <c r="AX6" s="35">
        <f t="shared" si="50"/>
        <v>99.18099918099918</v>
      </c>
      <c r="AY6" s="35">
        <f t="shared" si="51"/>
        <v>95.823095823095812</v>
      </c>
      <c r="AZ6" s="35">
        <f t="shared" si="52"/>
        <v>92.839592839592839</v>
      </c>
      <c r="BA6" s="36">
        <f t="shared" si="53"/>
        <v>0</v>
      </c>
      <c r="BB6" s="35">
        <f t="shared" si="54"/>
        <v>0</v>
      </c>
      <c r="BC6" s="35">
        <f t="shared" si="55"/>
        <v>0</v>
      </c>
      <c r="BD6" s="35">
        <f t="shared" si="56"/>
        <v>0</v>
      </c>
      <c r="BE6" s="35">
        <f t="shared" si="57"/>
        <v>81.283553030595783</v>
      </c>
      <c r="BF6" s="35">
        <f t="shared" si="58"/>
        <v>88.575931583847137</v>
      </c>
      <c r="BG6" s="35">
        <f t="shared" si="59"/>
        <v>0</v>
      </c>
      <c r="BH6" s="35">
        <f t="shared" si="60"/>
        <v>0</v>
      </c>
      <c r="BI6" s="35">
        <f t="shared" si="61"/>
        <v>100</v>
      </c>
      <c r="BJ6" s="35">
        <f t="shared" si="62"/>
        <v>98.468693805533775</v>
      </c>
      <c r="BK6" s="35">
        <f t="shared" si="63"/>
        <v>94.761076625056461</v>
      </c>
      <c r="BL6" s="35">
        <f t="shared" si="64"/>
        <v>85.964207898170159</v>
      </c>
      <c r="BM6" s="35">
        <f t="shared" si="65"/>
        <v>97.126667246576957</v>
      </c>
      <c r="BN6" s="35">
        <f t="shared" si="66"/>
        <v>92.190814970826779</v>
      </c>
      <c r="BO6" s="35">
        <f t="shared" si="67"/>
        <v>100</v>
      </c>
      <c r="BP6" s="36">
        <f t="shared" si="68"/>
        <v>0</v>
      </c>
      <c r="BQ6" s="35">
        <f t="shared" si="69"/>
        <v>0</v>
      </c>
      <c r="BR6" s="35">
        <f t="shared" si="70"/>
        <v>0</v>
      </c>
      <c r="BS6" s="35">
        <f t="shared" si="71"/>
        <v>0</v>
      </c>
      <c r="BT6" s="35">
        <f t="shared" si="72"/>
        <v>70.78252957233849</v>
      </c>
      <c r="BU6" s="35">
        <f t="shared" si="73"/>
        <v>77.132805628847848</v>
      </c>
      <c r="BV6" s="35">
        <f t="shared" si="74"/>
        <v>0</v>
      </c>
      <c r="BW6" s="35">
        <f t="shared" si="75"/>
        <v>0</v>
      </c>
      <c r="BX6" s="35">
        <f t="shared" si="76"/>
        <v>87.080998471726957</v>
      </c>
      <c r="BY6" s="35">
        <f t="shared" si="77"/>
        <v>85.74752174792637</v>
      </c>
      <c r="BZ6" s="35">
        <f t="shared" si="78"/>
        <v>82.51889168765743</v>
      </c>
      <c r="CA6" s="35">
        <f t="shared" si="79"/>
        <v>74.858490566037744</v>
      </c>
      <c r="CB6" s="35">
        <f t="shared" si="80"/>
        <v>85.728400483038754</v>
      </c>
      <c r="CC6" s="35">
        <f t="shared" si="81"/>
        <v>81.371793460310471</v>
      </c>
      <c r="CD6" s="35">
        <f t="shared" si="82"/>
        <v>88.264534255457093</v>
      </c>
      <c r="CE6" s="36">
        <f t="shared" si="83"/>
        <v>0</v>
      </c>
      <c r="CF6" s="35">
        <f t="shared" si="84"/>
        <v>0</v>
      </c>
      <c r="CG6" s="35">
        <f t="shared" si="85"/>
        <v>0</v>
      </c>
      <c r="CH6" s="35">
        <f t="shared" si="86"/>
        <v>0</v>
      </c>
      <c r="CI6" s="35">
        <f t="shared" si="87"/>
        <v>88.700114025085526</v>
      </c>
      <c r="CJ6" s="35">
        <f t="shared" si="88"/>
        <v>100</v>
      </c>
      <c r="CK6" s="35">
        <f t="shared" si="89"/>
        <v>0</v>
      </c>
      <c r="CL6" s="35">
        <f t="shared" si="90"/>
        <v>0</v>
      </c>
      <c r="CM6" s="35">
        <f t="shared" si="91"/>
        <v>97.457240592930461</v>
      </c>
      <c r="CN6" s="35">
        <f t="shared" si="92"/>
        <v>96.65906499429876</v>
      </c>
      <c r="CO6" s="35">
        <f t="shared" si="93"/>
        <v>93.386545039908782</v>
      </c>
      <c r="CP6" s="35">
        <f t="shared" si="94"/>
        <v>90.478905359179024</v>
      </c>
      <c r="CQ6" s="35">
        <f t="shared" si="95"/>
        <v>95.604799216454467</v>
      </c>
      <c r="CR6" s="35">
        <f t="shared" si="96"/>
        <v>90.487267384916763</v>
      </c>
      <c r="CS6" s="35">
        <f t="shared" si="97"/>
        <v>100</v>
      </c>
      <c r="CT6" s="61"/>
      <c r="CU6" s="62"/>
      <c r="CV6" s="57"/>
      <c r="CW6" s="57"/>
      <c r="CX6" s="57">
        <v>7.7789999999999999</v>
      </c>
      <c r="CY6" s="57">
        <v>8.77</v>
      </c>
      <c r="CZ6" s="57"/>
      <c r="DA6" s="57"/>
      <c r="DB6" s="57">
        <v>8.5470000000000006</v>
      </c>
      <c r="DC6" s="57">
        <v>8.4770000000000003</v>
      </c>
      <c r="DD6" s="57">
        <v>8.19</v>
      </c>
      <c r="DE6" s="57">
        <v>7.9349999999999996</v>
      </c>
      <c r="DF6" s="57">
        <v>7.8090000000000002</v>
      </c>
      <c r="DG6" s="57">
        <v>7.391</v>
      </c>
      <c r="DH6" s="57">
        <v>8.1679999999999993</v>
      </c>
      <c r="DI6" s="61"/>
      <c r="DJ6" s="62"/>
      <c r="DK6" s="57"/>
      <c r="DL6" s="57"/>
      <c r="DM6" s="57">
        <v>0.17949999999999999</v>
      </c>
      <c r="DN6" s="57">
        <v>0.1535</v>
      </c>
      <c r="DO6" s="57"/>
      <c r="DP6" s="57"/>
      <c r="DQ6" s="57">
        <v>6.1870000000000001E-2</v>
      </c>
      <c r="DR6" s="57">
        <v>0.1215</v>
      </c>
      <c r="DS6" s="57">
        <v>7.8479999999999994E-2</v>
      </c>
      <c r="DT6" s="57">
        <v>0.1552</v>
      </c>
      <c r="DU6" s="57">
        <v>0.16850000000000001</v>
      </c>
      <c r="DV6" s="57">
        <v>0.19059999999999999</v>
      </c>
      <c r="DW6" s="57">
        <v>8.8529999999999998E-2</v>
      </c>
    </row>
    <row r="7" spans="1:128" x14ac:dyDescent="0.2">
      <c r="A7" s="50" t="s">
        <v>93</v>
      </c>
      <c r="B7" s="50" t="e">
        <f>VLOOKUP(A7,#REF!,6,FALSE)</f>
        <v>#REF!</v>
      </c>
      <c r="C7" s="87" t="e">
        <f>VLOOKUP(B7,#REF!,10,FALSE)</f>
        <v>#REF!</v>
      </c>
      <c r="E7" s="102" t="str">
        <f t="shared" si="5"/>
        <v/>
      </c>
      <c r="F7" s="103">
        <f t="shared" si="6"/>
        <v>-0.53012658227847975</v>
      </c>
      <c r="G7" s="103">
        <f t="shared" si="7"/>
        <v>-0.62330666666666801</v>
      </c>
      <c r="H7" s="103">
        <f t="shared" si="8"/>
        <v>-0.667259740259742</v>
      </c>
      <c r="I7" s="103">
        <f t="shared" si="9"/>
        <v>-0.53994117647058815</v>
      </c>
      <c r="J7" s="103">
        <f t="shared" si="10"/>
        <v>1.1262602739726013</v>
      </c>
      <c r="K7" s="103">
        <f t="shared" si="11"/>
        <v>-0.3896111111111118</v>
      </c>
      <c r="L7" s="103">
        <f t="shared" si="12"/>
        <v>-0.21253333333333391</v>
      </c>
      <c r="M7" s="103" t="str">
        <f t="shared" si="13"/>
        <v/>
      </c>
      <c r="N7" s="103" t="str">
        <f t="shared" si="14"/>
        <v/>
      </c>
      <c r="O7" s="103" t="str">
        <f t="shared" si="15"/>
        <v/>
      </c>
      <c r="P7" s="103">
        <f t="shared" si="16"/>
        <v>0.83832098765432228</v>
      </c>
      <c r="Q7" s="102" t="str">
        <f t="shared" si="17"/>
        <v/>
      </c>
      <c r="R7" s="103">
        <f t="shared" si="18"/>
        <v>-0.60581818181818292</v>
      </c>
      <c r="S7" s="103">
        <f t="shared" si="19"/>
        <v>-0.58081818181818345</v>
      </c>
      <c r="T7" s="103">
        <f t="shared" si="20"/>
        <v>-0.48081818181818292</v>
      </c>
      <c r="U7" s="103">
        <f t="shared" si="21"/>
        <v>-0.3058181818181831</v>
      </c>
      <c r="V7" s="103">
        <f t="shared" si="22"/>
        <v>1.4251818181818168</v>
      </c>
      <c r="W7" s="103">
        <f t="shared" si="23"/>
        <v>-0.62981818181818294</v>
      </c>
      <c r="X7" s="103">
        <f t="shared" si="24"/>
        <v>-0.63981818181818273</v>
      </c>
      <c r="Y7" s="103" t="str">
        <f t="shared" si="25"/>
        <v/>
      </c>
      <c r="Z7" s="103" t="str">
        <f t="shared" si="26"/>
        <v/>
      </c>
      <c r="AA7" s="103" t="str">
        <f t="shared" si="27"/>
        <v/>
      </c>
      <c r="AB7" s="103">
        <f t="shared" si="28"/>
        <v>0.77418181818181697</v>
      </c>
      <c r="AC7" s="36">
        <f t="shared" si="29"/>
        <v>0</v>
      </c>
      <c r="AD7" s="35">
        <f t="shared" si="30"/>
        <v>67.583955223880594</v>
      </c>
      <c r="AE7" s="35">
        <f t="shared" si="31"/>
        <v>66.636113657195239</v>
      </c>
      <c r="AF7" s="35">
        <f t="shared" si="32"/>
        <v>67.614678899082563</v>
      </c>
      <c r="AG7" s="35">
        <f t="shared" si="33"/>
        <v>68.653321201091899</v>
      </c>
      <c r="AH7" s="35">
        <f t="shared" si="34"/>
        <v>81.583113456464389</v>
      </c>
      <c r="AI7" s="35">
        <f t="shared" si="35"/>
        <v>66.552995391705068</v>
      </c>
      <c r="AJ7" s="35">
        <f t="shared" si="36"/>
        <v>77.396157561446813</v>
      </c>
      <c r="AK7" s="35">
        <f t="shared" si="37"/>
        <v>0</v>
      </c>
      <c r="AL7" s="35">
        <f t="shared" si="38"/>
        <v>0</v>
      </c>
      <c r="AM7" s="35">
        <f t="shared" si="39"/>
        <v>0</v>
      </c>
      <c r="AN7" s="35">
        <f t="shared" si="40"/>
        <v>81.367924528301884</v>
      </c>
      <c r="AO7" s="36">
        <f t="shared" si="41"/>
        <v>0</v>
      </c>
      <c r="AP7" s="35">
        <f t="shared" si="42"/>
        <v>78.104786545924966</v>
      </c>
      <c r="AQ7" s="35">
        <f t="shared" si="43"/>
        <v>78.374299266925405</v>
      </c>
      <c r="AR7" s="35">
        <f t="shared" si="44"/>
        <v>79.452350150927131</v>
      </c>
      <c r="AS7" s="35">
        <f t="shared" si="45"/>
        <v>81.338939197930145</v>
      </c>
      <c r="AT7" s="35">
        <f t="shared" si="46"/>
        <v>100</v>
      </c>
      <c r="AU7" s="35">
        <f t="shared" si="47"/>
        <v>100</v>
      </c>
      <c r="AV7" s="35">
        <f t="shared" si="48"/>
        <v>99.861515025619724</v>
      </c>
      <c r="AW7" s="35">
        <f t="shared" si="49"/>
        <v>0</v>
      </c>
      <c r="AX7" s="35">
        <f t="shared" si="50"/>
        <v>0</v>
      </c>
      <c r="AY7" s="35">
        <f t="shared" si="51"/>
        <v>0</v>
      </c>
      <c r="AZ7" s="35">
        <f t="shared" si="52"/>
        <v>100</v>
      </c>
      <c r="BA7" s="36">
        <f t="shared" si="53"/>
        <v>0</v>
      </c>
      <c r="BB7" s="35">
        <f t="shared" si="54"/>
        <v>82.840617819698394</v>
      </c>
      <c r="BC7" s="35">
        <f t="shared" si="55"/>
        <v>81.678806843716018</v>
      </c>
      <c r="BD7" s="35">
        <f t="shared" si="56"/>
        <v>82.878277175783595</v>
      </c>
      <c r="BE7" s="35">
        <f t="shared" si="57"/>
        <v>84.151386595128798</v>
      </c>
      <c r="BF7" s="35">
        <f t="shared" si="58"/>
        <v>100</v>
      </c>
      <c r="BG7" s="35">
        <f t="shared" si="59"/>
        <v>81.576925140544049</v>
      </c>
      <c r="BH7" s="35">
        <f t="shared" si="60"/>
        <v>94.867864540065781</v>
      </c>
      <c r="BI7" s="35">
        <f t="shared" si="61"/>
        <v>0</v>
      </c>
      <c r="BJ7" s="35">
        <f t="shared" si="62"/>
        <v>0</v>
      </c>
      <c r="BK7" s="35">
        <f t="shared" si="63"/>
        <v>0</v>
      </c>
      <c r="BL7" s="35">
        <f t="shared" si="64"/>
        <v>99.736233493617107</v>
      </c>
      <c r="BM7" s="35">
        <f t="shared" si="65"/>
        <v>96.05329929863413</v>
      </c>
      <c r="BN7" s="35">
        <f t="shared" si="66"/>
        <v>98.135535200392539</v>
      </c>
      <c r="BO7" s="35">
        <f t="shared" si="67"/>
        <v>100.00000000000001</v>
      </c>
      <c r="BP7" s="36">
        <f t="shared" si="68"/>
        <v>0</v>
      </c>
      <c r="BQ7" s="35">
        <f t="shared" si="69"/>
        <v>67.583955223880594</v>
      </c>
      <c r="BR7" s="35">
        <f t="shared" si="70"/>
        <v>66.636113657195239</v>
      </c>
      <c r="BS7" s="35">
        <f t="shared" si="71"/>
        <v>67.614678899082563</v>
      </c>
      <c r="BT7" s="35">
        <f t="shared" si="72"/>
        <v>68.653321201091899</v>
      </c>
      <c r="BU7" s="35">
        <f t="shared" si="73"/>
        <v>81.583113456464389</v>
      </c>
      <c r="BV7" s="35">
        <f t="shared" si="74"/>
        <v>66.552995391705068</v>
      </c>
      <c r="BW7" s="35">
        <f t="shared" si="75"/>
        <v>77.396157561446813</v>
      </c>
      <c r="BX7" s="35">
        <f t="shared" si="76"/>
        <v>0</v>
      </c>
      <c r="BY7" s="35">
        <f t="shared" si="77"/>
        <v>0</v>
      </c>
      <c r="BZ7" s="35">
        <f t="shared" si="78"/>
        <v>0</v>
      </c>
      <c r="CA7" s="35">
        <f t="shared" si="79"/>
        <v>81.367924528301884</v>
      </c>
      <c r="CB7" s="35">
        <f t="shared" si="80"/>
        <v>87.770337029311676</v>
      </c>
      <c r="CC7" s="35">
        <f t="shared" si="81"/>
        <v>89.673015523505441</v>
      </c>
      <c r="CD7" s="35">
        <f t="shared" si="82"/>
        <v>91.376701966717093</v>
      </c>
      <c r="CE7" s="36">
        <f t="shared" si="83"/>
        <v>0</v>
      </c>
      <c r="CF7" s="35">
        <f t="shared" si="84"/>
        <v>78.104786545924966</v>
      </c>
      <c r="CG7" s="35">
        <f t="shared" si="85"/>
        <v>78.374299266925405</v>
      </c>
      <c r="CH7" s="35">
        <f t="shared" si="86"/>
        <v>79.452350150927131</v>
      </c>
      <c r="CI7" s="35">
        <f t="shared" si="87"/>
        <v>81.338939197930145</v>
      </c>
      <c r="CJ7" s="35">
        <f t="shared" si="88"/>
        <v>100</v>
      </c>
      <c r="CK7" s="35">
        <f t="shared" si="89"/>
        <v>77.846054333764556</v>
      </c>
      <c r="CL7" s="35">
        <f t="shared" si="90"/>
        <v>77.738249245364386</v>
      </c>
      <c r="CM7" s="35">
        <f t="shared" si="91"/>
        <v>0</v>
      </c>
      <c r="CN7" s="35">
        <f t="shared" si="92"/>
        <v>0</v>
      </c>
      <c r="CO7" s="35">
        <f t="shared" si="93"/>
        <v>0</v>
      </c>
      <c r="CP7" s="35">
        <f t="shared" si="94"/>
        <v>92.98188874514878</v>
      </c>
      <c r="CQ7" s="35">
        <f t="shared" si="95"/>
        <v>94.54824976348155</v>
      </c>
      <c r="CR7" s="35">
        <f t="shared" si="96"/>
        <v>96.322138126773893</v>
      </c>
      <c r="CS7" s="35">
        <f t="shared" si="97"/>
        <v>100</v>
      </c>
      <c r="CT7" s="58"/>
      <c r="CU7" s="59">
        <v>7.2450000000000001</v>
      </c>
      <c r="CV7" s="59">
        <v>7.27</v>
      </c>
      <c r="CW7" s="59">
        <v>7.37</v>
      </c>
      <c r="CX7" s="59">
        <v>7.5449999999999999</v>
      </c>
      <c r="CY7" s="59">
        <v>9.2759999999999998</v>
      </c>
      <c r="CZ7" s="59">
        <v>7.2210000000000001</v>
      </c>
      <c r="DA7" s="59">
        <v>7.2110000000000003</v>
      </c>
      <c r="DB7" s="59"/>
      <c r="DC7" s="59"/>
      <c r="DD7" s="59"/>
      <c r="DE7" s="59">
        <v>8.625</v>
      </c>
      <c r="DF7" s="59">
        <v>7.9950000000000001</v>
      </c>
      <c r="DG7" s="59">
        <v>8.1449999999999996</v>
      </c>
      <c r="DH7" s="59">
        <v>8.4559999999999995</v>
      </c>
      <c r="DI7" s="58"/>
      <c r="DJ7" s="59">
        <v>5.9339999999999997E-2</v>
      </c>
      <c r="DK7" s="59">
        <v>9.5229999999999995E-2</v>
      </c>
      <c r="DL7" s="59">
        <v>5.5570000000000001E-2</v>
      </c>
      <c r="DM7" s="59">
        <v>7.0559999999999998E-2</v>
      </c>
      <c r="DN7" s="59">
        <v>6.6989999999999994E-2</v>
      </c>
      <c r="DO7" s="59">
        <v>0.17760000000000001</v>
      </c>
      <c r="DP7" s="59">
        <v>8.8660000000000003E-2</v>
      </c>
      <c r="DQ7" s="59"/>
      <c r="DR7" s="59"/>
      <c r="DS7" s="59"/>
      <c r="DT7" s="59">
        <v>5.4370000000000002E-2</v>
      </c>
      <c r="DU7" s="59">
        <v>9.9940000000000001E-2</v>
      </c>
      <c r="DV7" s="59">
        <v>9.3060000000000004E-2</v>
      </c>
      <c r="DW7" s="59">
        <v>0.1124</v>
      </c>
    </row>
    <row r="8" spans="1:128" x14ac:dyDescent="0.2">
      <c r="A8" s="54" t="s">
        <v>174</v>
      </c>
      <c r="B8" s="50" t="e">
        <f>VLOOKUP(A8,#REF!,6,FALSE)</f>
        <v>#REF!</v>
      </c>
      <c r="C8" s="87" t="e">
        <f>VLOOKUP(B8,#REF!,10,FALSE)</f>
        <v>#REF!</v>
      </c>
      <c r="E8" s="102">
        <f t="shared" si="5"/>
        <v>-1.6848181818181827</v>
      </c>
      <c r="F8" s="103" t="str">
        <f t="shared" si="6"/>
        <v/>
      </c>
      <c r="G8" s="103" t="str">
        <f t="shared" si="7"/>
        <v/>
      </c>
      <c r="H8" s="103" t="str">
        <f t="shared" si="8"/>
        <v/>
      </c>
      <c r="I8" s="103" t="str">
        <f t="shared" si="9"/>
        <v/>
      </c>
      <c r="J8" s="103" t="str">
        <f t="shared" si="10"/>
        <v/>
      </c>
      <c r="K8" s="103" t="str">
        <f t="shared" si="11"/>
        <v/>
      </c>
      <c r="L8" s="103" t="str">
        <f t="shared" si="12"/>
        <v/>
      </c>
      <c r="M8" s="103">
        <f t="shared" si="13"/>
        <v>0.10243902439024399</v>
      </c>
      <c r="N8" s="103">
        <f t="shared" si="14"/>
        <v>-9.5135135135109294E-3</v>
      </c>
      <c r="O8" s="103">
        <f t="shared" si="15"/>
        <v>-0.60191111111110995</v>
      </c>
      <c r="P8" s="103">
        <f t="shared" si="16"/>
        <v>-4.6790123456776911E-3</v>
      </c>
      <c r="Q8" s="102">
        <f t="shared" si="17"/>
        <v>-0.52479999999999905</v>
      </c>
      <c r="R8" s="103" t="str">
        <f t="shared" si="18"/>
        <v/>
      </c>
      <c r="S8" s="103" t="str">
        <f t="shared" si="19"/>
        <v/>
      </c>
      <c r="T8" s="103" t="str">
        <f t="shared" si="20"/>
        <v/>
      </c>
      <c r="U8" s="103" t="str">
        <f t="shared" si="21"/>
        <v/>
      </c>
      <c r="V8" s="103" t="str">
        <f t="shared" si="22"/>
        <v/>
      </c>
      <c r="W8" s="103" t="str">
        <f t="shared" si="23"/>
        <v/>
      </c>
      <c r="X8" s="103" t="str">
        <f t="shared" si="24"/>
        <v/>
      </c>
      <c r="Y8" s="103">
        <f t="shared" si="25"/>
        <v>0.39420000000000055</v>
      </c>
      <c r="Z8" s="103">
        <f t="shared" si="26"/>
        <v>0.32920000000000105</v>
      </c>
      <c r="AA8" s="103">
        <f t="shared" si="27"/>
        <v>-0.63379999999999903</v>
      </c>
      <c r="AB8" s="103">
        <f t="shared" si="28"/>
        <v>0.43520000000000092</v>
      </c>
      <c r="AC8" s="36">
        <f t="shared" si="29"/>
        <v>56.944908180300501</v>
      </c>
      <c r="AD8" s="35">
        <f t="shared" si="30"/>
        <v>0</v>
      </c>
      <c r="AE8" s="35">
        <f t="shared" si="31"/>
        <v>0</v>
      </c>
      <c r="AF8" s="35">
        <f t="shared" si="32"/>
        <v>0</v>
      </c>
      <c r="AG8" s="35">
        <f t="shared" si="33"/>
        <v>0</v>
      </c>
      <c r="AH8" s="35">
        <f t="shared" si="34"/>
        <v>0</v>
      </c>
      <c r="AI8" s="35">
        <f t="shared" si="35"/>
        <v>0</v>
      </c>
      <c r="AJ8" s="35">
        <f t="shared" si="36"/>
        <v>0</v>
      </c>
      <c r="AK8" s="35">
        <f t="shared" si="37"/>
        <v>78.869077941925624</v>
      </c>
      <c r="AL8" s="35">
        <f t="shared" si="38"/>
        <v>77.645154764313176</v>
      </c>
      <c r="AM8" s="35">
        <f t="shared" si="39"/>
        <v>67.637279596977322</v>
      </c>
      <c r="AN8" s="35">
        <f t="shared" si="40"/>
        <v>73.415094339622655</v>
      </c>
      <c r="AO8" s="36">
        <f t="shared" si="41"/>
        <v>100</v>
      </c>
      <c r="AP8" s="35">
        <f t="shared" si="42"/>
        <v>0</v>
      </c>
      <c r="AQ8" s="35">
        <f t="shared" si="43"/>
        <v>0</v>
      </c>
      <c r="AR8" s="35">
        <f t="shared" si="44"/>
        <v>0</v>
      </c>
      <c r="AS8" s="35">
        <f t="shared" si="45"/>
        <v>0</v>
      </c>
      <c r="AT8" s="35">
        <f t="shared" si="46"/>
        <v>0</v>
      </c>
      <c r="AU8" s="35">
        <f t="shared" si="47"/>
        <v>0</v>
      </c>
      <c r="AV8" s="35">
        <f t="shared" si="48"/>
        <v>0</v>
      </c>
      <c r="AW8" s="35">
        <f t="shared" si="49"/>
        <v>99.473143150860949</v>
      </c>
      <c r="AX8" s="35">
        <f t="shared" si="50"/>
        <v>98.637882292469811</v>
      </c>
      <c r="AY8" s="35">
        <f t="shared" si="51"/>
        <v>86.263171421228463</v>
      </c>
      <c r="AZ8" s="35">
        <f t="shared" si="52"/>
        <v>100</v>
      </c>
      <c r="BA8" s="36">
        <f t="shared" si="53"/>
        <v>72.201818084181554</v>
      </c>
      <c r="BB8" s="35">
        <f t="shared" si="54"/>
        <v>0</v>
      </c>
      <c r="BC8" s="35">
        <f t="shared" si="55"/>
        <v>0</v>
      </c>
      <c r="BD8" s="35">
        <f t="shared" si="56"/>
        <v>0</v>
      </c>
      <c r="BE8" s="35">
        <f t="shared" si="57"/>
        <v>0</v>
      </c>
      <c r="BF8" s="35">
        <f t="shared" si="58"/>
        <v>0</v>
      </c>
      <c r="BG8" s="35">
        <f t="shared" si="59"/>
        <v>0</v>
      </c>
      <c r="BH8" s="35">
        <f t="shared" si="60"/>
        <v>0</v>
      </c>
      <c r="BI8" s="35">
        <f t="shared" si="61"/>
        <v>100</v>
      </c>
      <c r="BJ8" s="35">
        <f t="shared" si="62"/>
        <v>98.448158378986406</v>
      </c>
      <c r="BK8" s="35">
        <f t="shared" si="63"/>
        <v>85.758932856779793</v>
      </c>
      <c r="BL8" s="35">
        <f t="shared" si="64"/>
        <v>93.084763072393272</v>
      </c>
      <c r="BM8" s="35">
        <f t="shared" si="65"/>
        <v>0</v>
      </c>
      <c r="BN8" s="35">
        <f t="shared" si="66"/>
        <v>0</v>
      </c>
      <c r="BO8" s="35">
        <f t="shared" si="67"/>
        <v>0</v>
      </c>
      <c r="BP8" s="36">
        <f t="shared" si="68"/>
        <v>56.944908180300501</v>
      </c>
      <c r="BQ8" s="35">
        <f t="shared" si="69"/>
        <v>0</v>
      </c>
      <c r="BR8" s="35">
        <f t="shared" si="70"/>
        <v>0</v>
      </c>
      <c r="BS8" s="35">
        <f t="shared" si="71"/>
        <v>0</v>
      </c>
      <c r="BT8" s="35">
        <f t="shared" si="72"/>
        <v>0</v>
      </c>
      <c r="BU8" s="35">
        <f t="shared" si="73"/>
        <v>0</v>
      </c>
      <c r="BV8" s="35">
        <f t="shared" si="74"/>
        <v>0</v>
      </c>
      <c r="BW8" s="35">
        <f t="shared" si="75"/>
        <v>0</v>
      </c>
      <c r="BX8" s="35">
        <f t="shared" si="76"/>
        <v>78.869077941925624</v>
      </c>
      <c r="BY8" s="35">
        <f t="shared" si="77"/>
        <v>77.645154764313176</v>
      </c>
      <c r="BZ8" s="35">
        <f t="shared" si="78"/>
        <v>67.637279596977322</v>
      </c>
      <c r="CA8" s="35">
        <f t="shared" si="79"/>
        <v>73.415094339622655</v>
      </c>
      <c r="CB8" s="35">
        <f t="shared" si="80"/>
        <v>0</v>
      </c>
      <c r="CC8" s="35">
        <f t="shared" si="81"/>
        <v>0</v>
      </c>
      <c r="CD8" s="35">
        <f t="shared" si="82"/>
        <v>0</v>
      </c>
      <c r="CE8" s="36">
        <f t="shared" si="83"/>
        <v>87.663839629915188</v>
      </c>
      <c r="CF8" s="35">
        <f t="shared" si="84"/>
        <v>0</v>
      </c>
      <c r="CG8" s="35">
        <f t="shared" si="85"/>
        <v>0</v>
      </c>
      <c r="CH8" s="35">
        <f t="shared" si="86"/>
        <v>0</v>
      </c>
      <c r="CI8" s="35">
        <f t="shared" si="87"/>
        <v>0</v>
      </c>
      <c r="CJ8" s="35">
        <f t="shared" si="88"/>
        <v>0</v>
      </c>
      <c r="CK8" s="35">
        <f t="shared" si="89"/>
        <v>0</v>
      </c>
      <c r="CL8" s="35">
        <f t="shared" si="90"/>
        <v>0</v>
      </c>
      <c r="CM8" s="35">
        <f t="shared" si="91"/>
        <v>99.473143150860949</v>
      </c>
      <c r="CN8" s="35">
        <f t="shared" si="92"/>
        <v>98.637882292469811</v>
      </c>
      <c r="CO8" s="35">
        <f t="shared" si="93"/>
        <v>86.263171421228463</v>
      </c>
      <c r="CP8" s="35">
        <f t="shared" si="94"/>
        <v>100</v>
      </c>
      <c r="CQ8" s="35">
        <f t="shared" si="95"/>
        <v>0</v>
      </c>
      <c r="CR8" s="35">
        <f t="shared" si="96"/>
        <v>0</v>
      </c>
      <c r="CS8" s="35">
        <f t="shared" si="97"/>
        <v>0</v>
      </c>
      <c r="CT8" s="58">
        <v>6.8220000000000001</v>
      </c>
      <c r="CU8" s="63"/>
      <c r="CV8" s="64"/>
      <c r="CW8" s="63"/>
      <c r="CX8" s="64"/>
      <c r="CY8" s="64"/>
      <c r="CZ8" s="59"/>
      <c r="DA8" s="59"/>
      <c r="DB8" s="59">
        <v>7.7409999999999997</v>
      </c>
      <c r="DC8" s="59">
        <v>7.6760000000000002</v>
      </c>
      <c r="DD8" s="59">
        <v>6.7130000000000001</v>
      </c>
      <c r="DE8" s="59">
        <v>7.782</v>
      </c>
      <c r="DF8" s="59"/>
      <c r="DG8" s="59"/>
      <c r="DH8" s="59"/>
      <c r="DI8" s="58">
        <v>9.7449999999999995E-2</v>
      </c>
      <c r="DJ8" s="63"/>
      <c r="DK8" s="64"/>
      <c r="DL8" s="63"/>
      <c r="DM8" s="64"/>
      <c r="DN8" s="64"/>
      <c r="DO8" s="59"/>
      <c r="DP8" s="59"/>
      <c r="DQ8" s="59">
        <v>4.6210000000000001E-2</v>
      </c>
      <c r="DR8" s="59">
        <v>4.7980000000000002E-2</v>
      </c>
      <c r="DS8" s="59">
        <v>2.63E-2</v>
      </c>
      <c r="DT8" s="59">
        <v>6.9540000000000005E-2</v>
      </c>
      <c r="DU8" s="59"/>
      <c r="DV8" s="59"/>
      <c r="DW8" s="59"/>
    </row>
    <row r="9" spans="1:128" x14ac:dyDescent="0.2">
      <c r="A9" s="50" t="s">
        <v>78</v>
      </c>
      <c r="B9" s="50" t="e">
        <f>VLOOKUP(A9,#REF!,6,FALSE)</f>
        <v>#REF!</v>
      </c>
      <c r="C9" s="87" t="e">
        <f>VLOOKUP(B9,#REF!,10,FALSE)</f>
        <v>#REF!</v>
      </c>
      <c r="E9" s="102">
        <f t="shared" si="5"/>
        <v>-2.6448181818181826</v>
      </c>
      <c r="F9" s="103">
        <f t="shared" si="6"/>
        <v>0.7418734177215196</v>
      </c>
      <c r="G9" s="103">
        <f t="shared" si="7"/>
        <v>0.67969333333333282</v>
      </c>
      <c r="H9" s="103">
        <f t="shared" si="8"/>
        <v>0.82174025974025788</v>
      </c>
      <c r="I9" s="103">
        <f t="shared" si="9"/>
        <v>1.0610588235294127</v>
      </c>
      <c r="J9" s="103">
        <f t="shared" si="10"/>
        <v>1.8802602739726009</v>
      </c>
      <c r="K9" s="103" t="str">
        <f t="shared" si="11"/>
        <v/>
      </c>
      <c r="L9" s="103">
        <f t="shared" si="12"/>
        <v>-0.89253333333333451</v>
      </c>
      <c r="M9" s="103">
        <f t="shared" si="13"/>
        <v>-1.7925609756097556</v>
      </c>
      <c r="N9" s="103">
        <f t="shared" si="14"/>
        <v>-1.6965135135135112</v>
      </c>
      <c r="O9" s="103">
        <f t="shared" si="15"/>
        <v>-1.66591111111111</v>
      </c>
      <c r="P9" s="103">
        <f t="shared" si="16"/>
        <v>-1.4666790123456774</v>
      </c>
      <c r="Q9" s="102">
        <f t="shared" si="17"/>
        <v>-1.2739285714285709</v>
      </c>
      <c r="R9" s="103">
        <f t="shared" si="18"/>
        <v>1.3810714285714285</v>
      </c>
      <c r="S9" s="103">
        <f t="shared" si="19"/>
        <v>1.4370714285714294</v>
      </c>
      <c r="T9" s="103">
        <f t="shared" si="20"/>
        <v>1.723071428571429</v>
      </c>
      <c r="U9" s="103">
        <f t="shared" si="21"/>
        <v>2.0100714285714298</v>
      </c>
      <c r="V9" s="103">
        <f t="shared" si="22"/>
        <v>2.8940714285714284</v>
      </c>
      <c r="W9" s="103" t="str">
        <f t="shared" si="23"/>
        <v/>
      </c>
      <c r="X9" s="103">
        <f t="shared" si="24"/>
        <v>-0.60492857142857126</v>
      </c>
      <c r="Y9" s="103">
        <f t="shared" si="25"/>
        <v>-1.2899285714285709</v>
      </c>
      <c r="Z9" s="103">
        <f t="shared" si="26"/>
        <v>-1.1469285714285711</v>
      </c>
      <c r="AA9" s="103">
        <f t="shared" si="27"/>
        <v>-1.4869285714285709</v>
      </c>
      <c r="AB9" s="103">
        <f t="shared" si="28"/>
        <v>-0.81592857142857067</v>
      </c>
      <c r="AC9" s="36">
        <f t="shared" si="29"/>
        <v>48.931552587646081</v>
      </c>
      <c r="AD9" s="35">
        <f t="shared" si="30"/>
        <v>79.449626865671632</v>
      </c>
      <c r="AE9" s="35">
        <f t="shared" si="31"/>
        <v>78.579285059578368</v>
      </c>
      <c r="AF9" s="35">
        <f t="shared" si="32"/>
        <v>81.275229357798167</v>
      </c>
      <c r="AG9" s="35">
        <f t="shared" si="33"/>
        <v>83.221110100090996</v>
      </c>
      <c r="AH9" s="35">
        <f t="shared" si="34"/>
        <v>88.214599824098499</v>
      </c>
      <c r="AI9" s="35">
        <f t="shared" si="35"/>
        <v>0</v>
      </c>
      <c r="AJ9" s="35">
        <f t="shared" si="36"/>
        <v>70.097670924117196</v>
      </c>
      <c r="AK9" s="35">
        <f t="shared" si="37"/>
        <v>59.561895058583808</v>
      </c>
      <c r="AL9" s="35">
        <f t="shared" si="38"/>
        <v>60.580619057252676</v>
      </c>
      <c r="AM9" s="35">
        <f t="shared" si="39"/>
        <v>56.916876574307295</v>
      </c>
      <c r="AN9" s="35">
        <f t="shared" si="40"/>
        <v>59.622641509433961</v>
      </c>
      <c r="AO9" s="36">
        <f t="shared" si="41"/>
        <v>100</v>
      </c>
      <c r="AP9" s="35">
        <f t="shared" si="42"/>
        <v>84.915254237288138</v>
      </c>
      <c r="AQ9" s="35">
        <f t="shared" si="43"/>
        <v>85.473579262213377</v>
      </c>
      <c r="AR9" s="35">
        <f t="shared" si="44"/>
        <v>88.325024925224326</v>
      </c>
      <c r="AS9" s="35">
        <f t="shared" si="45"/>
        <v>91.186440677966118</v>
      </c>
      <c r="AT9" s="35">
        <f t="shared" si="46"/>
        <v>100</v>
      </c>
      <c r="AU9" s="35">
        <f t="shared" si="47"/>
        <v>0</v>
      </c>
      <c r="AV9" s="35">
        <f t="shared" si="48"/>
        <v>100.00000000000001</v>
      </c>
      <c r="AW9" s="35">
        <f t="shared" si="49"/>
        <v>92.5</v>
      </c>
      <c r="AX9" s="35">
        <f t="shared" si="50"/>
        <v>94.762658227848092</v>
      </c>
      <c r="AY9" s="35">
        <f t="shared" si="51"/>
        <v>89.382911392405049</v>
      </c>
      <c r="AZ9" s="35">
        <f t="shared" si="52"/>
        <v>100</v>
      </c>
      <c r="BA9" s="36">
        <f t="shared" si="53"/>
        <v>55.468768985198004</v>
      </c>
      <c r="BB9" s="35">
        <f t="shared" si="54"/>
        <v>90.064033645332657</v>
      </c>
      <c r="BC9" s="35">
        <f t="shared" si="55"/>
        <v>89.077414868136202</v>
      </c>
      <c r="BD9" s="35">
        <f t="shared" si="56"/>
        <v>92.133535174293641</v>
      </c>
      <c r="BE9" s="35">
        <f t="shared" si="57"/>
        <v>94.339384031708335</v>
      </c>
      <c r="BF9" s="35">
        <f t="shared" si="58"/>
        <v>100</v>
      </c>
      <c r="BG9" s="35">
        <f t="shared" si="59"/>
        <v>0</v>
      </c>
      <c r="BH9" s="35">
        <f t="shared" si="60"/>
        <v>79.462663849173751</v>
      </c>
      <c r="BI9" s="35">
        <f t="shared" si="61"/>
        <v>67.519316731415543</v>
      </c>
      <c r="BJ9" s="35">
        <f t="shared" si="62"/>
        <v>68.674141443765009</v>
      </c>
      <c r="BK9" s="35">
        <f t="shared" si="63"/>
        <v>64.520925887325433</v>
      </c>
      <c r="BL9" s="35">
        <f t="shared" si="64"/>
        <v>67.588178859647471</v>
      </c>
      <c r="BM9" s="35">
        <f t="shared" si="65"/>
        <v>99.655072886757765</v>
      </c>
      <c r="BN9" s="35">
        <f t="shared" si="66"/>
        <v>96.440978174408599</v>
      </c>
      <c r="BO9" s="35">
        <f t="shared" si="67"/>
        <v>100</v>
      </c>
      <c r="BP9" s="36">
        <f t="shared" si="68"/>
        <v>48.931552587646081</v>
      </c>
      <c r="BQ9" s="35">
        <f t="shared" si="69"/>
        <v>79.449626865671632</v>
      </c>
      <c r="BR9" s="35">
        <f t="shared" si="70"/>
        <v>78.579285059578368</v>
      </c>
      <c r="BS9" s="35">
        <f t="shared" si="71"/>
        <v>81.275229357798167</v>
      </c>
      <c r="BT9" s="35">
        <f t="shared" si="72"/>
        <v>83.221110100090996</v>
      </c>
      <c r="BU9" s="35">
        <f t="shared" si="73"/>
        <v>88.214599824098499</v>
      </c>
      <c r="BV9" s="35">
        <f t="shared" si="74"/>
        <v>0</v>
      </c>
      <c r="BW9" s="35">
        <f t="shared" si="75"/>
        <v>70.09767092411721</v>
      </c>
      <c r="BX9" s="35">
        <f t="shared" si="76"/>
        <v>59.561895058583808</v>
      </c>
      <c r="BY9" s="35">
        <f t="shared" si="77"/>
        <v>60.580619057252683</v>
      </c>
      <c r="BZ9" s="35">
        <f t="shared" si="78"/>
        <v>56.916876574307295</v>
      </c>
      <c r="CA9" s="35">
        <f t="shared" si="79"/>
        <v>59.622641509433961</v>
      </c>
      <c r="CB9" s="35">
        <f t="shared" si="80"/>
        <v>68.349983532769784</v>
      </c>
      <c r="CC9" s="35">
        <f t="shared" si="81"/>
        <v>66.145546625564236</v>
      </c>
      <c r="CD9" s="35">
        <f t="shared" si="82"/>
        <v>68.586557164469426</v>
      </c>
      <c r="CE9" s="36">
        <f t="shared" si="83"/>
        <v>58.44466600199403</v>
      </c>
      <c r="CF9" s="35">
        <f t="shared" si="84"/>
        <v>84.915254237288138</v>
      </c>
      <c r="CG9" s="35">
        <f t="shared" si="85"/>
        <v>85.473579262213377</v>
      </c>
      <c r="CH9" s="35">
        <f t="shared" si="86"/>
        <v>88.325024925224326</v>
      </c>
      <c r="CI9" s="35">
        <f t="shared" si="87"/>
        <v>91.186440677966118</v>
      </c>
      <c r="CJ9" s="35">
        <f t="shared" si="88"/>
        <v>100</v>
      </c>
      <c r="CK9" s="35">
        <f t="shared" si="89"/>
        <v>0</v>
      </c>
      <c r="CL9" s="35">
        <f t="shared" si="90"/>
        <v>65.114656031904289</v>
      </c>
      <c r="CM9" s="35">
        <f t="shared" si="91"/>
        <v>58.285144566301099</v>
      </c>
      <c r="CN9" s="35">
        <f t="shared" si="92"/>
        <v>59.710867397806581</v>
      </c>
      <c r="CO9" s="35">
        <f t="shared" si="93"/>
        <v>56.321036889332007</v>
      </c>
      <c r="CP9" s="35">
        <f t="shared" si="94"/>
        <v>63.010967098703894</v>
      </c>
      <c r="CQ9" s="35">
        <f t="shared" si="95"/>
        <v>98.093587521663778</v>
      </c>
      <c r="CR9" s="35">
        <f t="shared" si="96"/>
        <v>94.65889396565305</v>
      </c>
      <c r="CS9" s="35">
        <f t="shared" si="97"/>
        <v>100</v>
      </c>
      <c r="CT9" s="56">
        <v>5.8620000000000001</v>
      </c>
      <c r="CU9" s="57">
        <v>8.5169999999999995</v>
      </c>
      <c r="CV9" s="57">
        <v>8.5730000000000004</v>
      </c>
      <c r="CW9" s="57">
        <v>8.859</v>
      </c>
      <c r="CX9" s="57">
        <v>9.1460000000000008</v>
      </c>
      <c r="CY9" s="57">
        <v>10.029999999999999</v>
      </c>
      <c r="CZ9" s="57"/>
      <c r="DA9" s="57">
        <v>6.5309999999999997</v>
      </c>
      <c r="DB9" s="57">
        <v>5.8460000000000001</v>
      </c>
      <c r="DC9" s="57">
        <v>5.9889999999999999</v>
      </c>
      <c r="DD9" s="57">
        <v>5.649</v>
      </c>
      <c r="DE9" s="57">
        <v>6.32</v>
      </c>
      <c r="DF9" s="57">
        <v>6.226</v>
      </c>
      <c r="DG9" s="57">
        <v>6.008</v>
      </c>
      <c r="DH9" s="57">
        <v>6.3470000000000004</v>
      </c>
      <c r="DI9" s="56">
        <v>0.20549999999999999</v>
      </c>
      <c r="DJ9" s="57">
        <v>9.8239999999999994E-2</v>
      </c>
      <c r="DK9" s="57">
        <v>6.9250000000000006E-2</v>
      </c>
      <c r="DL9" s="57">
        <v>0.1186</v>
      </c>
      <c r="DM9" s="57">
        <v>4.3040000000000002E-2</v>
      </c>
      <c r="DN9" s="57">
        <v>9.6100000000000005E-2</v>
      </c>
      <c r="DO9" s="57"/>
      <c r="DP9" s="57">
        <v>0.23980000000000001</v>
      </c>
      <c r="DQ9" s="57">
        <v>0.1255</v>
      </c>
      <c r="DR9" s="57">
        <v>0.4385</v>
      </c>
      <c r="DS9" s="57">
        <v>0.26590000000000003</v>
      </c>
      <c r="DT9" s="57">
        <v>3.6179999999999997E-2</v>
      </c>
      <c r="DU9" s="57">
        <v>5.4789999999999998E-2</v>
      </c>
      <c r="DV9" s="57">
        <v>7.6300000000000007E-2</v>
      </c>
      <c r="DW9" s="57">
        <v>6.336E-2</v>
      </c>
    </row>
    <row r="10" spans="1:128" x14ac:dyDescent="0.2">
      <c r="A10" s="50" t="s">
        <v>79</v>
      </c>
      <c r="B10" s="50" t="e">
        <f>VLOOKUP(A10,#REF!,6,FALSE)</f>
        <v>#REF!</v>
      </c>
      <c r="C10" s="87" t="e">
        <f>VLOOKUP(B10,#REF!,10,FALSE)</f>
        <v>#REF!</v>
      </c>
      <c r="E10" s="102" t="str">
        <f t="shared" si="5"/>
        <v/>
      </c>
      <c r="F10" s="103">
        <f t="shared" si="6"/>
        <v>-0.1041265822784796</v>
      </c>
      <c r="G10" s="103">
        <f t="shared" si="7"/>
        <v>-0.2843066666666676</v>
      </c>
      <c r="H10" s="103">
        <f t="shared" si="8"/>
        <v>0.24574025974025737</v>
      </c>
      <c r="I10" s="103">
        <f t="shared" si="9"/>
        <v>0.48205882352941209</v>
      </c>
      <c r="J10" s="103">
        <f t="shared" si="10"/>
        <v>0.80426027397260214</v>
      </c>
      <c r="K10" s="103" t="str">
        <f t="shared" si="11"/>
        <v/>
      </c>
      <c r="L10" s="103" t="str">
        <f t="shared" si="12"/>
        <v/>
      </c>
      <c r="M10" s="103" t="str">
        <f t="shared" si="13"/>
        <v/>
      </c>
      <c r="N10" s="103" t="str">
        <f t="shared" si="14"/>
        <v/>
      </c>
      <c r="O10" s="103" t="str">
        <f t="shared" si="15"/>
        <v/>
      </c>
      <c r="P10" s="103">
        <f t="shared" si="16"/>
        <v>-1.2436790123456776</v>
      </c>
      <c r="Q10" s="102" t="str">
        <f t="shared" si="17"/>
        <v/>
      </c>
      <c r="R10" s="103">
        <f t="shared" si="18"/>
        <v>0.10933333333333284</v>
      </c>
      <c r="S10" s="103">
        <f t="shared" si="19"/>
        <v>4.7333333333332561E-2</v>
      </c>
      <c r="T10" s="103">
        <f t="shared" si="20"/>
        <v>0.72133333333333205</v>
      </c>
      <c r="U10" s="103">
        <f t="shared" si="21"/>
        <v>1.0053333333333327</v>
      </c>
      <c r="V10" s="103">
        <f t="shared" si="22"/>
        <v>1.3923333333333332</v>
      </c>
      <c r="W10" s="103" t="str">
        <f t="shared" si="23"/>
        <v/>
      </c>
      <c r="X10" s="103" t="str">
        <f t="shared" si="24"/>
        <v/>
      </c>
      <c r="Y10" s="103" t="str">
        <f t="shared" si="25"/>
        <v/>
      </c>
      <c r="Z10" s="103" t="str">
        <f t="shared" si="26"/>
        <v/>
      </c>
      <c r="AA10" s="103" t="str">
        <f t="shared" si="27"/>
        <v/>
      </c>
      <c r="AB10" s="103">
        <f t="shared" si="28"/>
        <v>-1.0186666666666673</v>
      </c>
      <c r="AC10" s="36">
        <f t="shared" si="29"/>
        <v>0</v>
      </c>
      <c r="AD10" s="35">
        <f t="shared" si="30"/>
        <v>71.557835820895519</v>
      </c>
      <c r="AE10" s="35">
        <f t="shared" si="31"/>
        <v>69.743354720439967</v>
      </c>
      <c r="AF10" s="35">
        <f t="shared" si="32"/>
        <v>75.990825688073386</v>
      </c>
      <c r="AG10" s="35">
        <f t="shared" si="33"/>
        <v>77.952684258416738</v>
      </c>
      <c r="AH10" s="35">
        <f t="shared" si="34"/>
        <v>78.751099384344784</v>
      </c>
      <c r="AI10" s="35">
        <f t="shared" si="35"/>
        <v>0</v>
      </c>
      <c r="AJ10" s="35">
        <f t="shared" si="36"/>
        <v>0</v>
      </c>
      <c r="AK10" s="35">
        <f t="shared" si="37"/>
        <v>0</v>
      </c>
      <c r="AL10" s="35">
        <f t="shared" si="38"/>
        <v>0</v>
      </c>
      <c r="AM10" s="35">
        <f t="shared" si="39"/>
        <v>0</v>
      </c>
      <c r="AN10" s="35">
        <f t="shared" si="40"/>
        <v>61.726415094339622</v>
      </c>
      <c r="AO10" s="36">
        <f t="shared" si="41"/>
        <v>0</v>
      </c>
      <c r="AP10" s="35">
        <f t="shared" si="42"/>
        <v>85.671208398481127</v>
      </c>
      <c r="AQ10" s="35">
        <f t="shared" si="43"/>
        <v>84.97878043332588</v>
      </c>
      <c r="AR10" s="35">
        <f t="shared" si="44"/>
        <v>92.506142506142496</v>
      </c>
      <c r="AS10" s="35">
        <f t="shared" si="45"/>
        <v>95.677909314272952</v>
      </c>
      <c r="AT10" s="35">
        <f t="shared" si="46"/>
        <v>100</v>
      </c>
      <c r="AU10" s="35">
        <f t="shared" si="47"/>
        <v>0</v>
      </c>
      <c r="AV10" s="35">
        <f t="shared" si="48"/>
        <v>0</v>
      </c>
      <c r="AW10" s="35">
        <f t="shared" si="49"/>
        <v>0</v>
      </c>
      <c r="AX10" s="35">
        <f t="shared" si="50"/>
        <v>0</v>
      </c>
      <c r="AY10" s="35">
        <f t="shared" si="51"/>
        <v>0</v>
      </c>
      <c r="AZ10" s="35">
        <f t="shared" si="52"/>
        <v>100.00000000000001</v>
      </c>
      <c r="BA10" s="36">
        <f t="shared" si="53"/>
        <v>0</v>
      </c>
      <c r="BB10" s="35">
        <f t="shared" si="54"/>
        <v>90.865824579359156</v>
      </c>
      <c r="BC10" s="35">
        <f t="shared" si="55"/>
        <v>88.561753760487179</v>
      </c>
      <c r="BD10" s="35">
        <f t="shared" si="56"/>
        <v>96.494939476590815</v>
      </c>
      <c r="BE10" s="35">
        <f t="shared" si="57"/>
        <v>98.986153676367891</v>
      </c>
      <c r="BF10" s="35">
        <f t="shared" si="58"/>
        <v>100</v>
      </c>
      <c r="BG10" s="35">
        <f t="shared" si="59"/>
        <v>0</v>
      </c>
      <c r="BH10" s="35">
        <f t="shared" si="60"/>
        <v>0</v>
      </c>
      <c r="BI10" s="35">
        <f t="shared" si="61"/>
        <v>0</v>
      </c>
      <c r="BJ10" s="35">
        <f t="shared" si="62"/>
        <v>0</v>
      </c>
      <c r="BK10" s="35">
        <f t="shared" si="63"/>
        <v>0</v>
      </c>
      <c r="BL10" s="35">
        <f t="shared" si="64"/>
        <v>78.381655084056447</v>
      </c>
      <c r="BM10" s="35">
        <f t="shared" si="65"/>
        <v>100</v>
      </c>
      <c r="BN10" s="35">
        <f t="shared" si="66"/>
        <v>96.269597656141499</v>
      </c>
      <c r="BO10" s="35">
        <f t="shared" si="67"/>
        <v>96.773885993984251</v>
      </c>
      <c r="BP10" s="36">
        <f t="shared" si="68"/>
        <v>0</v>
      </c>
      <c r="BQ10" s="35">
        <f t="shared" si="69"/>
        <v>71.557835820895519</v>
      </c>
      <c r="BR10" s="35">
        <f t="shared" si="70"/>
        <v>69.743354720439967</v>
      </c>
      <c r="BS10" s="35">
        <f t="shared" si="71"/>
        <v>75.990825688073386</v>
      </c>
      <c r="BT10" s="35">
        <f t="shared" si="72"/>
        <v>77.952684258416738</v>
      </c>
      <c r="BU10" s="35">
        <f t="shared" si="73"/>
        <v>78.751099384344784</v>
      </c>
      <c r="BV10" s="35">
        <f t="shared" si="74"/>
        <v>0</v>
      </c>
      <c r="BW10" s="35">
        <f t="shared" si="75"/>
        <v>0</v>
      </c>
      <c r="BX10" s="35">
        <f t="shared" si="76"/>
        <v>0</v>
      </c>
      <c r="BY10" s="35">
        <f t="shared" si="77"/>
        <v>0</v>
      </c>
      <c r="BZ10" s="35">
        <f t="shared" si="78"/>
        <v>0</v>
      </c>
      <c r="CA10" s="35">
        <f t="shared" si="79"/>
        <v>61.726415094339629</v>
      </c>
      <c r="CB10" s="35">
        <f t="shared" si="80"/>
        <v>76.199363267098477</v>
      </c>
      <c r="CC10" s="35">
        <f t="shared" si="81"/>
        <v>73.356820433777386</v>
      </c>
      <c r="CD10" s="35">
        <f t="shared" si="82"/>
        <v>73.741084936243794</v>
      </c>
      <c r="CE10" s="36">
        <f t="shared" si="83"/>
        <v>0</v>
      </c>
      <c r="CF10" s="35">
        <f t="shared" si="84"/>
        <v>85.671208398481127</v>
      </c>
      <c r="CG10" s="35">
        <f t="shared" si="85"/>
        <v>84.97878043332588</v>
      </c>
      <c r="CH10" s="35">
        <f t="shared" si="86"/>
        <v>92.506142506142496</v>
      </c>
      <c r="CI10" s="35">
        <f t="shared" si="87"/>
        <v>95.677909314272952</v>
      </c>
      <c r="CJ10" s="35">
        <f t="shared" si="88"/>
        <v>100</v>
      </c>
      <c r="CK10" s="35">
        <f t="shared" si="89"/>
        <v>0</v>
      </c>
      <c r="CL10" s="35">
        <f t="shared" si="90"/>
        <v>0</v>
      </c>
      <c r="CM10" s="35">
        <f t="shared" si="91"/>
        <v>0</v>
      </c>
      <c r="CN10" s="35">
        <f t="shared" si="92"/>
        <v>0</v>
      </c>
      <c r="CO10" s="35">
        <f t="shared" si="93"/>
        <v>0</v>
      </c>
      <c r="CP10" s="35">
        <f t="shared" si="94"/>
        <v>73.073486709850343</v>
      </c>
      <c r="CQ10" s="35">
        <f t="shared" si="95"/>
        <v>100</v>
      </c>
      <c r="CR10" s="35">
        <f t="shared" si="96"/>
        <v>95.994813427460031</v>
      </c>
      <c r="CS10" s="35">
        <f t="shared" si="97"/>
        <v>98.314363924506551</v>
      </c>
      <c r="CT10" s="56"/>
      <c r="CU10" s="57">
        <v>7.6710000000000003</v>
      </c>
      <c r="CV10" s="57">
        <v>7.609</v>
      </c>
      <c r="CW10" s="57">
        <v>8.2829999999999995</v>
      </c>
      <c r="CX10" s="57">
        <v>8.5670000000000002</v>
      </c>
      <c r="CY10" s="57">
        <v>8.9540000000000006</v>
      </c>
      <c r="CZ10" s="57"/>
      <c r="DA10" s="57"/>
      <c r="DB10" s="57"/>
      <c r="DC10" s="57"/>
      <c r="DD10" s="57"/>
      <c r="DE10" s="57">
        <v>6.5430000000000001</v>
      </c>
      <c r="DF10" s="57">
        <v>6.9409999999999998</v>
      </c>
      <c r="DG10" s="57">
        <v>6.6630000000000003</v>
      </c>
      <c r="DH10" s="57">
        <v>6.8239999999999998</v>
      </c>
      <c r="DI10" s="56"/>
      <c r="DJ10" s="57">
        <v>7.6289999999999997E-2</v>
      </c>
      <c r="DK10" s="57">
        <v>3.3340000000000002E-2</v>
      </c>
      <c r="DL10" s="57">
        <v>0.1036</v>
      </c>
      <c r="DM10" s="57">
        <v>5.824E-2</v>
      </c>
      <c r="DN10" s="57">
        <v>0.1321</v>
      </c>
      <c r="DO10" s="57"/>
      <c r="DP10" s="57"/>
      <c r="DQ10" s="57"/>
      <c r="DR10" s="57"/>
      <c r="DS10" s="57"/>
      <c r="DT10" s="57">
        <v>7.3450000000000001E-2</v>
      </c>
      <c r="DU10" s="57">
        <v>0.1958</v>
      </c>
      <c r="DV10" s="57">
        <v>0.19900000000000001</v>
      </c>
      <c r="DW10" s="57">
        <v>0.1181</v>
      </c>
    </row>
    <row r="11" spans="1:128" x14ac:dyDescent="0.2">
      <c r="A11" s="50" t="s">
        <v>80</v>
      </c>
      <c r="B11" s="50" t="e">
        <f>VLOOKUP(A11,#REF!,6,FALSE)</f>
        <v>#REF!</v>
      </c>
      <c r="C11" s="87" t="e">
        <f>VLOOKUP(B11,#REF!,10,FALSE)</f>
        <v>#REF!</v>
      </c>
      <c r="E11" s="102" t="str">
        <f t="shared" si="5"/>
        <v/>
      </c>
      <c r="F11" s="103">
        <f t="shared" si="6"/>
        <v>0.82187341772151967</v>
      </c>
      <c r="G11" s="103">
        <f t="shared" si="7"/>
        <v>0.86969333333333232</v>
      </c>
      <c r="H11" s="103">
        <f t="shared" si="8"/>
        <v>1.3607402597402576</v>
      </c>
      <c r="I11" s="103">
        <f t="shared" si="9"/>
        <v>1.673058823529411</v>
      </c>
      <c r="J11" s="103">
        <f t="shared" si="10"/>
        <v>2.1802602739726016</v>
      </c>
      <c r="K11" s="103" t="str">
        <f t="shared" si="11"/>
        <v/>
      </c>
      <c r="L11" s="103" t="str">
        <f t="shared" si="12"/>
        <v/>
      </c>
      <c r="M11" s="103" t="str">
        <f t="shared" si="13"/>
        <v/>
      </c>
      <c r="N11" s="103" t="str">
        <f t="shared" si="14"/>
        <v/>
      </c>
      <c r="O11" s="103" t="str">
        <f t="shared" si="15"/>
        <v/>
      </c>
      <c r="P11" s="103">
        <f t="shared" si="16"/>
        <v>-1.6286790123456774</v>
      </c>
      <c r="Q11" s="102" t="str">
        <f t="shared" si="17"/>
        <v/>
      </c>
      <c r="R11" s="103">
        <f t="shared" si="18"/>
        <v>0.57533333333333303</v>
      </c>
      <c r="S11" s="103">
        <f t="shared" si="19"/>
        <v>0.7413333333333334</v>
      </c>
      <c r="T11" s="103">
        <f t="shared" si="20"/>
        <v>1.3763333333333332</v>
      </c>
      <c r="U11" s="103">
        <f t="shared" si="21"/>
        <v>1.7363333333333326</v>
      </c>
      <c r="V11" s="103">
        <f t="shared" si="22"/>
        <v>2.3083333333333336</v>
      </c>
      <c r="W11" s="103" t="str">
        <f t="shared" si="23"/>
        <v/>
      </c>
      <c r="X11" s="103" t="str">
        <f t="shared" si="24"/>
        <v/>
      </c>
      <c r="Y11" s="103" t="str">
        <f t="shared" si="25"/>
        <v/>
      </c>
      <c r="Z11" s="103" t="str">
        <f t="shared" si="26"/>
        <v/>
      </c>
      <c r="AA11" s="103" t="str">
        <f t="shared" si="27"/>
        <v/>
      </c>
      <c r="AB11" s="103">
        <f t="shared" si="28"/>
        <v>-1.8636666666666661</v>
      </c>
      <c r="AC11" s="36">
        <f t="shared" si="29"/>
        <v>0</v>
      </c>
      <c r="AD11" s="35">
        <f t="shared" si="30"/>
        <v>80.195895522388042</v>
      </c>
      <c r="AE11" s="35">
        <f t="shared" si="31"/>
        <v>80.320806599450037</v>
      </c>
      <c r="AF11" s="35">
        <f t="shared" si="32"/>
        <v>86.220183486238525</v>
      </c>
      <c r="AG11" s="35">
        <f t="shared" si="33"/>
        <v>88.789808917197448</v>
      </c>
      <c r="AH11" s="35">
        <f t="shared" si="34"/>
        <v>90.853122251539148</v>
      </c>
      <c r="AI11" s="35">
        <f t="shared" si="35"/>
        <v>0</v>
      </c>
      <c r="AJ11" s="35">
        <f t="shared" si="36"/>
        <v>0</v>
      </c>
      <c r="AK11" s="35">
        <f t="shared" si="37"/>
        <v>0</v>
      </c>
      <c r="AL11" s="35">
        <f t="shared" si="38"/>
        <v>0</v>
      </c>
      <c r="AM11" s="35">
        <f t="shared" si="39"/>
        <v>0</v>
      </c>
      <c r="AN11" s="35">
        <f t="shared" si="40"/>
        <v>58.09433962264152</v>
      </c>
      <c r="AO11" s="36">
        <f t="shared" si="41"/>
        <v>0</v>
      </c>
      <c r="AP11" s="35">
        <f t="shared" si="42"/>
        <v>83.223620522749272</v>
      </c>
      <c r="AQ11" s="35">
        <f t="shared" si="43"/>
        <v>84.830590513068728</v>
      </c>
      <c r="AR11" s="35">
        <f t="shared" si="44"/>
        <v>90.977734753146166</v>
      </c>
      <c r="AS11" s="35">
        <f t="shared" si="45"/>
        <v>94.462729912875119</v>
      </c>
      <c r="AT11" s="35">
        <f t="shared" si="46"/>
        <v>100</v>
      </c>
      <c r="AU11" s="35">
        <f t="shared" si="47"/>
        <v>0</v>
      </c>
      <c r="AV11" s="35">
        <f t="shared" si="48"/>
        <v>0</v>
      </c>
      <c r="AW11" s="35">
        <f t="shared" si="49"/>
        <v>0</v>
      </c>
      <c r="AX11" s="35">
        <f t="shared" si="50"/>
        <v>0</v>
      </c>
      <c r="AY11" s="35">
        <f t="shared" si="51"/>
        <v>0</v>
      </c>
      <c r="AZ11" s="35">
        <f t="shared" si="52"/>
        <v>100</v>
      </c>
      <c r="BA11" s="36">
        <f t="shared" si="53"/>
        <v>0</v>
      </c>
      <c r="BB11" s="35">
        <f t="shared" si="54"/>
        <v>88.269828856684612</v>
      </c>
      <c r="BC11" s="35">
        <f t="shared" si="55"/>
        <v>88.407315685938698</v>
      </c>
      <c r="BD11" s="35">
        <f t="shared" si="56"/>
        <v>94.900627903052467</v>
      </c>
      <c r="BE11" s="35">
        <f t="shared" si="57"/>
        <v>97.728957152810722</v>
      </c>
      <c r="BF11" s="35">
        <f t="shared" si="58"/>
        <v>100</v>
      </c>
      <c r="BG11" s="35">
        <f t="shared" si="59"/>
        <v>0</v>
      </c>
      <c r="BH11" s="35">
        <f t="shared" si="60"/>
        <v>0</v>
      </c>
      <c r="BI11" s="35">
        <f t="shared" si="61"/>
        <v>0</v>
      </c>
      <c r="BJ11" s="35">
        <f t="shared" si="62"/>
        <v>0</v>
      </c>
      <c r="BK11" s="35">
        <f t="shared" si="63"/>
        <v>0</v>
      </c>
      <c r="BL11" s="35">
        <f t="shared" si="64"/>
        <v>63.943140513981994</v>
      </c>
      <c r="BM11" s="35">
        <f t="shared" si="65"/>
        <v>87.109258720788944</v>
      </c>
      <c r="BN11" s="35">
        <f t="shared" si="66"/>
        <v>85.099949963343363</v>
      </c>
      <c r="BO11" s="35">
        <f t="shared" si="67"/>
        <v>100</v>
      </c>
      <c r="BP11" s="36">
        <f t="shared" si="68"/>
        <v>0</v>
      </c>
      <c r="BQ11" s="35">
        <f t="shared" si="69"/>
        <v>80.195895522388042</v>
      </c>
      <c r="BR11" s="35">
        <f t="shared" si="70"/>
        <v>80.320806599450037</v>
      </c>
      <c r="BS11" s="35">
        <f t="shared" si="71"/>
        <v>86.220183486238525</v>
      </c>
      <c r="BT11" s="35">
        <f t="shared" si="72"/>
        <v>88.789808917197448</v>
      </c>
      <c r="BU11" s="35">
        <f t="shared" si="73"/>
        <v>90.853122251539148</v>
      </c>
      <c r="BV11" s="35">
        <f t="shared" si="74"/>
        <v>0</v>
      </c>
      <c r="BW11" s="35">
        <f t="shared" si="75"/>
        <v>0</v>
      </c>
      <c r="BX11" s="35">
        <f t="shared" si="76"/>
        <v>0</v>
      </c>
      <c r="BY11" s="35">
        <f t="shared" si="77"/>
        <v>0</v>
      </c>
      <c r="BZ11" s="35">
        <f t="shared" si="78"/>
        <v>0</v>
      </c>
      <c r="CA11" s="35">
        <f t="shared" si="79"/>
        <v>58.09433962264152</v>
      </c>
      <c r="CB11" s="35">
        <f t="shared" si="80"/>
        <v>67.087495883192446</v>
      </c>
      <c r="CC11" s="35">
        <f t="shared" si="81"/>
        <v>65.540019817241003</v>
      </c>
      <c r="CD11" s="35">
        <f t="shared" si="82"/>
        <v>77.015344715798577</v>
      </c>
      <c r="CE11" s="36">
        <f t="shared" si="83"/>
        <v>0</v>
      </c>
      <c r="CF11" s="35">
        <f t="shared" si="84"/>
        <v>83.223620522749272</v>
      </c>
      <c r="CG11" s="35">
        <f t="shared" si="85"/>
        <v>84.830590513068728</v>
      </c>
      <c r="CH11" s="35">
        <f t="shared" si="86"/>
        <v>90.977734753146166</v>
      </c>
      <c r="CI11" s="35">
        <f t="shared" si="87"/>
        <v>94.462729912875119</v>
      </c>
      <c r="CJ11" s="35">
        <f t="shared" si="88"/>
        <v>100</v>
      </c>
      <c r="CK11" s="35">
        <f t="shared" si="89"/>
        <v>0</v>
      </c>
      <c r="CL11" s="35">
        <f t="shared" si="90"/>
        <v>0</v>
      </c>
      <c r="CM11" s="35">
        <f t="shared" si="91"/>
        <v>0</v>
      </c>
      <c r="CN11" s="35">
        <f t="shared" si="92"/>
        <v>0</v>
      </c>
      <c r="CO11" s="35">
        <f t="shared" si="93"/>
        <v>0</v>
      </c>
      <c r="CP11" s="35">
        <f t="shared" si="94"/>
        <v>59.612778315585679</v>
      </c>
      <c r="CQ11" s="35">
        <f t="shared" si="95"/>
        <v>85.744352462466679</v>
      </c>
      <c r="CR11" s="35">
        <f t="shared" si="96"/>
        <v>83.527430896590445</v>
      </c>
      <c r="CS11" s="35">
        <f t="shared" si="97"/>
        <v>100</v>
      </c>
      <c r="CT11" s="56"/>
      <c r="CU11" s="57">
        <v>8.5969999999999995</v>
      </c>
      <c r="CV11" s="57">
        <v>8.7629999999999999</v>
      </c>
      <c r="CW11" s="57">
        <v>9.3979999999999997</v>
      </c>
      <c r="CX11" s="57">
        <v>9.7579999999999991</v>
      </c>
      <c r="CY11" s="57">
        <v>10.33</v>
      </c>
      <c r="CZ11" s="57"/>
      <c r="DA11" s="57"/>
      <c r="DB11" s="57"/>
      <c r="DC11" s="57"/>
      <c r="DD11" s="57"/>
      <c r="DE11" s="57">
        <v>6.1580000000000004</v>
      </c>
      <c r="DF11" s="57">
        <v>6.1109999999999998</v>
      </c>
      <c r="DG11" s="57">
        <v>5.9530000000000003</v>
      </c>
      <c r="DH11" s="57">
        <v>7.1269999999999998</v>
      </c>
      <c r="DI11" s="56"/>
      <c r="DJ11" s="57">
        <v>0.1638</v>
      </c>
      <c r="DK11" s="57">
        <v>0.1638</v>
      </c>
      <c r="DL11" s="57">
        <v>0.22339999999999999</v>
      </c>
      <c r="DM11" s="57">
        <v>0.26740000000000003</v>
      </c>
      <c r="DN11" s="57">
        <v>0.36330000000000001</v>
      </c>
      <c r="DO11" s="57"/>
      <c r="DP11" s="57"/>
      <c r="DQ11" s="57"/>
      <c r="DR11" s="57"/>
      <c r="DS11" s="57"/>
      <c r="DT11" s="57">
        <v>0.15129999999999999</v>
      </c>
      <c r="DU11" s="57">
        <v>0.7036</v>
      </c>
      <c r="DV11" s="57">
        <v>0.1953</v>
      </c>
      <c r="DW11" s="57">
        <v>0.11219999999999999</v>
      </c>
    </row>
    <row r="12" spans="1:128" x14ac:dyDescent="0.2">
      <c r="A12" s="50" t="s">
        <v>81</v>
      </c>
      <c r="B12" s="50" t="e">
        <f>VLOOKUP(A12,#REF!,6,FALSE)</f>
        <v>#REF!</v>
      </c>
      <c r="C12" s="87" t="e">
        <f>VLOOKUP(B12,#REF!,10,FALSE)</f>
        <v>#REF!</v>
      </c>
      <c r="E12" s="102">
        <f t="shared" si="5"/>
        <v>1.1961818181818167</v>
      </c>
      <c r="F12" s="103" t="str">
        <f t="shared" si="6"/>
        <v/>
      </c>
      <c r="G12" s="103" t="str">
        <f t="shared" si="7"/>
        <v/>
      </c>
      <c r="H12" s="103">
        <f t="shared" si="8"/>
        <v>-1.4642597402597417</v>
      </c>
      <c r="I12" s="103">
        <f t="shared" si="9"/>
        <v>-1.5229411764705878</v>
      </c>
      <c r="J12" s="103">
        <f t="shared" si="10"/>
        <v>-1.2347397260273985</v>
      </c>
      <c r="K12" s="103" t="str">
        <f t="shared" si="11"/>
        <v/>
      </c>
      <c r="L12" s="103" t="str">
        <f t="shared" si="12"/>
        <v/>
      </c>
      <c r="M12" s="103">
        <f t="shared" si="13"/>
        <v>-1.5355609756097559</v>
      </c>
      <c r="N12" s="103" t="str">
        <f t="shared" si="14"/>
        <v/>
      </c>
      <c r="O12" s="103">
        <f t="shared" si="15"/>
        <v>-1.2209111111111097</v>
      </c>
      <c r="P12" s="103">
        <f t="shared" si="16"/>
        <v>0.59332098765432306</v>
      </c>
      <c r="Q12" s="102">
        <f t="shared" si="17"/>
        <v>2.6740999999999993</v>
      </c>
      <c r="R12" s="103" t="str">
        <f t="shared" si="18"/>
        <v/>
      </c>
      <c r="S12" s="103" t="str">
        <f t="shared" si="19"/>
        <v/>
      </c>
      <c r="T12" s="103">
        <f t="shared" si="20"/>
        <v>-0.45589999999999975</v>
      </c>
      <c r="U12" s="103">
        <f t="shared" si="21"/>
        <v>-0.46689999999999987</v>
      </c>
      <c r="V12" s="103">
        <f t="shared" si="22"/>
        <v>-0.11390000000000011</v>
      </c>
      <c r="W12" s="103" t="str">
        <f t="shared" si="23"/>
        <v/>
      </c>
      <c r="X12" s="103" t="str">
        <f t="shared" si="24"/>
        <v/>
      </c>
      <c r="Y12" s="103">
        <f t="shared" si="25"/>
        <v>-0.92590000000000039</v>
      </c>
      <c r="Z12" s="103" t="str">
        <f t="shared" si="26"/>
        <v/>
      </c>
      <c r="AA12" s="103">
        <f t="shared" si="27"/>
        <v>-0.93489999999999984</v>
      </c>
      <c r="AB12" s="103">
        <f t="shared" si="28"/>
        <v>1.3511000000000006</v>
      </c>
      <c r="AC12" s="36">
        <f t="shared" si="29"/>
        <v>80.993322203672776</v>
      </c>
      <c r="AD12" s="35">
        <f t="shared" si="30"/>
        <v>0</v>
      </c>
      <c r="AE12" s="35">
        <f t="shared" si="31"/>
        <v>0</v>
      </c>
      <c r="AF12" s="35">
        <f t="shared" si="32"/>
        <v>60.302752293577988</v>
      </c>
      <c r="AG12" s="35">
        <f t="shared" si="33"/>
        <v>59.708826205641486</v>
      </c>
      <c r="AH12" s="35">
        <f t="shared" si="34"/>
        <v>60.817941952506601</v>
      </c>
      <c r="AI12" s="35">
        <f t="shared" si="35"/>
        <v>0</v>
      </c>
      <c r="AJ12" s="35">
        <f t="shared" si="36"/>
        <v>0</v>
      </c>
      <c r="AK12" s="35">
        <f t="shared" si="37"/>
        <v>62.180336220071325</v>
      </c>
      <c r="AL12" s="35">
        <f t="shared" si="38"/>
        <v>0</v>
      </c>
      <c r="AM12" s="35">
        <f t="shared" si="39"/>
        <v>61.400503778337523</v>
      </c>
      <c r="AN12" s="35">
        <f t="shared" si="40"/>
        <v>79.056603773584925</v>
      </c>
      <c r="AO12" s="36">
        <f t="shared" si="41"/>
        <v>100</v>
      </c>
      <c r="AP12" s="35">
        <f t="shared" si="42"/>
        <v>0</v>
      </c>
      <c r="AQ12" s="35">
        <f t="shared" si="43"/>
        <v>0</v>
      </c>
      <c r="AR12" s="35">
        <f t="shared" si="44"/>
        <v>95.054229934924081</v>
      </c>
      <c r="AS12" s="35">
        <f t="shared" si="45"/>
        <v>94.895155459146793</v>
      </c>
      <c r="AT12" s="35">
        <f t="shared" si="46"/>
        <v>100</v>
      </c>
      <c r="AU12" s="35">
        <f t="shared" si="47"/>
        <v>0</v>
      </c>
      <c r="AV12" s="35">
        <f t="shared" si="48"/>
        <v>0</v>
      </c>
      <c r="AW12" s="35">
        <f t="shared" si="49"/>
        <v>72.828162291169434</v>
      </c>
      <c r="AX12" s="35">
        <f t="shared" si="50"/>
        <v>0</v>
      </c>
      <c r="AY12" s="35">
        <f t="shared" si="51"/>
        <v>72.720763723150355</v>
      </c>
      <c r="AZ12" s="35">
        <f t="shared" si="52"/>
        <v>100</v>
      </c>
      <c r="BA12" s="36">
        <f t="shared" si="53"/>
        <v>100</v>
      </c>
      <c r="BB12" s="35">
        <f t="shared" si="54"/>
        <v>0</v>
      </c>
      <c r="BC12" s="35">
        <f t="shared" si="55"/>
        <v>0</v>
      </c>
      <c r="BD12" s="35">
        <f t="shared" si="56"/>
        <v>74.453980467593979</v>
      </c>
      <c r="BE12" s="35">
        <f t="shared" si="57"/>
        <v>73.72067792884522</v>
      </c>
      <c r="BF12" s="35">
        <f t="shared" si="58"/>
        <v>75.090069523964672</v>
      </c>
      <c r="BG12" s="35">
        <f t="shared" si="59"/>
        <v>0</v>
      </c>
      <c r="BH12" s="35">
        <f t="shared" si="60"/>
        <v>0</v>
      </c>
      <c r="BI12" s="35">
        <f t="shared" si="61"/>
        <v>76.772176431665926</v>
      </c>
      <c r="BJ12" s="35">
        <f t="shared" si="62"/>
        <v>0</v>
      </c>
      <c r="BK12" s="35">
        <f t="shared" si="63"/>
        <v>75.80934095274489</v>
      </c>
      <c r="BL12" s="35">
        <f t="shared" si="64"/>
        <v>97.608792456719314</v>
      </c>
      <c r="BM12" s="35">
        <f t="shared" si="65"/>
        <v>98.233920135642464</v>
      </c>
      <c r="BN12" s="35">
        <f t="shared" si="66"/>
        <v>99.657666608491496</v>
      </c>
      <c r="BO12" s="35">
        <f t="shared" si="67"/>
        <v>100</v>
      </c>
      <c r="BP12" s="36">
        <f t="shared" si="68"/>
        <v>80.993322203672776</v>
      </c>
      <c r="BQ12" s="35">
        <f t="shared" si="69"/>
        <v>0</v>
      </c>
      <c r="BR12" s="35">
        <f t="shared" si="70"/>
        <v>0</v>
      </c>
      <c r="BS12" s="35">
        <f t="shared" si="71"/>
        <v>60.302752293577988</v>
      </c>
      <c r="BT12" s="35">
        <f t="shared" si="72"/>
        <v>59.708826205641493</v>
      </c>
      <c r="BU12" s="35">
        <f t="shared" si="73"/>
        <v>60.817941952506601</v>
      </c>
      <c r="BV12" s="35">
        <f t="shared" si="74"/>
        <v>0</v>
      </c>
      <c r="BW12" s="35">
        <f t="shared" si="75"/>
        <v>0</v>
      </c>
      <c r="BX12" s="35">
        <f t="shared" si="76"/>
        <v>62.180336220071318</v>
      </c>
      <c r="BY12" s="35">
        <f t="shared" si="77"/>
        <v>0</v>
      </c>
      <c r="BZ12" s="35">
        <f t="shared" si="78"/>
        <v>61.400503778337523</v>
      </c>
      <c r="CA12" s="35">
        <f t="shared" si="79"/>
        <v>79.056603773584925</v>
      </c>
      <c r="CB12" s="35">
        <f t="shared" si="80"/>
        <v>71.939839718959263</v>
      </c>
      <c r="CC12" s="35">
        <f t="shared" si="81"/>
        <v>72.982494770450288</v>
      </c>
      <c r="CD12" s="35">
        <f t="shared" si="82"/>
        <v>73.233196455586778</v>
      </c>
      <c r="CE12" s="36">
        <f t="shared" si="83"/>
        <v>100</v>
      </c>
      <c r="CF12" s="35">
        <f t="shared" si="84"/>
        <v>0</v>
      </c>
      <c r="CG12" s="35">
        <f t="shared" si="85"/>
        <v>0</v>
      </c>
      <c r="CH12" s="35">
        <f t="shared" si="86"/>
        <v>67.741935483870975</v>
      </c>
      <c r="CI12" s="35">
        <f t="shared" si="87"/>
        <v>67.628568483974036</v>
      </c>
      <c r="CJ12" s="35">
        <f t="shared" si="88"/>
        <v>71.266618571575805</v>
      </c>
      <c r="CK12" s="35">
        <f t="shared" si="89"/>
        <v>0</v>
      </c>
      <c r="CL12" s="35">
        <f t="shared" si="90"/>
        <v>0</v>
      </c>
      <c r="CM12" s="35">
        <f t="shared" si="91"/>
        <v>62.89807276100175</v>
      </c>
      <c r="CN12" s="35">
        <f t="shared" si="92"/>
        <v>0</v>
      </c>
      <c r="CO12" s="35">
        <f t="shared" si="93"/>
        <v>62.80531794290426</v>
      </c>
      <c r="CP12" s="35">
        <f t="shared" si="94"/>
        <v>86.365041739668158</v>
      </c>
      <c r="CQ12" s="35">
        <f t="shared" si="95"/>
        <v>96.694702670798279</v>
      </c>
      <c r="CR12" s="35">
        <f t="shared" si="96"/>
        <v>97.81614283606315</v>
      </c>
      <c r="CS12" s="35">
        <f t="shared" si="97"/>
        <v>100</v>
      </c>
      <c r="CT12" s="56">
        <v>9.7029999999999994</v>
      </c>
      <c r="CU12" s="63"/>
      <c r="CV12" s="63"/>
      <c r="CW12" s="57">
        <v>6.5730000000000004</v>
      </c>
      <c r="CX12" s="57">
        <v>6.5620000000000003</v>
      </c>
      <c r="CY12" s="57">
        <v>6.915</v>
      </c>
      <c r="CZ12" s="57"/>
      <c r="DA12" s="57"/>
      <c r="DB12" s="57">
        <v>6.1029999999999998</v>
      </c>
      <c r="DC12" s="57"/>
      <c r="DD12" s="57">
        <v>6.0940000000000003</v>
      </c>
      <c r="DE12" s="57">
        <v>8.3800000000000008</v>
      </c>
      <c r="DF12" s="57">
        <v>6.5529999999999999</v>
      </c>
      <c r="DG12" s="57">
        <v>6.6289999999999996</v>
      </c>
      <c r="DH12" s="57">
        <v>6.7770000000000001</v>
      </c>
      <c r="DI12" s="56">
        <v>8.7760000000000005E-2</v>
      </c>
      <c r="DJ12" s="63"/>
      <c r="DK12" s="63"/>
      <c r="DL12" s="57">
        <v>0.1366</v>
      </c>
      <c r="DM12" s="57">
        <v>0.10539999999999999</v>
      </c>
      <c r="DN12" s="57">
        <v>0.12280000000000001</v>
      </c>
      <c r="DO12" s="57"/>
      <c r="DP12" s="57"/>
      <c r="DQ12" s="57">
        <v>0.17549999999999999</v>
      </c>
      <c r="DR12" s="57"/>
      <c r="DS12" s="57">
        <v>6.8140000000000006E-2</v>
      </c>
      <c r="DT12" s="57">
        <v>5.3650000000000003E-2</v>
      </c>
      <c r="DU12" s="57">
        <v>7.9820000000000002E-2</v>
      </c>
      <c r="DV12" s="57">
        <v>0.15540000000000001</v>
      </c>
      <c r="DW12" s="57">
        <v>8.4409999999999999E-2</v>
      </c>
    </row>
    <row r="13" spans="1:128" x14ac:dyDescent="0.2">
      <c r="A13" s="50" t="s">
        <v>82</v>
      </c>
      <c r="B13" s="50" t="e">
        <f>VLOOKUP(A13,#REF!,6,FALSE)</f>
        <v>#REF!</v>
      </c>
      <c r="C13" s="87" t="e">
        <f>VLOOKUP(B13,#REF!,10,FALSE)</f>
        <v>#REF!</v>
      </c>
      <c r="E13" s="102">
        <f t="shared" si="5"/>
        <v>-0.23181818181818237</v>
      </c>
      <c r="F13" s="103" t="str">
        <f t="shared" si="6"/>
        <v/>
      </c>
      <c r="G13" s="103" t="str">
        <f t="shared" si="7"/>
        <v/>
      </c>
      <c r="H13" s="103" t="str">
        <f t="shared" si="8"/>
        <v/>
      </c>
      <c r="I13" s="103" t="str">
        <f t="shared" si="9"/>
        <v/>
      </c>
      <c r="J13" s="103" t="str">
        <f t="shared" si="10"/>
        <v/>
      </c>
      <c r="K13" s="103" t="str">
        <f t="shared" si="11"/>
        <v/>
      </c>
      <c r="L13" s="103" t="str">
        <f t="shared" si="12"/>
        <v/>
      </c>
      <c r="M13" s="103" t="str">
        <f t="shared" si="13"/>
        <v/>
      </c>
      <c r="N13" s="103" t="str">
        <f t="shared" si="14"/>
        <v/>
      </c>
      <c r="O13" s="103" t="str">
        <f t="shared" si="15"/>
        <v/>
      </c>
      <c r="P13" s="103">
        <f t="shared" si="16"/>
        <v>-1.3356790123456781</v>
      </c>
      <c r="Q13" s="102">
        <f t="shared" si="17"/>
        <v>2.407</v>
      </c>
      <c r="R13" s="103" t="str">
        <f t="shared" si="18"/>
        <v/>
      </c>
      <c r="S13" s="103" t="str">
        <f t="shared" si="19"/>
        <v/>
      </c>
      <c r="T13" s="103" t="str">
        <f t="shared" si="20"/>
        <v/>
      </c>
      <c r="U13" s="103" t="str">
        <f t="shared" si="21"/>
        <v/>
      </c>
      <c r="V13" s="103" t="str">
        <f t="shared" si="22"/>
        <v/>
      </c>
      <c r="W13" s="103" t="str">
        <f t="shared" si="23"/>
        <v/>
      </c>
      <c r="X13" s="103" t="str">
        <f t="shared" si="24"/>
        <v/>
      </c>
      <c r="Y13" s="103" t="str">
        <f t="shared" si="25"/>
        <v/>
      </c>
      <c r="Z13" s="103" t="str">
        <f t="shared" si="26"/>
        <v/>
      </c>
      <c r="AA13" s="103" t="str">
        <f t="shared" si="27"/>
        <v/>
      </c>
      <c r="AB13" s="103">
        <f t="shared" si="28"/>
        <v>0.5829999999999993</v>
      </c>
      <c r="AC13" s="36">
        <f t="shared" si="29"/>
        <v>69.073455759599327</v>
      </c>
      <c r="AD13" s="35">
        <f t="shared" si="30"/>
        <v>0</v>
      </c>
      <c r="AE13" s="35">
        <f t="shared" si="31"/>
        <v>0</v>
      </c>
      <c r="AF13" s="35">
        <f t="shared" si="32"/>
        <v>0</v>
      </c>
      <c r="AG13" s="35">
        <f t="shared" si="33"/>
        <v>0</v>
      </c>
      <c r="AH13" s="35">
        <f t="shared" si="34"/>
        <v>0</v>
      </c>
      <c r="AI13" s="35">
        <f t="shared" si="35"/>
        <v>0</v>
      </c>
      <c r="AJ13" s="35">
        <f t="shared" si="36"/>
        <v>0</v>
      </c>
      <c r="AK13" s="35">
        <f t="shared" si="37"/>
        <v>0</v>
      </c>
      <c r="AL13" s="35">
        <f t="shared" si="38"/>
        <v>0</v>
      </c>
      <c r="AM13" s="35">
        <f t="shared" si="39"/>
        <v>0</v>
      </c>
      <c r="AN13" s="35">
        <f t="shared" si="40"/>
        <v>60.858490566037737</v>
      </c>
      <c r="AO13" s="36">
        <f t="shared" si="41"/>
        <v>100</v>
      </c>
      <c r="AP13" s="35">
        <f t="shared" si="42"/>
        <v>0</v>
      </c>
      <c r="AQ13" s="35">
        <f t="shared" si="43"/>
        <v>0</v>
      </c>
      <c r="AR13" s="35">
        <f t="shared" si="44"/>
        <v>0</v>
      </c>
      <c r="AS13" s="35">
        <f t="shared" si="45"/>
        <v>0</v>
      </c>
      <c r="AT13" s="35">
        <f t="shared" si="46"/>
        <v>0</v>
      </c>
      <c r="AU13" s="35">
        <f t="shared" si="47"/>
        <v>0</v>
      </c>
      <c r="AV13" s="35">
        <f t="shared" si="48"/>
        <v>0</v>
      </c>
      <c r="AW13" s="35">
        <f t="shared" si="49"/>
        <v>0</v>
      </c>
      <c r="AX13" s="35">
        <f t="shared" si="50"/>
        <v>0</v>
      </c>
      <c r="AY13" s="35">
        <f t="shared" si="51"/>
        <v>0</v>
      </c>
      <c r="AZ13" s="35">
        <f t="shared" si="52"/>
        <v>99.999999999999986</v>
      </c>
      <c r="BA13" s="36">
        <f t="shared" si="53"/>
        <v>100</v>
      </c>
      <c r="BB13" s="35">
        <f t="shared" si="54"/>
        <v>0</v>
      </c>
      <c r="BC13" s="35">
        <f t="shared" si="55"/>
        <v>0</v>
      </c>
      <c r="BD13" s="35">
        <f t="shared" si="56"/>
        <v>0</v>
      </c>
      <c r="BE13" s="35">
        <f t="shared" si="57"/>
        <v>0</v>
      </c>
      <c r="BF13" s="35">
        <f t="shared" si="58"/>
        <v>0</v>
      </c>
      <c r="BG13" s="35">
        <f t="shared" si="59"/>
        <v>0</v>
      </c>
      <c r="BH13" s="35">
        <f t="shared" si="60"/>
        <v>0</v>
      </c>
      <c r="BI13" s="35">
        <f t="shared" si="61"/>
        <v>0</v>
      </c>
      <c r="BJ13" s="35">
        <f t="shared" si="62"/>
        <v>0</v>
      </c>
      <c r="BK13" s="35">
        <f t="shared" si="63"/>
        <v>0</v>
      </c>
      <c r="BL13" s="35">
        <f t="shared" si="64"/>
        <v>88.106914438807493</v>
      </c>
      <c r="BM13" s="35">
        <f t="shared" si="65"/>
        <v>84.596062276160865</v>
      </c>
      <c r="BN13" s="35">
        <f t="shared" si="66"/>
        <v>93.782699463982055</v>
      </c>
      <c r="BO13" s="35">
        <f t="shared" si="67"/>
        <v>100</v>
      </c>
      <c r="BP13" s="36">
        <f t="shared" si="68"/>
        <v>69.073455759599327</v>
      </c>
      <c r="BQ13" s="35">
        <f t="shared" si="69"/>
        <v>0</v>
      </c>
      <c r="BR13" s="35">
        <f t="shared" si="70"/>
        <v>0</v>
      </c>
      <c r="BS13" s="35">
        <f t="shared" si="71"/>
        <v>0</v>
      </c>
      <c r="BT13" s="35">
        <f t="shared" si="72"/>
        <v>0</v>
      </c>
      <c r="BU13" s="35">
        <f t="shared" si="73"/>
        <v>0</v>
      </c>
      <c r="BV13" s="35">
        <f t="shared" si="74"/>
        <v>0</v>
      </c>
      <c r="BW13" s="35">
        <f t="shared" si="75"/>
        <v>0</v>
      </c>
      <c r="BX13" s="35">
        <f t="shared" si="76"/>
        <v>0</v>
      </c>
      <c r="BY13" s="35">
        <f t="shared" si="77"/>
        <v>0</v>
      </c>
      <c r="BZ13" s="35">
        <f t="shared" si="78"/>
        <v>0</v>
      </c>
      <c r="CA13" s="35">
        <f t="shared" si="79"/>
        <v>60.85849056603773</v>
      </c>
      <c r="CB13" s="35">
        <f t="shared" si="80"/>
        <v>48.52343835766824</v>
      </c>
      <c r="CC13" s="35">
        <f t="shared" si="81"/>
        <v>53.792799735770124</v>
      </c>
      <c r="CD13" s="35">
        <f t="shared" si="82"/>
        <v>57.358979900583527</v>
      </c>
      <c r="CE13" s="36">
        <f t="shared" si="83"/>
        <v>100</v>
      </c>
      <c r="CF13" s="35">
        <f t="shared" si="84"/>
        <v>0</v>
      </c>
      <c r="CG13" s="35">
        <f t="shared" si="85"/>
        <v>0</v>
      </c>
      <c r="CH13" s="35">
        <f t="shared" si="86"/>
        <v>0</v>
      </c>
      <c r="CI13" s="35">
        <f t="shared" si="87"/>
        <v>0</v>
      </c>
      <c r="CJ13" s="35">
        <f t="shared" si="88"/>
        <v>0</v>
      </c>
      <c r="CK13" s="35">
        <f t="shared" si="89"/>
        <v>0</v>
      </c>
      <c r="CL13" s="35">
        <f t="shared" si="90"/>
        <v>0</v>
      </c>
      <c r="CM13" s="35">
        <f t="shared" si="91"/>
        <v>0</v>
      </c>
      <c r="CN13" s="35">
        <f t="shared" si="92"/>
        <v>0</v>
      </c>
      <c r="CO13" s="35">
        <f t="shared" si="93"/>
        <v>0</v>
      </c>
      <c r="CP13" s="35">
        <f t="shared" si="94"/>
        <v>77.957703927492432</v>
      </c>
      <c r="CQ13" s="35">
        <f t="shared" si="95"/>
        <v>83.270535041446877</v>
      </c>
      <c r="CR13" s="35">
        <f t="shared" si="96"/>
        <v>92.049736247174081</v>
      </c>
      <c r="CS13" s="35">
        <f t="shared" si="97"/>
        <v>100</v>
      </c>
      <c r="CT13" s="56">
        <v>8.2750000000000004</v>
      </c>
      <c r="CU13" s="57"/>
      <c r="CV13" s="57"/>
      <c r="CW13" s="65"/>
      <c r="CX13" s="65"/>
      <c r="CY13" s="64"/>
      <c r="CZ13" s="57"/>
      <c r="DA13" s="57"/>
      <c r="DB13" s="57"/>
      <c r="DC13" s="57"/>
      <c r="DD13" s="57"/>
      <c r="DE13" s="57">
        <v>6.4509999999999996</v>
      </c>
      <c r="DF13" s="57">
        <v>4.42</v>
      </c>
      <c r="DG13" s="57">
        <v>4.8860000000000001</v>
      </c>
      <c r="DH13" s="57">
        <v>5.3079999999999998</v>
      </c>
      <c r="DI13" s="56">
        <v>5.6849999999999998E-2</v>
      </c>
      <c r="DJ13" s="57"/>
      <c r="DK13" s="57"/>
      <c r="DL13" s="65"/>
      <c r="DM13" s="65"/>
      <c r="DN13" s="64"/>
      <c r="DO13" s="57"/>
      <c r="DP13" s="57"/>
      <c r="DQ13" s="57"/>
      <c r="DR13" s="57"/>
      <c r="DS13" s="57"/>
      <c r="DT13" s="57">
        <v>8.6720000000000005E-2</v>
      </c>
      <c r="DU13" s="57">
        <v>0.62039999999999995</v>
      </c>
      <c r="DV13" s="57">
        <v>0.15429999999999999</v>
      </c>
      <c r="DW13" s="57">
        <v>0.11849999999999999</v>
      </c>
    </row>
    <row r="14" spans="1:128" x14ac:dyDescent="0.2">
      <c r="A14" s="50" t="s">
        <v>83</v>
      </c>
      <c r="B14" s="50" t="e">
        <f>VLOOKUP(A14,#REF!,6,FALSE)</f>
        <v>#REF!</v>
      </c>
      <c r="C14" s="87" t="e">
        <f>VLOOKUP(B14,#REF!,10,FALSE)</f>
        <v>#REF!</v>
      </c>
      <c r="E14" s="102" t="str">
        <f t="shared" si="5"/>
        <v/>
      </c>
      <c r="F14" s="103">
        <f t="shared" si="6"/>
        <v>-0.40712658227847953</v>
      </c>
      <c r="G14" s="103" t="str">
        <f t="shared" si="7"/>
        <v/>
      </c>
      <c r="H14" s="103">
        <f t="shared" si="8"/>
        <v>-0.36125974025974195</v>
      </c>
      <c r="I14" s="103">
        <f t="shared" si="9"/>
        <v>-0.70594117647058852</v>
      </c>
      <c r="J14" s="103">
        <f t="shared" si="10"/>
        <v>-0.90973972602739828</v>
      </c>
      <c r="K14" s="103" t="str">
        <f t="shared" si="11"/>
        <v/>
      </c>
      <c r="L14" s="103" t="str">
        <f t="shared" si="12"/>
        <v/>
      </c>
      <c r="M14" s="103" t="str">
        <f t="shared" si="13"/>
        <v/>
      </c>
      <c r="N14" s="103" t="str">
        <f t="shared" si="14"/>
        <v/>
      </c>
      <c r="O14" s="103" t="str">
        <f t="shared" si="15"/>
        <v/>
      </c>
      <c r="P14" s="103">
        <f t="shared" si="16"/>
        <v>-8.7679012345677876E-2</v>
      </c>
      <c r="Q14" s="102" t="str">
        <f t="shared" si="17"/>
        <v/>
      </c>
      <c r="R14" s="103">
        <f t="shared" si="18"/>
        <v>0.19571428571428573</v>
      </c>
      <c r="S14" s="103" t="str">
        <f t="shared" si="19"/>
        <v/>
      </c>
      <c r="T14" s="103">
        <f t="shared" si="20"/>
        <v>0.50371428571428556</v>
      </c>
      <c r="U14" s="103">
        <f t="shared" si="21"/>
        <v>0.20671428571428496</v>
      </c>
      <c r="V14" s="103">
        <f t="shared" si="22"/>
        <v>6.7714285714285616E-2</v>
      </c>
      <c r="W14" s="103" t="str">
        <f t="shared" si="23"/>
        <v/>
      </c>
      <c r="X14" s="103" t="str">
        <f t="shared" si="24"/>
        <v/>
      </c>
      <c r="Y14" s="103" t="str">
        <f t="shared" si="25"/>
        <v/>
      </c>
      <c r="Z14" s="103" t="str">
        <f t="shared" si="26"/>
        <v/>
      </c>
      <c r="AA14" s="103" t="str">
        <f t="shared" si="27"/>
        <v/>
      </c>
      <c r="AB14" s="103">
        <f t="shared" si="28"/>
        <v>0.52671428571428525</v>
      </c>
      <c r="AC14" s="36">
        <f t="shared" si="29"/>
        <v>0</v>
      </c>
      <c r="AD14" s="35">
        <f t="shared" si="30"/>
        <v>68.731343283582092</v>
      </c>
      <c r="AE14" s="35">
        <f t="shared" si="31"/>
        <v>0</v>
      </c>
      <c r="AF14" s="35">
        <f t="shared" si="32"/>
        <v>70.422018348623851</v>
      </c>
      <c r="AG14" s="35">
        <f t="shared" si="33"/>
        <v>67.142857142857139</v>
      </c>
      <c r="AH14" s="35">
        <f t="shared" si="34"/>
        <v>63.67634124890062</v>
      </c>
      <c r="AI14" s="35">
        <f t="shared" si="35"/>
        <v>0</v>
      </c>
      <c r="AJ14" s="35">
        <f t="shared" si="36"/>
        <v>0</v>
      </c>
      <c r="AK14" s="35">
        <f t="shared" si="37"/>
        <v>0</v>
      </c>
      <c r="AL14" s="35">
        <f t="shared" si="38"/>
        <v>0</v>
      </c>
      <c r="AM14" s="35">
        <f t="shared" si="39"/>
        <v>0</v>
      </c>
      <c r="AN14" s="35">
        <f t="shared" si="40"/>
        <v>72.632075471698116</v>
      </c>
      <c r="AO14" s="36">
        <f t="shared" si="41"/>
        <v>0</v>
      </c>
      <c r="AP14" s="35">
        <f t="shared" si="42"/>
        <v>95.987493486190729</v>
      </c>
      <c r="AQ14" s="35">
        <f t="shared" si="43"/>
        <v>0</v>
      </c>
      <c r="AR14" s="35">
        <f t="shared" si="44"/>
        <v>100</v>
      </c>
      <c r="AS14" s="35">
        <f t="shared" si="45"/>
        <v>96.13079729025533</v>
      </c>
      <c r="AT14" s="35">
        <f t="shared" si="46"/>
        <v>94.319958311620638</v>
      </c>
      <c r="AU14" s="35">
        <f t="shared" si="47"/>
        <v>0</v>
      </c>
      <c r="AV14" s="35">
        <f t="shared" si="48"/>
        <v>0</v>
      </c>
      <c r="AW14" s="35">
        <f t="shared" si="49"/>
        <v>0</v>
      </c>
      <c r="AX14" s="35">
        <f t="shared" si="50"/>
        <v>0</v>
      </c>
      <c r="AY14" s="35">
        <f t="shared" si="51"/>
        <v>0</v>
      </c>
      <c r="AZ14" s="35">
        <f t="shared" si="52"/>
        <v>100</v>
      </c>
      <c r="BA14" s="36">
        <f t="shared" si="53"/>
        <v>0</v>
      </c>
      <c r="BB14" s="35">
        <f t="shared" si="54"/>
        <v>94.629463411608015</v>
      </c>
      <c r="BC14" s="35">
        <f t="shared" si="55"/>
        <v>0</v>
      </c>
      <c r="BD14" s="35">
        <f t="shared" si="56"/>
        <v>96.957188530382226</v>
      </c>
      <c r="BE14" s="35">
        <f t="shared" si="57"/>
        <v>92.442432226819804</v>
      </c>
      <c r="BF14" s="35">
        <f t="shared" si="58"/>
        <v>87.669725579730681</v>
      </c>
      <c r="BG14" s="35">
        <f t="shared" si="59"/>
        <v>0</v>
      </c>
      <c r="BH14" s="35">
        <f t="shared" si="60"/>
        <v>0</v>
      </c>
      <c r="BI14" s="35">
        <f t="shared" si="61"/>
        <v>0</v>
      </c>
      <c r="BJ14" s="35">
        <f t="shared" si="62"/>
        <v>0</v>
      </c>
      <c r="BK14" s="35">
        <f t="shared" si="63"/>
        <v>0</v>
      </c>
      <c r="BL14" s="35">
        <f t="shared" si="64"/>
        <v>100</v>
      </c>
      <c r="BM14" s="35">
        <f t="shared" si="65"/>
        <v>0</v>
      </c>
      <c r="BN14" s="35">
        <f t="shared" si="66"/>
        <v>100</v>
      </c>
      <c r="BO14" s="35">
        <f t="shared" si="67"/>
        <v>95.587855727779512</v>
      </c>
      <c r="BP14" s="36">
        <f t="shared" si="68"/>
        <v>0</v>
      </c>
      <c r="BQ14" s="35">
        <f t="shared" si="69"/>
        <v>68.731343283582092</v>
      </c>
      <c r="BR14" s="35">
        <f t="shared" si="70"/>
        <v>0</v>
      </c>
      <c r="BS14" s="35">
        <f t="shared" si="71"/>
        <v>70.422018348623851</v>
      </c>
      <c r="BT14" s="35">
        <f t="shared" si="72"/>
        <v>67.142857142857139</v>
      </c>
      <c r="BU14" s="35">
        <f t="shared" si="73"/>
        <v>63.67634124890062</v>
      </c>
      <c r="BV14" s="35">
        <f t="shared" si="74"/>
        <v>0</v>
      </c>
      <c r="BW14" s="35">
        <f t="shared" si="75"/>
        <v>0</v>
      </c>
      <c r="BX14" s="35">
        <f t="shared" si="76"/>
        <v>0</v>
      </c>
      <c r="BY14" s="35">
        <f t="shared" si="77"/>
        <v>0</v>
      </c>
      <c r="BZ14" s="35">
        <f t="shared" si="78"/>
        <v>0</v>
      </c>
      <c r="CA14" s="35">
        <f t="shared" si="79"/>
        <v>72.632075471698116</v>
      </c>
      <c r="CB14" s="35">
        <f t="shared" si="80"/>
        <v>0</v>
      </c>
      <c r="CC14" s="35">
        <f t="shared" si="81"/>
        <v>71.639326213806001</v>
      </c>
      <c r="CD14" s="35">
        <f t="shared" si="82"/>
        <v>68.478495785606214</v>
      </c>
      <c r="CE14" s="36">
        <f t="shared" si="83"/>
        <v>0</v>
      </c>
      <c r="CF14" s="35">
        <f t="shared" si="84"/>
        <v>95.700740355890389</v>
      </c>
      <c r="CG14" s="35">
        <f t="shared" si="85"/>
        <v>0</v>
      </c>
      <c r="CH14" s="35">
        <f t="shared" si="86"/>
        <v>99.701259903883624</v>
      </c>
      <c r="CI14" s="35">
        <f t="shared" si="87"/>
        <v>95.843616054032992</v>
      </c>
      <c r="CJ14" s="35">
        <f t="shared" si="88"/>
        <v>94.038186777503569</v>
      </c>
      <c r="CK14" s="35">
        <f t="shared" si="89"/>
        <v>0</v>
      </c>
      <c r="CL14" s="35">
        <f t="shared" si="90"/>
        <v>0</v>
      </c>
      <c r="CM14" s="35">
        <f t="shared" si="91"/>
        <v>0</v>
      </c>
      <c r="CN14" s="35">
        <f t="shared" si="92"/>
        <v>0</v>
      </c>
      <c r="CO14" s="35">
        <f t="shared" si="93"/>
        <v>0</v>
      </c>
      <c r="CP14" s="35">
        <f t="shared" si="94"/>
        <v>100</v>
      </c>
      <c r="CQ14" s="35">
        <f t="shared" si="95"/>
        <v>0</v>
      </c>
      <c r="CR14" s="35">
        <f t="shared" si="96"/>
        <v>100</v>
      </c>
      <c r="CS14" s="35">
        <f t="shared" si="97"/>
        <v>97.387428922698632</v>
      </c>
      <c r="CT14" s="56"/>
      <c r="CU14" s="57">
        <v>7.3680000000000003</v>
      </c>
      <c r="CV14" s="57"/>
      <c r="CW14" s="57">
        <v>7.6760000000000002</v>
      </c>
      <c r="CX14" s="57">
        <v>7.3789999999999996</v>
      </c>
      <c r="CY14" s="57">
        <v>7.24</v>
      </c>
      <c r="CZ14" s="57"/>
      <c r="DA14" s="57"/>
      <c r="DB14" s="57"/>
      <c r="DC14" s="57"/>
      <c r="DD14" s="57"/>
      <c r="DE14" s="57">
        <v>7.6989999999999998</v>
      </c>
      <c r="DF14" s="57"/>
      <c r="DG14" s="57">
        <v>6.5069999999999997</v>
      </c>
      <c r="DH14" s="57">
        <v>6.3369999999999997</v>
      </c>
      <c r="DI14" s="56"/>
      <c r="DJ14" s="57">
        <v>0.1991</v>
      </c>
      <c r="DK14" s="57"/>
      <c r="DL14" s="57">
        <v>0.1565</v>
      </c>
      <c r="DM14" s="57">
        <v>0.22420000000000001</v>
      </c>
      <c r="DN14" s="57">
        <v>0.253</v>
      </c>
      <c r="DO14" s="57"/>
      <c r="DP14" s="57"/>
      <c r="DQ14" s="57"/>
      <c r="DR14" s="57"/>
      <c r="DS14" s="57"/>
      <c r="DT14" s="57">
        <v>9.5200000000000007E-2</v>
      </c>
      <c r="DU14" s="57"/>
      <c r="DV14" s="57">
        <v>0.15989999999999999</v>
      </c>
      <c r="DW14" s="57">
        <v>0.45450000000000002</v>
      </c>
    </row>
    <row r="15" spans="1:128" x14ac:dyDescent="0.2">
      <c r="A15" s="50" t="s">
        <v>84</v>
      </c>
      <c r="B15" s="50" t="e">
        <f>VLOOKUP(A15,#REF!,6,FALSE)</f>
        <v>#REF!</v>
      </c>
      <c r="C15" s="87" t="e">
        <f>VLOOKUP(B15,#REF!,10,FALSE)</f>
        <v>#REF!</v>
      </c>
      <c r="E15" s="102">
        <f t="shared" si="5"/>
        <v>-2.2078181818181823</v>
      </c>
      <c r="F15" s="103" t="str">
        <f t="shared" si="6"/>
        <v/>
      </c>
      <c r="G15" s="103" t="str">
        <f t="shared" si="7"/>
        <v/>
      </c>
      <c r="H15" s="103" t="str">
        <f t="shared" si="8"/>
        <v/>
      </c>
      <c r="I15" s="103" t="str">
        <f t="shared" si="9"/>
        <v/>
      </c>
      <c r="J15" s="103" t="str">
        <f t="shared" si="10"/>
        <v/>
      </c>
      <c r="K15" s="103" t="str">
        <f t="shared" si="11"/>
        <v/>
      </c>
      <c r="L15" s="103" t="str">
        <f t="shared" si="12"/>
        <v/>
      </c>
      <c r="M15" s="103" t="str">
        <f t="shared" si="13"/>
        <v/>
      </c>
      <c r="N15" s="103" t="str">
        <f t="shared" si="14"/>
        <v/>
      </c>
      <c r="O15" s="103" t="str">
        <f t="shared" si="15"/>
        <v/>
      </c>
      <c r="P15" s="103">
        <f t="shared" si="16"/>
        <v>-1.1636790123456775</v>
      </c>
      <c r="Q15" s="102">
        <f t="shared" si="17"/>
        <v>-0.16199999999999992</v>
      </c>
      <c r="R15" s="103" t="str">
        <f t="shared" si="18"/>
        <v/>
      </c>
      <c r="S15" s="103" t="str">
        <f t="shared" si="19"/>
        <v/>
      </c>
      <c r="T15" s="103" t="str">
        <f t="shared" si="20"/>
        <v/>
      </c>
      <c r="U15" s="103" t="str">
        <f t="shared" si="21"/>
        <v/>
      </c>
      <c r="V15" s="103" t="str">
        <f t="shared" si="22"/>
        <v/>
      </c>
      <c r="W15" s="103" t="str">
        <f t="shared" si="23"/>
        <v/>
      </c>
      <c r="X15" s="103" t="str">
        <f t="shared" si="24"/>
        <v/>
      </c>
      <c r="Y15" s="103" t="str">
        <f t="shared" si="25"/>
        <v/>
      </c>
      <c r="Z15" s="103" t="str">
        <f t="shared" si="26"/>
        <v/>
      </c>
      <c r="AA15" s="103" t="str">
        <f t="shared" si="27"/>
        <v/>
      </c>
      <c r="AB15" s="103">
        <f t="shared" si="28"/>
        <v>0.16199999999999992</v>
      </c>
      <c r="AC15" s="36">
        <f t="shared" si="29"/>
        <v>52.57929883138565</v>
      </c>
      <c r="AD15" s="35">
        <f t="shared" si="30"/>
        <v>0</v>
      </c>
      <c r="AE15" s="35">
        <f t="shared" si="31"/>
        <v>0</v>
      </c>
      <c r="AF15" s="35">
        <f t="shared" si="32"/>
        <v>0</v>
      </c>
      <c r="AG15" s="35">
        <f t="shared" si="33"/>
        <v>0</v>
      </c>
      <c r="AH15" s="35">
        <f t="shared" si="34"/>
        <v>0</v>
      </c>
      <c r="AI15" s="35">
        <f t="shared" si="35"/>
        <v>0</v>
      </c>
      <c r="AJ15" s="35">
        <f t="shared" si="36"/>
        <v>0</v>
      </c>
      <c r="AK15" s="35">
        <f t="shared" si="37"/>
        <v>0</v>
      </c>
      <c r="AL15" s="35">
        <f t="shared" si="38"/>
        <v>0</v>
      </c>
      <c r="AM15" s="35">
        <f t="shared" si="39"/>
        <v>0</v>
      </c>
      <c r="AN15" s="35">
        <f t="shared" si="40"/>
        <v>62.481132075471706</v>
      </c>
      <c r="AO15" s="36">
        <f t="shared" si="41"/>
        <v>100</v>
      </c>
      <c r="AP15" s="35">
        <f t="shared" si="42"/>
        <v>0</v>
      </c>
      <c r="AQ15" s="35">
        <f t="shared" si="43"/>
        <v>0</v>
      </c>
      <c r="AR15" s="35">
        <f t="shared" si="44"/>
        <v>0</v>
      </c>
      <c r="AS15" s="35">
        <f t="shared" si="45"/>
        <v>0</v>
      </c>
      <c r="AT15" s="35">
        <f t="shared" si="46"/>
        <v>0</v>
      </c>
      <c r="AU15" s="35">
        <f t="shared" si="47"/>
        <v>0</v>
      </c>
      <c r="AV15" s="35">
        <f t="shared" si="48"/>
        <v>0</v>
      </c>
      <c r="AW15" s="35">
        <f t="shared" si="49"/>
        <v>0</v>
      </c>
      <c r="AX15" s="35">
        <f t="shared" si="50"/>
        <v>0</v>
      </c>
      <c r="AY15" s="35">
        <f t="shared" si="51"/>
        <v>0</v>
      </c>
      <c r="AZ15" s="35">
        <f t="shared" si="52"/>
        <v>100</v>
      </c>
      <c r="BA15" s="36">
        <f t="shared" si="53"/>
        <v>84.152282592886579</v>
      </c>
      <c r="BB15" s="35">
        <f t="shared" si="54"/>
        <v>0</v>
      </c>
      <c r="BC15" s="35">
        <f t="shared" si="55"/>
        <v>0</v>
      </c>
      <c r="BD15" s="35">
        <f t="shared" si="56"/>
        <v>0</v>
      </c>
      <c r="BE15" s="35">
        <f t="shared" si="57"/>
        <v>0</v>
      </c>
      <c r="BF15" s="35">
        <f t="shared" si="58"/>
        <v>0</v>
      </c>
      <c r="BG15" s="35">
        <f t="shared" si="59"/>
        <v>0</v>
      </c>
      <c r="BH15" s="35">
        <f t="shared" si="60"/>
        <v>0</v>
      </c>
      <c r="BI15" s="35">
        <f t="shared" si="61"/>
        <v>0</v>
      </c>
      <c r="BJ15" s="35">
        <f t="shared" si="62"/>
        <v>0</v>
      </c>
      <c r="BK15" s="35">
        <f t="shared" si="63"/>
        <v>0</v>
      </c>
      <c r="BL15" s="35">
        <f t="shared" si="64"/>
        <v>100</v>
      </c>
      <c r="BM15" s="35">
        <f t="shared" si="65"/>
        <v>0</v>
      </c>
      <c r="BN15" s="35">
        <f t="shared" si="66"/>
        <v>0</v>
      </c>
      <c r="BO15" s="35">
        <f t="shared" si="67"/>
        <v>0</v>
      </c>
      <c r="BP15" s="36">
        <f t="shared" si="68"/>
        <v>52.57929883138565</v>
      </c>
      <c r="BQ15" s="35">
        <f t="shared" si="69"/>
        <v>0</v>
      </c>
      <c r="BR15" s="35">
        <f t="shared" si="70"/>
        <v>0</v>
      </c>
      <c r="BS15" s="35">
        <f t="shared" si="71"/>
        <v>0</v>
      </c>
      <c r="BT15" s="35">
        <f t="shared" si="72"/>
        <v>0</v>
      </c>
      <c r="BU15" s="35">
        <f t="shared" si="73"/>
        <v>0</v>
      </c>
      <c r="BV15" s="35">
        <f t="shared" si="74"/>
        <v>0</v>
      </c>
      <c r="BW15" s="35">
        <f t="shared" si="75"/>
        <v>0</v>
      </c>
      <c r="BX15" s="35">
        <f t="shared" si="76"/>
        <v>0</v>
      </c>
      <c r="BY15" s="35">
        <f t="shared" si="77"/>
        <v>0</v>
      </c>
      <c r="BZ15" s="35">
        <f t="shared" si="78"/>
        <v>0</v>
      </c>
      <c r="CA15" s="35">
        <f t="shared" si="79"/>
        <v>62.481132075471706</v>
      </c>
      <c r="CB15" s="35">
        <f t="shared" si="80"/>
        <v>0</v>
      </c>
      <c r="CC15" s="35">
        <f t="shared" si="81"/>
        <v>0</v>
      </c>
      <c r="CD15" s="35">
        <f t="shared" si="82"/>
        <v>0</v>
      </c>
      <c r="CE15" s="36">
        <f t="shared" si="83"/>
        <v>95.107957119130319</v>
      </c>
      <c r="CF15" s="35">
        <f t="shared" si="84"/>
        <v>0</v>
      </c>
      <c r="CG15" s="35">
        <f t="shared" si="85"/>
        <v>0</v>
      </c>
      <c r="CH15" s="35">
        <f t="shared" si="86"/>
        <v>0</v>
      </c>
      <c r="CI15" s="35">
        <f t="shared" si="87"/>
        <v>0</v>
      </c>
      <c r="CJ15" s="35">
        <f t="shared" si="88"/>
        <v>0</v>
      </c>
      <c r="CK15" s="35">
        <f t="shared" si="89"/>
        <v>0</v>
      </c>
      <c r="CL15" s="35">
        <f t="shared" si="90"/>
        <v>0</v>
      </c>
      <c r="CM15" s="35">
        <f t="shared" si="91"/>
        <v>0</v>
      </c>
      <c r="CN15" s="35">
        <f t="shared" si="92"/>
        <v>0</v>
      </c>
      <c r="CO15" s="35">
        <f t="shared" si="93"/>
        <v>0</v>
      </c>
      <c r="CP15" s="35">
        <f t="shared" si="94"/>
        <v>100</v>
      </c>
      <c r="CQ15" s="35">
        <f t="shared" si="95"/>
        <v>0</v>
      </c>
      <c r="CR15" s="35">
        <f t="shared" si="96"/>
        <v>0</v>
      </c>
      <c r="CS15" s="35">
        <f t="shared" si="97"/>
        <v>0</v>
      </c>
      <c r="CT15" s="58">
        <v>6.2990000000000004</v>
      </c>
      <c r="CU15" s="57"/>
      <c r="CV15" s="57"/>
      <c r="CW15" s="57"/>
      <c r="CX15" s="66"/>
      <c r="CY15" s="66"/>
      <c r="CZ15" s="57"/>
      <c r="DA15" s="57"/>
      <c r="DB15" s="57"/>
      <c r="DC15" s="57"/>
      <c r="DD15" s="57"/>
      <c r="DE15" s="57">
        <v>6.6230000000000002</v>
      </c>
      <c r="DF15" s="57"/>
      <c r="DG15" s="57"/>
      <c r="DH15" s="57"/>
      <c r="DI15" s="56">
        <v>0.29070000000000001</v>
      </c>
      <c r="DJ15" s="57"/>
      <c r="DK15" s="57"/>
      <c r="DL15" s="57"/>
      <c r="DM15" s="66"/>
      <c r="DN15" s="66"/>
      <c r="DO15" s="57"/>
      <c r="DP15" s="57"/>
      <c r="DQ15" s="57"/>
      <c r="DR15" s="57"/>
      <c r="DS15" s="57"/>
      <c r="DT15" s="57">
        <v>0.29709999999999998</v>
      </c>
      <c r="DU15" s="57"/>
      <c r="DV15" s="57"/>
      <c r="DW15" s="57"/>
    </row>
    <row r="16" spans="1:128" x14ac:dyDescent="0.2">
      <c r="A16" s="50" t="s">
        <v>85</v>
      </c>
      <c r="B16" s="50" t="e">
        <f>VLOOKUP(A16,#REF!,6,FALSE)</f>
        <v>#REF!</v>
      </c>
      <c r="C16" s="87" t="e">
        <f>VLOOKUP(B16,#REF!,10,FALSE)</f>
        <v>#REF!</v>
      </c>
      <c r="E16" s="102">
        <f t="shared" si="5"/>
        <v>-2.3828181818181831</v>
      </c>
      <c r="F16" s="103" t="str">
        <f t="shared" si="6"/>
        <v/>
      </c>
      <c r="G16" s="103" t="str">
        <f t="shared" si="7"/>
        <v/>
      </c>
      <c r="H16" s="103" t="str">
        <f t="shared" si="8"/>
        <v/>
      </c>
      <c r="I16" s="103" t="str">
        <f t="shared" si="9"/>
        <v/>
      </c>
      <c r="J16" s="103" t="str">
        <f t="shared" si="10"/>
        <v/>
      </c>
      <c r="K16" s="103" t="str">
        <f t="shared" si="11"/>
        <v/>
      </c>
      <c r="L16" s="103" t="str">
        <f t="shared" si="12"/>
        <v/>
      </c>
      <c r="M16" s="103" t="str">
        <f t="shared" si="13"/>
        <v/>
      </c>
      <c r="N16" s="103" t="str">
        <f t="shared" si="14"/>
        <v/>
      </c>
      <c r="O16" s="103" t="str">
        <f t="shared" si="15"/>
        <v/>
      </c>
      <c r="P16" s="103">
        <f t="shared" si="16"/>
        <v>-1.5836790123456774</v>
      </c>
      <c r="Q16" s="102">
        <f t="shared" si="17"/>
        <v>-3.9500000000000313E-2</v>
      </c>
      <c r="R16" s="103" t="str">
        <f t="shared" si="18"/>
        <v/>
      </c>
      <c r="S16" s="103" t="str">
        <f t="shared" si="19"/>
        <v/>
      </c>
      <c r="T16" s="103" t="str">
        <f t="shared" si="20"/>
        <v/>
      </c>
      <c r="U16" s="103" t="str">
        <f t="shared" si="21"/>
        <v/>
      </c>
      <c r="V16" s="103" t="str">
        <f t="shared" si="22"/>
        <v/>
      </c>
      <c r="W16" s="103" t="str">
        <f t="shared" si="23"/>
        <v/>
      </c>
      <c r="X16" s="103" t="str">
        <f t="shared" si="24"/>
        <v/>
      </c>
      <c r="Y16" s="103" t="str">
        <f t="shared" si="25"/>
        <v/>
      </c>
      <c r="Z16" s="103" t="str">
        <f t="shared" si="26"/>
        <v/>
      </c>
      <c r="AA16" s="103" t="str">
        <f t="shared" si="27"/>
        <v/>
      </c>
      <c r="AB16" s="103">
        <f t="shared" si="28"/>
        <v>3.9500000000000313E-2</v>
      </c>
      <c r="AC16" s="36">
        <f t="shared" si="29"/>
        <v>51.118530884808003</v>
      </c>
      <c r="AD16" s="35">
        <f t="shared" si="30"/>
        <v>0</v>
      </c>
      <c r="AE16" s="35">
        <f t="shared" si="31"/>
        <v>0</v>
      </c>
      <c r="AF16" s="35">
        <f t="shared" si="32"/>
        <v>0</v>
      </c>
      <c r="AG16" s="35">
        <f t="shared" si="33"/>
        <v>0</v>
      </c>
      <c r="AH16" s="35">
        <f t="shared" si="34"/>
        <v>0</v>
      </c>
      <c r="AI16" s="35">
        <f t="shared" si="35"/>
        <v>0</v>
      </c>
      <c r="AJ16" s="35">
        <f t="shared" si="36"/>
        <v>0</v>
      </c>
      <c r="AK16" s="35">
        <f t="shared" si="37"/>
        <v>0</v>
      </c>
      <c r="AL16" s="35">
        <f t="shared" si="38"/>
        <v>0</v>
      </c>
      <c r="AM16" s="35">
        <f t="shared" si="39"/>
        <v>0</v>
      </c>
      <c r="AN16" s="35">
        <f t="shared" si="40"/>
        <v>58.518867924528315</v>
      </c>
      <c r="AO16" s="36">
        <f t="shared" si="41"/>
        <v>100</v>
      </c>
      <c r="AP16" s="35">
        <f t="shared" si="42"/>
        <v>0</v>
      </c>
      <c r="AQ16" s="35">
        <f t="shared" si="43"/>
        <v>0</v>
      </c>
      <c r="AR16" s="35">
        <f t="shared" si="44"/>
        <v>0</v>
      </c>
      <c r="AS16" s="35">
        <f t="shared" si="45"/>
        <v>0</v>
      </c>
      <c r="AT16" s="35">
        <f t="shared" si="46"/>
        <v>0</v>
      </c>
      <c r="AU16" s="35">
        <f t="shared" si="47"/>
        <v>0</v>
      </c>
      <c r="AV16" s="35">
        <f t="shared" si="48"/>
        <v>0</v>
      </c>
      <c r="AW16" s="35">
        <f t="shared" si="49"/>
        <v>0</v>
      </c>
      <c r="AX16" s="35">
        <f t="shared" si="50"/>
        <v>0</v>
      </c>
      <c r="AY16" s="35">
        <f t="shared" si="51"/>
        <v>0</v>
      </c>
      <c r="AZ16" s="35">
        <f t="shared" si="52"/>
        <v>100</v>
      </c>
      <c r="BA16" s="36">
        <f t="shared" si="53"/>
        <v>87.353929933736069</v>
      </c>
      <c r="BB16" s="35">
        <f t="shared" si="54"/>
        <v>0</v>
      </c>
      <c r="BC16" s="35">
        <f t="shared" si="55"/>
        <v>0</v>
      </c>
      <c r="BD16" s="35">
        <f t="shared" si="56"/>
        <v>0</v>
      </c>
      <c r="BE16" s="35">
        <f t="shared" si="57"/>
        <v>0</v>
      </c>
      <c r="BF16" s="35">
        <f t="shared" si="58"/>
        <v>0</v>
      </c>
      <c r="BG16" s="35">
        <f t="shared" si="59"/>
        <v>0</v>
      </c>
      <c r="BH16" s="35">
        <f t="shared" si="60"/>
        <v>0</v>
      </c>
      <c r="BI16" s="35">
        <f t="shared" si="61"/>
        <v>0</v>
      </c>
      <c r="BJ16" s="35">
        <f t="shared" si="62"/>
        <v>0</v>
      </c>
      <c r="BK16" s="35">
        <f t="shared" si="63"/>
        <v>0</v>
      </c>
      <c r="BL16" s="35">
        <f t="shared" si="64"/>
        <v>100.00000000000001</v>
      </c>
      <c r="BM16" s="35">
        <f t="shared" si="65"/>
        <v>0</v>
      </c>
      <c r="BN16" s="35">
        <f t="shared" si="66"/>
        <v>0</v>
      </c>
      <c r="BO16" s="35">
        <f t="shared" si="67"/>
        <v>0</v>
      </c>
      <c r="BP16" s="36">
        <f t="shared" si="68"/>
        <v>51.11853088480801</v>
      </c>
      <c r="BQ16" s="35">
        <f t="shared" si="69"/>
        <v>0</v>
      </c>
      <c r="BR16" s="35">
        <f t="shared" si="70"/>
        <v>0</v>
      </c>
      <c r="BS16" s="35">
        <f t="shared" si="71"/>
        <v>0</v>
      </c>
      <c r="BT16" s="35">
        <f t="shared" si="72"/>
        <v>0</v>
      </c>
      <c r="BU16" s="35">
        <f t="shared" si="73"/>
        <v>0</v>
      </c>
      <c r="BV16" s="35">
        <f t="shared" si="74"/>
        <v>0</v>
      </c>
      <c r="BW16" s="35">
        <f t="shared" si="75"/>
        <v>0</v>
      </c>
      <c r="BX16" s="35">
        <f t="shared" si="76"/>
        <v>0</v>
      </c>
      <c r="BY16" s="35">
        <f t="shared" si="77"/>
        <v>0</v>
      </c>
      <c r="BZ16" s="35">
        <f t="shared" si="78"/>
        <v>0</v>
      </c>
      <c r="CA16" s="35">
        <f t="shared" si="79"/>
        <v>58.518867924528308</v>
      </c>
      <c r="CB16" s="35">
        <f t="shared" si="80"/>
        <v>0</v>
      </c>
      <c r="CC16" s="35">
        <f t="shared" si="81"/>
        <v>0</v>
      </c>
      <c r="CD16" s="35">
        <f t="shared" si="82"/>
        <v>0</v>
      </c>
      <c r="CE16" s="36">
        <f t="shared" si="83"/>
        <v>98.726422698694165</v>
      </c>
      <c r="CF16" s="35">
        <f t="shared" si="84"/>
        <v>0</v>
      </c>
      <c r="CG16" s="35">
        <f t="shared" si="85"/>
        <v>0</v>
      </c>
      <c r="CH16" s="35">
        <f t="shared" si="86"/>
        <v>0</v>
      </c>
      <c r="CI16" s="35">
        <f t="shared" si="87"/>
        <v>0</v>
      </c>
      <c r="CJ16" s="35">
        <f t="shared" si="88"/>
        <v>0</v>
      </c>
      <c r="CK16" s="35">
        <f t="shared" si="89"/>
        <v>0</v>
      </c>
      <c r="CL16" s="35">
        <f t="shared" si="90"/>
        <v>0</v>
      </c>
      <c r="CM16" s="35">
        <f t="shared" si="91"/>
        <v>0</v>
      </c>
      <c r="CN16" s="35">
        <f t="shared" si="92"/>
        <v>0</v>
      </c>
      <c r="CO16" s="35">
        <f t="shared" si="93"/>
        <v>0</v>
      </c>
      <c r="CP16" s="35">
        <f t="shared" si="94"/>
        <v>100</v>
      </c>
      <c r="CQ16" s="35">
        <f t="shared" si="95"/>
        <v>0</v>
      </c>
      <c r="CR16" s="35">
        <f t="shared" si="96"/>
        <v>0</v>
      </c>
      <c r="CS16" s="35">
        <f t="shared" si="97"/>
        <v>0</v>
      </c>
      <c r="CT16" s="56">
        <v>6.1239999999999997</v>
      </c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>
        <v>6.2030000000000003</v>
      </c>
      <c r="DF16" s="57"/>
      <c r="DG16" s="57"/>
      <c r="DH16" s="57"/>
      <c r="DI16" s="56">
        <v>0.50539999999999996</v>
      </c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>
        <v>0.14949999999999999</v>
      </c>
      <c r="DU16" s="57"/>
      <c r="DV16" s="57"/>
      <c r="DW16" s="57"/>
    </row>
    <row r="17" spans="1:127" x14ac:dyDescent="0.2">
      <c r="A17" s="50" t="s">
        <v>86</v>
      </c>
      <c r="B17" s="50" t="e">
        <f>VLOOKUP(A17,#REF!,6,FALSE)</f>
        <v>#REF!</v>
      </c>
      <c r="C17" s="87" t="e">
        <f>VLOOKUP(B17,#REF!,10,FALSE)</f>
        <v>#REF!</v>
      </c>
      <c r="E17" s="102" t="str">
        <f t="shared" si="5"/>
        <v/>
      </c>
      <c r="F17" s="103">
        <f t="shared" si="6"/>
        <v>-0.82412658227848024</v>
      </c>
      <c r="G17" s="103">
        <f t="shared" si="7"/>
        <v>-0.86430666666666767</v>
      </c>
      <c r="H17" s="103">
        <f t="shared" si="8"/>
        <v>-1.3092597402597423</v>
      </c>
      <c r="I17" s="103">
        <f t="shared" si="9"/>
        <v>-0.64894117647058813</v>
      </c>
      <c r="J17" s="103" t="str">
        <f t="shared" si="10"/>
        <v/>
      </c>
      <c r="K17" s="103" t="str">
        <f t="shared" si="11"/>
        <v/>
      </c>
      <c r="L17" s="103" t="str">
        <f t="shared" si="12"/>
        <v/>
      </c>
      <c r="M17" s="103" t="str">
        <f t="shared" si="13"/>
        <v/>
      </c>
      <c r="N17" s="103" t="str">
        <f t="shared" si="14"/>
        <v/>
      </c>
      <c r="O17" s="103" t="str">
        <f t="shared" si="15"/>
        <v/>
      </c>
      <c r="P17" s="103">
        <f t="shared" si="16"/>
        <v>0.60132098765432218</v>
      </c>
      <c r="Q17" s="102" t="str">
        <f t="shared" si="17"/>
        <v/>
      </c>
      <c r="R17" s="103">
        <f t="shared" si="18"/>
        <v>-0.35539999999999949</v>
      </c>
      <c r="S17" s="103">
        <f t="shared" si="19"/>
        <v>-0.2773999999999992</v>
      </c>
      <c r="T17" s="103">
        <f t="shared" si="20"/>
        <v>-0.57839999999999936</v>
      </c>
      <c r="U17" s="103">
        <f t="shared" si="21"/>
        <v>0.12960000000000083</v>
      </c>
      <c r="V17" s="103" t="str">
        <f t="shared" si="22"/>
        <v/>
      </c>
      <c r="W17" s="103" t="str">
        <f t="shared" si="23"/>
        <v/>
      </c>
      <c r="X17" s="103" t="str">
        <f t="shared" si="24"/>
        <v/>
      </c>
      <c r="Y17" s="103" t="str">
        <f t="shared" si="25"/>
        <v/>
      </c>
      <c r="Z17" s="103" t="str">
        <f t="shared" si="26"/>
        <v/>
      </c>
      <c r="AA17" s="103" t="str">
        <f t="shared" si="27"/>
        <v/>
      </c>
      <c r="AB17" s="103">
        <f t="shared" si="28"/>
        <v>1.0816000000000008</v>
      </c>
      <c r="AC17" s="36">
        <f t="shared" si="29"/>
        <v>0</v>
      </c>
      <c r="AD17" s="35">
        <f t="shared" si="30"/>
        <v>64.841417910447745</v>
      </c>
      <c r="AE17" s="35">
        <f t="shared" si="31"/>
        <v>64.427131072410631</v>
      </c>
      <c r="AF17" s="35">
        <f t="shared" si="32"/>
        <v>61.724770642201833</v>
      </c>
      <c r="AG17" s="35">
        <f t="shared" si="33"/>
        <v>67.661510464058239</v>
      </c>
      <c r="AH17" s="35">
        <f t="shared" si="34"/>
        <v>0</v>
      </c>
      <c r="AI17" s="35">
        <f t="shared" si="35"/>
        <v>0</v>
      </c>
      <c r="AJ17" s="35">
        <f t="shared" si="36"/>
        <v>0</v>
      </c>
      <c r="AK17" s="35">
        <f t="shared" si="37"/>
        <v>0</v>
      </c>
      <c r="AL17" s="35">
        <f t="shared" si="38"/>
        <v>0</v>
      </c>
      <c r="AM17" s="35">
        <f t="shared" si="39"/>
        <v>0</v>
      </c>
      <c r="AN17" s="35">
        <f t="shared" si="40"/>
        <v>79.132075471698116</v>
      </c>
      <c r="AO17" s="36">
        <f t="shared" si="41"/>
        <v>0</v>
      </c>
      <c r="AP17" s="35">
        <f t="shared" si="42"/>
        <v>93.477676169983852</v>
      </c>
      <c r="AQ17" s="35">
        <f t="shared" si="43"/>
        <v>94.526627218934905</v>
      </c>
      <c r="AR17" s="35">
        <f t="shared" si="44"/>
        <v>90.478752017213552</v>
      </c>
      <c r="AS17" s="35">
        <f t="shared" si="45"/>
        <v>100</v>
      </c>
      <c r="AT17" s="35">
        <f t="shared" si="46"/>
        <v>0</v>
      </c>
      <c r="AU17" s="35">
        <f t="shared" si="47"/>
        <v>0</v>
      </c>
      <c r="AV17" s="35">
        <f t="shared" si="48"/>
        <v>0</v>
      </c>
      <c r="AW17" s="35">
        <f t="shared" si="49"/>
        <v>0</v>
      </c>
      <c r="AX17" s="35">
        <f t="shared" si="50"/>
        <v>0</v>
      </c>
      <c r="AY17" s="35">
        <f t="shared" si="51"/>
        <v>0</v>
      </c>
      <c r="AZ17" s="35">
        <f t="shared" si="52"/>
        <v>100</v>
      </c>
      <c r="BA17" s="36">
        <f t="shared" si="53"/>
        <v>0</v>
      </c>
      <c r="BB17" s="35">
        <f t="shared" si="54"/>
        <v>81.940752247346936</v>
      </c>
      <c r="BC17" s="35">
        <f t="shared" si="55"/>
        <v>81.417213801568039</v>
      </c>
      <c r="BD17" s="35">
        <f t="shared" si="56"/>
        <v>78.002213734780568</v>
      </c>
      <c r="BE17" s="35">
        <f t="shared" si="57"/>
        <v>85.504531583096963</v>
      </c>
      <c r="BF17" s="35">
        <f t="shared" si="58"/>
        <v>0</v>
      </c>
      <c r="BG17" s="35">
        <f t="shared" si="59"/>
        <v>0</v>
      </c>
      <c r="BH17" s="35">
        <f t="shared" si="60"/>
        <v>0</v>
      </c>
      <c r="BI17" s="35">
        <f t="shared" si="61"/>
        <v>0</v>
      </c>
      <c r="BJ17" s="35">
        <f t="shared" si="62"/>
        <v>0</v>
      </c>
      <c r="BK17" s="35">
        <f t="shared" si="63"/>
        <v>0</v>
      </c>
      <c r="BL17" s="35">
        <f t="shared" si="64"/>
        <v>100</v>
      </c>
      <c r="BM17" s="35">
        <f t="shared" si="65"/>
        <v>0</v>
      </c>
      <c r="BN17" s="35">
        <f t="shared" si="66"/>
        <v>0</v>
      </c>
      <c r="BO17" s="35">
        <f t="shared" si="67"/>
        <v>0</v>
      </c>
      <c r="BP17" s="36">
        <f t="shared" si="68"/>
        <v>0</v>
      </c>
      <c r="BQ17" s="35">
        <f t="shared" si="69"/>
        <v>64.841417910447745</v>
      </c>
      <c r="BR17" s="35">
        <f t="shared" si="70"/>
        <v>64.427131072410631</v>
      </c>
      <c r="BS17" s="35">
        <f t="shared" si="71"/>
        <v>61.724770642201825</v>
      </c>
      <c r="BT17" s="35">
        <f t="shared" si="72"/>
        <v>67.661510464058239</v>
      </c>
      <c r="BU17" s="35">
        <f t="shared" si="73"/>
        <v>0</v>
      </c>
      <c r="BV17" s="35">
        <f t="shared" si="74"/>
        <v>0</v>
      </c>
      <c r="BW17" s="35">
        <f t="shared" si="75"/>
        <v>0</v>
      </c>
      <c r="BX17" s="35">
        <f t="shared" si="76"/>
        <v>0</v>
      </c>
      <c r="BY17" s="35">
        <f t="shared" si="77"/>
        <v>0</v>
      </c>
      <c r="BZ17" s="35">
        <f t="shared" si="78"/>
        <v>0</v>
      </c>
      <c r="CA17" s="35">
        <f t="shared" si="79"/>
        <v>79.132075471698116</v>
      </c>
      <c r="CB17" s="35">
        <f t="shared" si="80"/>
        <v>0</v>
      </c>
      <c r="CC17" s="35">
        <f t="shared" si="81"/>
        <v>0</v>
      </c>
      <c r="CD17" s="35">
        <f t="shared" si="82"/>
        <v>0</v>
      </c>
      <c r="CE17" s="36">
        <f t="shared" si="83"/>
        <v>0</v>
      </c>
      <c r="CF17" s="35">
        <f t="shared" si="84"/>
        <v>82.868383404864076</v>
      </c>
      <c r="CG17" s="35">
        <f t="shared" si="85"/>
        <v>83.798283261802567</v>
      </c>
      <c r="CH17" s="35">
        <f t="shared" si="86"/>
        <v>80.209823557463039</v>
      </c>
      <c r="CI17" s="35">
        <f t="shared" si="87"/>
        <v>88.650453028135431</v>
      </c>
      <c r="CJ17" s="35">
        <f t="shared" si="88"/>
        <v>0</v>
      </c>
      <c r="CK17" s="35">
        <f t="shared" si="89"/>
        <v>0</v>
      </c>
      <c r="CL17" s="35">
        <f t="shared" si="90"/>
        <v>0</v>
      </c>
      <c r="CM17" s="35">
        <f t="shared" si="91"/>
        <v>0</v>
      </c>
      <c r="CN17" s="35">
        <f t="shared" si="92"/>
        <v>0</v>
      </c>
      <c r="CO17" s="35">
        <f t="shared" si="93"/>
        <v>0</v>
      </c>
      <c r="CP17" s="35">
        <f t="shared" si="94"/>
        <v>100</v>
      </c>
      <c r="CQ17" s="35">
        <f t="shared" si="95"/>
        <v>0</v>
      </c>
      <c r="CR17" s="35">
        <f t="shared" si="96"/>
        <v>0</v>
      </c>
      <c r="CS17" s="35">
        <f t="shared" si="97"/>
        <v>0</v>
      </c>
      <c r="CT17" s="56"/>
      <c r="CU17" s="57">
        <v>6.9509999999999996</v>
      </c>
      <c r="CV17" s="57">
        <v>7.0289999999999999</v>
      </c>
      <c r="CW17" s="57">
        <v>6.7279999999999998</v>
      </c>
      <c r="CX17" s="57">
        <v>7.4359999999999999</v>
      </c>
      <c r="CY17" s="57"/>
      <c r="CZ17" s="57"/>
      <c r="DA17" s="57"/>
      <c r="DB17" s="57"/>
      <c r="DC17" s="57"/>
      <c r="DD17" s="57"/>
      <c r="DE17" s="57">
        <v>8.3879999999999999</v>
      </c>
      <c r="DF17" s="57"/>
      <c r="DG17" s="57"/>
      <c r="DH17" s="57"/>
      <c r="DI17" s="56"/>
      <c r="DJ17" s="57">
        <v>8.9800000000000005E-2</v>
      </c>
      <c r="DK17" s="57">
        <v>9.3170000000000003E-2</v>
      </c>
      <c r="DL17" s="57">
        <v>0.21049999999999999</v>
      </c>
      <c r="DM17" s="57">
        <v>0.20860000000000001</v>
      </c>
      <c r="DN17" s="57"/>
      <c r="DO17" s="57"/>
      <c r="DP17" s="57"/>
      <c r="DQ17" s="57"/>
      <c r="DR17" s="57"/>
      <c r="DS17" s="57"/>
      <c r="DT17" s="57">
        <v>0.14119999999999999</v>
      </c>
      <c r="DU17" s="57"/>
      <c r="DV17" s="57"/>
      <c r="DW17" s="57"/>
    </row>
    <row r="18" spans="1:127" x14ac:dyDescent="0.2">
      <c r="A18" s="50" t="s">
        <v>12</v>
      </c>
      <c r="B18" s="50" t="e">
        <f>VLOOKUP(A18,#REF!,6,FALSE)</f>
        <v>#REF!</v>
      </c>
      <c r="C18" s="87" t="e">
        <f>VLOOKUP(B18,#REF!,10,FALSE)</f>
        <v>#REF!</v>
      </c>
      <c r="E18" s="102" t="str">
        <f t="shared" si="5"/>
        <v/>
      </c>
      <c r="F18" s="103">
        <f t="shared" si="6"/>
        <v>1.7388734177215195</v>
      </c>
      <c r="G18" s="103">
        <f t="shared" si="7"/>
        <v>1.719693333333332</v>
      </c>
      <c r="H18" s="103">
        <f t="shared" si="8"/>
        <v>1.4097402597402571</v>
      </c>
      <c r="I18" s="103">
        <f t="shared" si="9"/>
        <v>1.3530588235294125</v>
      </c>
      <c r="J18" s="103">
        <f t="shared" si="10"/>
        <v>0.64326027397260077</v>
      </c>
      <c r="K18" s="103" t="str">
        <f t="shared" si="11"/>
        <v/>
      </c>
      <c r="L18" s="103" t="str">
        <f t="shared" si="12"/>
        <v/>
      </c>
      <c r="M18" s="103" t="str">
        <f t="shared" si="13"/>
        <v/>
      </c>
      <c r="N18" s="103" t="str">
        <f t="shared" si="14"/>
        <v/>
      </c>
      <c r="O18" s="103" t="str">
        <f t="shared" si="15"/>
        <v/>
      </c>
      <c r="P18" s="103">
        <f t="shared" si="16"/>
        <v>-0.50367901234567736</v>
      </c>
      <c r="Q18" s="102" t="str">
        <f t="shared" si="17"/>
        <v/>
      </c>
      <c r="R18" s="103">
        <f t="shared" si="18"/>
        <v>0.66322222222222216</v>
      </c>
      <c r="S18" s="103">
        <f t="shared" si="19"/>
        <v>0.76222222222222236</v>
      </c>
      <c r="T18" s="103">
        <f t="shared" si="20"/>
        <v>0.59622222222222199</v>
      </c>
      <c r="U18" s="103">
        <f t="shared" si="21"/>
        <v>0.58722222222222342</v>
      </c>
      <c r="V18" s="103">
        <f t="shared" si="22"/>
        <v>-5.7777777777777928E-2</v>
      </c>
      <c r="W18" s="103" t="str">
        <f t="shared" si="23"/>
        <v/>
      </c>
      <c r="X18" s="103" t="str">
        <f t="shared" si="24"/>
        <v/>
      </c>
      <c r="Y18" s="103" t="str">
        <f t="shared" si="25"/>
        <v/>
      </c>
      <c r="Z18" s="103" t="str">
        <f t="shared" si="26"/>
        <v/>
      </c>
      <c r="AA18" s="103" t="str">
        <f t="shared" si="27"/>
        <v/>
      </c>
      <c r="AB18" s="103">
        <f t="shared" si="28"/>
        <v>-1.5677777777777768</v>
      </c>
      <c r="AC18" s="36">
        <f t="shared" si="29"/>
        <v>0</v>
      </c>
      <c r="AD18" s="35">
        <f t="shared" si="30"/>
        <v>88.749999999999986</v>
      </c>
      <c r="AE18" s="35">
        <f t="shared" si="31"/>
        <v>88.11182401466543</v>
      </c>
      <c r="AF18" s="35">
        <f t="shared" si="32"/>
        <v>86.66972477064219</v>
      </c>
      <c r="AG18" s="35">
        <f t="shared" si="33"/>
        <v>85.878070973612381</v>
      </c>
      <c r="AH18" s="35">
        <f t="shared" si="34"/>
        <v>77.335092348284959</v>
      </c>
      <c r="AI18" s="35">
        <f t="shared" si="35"/>
        <v>0</v>
      </c>
      <c r="AJ18" s="35">
        <f t="shared" si="36"/>
        <v>0</v>
      </c>
      <c r="AK18" s="35">
        <f t="shared" si="37"/>
        <v>0</v>
      </c>
      <c r="AL18" s="35">
        <f t="shared" si="38"/>
        <v>0</v>
      </c>
      <c r="AM18" s="35">
        <f t="shared" si="39"/>
        <v>0</v>
      </c>
      <c r="AN18" s="35">
        <f t="shared" si="40"/>
        <v>68.707547169811335</v>
      </c>
      <c r="AO18" s="36">
        <f t="shared" si="41"/>
        <v>0</v>
      </c>
      <c r="AP18" s="35">
        <f t="shared" si="42"/>
        <v>98.970144595859779</v>
      </c>
      <c r="AQ18" s="35">
        <f t="shared" si="43"/>
        <v>100</v>
      </c>
      <c r="AR18" s="35">
        <f t="shared" si="44"/>
        <v>98.27317174659315</v>
      </c>
      <c r="AS18" s="35">
        <f t="shared" si="45"/>
        <v>98.179548528034971</v>
      </c>
      <c r="AT18" s="35">
        <f t="shared" si="46"/>
        <v>91.469884531363775</v>
      </c>
      <c r="AU18" s="35">
        <f t="shared" si="47"/>
        <v>0</v>
      </c>
      <c r="AV18" s="35">
        <f t="shared" si="48"/>
        <v>0</v>
      </c>
      <c r="AW18" s="35">
        <f t="shared" si="49"/>
        <v>0</v>
      </c>
      <c r="AX18" s="35">
        <f t="shared" si="50"/>
        <v>0</v>
      </c>
      <c r="AY18" s="35">
        <f t="shared" si="51"/>
        <v>0</v>
      </c>
      <c r="AZ18" s="35">
        <f t="shared" si="52"/>
        <v>100</v>
      </c>
      <c r="BA18" s="36">
        <f t="shared" si="53"/>
        <v>0</v>
      </c>
      <c r="BB18" s="35">
        <f t="shared" si="54"/>
        <v>100</v>
      </c>
      <c r="BC18" s="35">
        <f t="shared" si="55"/>
        <v>99.280928467228676</v>
      </c>
      <c r="BD18" s="35">
        <f t="shared" si="56"/>
        <v>97.656027910582765</v>
      </c>
      <c r="BE18" s="35">
        <f t="shared" si="57"/>
        <v>96.764023632239315</v>
      </c>
      <c r="BF18" s="35">
        <f t="shared" si="58"/>
        <v>87.138132223419689</v>
      </c>
      <c r="BG18" s="35">
        <f t="shared" si="59"/>
        <v>0</v>
      </c>
      <c r="BH18" s="35">
        <f t="shared" si="60"/>
        <v>0</v>
      </c>
      <c r="BI18" s="35">
        <f t="shared" si="61"/>
        <v>0</v>
      </c>
      <c r="BJ18" s="35">
        <f t="shared" si="62"/>
        <v>0</v>
      </c>
      <c r="BK18" s="35">
        <f t="shared" si="63"/>
        <v>0</v>
      </c>
      <c r="BL18" s="35">
        <f t="shared" si="64"/>
        <v>77.416954557533913</v>
      </c>
      <c r="BM18" s="35">
        <f t="shared" si="65"/>
        <v>99.914501690052674</v>
      </c>
      <c r="BN18" s="35">
        <f t="shared" si="66"/>
        <v>88.527874449342988</v>
      </c>
      <c r="BO18" s="35">
        <f t="shared" si="67"/>
        <v>100</v>
      </c>
      <c r="BP18" s="36">
        <f t="shared" si="68"/>
        <v>0</v>
      </c>
      <c r="BQ18" s="35">
        <f t="shared" si="69"/>
        <v>88.749999999999986</v>
      </c>
      <c r="BR18" s="35">
        <f t="shared" si="70"/>
        <v>88.111824014665444</v>
      </c>
      <c r="BS18" s="35">
        <f t="shared" si="71"/>
        <v>86.66972477064219</v>
      </c>
      <c r="BT18" s="35">
        <f t="shared" si="72"/>
        <v>85.878070973612381</v>
      </c>
      <c r="BU18" s="35">
        <f t="shared" si="73"/>
        <v>77.335092348284959</v>
      </c>
      <c r="BV18" s="35">
        <f t="shared" si="74"/>
        <v>0</v>
      </c>
      <c r="BW18" s="35">
        <f t="shared" si="75"/>
        <v>0</v>
      </c>
      <c r="BX18" s="35">
        <f t="shared" si="76"/>
        <v>0</v>
      </c>
      <c r="BY18" s="35">
        <f t="shared" si="77"/>
        <v>0</v>
      </c>
      <c r="BZ18" s="35">
        <f t="shared" si="78"/>
        <v>0</v>
      </c>
      <c r="CA18" s="35">
        <f t="shared" si="79"/>
        <v>68.707547169811335</v>
      </c>
      <c r="CB18" s="35">
        <f t="shared" si="80"/>
        <v>96.783401031946426</v>
      </c>
      <c r="CC18" s="35">
        <f t="shared" si="81"/>
        <v>85.753605636904098</v>
      </c>
      <c r="CD18" s="35">
        <f t="shared" si="82"/>
        <v>96.866220012967375</v>
      </c>
      <c r="CE18" s="36">
        <f t="shared" si="83"/>
        <v>0</v>
      </c>
      <c r="CF18" s="35">
        <f t="shared" si="84"/>
        <v>98.970144595859779</v>
      </c>
      <c r="CG18" s="35">
        <f t="shared" si="85"/>
        <v>100</v>
      </c>
      <c r="CH18" s="35">
        <f t="shared" si="86"/>
        <v>98.27317174659315</v>
      </c>
      <c r="CI18" s="35">
        <f t="shared" si="87"/>
        <v>98.179548528034971</v>
      </c>
      <c r="CJ18" s="35">
        <f t="shared" si="88"/>
        <v>91.469884531363775</v>
      </c>
      <c r="CK18" s="35">
        <f t="shared" si="89"/>
        <v>0</v>
      </c>
      <c r="CL18" s="35">
        <f t="shared" si="90"/>
        <v>0</v>
      </c>
      <c r="CM18" s="35">
        <f t="shared" si="91"/>
        <v>0</v>
      </c>
      <c r="CN18" s="35">
        <f t="shared" si="92"/>
        <v>0</v>
      </c>
      <c r="CO18" s="35">
        <f t="shared" si="93"/>
        <v>0</v>
      </c>
      <c r="CP18" s="35">
        <f t="shared" si="94"/>
        <v>75.761988973265375</v>
      </c>
      <c r="CQ18" s="35">
        <f t="shared" si="95"/>
        <v>98.34895136099955</v>
      </c>
      <c r="CR18" s="35">
        <f t="shared" si="96"/>
        <v>86.892012494422133</v>
      </c>
      <c r="CS18" s="35">
        <f t="shared" si="97"/>
        <v>100</v>
      </c>
      <c r="CT18" s="56"/>
      <c r="CU18" s="57">
        <v>9.5139999999999993</v>
      </c>
      <c r="CV18" s="57">
        <v>9.6129999999999995</v>
      </c>
      <c r="CW18" s="57">
        <v>9.4469999999999992</v>
      </c>
      <c r="CX18" s="57">
        <v>9.4380000000000006</v>
      </c>
      <c r="CY18" s="57">
        <v>8.7929999999999993</v>
      </c>
      <c r="CZ18" s="57"/>
      <c r="DA18" s="57"/>
      <c r="DB18" s="57"/>
      <c r="DC18" s="57"/>
      <c r="DD18" s="57"/>
      <c r="DE18" s="57">
        <v>7.2830000000000004</v>
      </c>
      <c r="DF18" s="57">
        <v>8.8160000000000007</v>
      </c>
      <c r="DG18" s="57">
        <v>7.7889999999999997</v>
      </c>
      <c r="DH18" s="57">
        <v>8.9640000000000004</v>
      </c>
      <c r="DI18" s="56"/>
      <c r="DJ18" s="57">
        <v>0.1376</v>
      </c>
      <c r="DK18" s="57">
        <v>0.1188</v>
      </c>
      <c r="DL18" s="57">
        <v>0.1245</v>
      </c>
      <c r="DM18" s="57">
        <v>7.3899999999999993E-2</v>
      </c>
      <c r="DN18" s="57">
        <v>0.14380000000000001</v>
      </c>
      <c r="DO18" s="57"/>
      <c r="DP18" s="57"/>
      <c r="DQ18" s="57"/>
      <c r="DR18" s="57"/>
      <c r="DS18" s="57"/>
      <c r="DT18" s="57">
        <v>0.28270000000000001</v>
      </c>
      <c r="DU18" s="57">
        <v>0.16650000000000001</v>
      </c>
      <c r="DV18" s="57">
        <v>0.1193</v>
      </c>
      <c r="DW18" s="57">
        <v>0.13350000000000001</v>
      </c>
    </row>
    <row r="19" spans="1:127" x14ac:dyDescent="0.2">
      <c r="A19" s="50" t="s">
        <v>434</v>
      </c>
      <c r="B19" s="50" t="e">
        <f>VLOOKUP(A19,#REF!,6,FALSE)</f>
        <v>#REF!</v>
      </c>
      <c r="C19" s="87" t="e">
        <f>VLOOKUP(B19,#REF!,10,FALSE)</f>
        <v>#REF!</v>
      </c>
      <c r="E19" s="102" t="str">
        <f t="shared" si="5"/>
        <v/>
      </c>
      <c r="F19" s="103">
        <f t="shared" si="6"/>
        <v>0.49287341772152082</v>
      </c>
      <c r="G19" s="103">
        <f t="shared" si="7"/>
        <v>0.27069333333333212</v>
      </c>
      <c r="H19" s="103">
        <f t="shared" si="8"/>
        <v>0.38374025974025727</v>
      </c>
      <c r="I19" s="103">
        <f t="shared" si="9"/>
        <v>0.18405882352941205</v>
      </c>
      <c r="J19" s="103">
        <f t="shared" si="10"/>
        <v>-0.28973972602739817</v>
      </c>
      <c r="K19" s="103" t="str">
        <f t="shared" si="11"/>
        <v/>
      </c>
      <c r="L19" s="103">
        <f t="shared" si="12"/>
        <v>0.67946666666666555</v>
      </c>
      <c r="M19" s="103">
        <f t="shared" si="13"/>
        <v>1.7124390243902452</v>
      </c>
      <c r="N19" s="103">
        <f t="shared" si="14"/>
        <v>1.6504864864864892</v>
      </c>
      <c r="O19" s="103">
        <f t="shared" si="15"/>
        <v>1.5330888888888907</v>
      </c>
      <c r="P19" s="103">
        <f t="shared" si="16"/>
        <v>1.1323209876543228</v>
      </c>
      <c r="Q19" s="102" t="str">
        <f t="shared" si="17"/>
        <v/>
      </c>
      <c r="R19" s="103">
        <f t="shared" si="18"/>
        <v>-0.33184615384615412</v>
      </c>
      <c r="S19" s="103">
        <f t="shared" si="19"/>
        <v>-0.4358461538461551</v>
      </c>
      <c r="T19" s="103">
        <f t="shared" si="20"/>
        <v>-0.17884615384615543</v>
      </c>
      <c r="U19" s="103">
        <f t="shared" si="21"/>
        <v>-0.33084615384615468</v>
      </c>
      <c r="V19" s="103">
        <f t="shared" si="22"/>
        <v>-0.73984615384615449</v>
      </c>
      <c r="W19" s="103" t="str">
        <f t="shared" si="23"/>
        <v/>
      </c>
      <c r="X19" s="103">
        <f t="shared" si="24"/>
        <v>-0.49684615384615505</v>
      </c>
      <c r="Y19" s="103">
        <f t="shared" si="25"/>
        <v>0.75115384615384606</v>
      </c>
      <c r="Z19" s="103">
        <f t="shared" si="26"/>
        <v>0.73615384615384549</v>
      </c>
      <c r="AA19" s="103">
        <f t="shared" si="27"/>
        <v>0.24815384615384595</v>
      </c>
      <c r="AB19" s="103">
        <f t="shared" si="28"/>
        <v>0.31915384615384568</v>
      </c>
      <c r="AC19" s="36">
        <f t="shared" si="29"/>
        <v>0</v>
      </c>
      <c r="AD19" s="35">
        <f t="shared" si="30"/>
        <v>77.126865671641795</v>
      </c>
      <c r="AE19" s="35">
        <f t="shared" si="31"/>
        <v>74.83043079743355</v>
      </c>
      <c r="AF19" s="35">
        <f t="shared" si="32"/>
        <v>77.256880733944939</v>
      </c>
      <c r="AG19" s="35">
        <f t="shared" si="33"/>
        <v>75.241128298453134</v>
      </c>
      <c r="AH19" s="35">
        <f t="shared" si="34"/>
        <v>69.1292875989446</v>
      </c>
      <c r="AI19" s="35">
        <f t="shared" si="35"/>
        <v>0</v>
      </c>
      <c r="AJ19" s="35">
        <f t="shared" si="36"/>
        <v>86.970054738649779</v>
      </c>
      <c r="AK19" s="35">
        <f t="shared" si="37"/>
        <v>95.272542027508933</v>
      </c>
      <c r="AL19" s="35">
        <f t="shared" si="38"/>
        <v>94.436576977544007</v>
      </c>
      <c r="AM19" s="35">
        <f t="shared" si="39"/>
        <v>89.148614609571794</v>
      </c>
      <c r="AN19" s="35">
        <f t="shared" si="40"/>
        <v>84.14150943396227</v>
      </c>
      <c r="AO19" s="36">
        <f t="shared" si="41"/>
        <v>0</v>
      </c>
      <c r="AP19" s="35">
        <f t="shared" si="42"/>
        <v>98.183113644460292</v>
      </c>
      <c r="AQ19" s="35">
        <f t="shared" si="43"/>
        <v>96.948105925662034</v>
      </c>
      <c r="AR19" s="35">
        <f t="shared" si="44"/>
        <v>100</v>
      </c>
      <c r="AS19" s="35">
        <f t="shared" si="45"/>
        <v>98.194988718679497</v>
      </c>
      <c r="AT19" s="35">
        <f t="shared" si="46"/>
        <v>93.338083363021028</v>
      </c>
      <c r="AU19" s="35">
        <f t="shared" si="47"/>
        <v>0</v>
      </c>
      <c r="AV19" s="35">
        <f t="shared" si="48"/>
        <v>100</v>
      </c>
      <c r="AW19" s="35">
        <f t="shared" si="49"/>
        <v>100</v>
      </c>
      <c r="AX19" s="35">
        <f t="shared" si="50"/>
        <v>99.839589348732744</v>
      </c>
      <c r="AY19" s="35">
        <f t="shared" si="51"/>
        <v>94.620896160838413</v>
      </c>
      <c r="AZ19" s="35">
        <f t="shared" si="52"/>
        <v>95.380173243503364</v>
      </c>
      <c r="BA19" s="36">
        <f t="shared" si="53"/>
        <v>0</v>
      </c>
      <c r="BB19" s="35">
        <f t="shared" si="54"/>
        <v>80.953928624442739</v>
      </c>
      <c r="BC19" s="35">
        <f t="shared" si="55"/>
        <v>78.543543821709989</v>
      </c>
      <c r="BD19" s="35">
        <f t="shared" si="56"/>
        <v>81.090395081132428</v>
      </c>
      <c r="BE19" s="35">
        <f t="shared" si="57"/>
        <v>78.974620281180336</v>
      </c>
      <c r="BF19" s="35">
        <f t="shared" si="58"/>
        <v>72.559507836984395</v>
      </c>
      <c r="BG19" s="35">
        <f t="shared" si="59"/>
        <v>0</v>
      </c>
      <c r="BH19" s="35">
        <f t="shared" si="60"/>
        <v>91.285540290861661</v>
      </c>
      <c r="BI19" s="35">
        <f t="shared" si="61"/>
        <v>100</v>
      </c>
      <c r="BJ19" s="35">
        <f t="shared" si="62"/>
        <v>99.122554062089009</v>
      </c>
      <c r="BK19" s="35">
        <f t="shared" si="63"/>
        <v>93.572201090038178</v>
      </c>
      <c r="BL19" s="35">
        <f t="shared" si="64"/>
        <v>88.316641545753342</v>
      </c>
      <c r="BM19" s="35">
        <f t="shared" si="65"/>
        <v>98.13576348142945</v>
      </c>
      <c r="BN19" s="35">
        <f t="shared" si="66"/>
        <v>99.999999999999986</v>
      </c>
      <c r="BO19" s="35">
        <f t="shared" si="67"/>
        <v>98.834150783178529</v>
      </c>
      <c r="BP19" s="36">
        <f t="shared" si="68"/>
        <v>0</v>
      </c>
      <c r="BQ19" s="35">
        <f t="shared" si="69"/>
        <v>77.126865671641795</v>
      </c>
      <c r="BR19" s="35">
        <f t="shared" si="70"/>
        <v>74.83043079743355</v>
      </c>
      <c r="BS19" s="35">
        <f t="shared" si="71"/>
        <v>77.256880733944939</v>
      </c>
      <c r="BT19" s="35">
        <f t="shared" si="72"/>
        <v>75.241128298453134</v>
      </c>
      <c r="BU19" s="35">
        <f t="shared" si="73"/>
        <v>69.1292875989446</v>
      </c>
      <c r="BV19" s="35">
        <f t="shared" si="74"/>
        <v>0</v>
      </c>
      <c r="BW19" s="35">
        <f t="shared" si="75"/>
        <v>86.970054738649779</v>
      </c>
      <c r="BX19" s="35">
        <f t="shared" si="76"/>
        <v>95.272542027508933</v>
      </c>
      <c r="BY19" s="35">
        <f t="shared" si="77"/>
        <v>94.436576977544007</v>
      </c>
      <c r="BZ19" s="35">
        <f t="shared" si="78"/>
        <v>89.148614609571794</v>
      </c>
      <c r="CA19" s="35">
        <f t="shared" si="79"/>
        <v>84.14150943396227</v>
      </c>
      <c r="CB19" s="35">
        <f t="shared" si="80"/>
        <v>94.851246020419367</v>
      </c>
      <c r="CC19" s="35">
        <f t="shared" si="81"/>
        <v>96.653088186722442</v>
      </c>
      <c r="CD19" s="35">
        <f t="shared" si="82"/>
        <v>95.526258915063764</v>
      </c>
      <c r="CE19" s="36">
        <f t="shared" si="83"/>
        <v>0</v>
      </c>
      <c r="CF19" s="35">
        <f t="shared" si="84"/>
        <v>88.418350978504975</v>
      </c>
      <c r="CG19" s="35">
        <f t="shared" si="85"/>
        <v>87.306170463052069</v>
      </c>
      <c r="CH19" s="35">
        <f t="shared" si="86"/>
        <v>90.054539621430848</v>
      </c>
      <c r="CI19" s="35">
        <f t="shared" si="87"/>
        <v>88.429045021922775</v>
      </c>
      <c r="CJ19" s="35">
        <f t="shared" si="88"/>
        <v>84.055181264035923</v>
      </c>
      <c r="CK19" s="35">
        <f t="shared" si="89"/>
        <v>0</v>
      </c>
      <c r="CL19" s="35">
        <f t="shared" si="90"/>
        <v>86.653833814565274</v>
      </c>
      <c r="CM19" s="35">
        <f t="shared" si="91"/>
        <v>100</v>
      </c>
      <c r="CN19" s="35">
        <f t="shared" si="92"/>
        <v>99.839589348732744</v>
      </c>
      <c r="CO19" s="35">
        <f t="shared" si="93"/>
        <v>94.620896160838413</v>
      </c>
      <c r="CP19" s="35">
        <f t="shared" si="94"/>
        <v>95.380173243503364</v>
      </c>
      <c r="CQ19" s="35">
        <f t="shared" si="95"/>
        <v>97.737556561085981</v>
      </c>
      <c r="CR19" s="35">
        <f t="shared" si="96"/>
        <v>99.309954751131215</v>
      </c>
      <c r="CS19" s="35">
        <f t="shared" si="97"/>
        <v>100</v>
      </c>
      <c r="CT19" s="56"/>
      <c r="CU19" s="57">
        <v>8.2680000000000007</v>
      </c>
      <c r="CV19" s="57">
        <v>8.1639999999999997</v>
      </c>
      <c r="CW19" s="57">
        <v>8.4209999999999994</v>
      </c>
      <c r="CX19" s="57">
        <v>8.2690000000000001</v>
      </c>
      <c r="CY19" s="57">
        <v>7.86</v>
      </c>
      <c r="CZ19" s="66"/>
      <c r="DA19" s="57">
        <v>8.1029999999999998</v>
      </c>
      <c r="DB19" s="57">
        <v>9.3510000000000009</v>
      </c>
      <c r="DC19" s="57">
        <v>9.3360000000000003</v>
      </c>
      <c r="DD19" s="57">
        <v>8.8480000000000008</v>
      </c>
      <c r="DE19" s="57">
        <v>8.9190000000000005</v>
      </c>
      <c r="DF19" s="57">
        <v>8.64</v>
      </c>
      <c r="DG19" s="57">
        <v>8.7789999999999999</v>
      </c>
      <c r="DH19" s="57">
        <v>8.84</v>
      </c>
      <c r="DI19" s="56"/>
      <c r="DJ19" s="57">
        <v>0.2326</v>
      </c>
      <c r="DK19" s="57">
        <v>0.24440000000000001</v>
      </c>
      <c r="DL19" s="57">
        <v>0.23580000000000001</v>
      </c>
      <c r="DM19" s="57">
        <v>0.22520000000000001</v>
      </c>
      <c r="DN19" s="57">
        <v>0.28820000000000001</v>
      </c>
      <c r="DO19" s="66"/>
      <c r="DP19" s="57">
        <v>0.16109999999999999</v>
      </c>
      <c r="DQ19" s="57">
        <v>5.287E-2</v>
      </c>
      <c r="DR19" s="57">
        <v>7.6420000000000002E-2</v>
      </c>
      <c r="DS19" s="57">
        <v>5.5730000000000002E-2</v>
      </c>
      <c r="DT19" s="57">
        <v>6.2269999999999999E-2</v>
      </c>
      <c r="DU19" s="57">
        <v>7.4840000000000004E-2</v>
      </c>
      <c r="DV19" s="57">
        <v>5.5109999999999999E-2</v>
      </c>
      <c r="DW19" s="57">
        <v>5.8049999999999997E-2</v>
      </c>
    </row>
    <row r="20" spans="1:127" x14ac:dyDescent="0.2">
      <c r="A20" s="50" t="s">
        <v>166</v>
      </c>
      <c r="B20" s="50" t="e">
        <f>VLOOKUP(A20,#REF!,6,FALSE)</f>
        <v>#REF!</v>
      </c>
      <c r="C20" s="87" t="e">
        <f>VLOOKUP(B20,#REF!,10,FALSE)</f>
        <v>#REF!</v>
      </c>
      <c r="E20" s="102" t="str">
        <f t="shared" si="5"/>
        <v/>
      </c>
      <c r="F20" s="103">
        <f t="shared" si="6"/>
        <v>2.9873417721519857E-2</v>
      </c>
      <c r="G20" s="103">
        <f t="shared" si="7"/>
        <v>1.3693333333332447E-2</v>
      </c>
      <c r="H20" s="103">
        <f t="shared" si="8"/>
        <v>9.3740259740258125E-2</v>
      </c>
      <c r="I20" s="103">
        <f t="shared" si="9"/>
        <v>-3.1941176470587251E-2</v>
      </c>
      <c r="J20" s="103">
        <f t="shared" si="10"/>
        <v>-0.15373972602739805</v>
      </c>
      <c r="K20" s="103" t="str">
        <f t="shared" si="11"/>
        <v/>
      </c>
      <c r="L20" s="103" t="str">
        <f t="shared" si="12"/>
        <v/>
      </c>
      <c r="M20" s="103">
        <f t="shared" si="13"/>
        <v>1.1404390243902442</v>
      </c>
      <c r="N20" s="103">
        <f t="shared" si="14"/>
        <v>1.1404864864864894</v>
      </c>
      <c r="O20" s="103">
        <f t="shared" si="15"/>
        <v>0.87208888888888936</v>
      </c>
      <c r="P20" s="103">
        <f t="shared" si="16"/>
        <v>0.22332098765432207</v>
      </c>
      <c r="Q20" s="102" t="str">
        <f t="shared" si="17"/>
        <v/>
      </c>
      <c r="R20" s="103">
        <f t="shared" si="18"/>
        <v>-0.28683333333333394</v>
      </c>
      <c r="S20" s="103">
        <f t="shared" si="19"/>
        <v>-0.18483333333333363</v>
      </c>
      <c r="T20" s="103">
        <f t="shared" si="20"/>
        <v>3.9166666666666572E-2</v>
      </c>
      <c r="U20" s="103">
        <f t="shared" si="21"/>
        <v>-3.8833333333332831E-2</v>
      </c>
      <c r="V20" s="103">
        <f t="shared" si="22"/>
        <v>-9.5833333333333215E-2</v>
      </c>
      <c r="W20" s="103" t="str">
        <f t="shared" si="23"/>
        <v/>
      </c>
      <c r="X20" s="103" t="str">
        <f t="shared" si="24"/>
        <v/>
      </c>
      <c r="Y20" s="103">
        <f t="shared" si="25"/>
        <v>0.68716666666666626</v>
      </c>
      <c r="Z20" s="103">
        <f t="shared" si="26"/>
        <v>0.73416666666666686</v>
      </c>
      <c r="AA20" s="103">
        <f t="shared" si="27"/>
        <v>9.5166666666665733E-2</v>
      </c>
      <c r="AB20" s="103">
        <f t="shared" si="28"/>
        <v>-8.1833333333333869E-2</v>
      </c>
      <c r="AC20" s="36">
        <f t="shared" si="29"/>
        <v>0</v>
      </c>
      <c r="AD20" s="35">
        <f t="shared" si="30"/>
        <v>72.807835820895519</v>
      </c>
      <c r="AE20" s="35">
        <f t="shared" si="31"/>
        <v>72.474793767186071</v>
      </c>
      <c r="AF20" s="35">
        <f t="shared" si="32"/>
        <v>74.596330275229363</v>
      </c>
      <c r="AG20" s="35">
        <f t="shared" si="33"/>
        <v>73.275705186533216</v>
      </c>
      <c r="AH20" s="35">
        <f t="shared" si="34"/>
        <v>70.325417766051018</v>
      </c>
      <c r="AI20" s="35">
        <f t="shared" si="35"/>
        <v>0</v>
      </c>
      <c r="AJ20" s="35">
        <f t="shared" si="36"/>
        <v>0</v>
      </c>
      <c r="AK20" s="35">
        <f t="shared" si="37"/>
        <v>89.44472745797249</v>
      </c>
      <c r="AL20" s="35">
        <f t="shared" si="38"/>
        <v>89.277766538539339</v>
      </c>
      <c r="AM20" s="35">
        <f t="shared" si="39"/>
        <v>82.488664987405542</v>
      </c>
      <c r="AN20" s="35">
        <f t="shared" si="40"/>
        <v>75.566037735849065</v>
      </c>
      <c r="AO20" s="36">
        <f t="shared" si="41"/>
        <v>0</v>
      </c>
      <c r="AP20" s="35">
        <f t="shared" si="42"/>
        <v>95.99065305620465</v>
      </c>
      <c r="AQ20" s="35">
        <f t="shared" si="43"/>
        <v>97.245111302422828</v>
      </c>
      <c r="AR20" s="35">
        <f t="shared" si="44"/>
        <v>100</v>
      </c>
      <c r="AS20" s="35">
        <f t="shared" si="45"/>
        <v>99.040708399950816</v>
      </c>
      <c r="AT20" s="35">
        <f t="shared" si="46"/>
        <v>98.339687615299468</v>
      </c>
      <c r="AU20" s="35">
        <f t="shared" si="47"/>
        <v>0</v>
      </c>
      <c r="AV20" s="35">
        <f t="shared" si="48"/>
        <v>0</v>
      </c>
      <c r="AW20" s="35">
        <f t="shared" si="49"/>
        <v>99.467482438250613</v>
      </c>
      <c r="AX20" s="35">
        <f t="shared" si="50"/>
        <v>100</v>
      </c>
      <c r="AY20" s="35">
        <f t="shared" si="51"/>
        <v>92.760027192386119</v>
      </c>
      <c r="AZ20" s="35">
        <f t="shared" si="52"/>
        <v>90.754588715159755</v>
      </c>
      <c r="BA20" s="36">
        <f t="shared" si="53"/>
        <v>0</v>
      </c>
      <c r="BB20" s="35">
        <f t="shared" si="54"/>
        <v>81.399807333647288</v>
      </c>
      <c r="BC20" s="35">
        <f t="shared" si="55"/>
        <v>81.027463358575162</v>
      </c>
      <c r="BD20" s="35">
        <f t="shared" si="56"/>
        <v>83.399360024077481</v>
      </c>
      <c r="BE20" s="35">
        <f t="shared" si="57"/>
        <v>81.922889441374139</v>
      </c>
      <c r="BF20" s="35">
        <f t="shared" si="58"/>
        <v>78.624441892446825</v>
      </c>
      <c r="BG20" s="35">
        <f t="shared" si="59"/>
        <v>0</v>
      </c>
      <c r="BH20" s="35">
        <f t="shared" si="60"/>
        <v>0</v>
      </c>
      <c r="BI20" s="35">
        <f t="shared" si="61"/>
        <v>100</v>
      </c>
      <c r="BJ20" s="35">
        <f t="shared" si="62"/>
        <v>99.813336208652885</v>
      </c>
      <c r="BK20" s="35">
        <f t="shared" si="63"/>
        <v>92.223060354412269</v>
      </c>
      <c r="BL20" s="35">
        <f t="shared" si="64"/>
        <v>84.4835015807448</v>
      </c>
      <c r="BM20" s="35">
        <f t="shared" si="65"/>
        <v>98.468294872950324</v>
      </c>
      <c r="BN20" s="35">
        <f t="shared" si="66"/>
        <v>99.999999999999986</v>
      </c>
      <c r="BO20" s="35">
        <f t="shared" si="67"/>
        <v>97.939347646644777</v>
      </c>
      <c r="BP20" s="36">
        <f t="shared" si="68"/>
        <v>0</v>
      </c>
      <c r="BQ20" s="35">
        <f t="shared" si="69"/>
        <v>72.807835820895519</v>
      </c>
      <c r="BR20" s="35">
        <f t="shared" si="70"/>
        <v>72.474793767186071</v>
      </c>
      <c r="BS20" s="35">
        <f t="shared" si="71"/>
        <v>74.596330275229363</v>
      </c>
      <c r="BT20" s="35">
        <f t="shared" si="72"/>
        <v>73.275705186533216</v>
      </c>
      <c r="BU20" s="35">
        <f t="shared" si="73"/>
        <v>70.325417766051018</v>
      </c>
      <c r="BV20" s="35">
        <f t="shared" si="74"/>
        <v>0</v>
      </c>
      <c r="BW20" s="35">
        <f t="shared" si="75"/>
        <v>0</v>
      </c>
      <c r="BX20" s="35">
        <f t="shared" si="76"/>
        <v>89.44472745797249</v>
      </c>
      <c r="BY20" s="35">
        <f t="shared" si="77"/>
        <v>89.277766538539353</v>
      </c>
      <c r="BZ20" s="35">
        <f t="shared" si="78"/>
        <v>82.488664987405528</v>
      </c>
      <c r="CA20" s="35">
        <f t="shared" si="79"/>
        <v>75.566037735849065</v>
      </c>
      <c r="CB20" s="35">
        <f t="shared" si="80"/>
        <v>85.003842353716109</v>
      </c>
      <c r="CC20" s="35">
        <f t="shared" si="81"/>
        <v>86.326103710227898</v>
      </c>
      <c r="CD20" s="35">
        <f t="shared" si="82"/>
        <v>84.547222822563214</v>
      </c>
      <c r="CE20" s="36">
        <f t="shared" si="83"/>
        <v>0</v>
      </c>
      <c r="CF20" s="35">
        <f t="shared" si="84"/>
        <v>88.431905733061399</v>
      </c>
      <c r="CG20" s="35">
        <f t="shared" si="85"/>
        <v>89.587582143666438</v>
      </c>
      <c r="CH20" s="35">
        <f t="shared" si="86"/>
        <v>92.125538182642188</v>
      </c>
      <c r="CI20" s="35">
        <f t="shared" si="87"/>
        <v>91.241785633356002</v>
      </c>
      <c r="CJ20" s="35">
        <f t="shared" si="88"/>
        <v>90.595966462723766</v>
      </c>
      <c r="CK20" s="35">
        <f t="shared" si="89"/>
        <v>0</v>
      </c>
      <c r="CL20" s="35">
        <f t="shared" si="90"/>
        <v>0</v>
      </c>
      <c r="CM20" s="35">
        <f t="shared" si="91"/>
        <v>99.467482438250613</v>
      </c>
      <c r="CN20" s="35">
        <f t="shared" si="92"/>
        <v>100</v>
      </c>
      <c r="CO20" s="35">
        <f t="shared" si="93"/>
        <v>92.760027192386119</v>
      </c>
      <c r="CP20" s="35">
        <f t="shared" si="94"/>
        <v>90.754588715159755</v>
      </c>
      <c r="CQ20" s="35">
        <f t="shared" si="95"/>
        <v>98.750159418441527</v>
      </c>
      <c r="CR20" s="35">
        <f t="shared" si="96"/>
        <v>100</v>
      </c>
      <c r="CS20" s="35">
        <f t="shared" si="97"/>
        <v>99.783190919525566</v>
      </c>
      <c r="CT20" s="56"/>
      <c r="CU20" s="57">
        <v>7.8049999999999997</v>
      </c>
      <c r="CV20" s="57">
        <v>7.907</v>
      </c>
      <c r="CW20" s="57">
        <v>8.1310000000000002</v>
      </c>
      <c r="CX20" s="57">
        <v>8.0530000000000008</v>
      </c>
      <c r="CY20" s="57">
        <v>7.9960000000000004</v>
      </c>
      <c r="CZ20" s="57"/>
      <c r="DA20" s="57"/>
      <c r="DB20" s="57">
        <v>8.7789999999999999</v>
      </c>
      <c r="DC20" s="57">
        <v>8.8260000000000005</v>
      </c>
      <c r="DD20" s="57">
        <v>8.1869999999999994</v>
      </c>
      <c r="DE20" s="57">
        <v>8.01</v>
      </c>
      <c r="DF20" s="57">
        <v>7.7430000000000003</v>
      </c>
      <c r="DG20" s="57">
        <v>7.8410000000000002</v>
      </c>
      <c r="DH20" s="57">
        <v>7.8239999999999998</v>
      </c>
      <c r="DI20" s="56"/>
      <c r="DJ20" s="57">
        <v>7.8899999999999998E-2</v>
      </c>
      <c r="DK20" s="57">
        <v>0.14599999999999999</v>
      </c>
      <c r="DL20" s="57">
        <v>8.3229999999999998E-2</v>
      </c>
      <c r="DM20" s="57">
        <v>0.1081</v>
      </c>
      <c r="DN20" s="57">
        <v>0.18110000000000001</v>
      </c>
      <c r="DO20" s="57"/>
      <c r="DP20" s="57"/>
      <c r="DQ20" s="57">
        <v>7.5459999999999999E-2</v>
      </c>
      <c r="DR20" s="57">
        <v>7.0910000000000001E-2</v>
      </c>
      <c r="DS20" s="57">
        <v>6.9089999999999999E-2</v>
      </c>
      <c r="DT20" s="57">
        <v>9.3100000000000002E-2</v>
      </c>
      <c r="DU20" s="57">
        <v>0.1089</v>
      </c>
      <c r="DV20" s="57">
        <v>8.1720000000000001E-2</v>
      </c>
      <c r="DW20" s="57">
        <v>7.0680000000000007E-2</v>
      </c>
    </row>
    <row r="21" spans="1:127" x14ac:dyDescent="0.2">
      <c r="A21" s="50" t="s">
        <v>87</v>
      </c>
      <c r="B21" s="50" t="e">
        <f>VLOOKUP(A21,#REF!,6,FALSE)</f>
        <v>#REF!</v>
      </c>
      <c r="C21" s="87" t="e">
        <f>VLOOKUP(B21,#REF!,10,FALSE)</f>
        <v>#REF!</v>
      </c>
      <c r="E21" s="102">
        <f t="shared" si="5"/>
        <v>1.7331818181818175</v>
      </c>
      <c r="F21" s="103" t="str">
        <f t="shared" si="6"/>
        <v/>
      </c>
      <c r="G21" s="103" t="str">
        <f t="shared" si="7"/>
        <v/>
      </c>
      <c r="H21" s="103" t="str">
        <f t="shared" si="8"/>
        <v/>
      </c>
      <c r="I21" s="103" t="str">
        <f t="shared" si="9"/>
        <v/>
      </c>
      <c r="J21" s="103" t="str">
        <f t="shared" si="10"/>
        <v/>
      </c>
      <c r="K21" s="103" t="str">
        <f t="shared" si="11"/>
        <v/>
      </c>
      <c r="L21" s="103" t="str">
        <f t="shared" si="12"/>
        <v/>
      </c>
      <c r="M21" s="103">
        <f t="shared" si="13"/>
        <v>0.23143902439024444</v>
      </c>
      <c r="N21" s="103">
        <f t="shared" si="14"/>
        <v>9.0486486486488715E-2</v>
      </c>
      <c r="O21" s="103">
        <f t="shared" si="15"/>
        <v>0.37908888888888992</v>
      </c>
      <c r="P21" s="103">
        <f t="shared" si="16"/>
        <v>1.2413209876543227</v>
      </c>
      <c r="Q21" s="102">
        <f t="shared" si="17"/>
        <v>2.0372500000000002</v>
      </c>
      <c r="R21" s="103" t="str">
        <f t="shared" si="18"/>
        <v/>
      </c>
      <c r="S21" s="103" t="str">
        <f t="shared" si="19"/>
        <v/>
      </c>
      <c r="T21" s="103" t="str">
        <f t="shared" si="20"/>
        <v/>
      </c>
      <c r="U21" s="103" t="str">
        <f t="shared" si="21"/>
        <v/>
      </c>
      <c r="V21" s="103" t="str">
        <f t="shared" si="22"/>
        <v/>
      </c>
      <c r="W21" s="103" t="str">
        <f t="shared" si="23"/>
        <v/>
      </c>
      <c r="X21" s="103" t="str">
        <f t="shared" si="24"/>
        <v/>
      </c>
      <c r="Y21" s="103">
        <f t="shared" si="25"/>
        <v>-0.33274999999999988</v>
      </c>
      <c r="Z21" s="103">
        <f t="shared" si="26"/>
        <v>-0.42675000000000018</v>
      </c>
      <c r="AA21" s="103">
        <f t="shared" si="27"/>
        <v>-0.50875000000000004</v>
      </c>
      <c r="AB21" s="103">
        <f t="shared" si="28"/>
        <v>0.82525000000000048</v>
      </c>
      <c r="AC21" s="36">
        <f t="shared" si="29"/>
        <v>85.475792988313856</v>
      </c>
      <c r="AD21" s="35">
        <f t="shared" si="30"/>
        <v>0</v>
      </c>
      <c r="AE21" s="35">
        <f t="shared" si="31"/>
        <v>0</v>
      </c>
      <c r="AF21" s="35">
        <f t="shared" si="32"/>
        <v>0</v>
      </c>
      <c r="AG21" s="35">
        <f t="shared" si="33"/>
        <v>0</v>
      </c>
      <c r="AH21" s="35">
        <f t="shared" si="34"/>
        <v>0</v>
      </c>
      <c r="AI21" s="35">
        <f t="shared" si="35"/>
        <v>0</v>
      </c>
      <c r="AJ21" s="35">
        <f t="shared" si="36"/>
        <v>0</v>
      </c>
      <c r="AK21" s="35">
        <f t="shared" si="37"/>
        <v>80.183392766174222</v>
      </c>
      <c r="AL21" s="35">
        <f t="shared" si="38"/>
        <v>78.656686222941545</v>
      </c>
      <c r="AM21" s="35">
        <f t="shared" si="39"/>
        <v>77.521410579345087</v>
      </c>
      <c r="AN21" s="35">
        <f t="shared" si="40"/>
        <v>85.169811320754718</v>
      </c>
      <c r="AO21" s="36">
        <f t="shared" si="41"/>
        <v>100</v>
      </c>
      <c r="AP21" s="35">
        <f t="shared" si="42"/>
        <v>0</v>
      </c>
      <c r="AQ21" s="35">
        <f t="shared" si="43"/>
        <v>0</v>
      </c>
      <c r="AR21" s="35">
        <f t="shared" si="44"/>
        <v>0</v>
      </c>
      <c r="AS21" s="35">
        <f t="shared" si="45"/>
        <v>0</v>
      </c>
      <c r="AT21" s="35">
        <f t="shared" si="46"/>
        <v>0</v>
      </c>
      <c r="AU21" s="35">
        <f t="shared" si="47"/>
        <v>0</v>
      </c>
      <c r="AV21" s="35">
        <f t="shared" si="48"/>
        <v>0</v>
      </c>
      <c r="AW21" s="35">
        <f t="shared" si="49"/>
        <v>87.173238812583065</v>
      </c>
      <c r="AX21" s="35">
        <f t="shared" si="50"/>
        <v>86.132033673017276</v>
      </c>
      <c r="AY21" s="35">
        <f t="shared" si="51"/>
        <v>85.223748338502432</v>
      </c>
      <c r="AZ21" s="35">
        <f t="shared" si="52"/>
        <v>100</v>
      </c>
      <c r="BA21" s="36">
        <f t="shared" si="53"/>
        <v>100</v>
      </c>
      <c r="BB21" s="35">
        <f t="shared" si="54"/>
        <v>0</v>
      </c>
      <c r="BC21" s="35">
        <f t="shared" si="55"/>
        <v>0</v>
      </c>
      <c r="BD21" s="35">
        <f t="shared" si="56"/>
        <v>0</v>
      </c>
      <c r="BE21" s="35">
        <f t="shared" si="57"/>
        <v>0</v>
      </c>
      <c r="BF21" s="35">
        <f t="shared" si="58"/>
        <v>0</v>
      </c>
      <c r="BG21" s="35">
        <f t="shared" si="59"/>
        <v>0</v>
      </c>
      <c r="BH21" s="35">
        <f t="shared" si="60"/>
        <v>0</v>
      </c>
      <c r="BI21" s="35">
        <f t="shared" si="61"/>
        <v>93.808305208863985</v>
      </c>
      <c r="BJ21" s="35">
        <f t="shared" si="62"/>
        <v>92.022177827230436</v>
      </c>
      <c r="BK21" s="35">
        <f t="shared" si="63"/>
        <v>90.693994017632235</v>
      </c>
      <c r="BL21" s="35">
        <f t="shared" si="64"/>
        <v>99.64202535377359</v>
      </c>
      <c r="BM21" s="35">
        <f t="shared" si="65"/>
        <v>98.445411754493335</v>
      </c>
      <c r="BN21" s="35">
        <f t="shared" si="66"/>
        <v>98.233769522742492</v>
      </c>
      <c r="BO21" s="35">
        <f t="shared" si="67"/>
        <v>100</v>
      </c>
      <c r="BP21" s="36">
        <f t="shared" si="68"/>
        <v>85.475792988313856</v>
      </c>
      <c r="BQ21" s="35">
        <f t="shared" si="69"/>
        <v>0</v>
      </c>
      <c r="BR21" s="35">
        <f t="shared" si="70"/>
        <v>0</v>
      </c>
      <c r="BS21" s="35">
        <f t="shared" si="71"/>
        <v>0</v>
      </c>
      <c r="BT21" s="35">
        <f t="shared" si="72"/>
        <v>0</v>
      </c>
      <c r="BU21" s="35">
        <f t="shared" si="73"/>
        <v>0</v>
      </c>
      <c r="BV21" s="35">
        <f t="shared" si="74"/>
        <v>0</v>
      </c>
      <c r="BW21" s="35">
        <f t="shared" si="75"/>
        <v>0</v>
      </c>
      <c r="BX21" s="35">
        <f t="shared" si="76"/>
        <v>80.183392766174222</v>
      </c>
      <c r="BY21" s="35">
        <f t="shared" si="77"/>
        <v>78.656686222941545</v>
      </c>
      <c r="BZ21" s="35">
        <f t="shared" si="78"/>
        <v>77.521410579345087</v>
      </c>
      <c r="CA21" s="35">
        <f t="shared" si="79"/>
        <v>85.169811320754732</v>
      </c>
      <c r="CB21" s="35">
        <f t="shared" si="80"/>
        <v>83.46690086727412</v>
      </c>
      <c r="CC21" s="35">
        <f t="shared" si="81"/>
        <v>83.287460090278543</v>
      </c>
      <c r="CD21" s="35">
        <f t="shared" si="82"/>
        <v>84.784957856062249</v>
      </c>
      <c r="CE21" s="36">
        <f t="shared" si="83"/>
        <v>100</v>
      </c>
      <c r="CF21" s="35">
        <f t="shared" si="84"/>
        <v>0</v>
      </c>
      <c r="CG21" s="35">
        <f t="shared" si="85"/>
        <v>0</v>
      </c>
      <c r="CH21" s="35">
        <f t="shared" si="86"/>
        <v>0</v>
      </c>
      <c r="CI21" s="35">
        <f t="shared" si="87"/>
        <v>0</v>
      </c>
      <c r="CJ21" s="35">
        <f t="shared" si="88"/>
        <v>0</v>
      </c>
      <c r="CK21" s="35">
        <f t="shared" si="89"/>
        <v>0</v>
      </c>
      <c r="CL21" s="35">
        <f t="shared" si="90"/>
        <v>0</v>
      </c>
      <c r="CM21" s="35">
        <f t="shared" si="91"/>
        <v>76.85546875</v>
      </c>
      <c r="CN21" s="35">
        <f t="shared" si="92"/>
        <v>75.9375</v>
      </c>
      <c r="CO21" s="35">
        <f t="shared" si="93"/>
        <v>75.13671875</v>
      </c>
      <c r="CP21" s="35">
        <f t="shared" si="94"/>
        <v>88.1640625</v>
      </c>
      <c r="CQ21" s="35">
        <f t="shared" si="95"/>
        <v>96.902880448636239</v>
      </c>
      <c r="CR21" s="35">
        <f t="shared" si="96"/>
        <v>96.418557226612279</v>
      </c>
      <c r="CS21" s="35">
        <f t="shared" si="97"/>
        <v>100</v>
      </c>
      <c r="CT21" s="56">
        <v>10.24</v>
      </c>
      <c r="CU21" s="67"/>
      <c r="CV21" s="57"/>
      <c r="CW21" s="57"/>
      <c r="CX21" s="57"/>
      <c r="CY21" s="57"/>
      <c r="CZ21" s="57"/>
      <c r="DA21" s="67"/>
      <c r="DB21" s="57">
        <v>7.87</v>
      </c>
      <c r="DC21" s="57">
        <v>7.7759999999999998</v>
      </c>
      <c r="DD21" s="57">
        <v>7.694</v>
      </c>
      <c r="DE21" s="57">
        <v>9.0280000000000005</v>
      </c>
      <c r="DF21" s="57">
        <v>7.6029999999999998</v>
      </c>
      <c r="DG21" s="57">
        <v>7.5650000000000004</v>
      </c>
      <c r="DH21" s="57">
        <v>7.8460000000000001</v>
      </c>
      <c r="DI21" s="56">
        <v>8.9880000000000002E-2</v>
      </c>
      <c r="DJ21" s="67"/>
      <c r="DK21" s="57"/>
      <c r="DL21" s="57"/>
      <c r="DM21" s="57"/>
      <c r="DN21" s="57"/>
      <c r="DO21" s="57"/>
      <c r="DP21" s="67"/>
      <c r="DQ21" s="57">
        <v>8.2540000000000002E-2</v>
      </c>
      <c r="DR21" s="57">
        <v>8.2269999999999996E-2</v>
      </c>
      <c r="DS21" s="57">
        <v>0.104</v>
      </c>
      <c r="DT21" s="57">
        <v>4.6429999999999999E-2</v>
      </c>
      <c r="DU21" s="57">
        <v>0.115</v>
      </c>
      <c r="DV21" s="57">
        <v>7.7640000000000001E-2</v>
      </c>
      <c r="DW21" s="57">
        <v>9.2869999999999994E-2</v>
      </c>
    </row>
    <row r="22" spans="1:127" x14ac:dyDescent="0.2">
      <c r="A22" s="50" t="s">
        <v>94</v>
      </c>
      <c r="B22" s="50" t="e">
        <f>VLOOKUP(A22,#REF!,6,FALSE)</f>
        <v>#REF!</v>
      </c>
      <c r="C22" s="87" t="e">
        <f>VLOOKUP(B22,#REF!,10,FALSE)</f>
        <v>#REF!</v>
      </c>
      <c r="E22" s="102" t="str">
        <f t="shared" si="5"/>
        <v/>
      </c>
      <c r="F22" s="103">
        <f t="shared" si="6"/>
        <v>-1.1321265822784801</v>
      </c>
      <c r="G22" s="103">
        <f t="shared" si="7"/>
        <v>-1.1403066666666675</v>
      </c>
      <c r="H22" s="103">
        <f t="shared" si="8"/>
        <v>-1.3332597402597424</v>
      </c>
      <c r="I22" s="103">
        <f t="shared" si="9"/>
        <v>-1.3099411764705877</v>
      </c>
      <c r="J22" s="103">
        <f t="shared" si="10"/>
        <v>-1.2217397260273986</v>
      </c>
      <c r="K22" s="103" t="str">
        <f t="shared" si="11"/>
        <v/>
      </c>
      <c r="L22" s="103" t="str">
        <f t="shared" si="12"/>
        <v/>
      </c>
      <c r="M22" s="103">
        <f t="shared" si="13"/>
        <v>-0.73356097560975542</v>
      </c>
      <c r="N22" s="103">
        <f t="shared" si="14"/>
        <v>-0.88051351351351137</v>
      </c>
      <c r="O22" s="103">
        <f t="shared" si="15"/>
        <v>-0.43191111111111002</v>
      </c>
      <c r="P22" s="103">
        <f t="shared" si="16"/>
        <v>-0.25067901234567813</v>
      </c>
      <c r="Q22" s="102" t="str">
        <f t="shared" si="17"/>
        <v/>
      </c>
      <c r="R22" s="103">
        <f t="shared" si="18"/>
        <v>-0.23833333333333417</v>
      </c>
      <c r="S22" s="103">
        <f t="shared" si="19"/>
        <v>-0.12833333333333385</v>
      </c>
      <c r="T22" s="103">
        <f t="shared" si="20"/>
        <v>-0.17733333333333423</v>
      </c>
      <c r="U22" s="103">
        <f t="shared" si="21"/>
        <v>-0.10633333333333361</v>
      </c>
      <c r="V22" s="103">
        <f t="shared" si="22"/>
        <v>4.6666666666665968E-2</v>
      </c>
      <c r="W22" s="103" t="str">
        <f t="shared" si="23"/>
        <v/>
      </c>
      <c r="X22" s="103" t="str">
        <f t="shared" si="24"/>
        <v/>
      </c>
      <c r="Y22" s="103">
        <f t="shared" si="25"/>
        <v>2.3666666666666281E-2</v>
      </c>
      <c r="Z22" s="103">
        <f t="shared" si="26"/>
        <v>-7.6333333333334252E-2</v>
      </c>
      <c r="AA22" s="103">
        <f t="shared" si="27"/>
        <v>1.666666666666039E-3</v>
      </c>
      <c r="AB22" s="103">
        <f t="shared" si="28"/>
        <v>0.65466666666666562</v>
      </c>
      <c r="AC22" s="36">
        <f t="shared" si="29"/>
        <v>0</v>
      </c>
      <c r="AD22" s="35">
        <f t="shared" si="30"/>
        <v>61.968283582089541</v>
      </c>
      <c r="AE22" s="35">
        <f t="shared" si="31"/>
        <v>61.89734188817598</v>
      </c>
      <c r="AF22" s="35">
        <f t="shared" si="32"/>
        <v>61.5045871559633</v>
      </c>
      <c r="AG22" s="35">
        <f t="shared" si="33"/>
        <v>61.646951774340302</v>
      </c>
      <c r="AH22" s="35">
        <f t="shared" si="34"/>
        <v>60.93227792436236</v>
      </c>
      <c r="AI22" s="35">
        <f t="shared" si="35"/>
        <v>0</v>
      </c>
      <c r="AJ22" s="35">
        <f t="shared" si="36"/>
        <v>0</v>
      </c>
      <c r="AK22" s="35">
        <f t="shared" si="37"/>
        <v>70.351502801833931</v>
      </c>
      <c r="AL22" s="35">
        <f t="shared" si="38"/>
        <v>68.834715759660128</v>
      </c>
      <c r="AM22" s="35">
        <f t="shared" si="39"/>
        <v>69.350125944584377</v>
      </c>
      <c r="AN22" s="35">
        <f t="shared" si="40"/>
        <v>71.094339622641499</v>
      </c>
      <c r="AO22" s="36">
        <f t="shared" si="41"/>
        <v>0</v>
      </c>
      <c r="AP22" s="35">
        <f t="shared" si="42"/>
        <v>95.886258660508076</v>
      </c>
      <c r="AQ22" s="35">
        <f t="shared" si="43"/>
        <v>97.474018475750569</v>
      </c>
      <c r="AR22" s="35">
        <f t="shared" si="44"/>
        <v>96.766743648960741</v>
      </c>
      <c r="AS22" s="35">
        <f t="shared" si="45"/>
        <v>97.79157043879907</v>
      </c>
      <c r="AT22" s="35">
        <f t="shared" si="46"/>
        <v>100</v>
      </c>
      <c r="AU22" s="35">
        <f t="shared" si="47"/>
        <v>0</v>
      </c>
      <c r="AV22" s="35">
        <f t="shared" si="48"/>
        <v>0</v>
      </c>
      <c r="AW22" s="35">
        <f t="shared" si="49"/>
        <v>91.626857749469224</v>
      </c>
      <c r="AX22" s="35">
        <f t="shared" si="50"/>
        <v>90.299893842887485</v>
      </c>
      <c r="AY22" s="35">
        <f t="shared" si="51"/>
        <v>91.334925690021237</v>
      </c>
      <c r="AZ22" s="35">
        <f t="shared" si="52"/>
        <v>100</v>
      </c>
      <c r="BA22" s="36">
        <f t="shared" si="53"/>
        <v>0</v>
      </c>
      <c r="BB22" s="35">
        <f t="shared" si="54"/>
        <v>87.163456206229995</v>
      </c>
      <c r="BC22" s="35">
        <f t="shared" si="55"/>
        <v>87.06367091489723</v>
      </c>
      <c r="BD22" s="35">
        <f t="shared" si="56"/>
        <v>86.511229279884702</v>
      </c>
      <c r="BE22" s="35">
        <f t="shared" si="57"/>
        <v>86.711476752654903</v>
      </c>
      <c r="BF22" s="35">
        <f t="shared" si="58"/>
        <v>85.706229564522445</v>
      </c>
      <c r="BG22" s="35">
        <f t="shared" si="59"/>
        <v>0</v>
      </c>
      <c r="BH22" s="35">
        <f t="shared" si="60"/>
        <v>0</v>
      </c>
      <c r="BI22" s="35">
        <f t="shared" si="61"/>
        <v>98.95513929132693</v>
      </c>
      <c r="BJ22" s="35">
        <f t="shared" si="62"/>
        <v>96.821654332855289</v>
      </c>
      <c r="BK22" s="35">
        <f t="shared" si="63"/>
        <v>97.54662088808314</v>
      </c>
      <c r="BL22" s="35">
        <f t="shared" si="64"/>
        <v>100</v>
      </c>
      <c r="BM22" s="35">
        <f t="shared" si="65"/>
        <v>0</v>
      </c>
      <c r="BN22" s="35">
        <f t="shared" si="66"/>
        <v>0</v>
      </c>
      <c r="BO22" s="35">
        <f t="shared" si="67"/>
        <v>0</v>
      </c>
      <c r="BP22" s="36">
        <f t="shared" si="68"/>
        <v>0</v>
      </c>
      <c r="BQ22" s="35">
        <f t="shared" si="69"/>
        <v>61.968283582089548</v>
      </c>
      <c r="BR22" s="35">
        <f t="shared" si="70"/>
        <v>61.89734188817598</v>
      </c>
      <c r="BS22" s="35">
        <f t="shared" si="71"/>
        <v>61.5045871559633</v>
      </c>
      <c r="BT22" s="35">
        <f t="shared" si="72"/>
        <v>61.646951774340309</v>
      </c>
      <c r="BU22" s="35">
        <f t="shared" si="73"/>
        <v>60.93227792436236</v>
      </c>
      <c r="BV22" s="35">
        <f t="shared" si="74"/>
        <v>0</v>
      </c>
      <c r="BW22" s="35">
        <f t="shared" si="75"/>
        <v>0</v>
      </c>
      <c r="BX22" s="35">
        <f t="shared" si="76"/>
        <v>70.351502801833931</v>
      </c>
      <c r="BY22" s="35">
        <f t="shared" si="77"/>
        <v>68.834715759660128</v>
      </c>
      <c r="BZ22" s="35">
        <f t="shared" si="78"/>
        <v>69.350125944584377</v>
      </c>
      <c r="CA22" s="35">
        <f t="shared" si="79"/>
        <v>71.094339622641499</v>
      </c>
      <c r="CB22" s="35">
        <f t="shared" si="80"/>
        <v>0</v>
      </c>
      <c r="CC22" s="35">
        <f t="shared" si="81"/>
        <v>0</v>
      </c>
      <c r="CD22" s="35">
        <f t="shared" si="82"/>
        <v>0</v>
      </c>
      <c r="CE22" s="36">
        <f t="shared" si="83"/>
        <v>0</v>
      </c>
      <c r="CF22" s="35">
        <f t="shared" si="84"/>
        <v>88.150212314225058</v>
      </c>
      <c r="CG22" s="35">
        <f t="shared" si="85"/>
        <v>89.609872611464965</v>
      </c>
      <c r="CH22" s="35">
        <f t="shared" si="86"/>
        <v>88.959660297239921</v>
      </c>
      <c r="CI22" s="35">
        <f t="shared" si="87"/>
        <v>89.901804670912952</v>
      </c>
      <c r="CJ22" s="35">
        <f t="shared" si="88"/>
        <v>91.932059447983008</v>
      </c>
      <c r="CK22" s="35">
        <f t="shared" si="89"/>
        <v>0</v>
      </c>
      <c r="CL22" s="35">
        <f t="shared" si="90"/>
        <v>0</v>
      </c>
      <c r="CM22" s="35">
        <f t="shared" si="91"/>
        <v>91.626857749469224</v>
      </c>
      <c r="CN22" s="35">
        <f t="shared" si="92"/>
        <v>90.299893842887485</v>
      </c>
      <c r="CO22" s="35">
        <f t="shared" si="93"/>
        <v>91.334925690021237</v>
      </c>
      <c r="CP22" s="35">
        <f t="shared" si="94"/>
        <v>100</v>
      </c>
      <c r="CQ22" s="35">
        <f t="shared" si="95"/>
        <v>0</v>
      </c>
      <c r="CR22" s="35">
        <f t="shared" si="96"/>
        <v>0</v>
      </c>
      <c r="CS22" s="35">
        <f t="shared" si="97"/>
        <v>0</v>
      </c>
      <c r="CT22" s="56"/>
      <c r="CU22" s="57">
        <v>6.6429999999999998</v>
      </c>
      <c r="CV22" s="57">
        <v>6.7530000000000001</v>
      </c>
      <c r="CW22" s="57">
        <v>6.7039999999999997</v>
      </c>
      <c r="CX22" s="57">
        <v>6.7750000000000004</v>
      </c>
      <c r="CY22" s="57">
        <v>6.9279999999999999</v>
      </c>
      <c r="CZ22" s="57"/>
      <c r="DA22" s="57"/>
      <c r="DB22" s="57">
        <v>6.9050000000000002</v>
      </c>
      <c r="DC22" s="57">
        <v>6.8049999999999997</v>
      </c>
      <c r="DD22" s="57">
        <v>6.883</v>
      </c>
      <c r="DE22" s="57">
        <v>7.5359999999999996</v>
      </c>
      <c r="DF22" s="57"/>
      <c r="DG22" s="57"/>
      <c r="DH22" s="57"/>
      <c r="DI22" s="56"/>
      <c r="DJ22" s="57">
        <v>8.5849999999999996E-2</v>
      </c>
      <c r="DK22" s="57">
        <v>6.9220000000000004E-2</v>
      </c>
      <c r="DL22" s="57">
        <v>0.1186</v>
      </c>
      <c r="DM22" s="57">
        <v>0.1009</v>
      </c>
      <c r="DN22" s="57">
        <v>0.1522</v>
      </c>
      <c r="DO22" s="57"/>
      <c r="DP22" s="57"/>
      <c r="DQ22" s="57">
        <v>5.0680000000000003E-2</v>
      </c>
      <c r="DR22" s="57">
        <v>3.3759999999999998E-2</v>
      </c>
      <c r="DS22" s="57">
        <v>5.8999999999999997E-2</v>
      </c>
      <c r="DT22" s="57">
        <v>0.17050000000000001</v>
      </c>
      <c r="DU22" s="57"/>
      <c r="DV22" s="57"/>
      <c r="DW22" s="57"/>
    </row>
    <row r="23" spans="1:127" x14ac:dyDescent="0.2">
      <c r="A23" s="50" t="s">
        <v>95</v>
      </c>
      <c r="B23" s="50" t="e">
        <f>VLOOKUP(A23,#REF!,6,FALSE)</f>
        <v>#REF!</v>
      </c>
      <c r="C23" s="87" t="e">
        <f>VLOOKUP(B23,#REF!,10,FALSE)</f>
        <v>#REF!</v>
      </c>
      <c r="E23" s="102" t="str">
        <f t="shared" si="5"/>
        <v/>
      </c>
      <c r="F23" s="103">
        <f t="shared" si="6"/>
        <v>0.36787341772152082</v>
      </c>
      <c r="G23" s="103">
        <f t="shared" si="7"/>
        <v>-2.2306666666667141E-2</v>
      </c>
      <c r="H23" s="103">
        <f t="shared" si="8"/>
        <v>-0.20425974025974192</v>
      </c>
      <c r="I23" s="103">
        <f t="shared" si="9"/>
        <v>5.1058823529411157E-2</v>
      </c>
      <c r="J23" s="103">
        <f t="shared" si="10"/>
        <v>0.49926027397260064</v>
      </c>
      <c r="K23" s="103">
        <f t="shared" si="11"/>
        <v>1.2623888888888875</v>
      </c>
      <c r="L23" s="103">
        <f t="shared" si="12"/>
        <v>0.78546666666666543</v>
      </c>
      <c r="M23" s="103">
        <f t="shared" si="13"/>
        <v>2.0754390243902447</v>
      </c>
      <c r="N23" s="103">
        <f t="shared" si="14"/>
        <v>1.8564864864864887</v>
      </c>
      <c r="O23" s="103">
        <f t="shared" si="15"/>
        <v>2.2200888888888901</v>
      </c>
      <c r="P23" s="103">
        <f t="shared" si="16"/>
        <v>0.96732098765432184</v>
      </c>
      <c r="Q23" s="102" t="str">
        <f t="shared" si="17"/>
        <v/>
      </c>
      <c r="R23" s="103">
        <f t="shared" si="18"/>
        <v>-0.49528571428571233</v>
      </c>
      <c r="S23" s="103">
        <f t="shared" si="19"/>
        <v>-0.76728571428571257</v>
      </c>
      <c r="T23" s="103">
        <f t="shared" si="20"/>
        <v>-0.80528571428571283</v>
      </c>
      <c r="U23" s="103">
        <f t="shared" si="21"/>
        <v>-0.50228571428571378</v>
      </c>
      <c r="V23" s="103">
        <f t="shared" si="22"/>
        <v>1.071428571428612E-2</v>
      </c>
      <c r="W23" s="103">
        <f t="shared" si="23"/>
        <v>0.23471428571428632</v>
      </c>
      <c r="X23" s="103">
        <f t="shared" si="24"/>
        <v>-0.42928571428571338</v>
      </c>
      <c r="Y23" s="103">
        <f t="shared" si="25"/>
        <v>1.0757142857142874</v>
      </c>
      <c r="Z23" s="103">
        <f t="shared" si="26"/>
        <v>0.9037142857142868</v>
      </c>
      <c r="AA23" s="103">
        <f t="shared" si="27"/>
        <v>0.89671428571428713</v>
      </c>
      <c r="AB23" s="103">
        <f t="shared" si="28"/>
        <v>0.11571428571428655</v>
      </c>
      <c r="AC23" s="36">
        <f t="shared" si="29"/>
        <v>0</v>
      </c>
      <c r="AD23" s="35">
        <f t="shared" si="30"/>
        <v>75.960820895522389</v>
      </c>
      <c r="AE23" s="35">
        <f t="shared" si="31"/>
        <v>72.144821264894588</v>
      </c>
      <c r="AF23" s="35">
        <f t="shared" si="32"/>
        <v>71.862385321100916</v>
      </c>
      <c r="AG23" s="35">
        <f t="shared" si="33"/>
        <v>74.030937215650582</v>
      </c>
      <c r="AH23" s="35">
        <f t="shared" si="34"/>
        <v>76.068601583113448</v>
      </c>
      <c r="AI23" s="35">
        <f t="shared" si="35"/>
        <v>81.778801843317964</v>
      </c>
      <c r="AJ23" s="35">
        <f t="shared" si="36"/>
        <v>88.107760008586453</v>
      </c>
      <c r="AK23" s="35">
        <f t="shared" si="37"/>
        <v>98.970962812022449</v>
      </c>
      <c r="AL23" s="35">
        <f t="shared" si="38"/>
        <v>96.520331782318451</v>
      </c>
      <c r="AM23" s="35">
        <f t="shared" si="39"/>
        <v>96.07052896725439</v>
      </c>
      <c r="AN23" s="35">
        <f t="shared" si="40"/>
        <v>82.584905660377359</v>
      </c>
      <c r="AO23" s="36">
        <f t="shared" si="41"/>
        <v>0</v>
      </c>
      <c r="AP23" s="35">
        <f t="shared" si="42"/>
        <v>94.149612671985224</v>
      </c>
      <c r="AQ23" s="35">
        <f t="shared" si="43"/>
        <v>91.00474043241995</v>
      </c>
      <c r="AR23" s="35">
        <f t="shared" si="44"/>
        <v>90.565383281304207</v>
      </c>
      <c r="AS23" s="35">
        <f t="shared" si="45"/>
        <v>94.068678459937559</v>
      </c>
      <c r="AT23" s="35">
        <f t="shared" si="46"/>
        <v>100</v>
      </c>
      <c r="AU23" s="35">
        <f t="shared" si="47"/>
        <v>100</v>
      </c>
      <c r="AV23" s="35">
        <f t="shared" si="48"/>
        <v>92.516623464442702</v>
      </c>
      <c r="AW23" s="35">
        <f t="shared" si="49"/>
        <v>100</v>
      </c>
      <c r="AX23" s="35">
        <f t="shared" si="50"/>
        <v>98.229359687049609</v>
      </c>
      <c r="AY23" s="35">
        <f t="shared" si="51"/>
        <v>98.157298744080705</v>
      </c>
      <c r="AZ23" s="35">
        <f t="shared" si="52"/>
        <v>90.117356392835077</v>
      </c>
      <c r="BA23" s="36">
        <f t="shared" si="53"/>
        <v>0</v>
      </c>
      <c r="BB23" s="35">
        <f t="shared" si="54"/>
        <v>76.750613247843532</v>
      </c>
      <c r="BC23" s="35">
        <f t="shared" si="55"/>
        <v>72.894937277634369</v>
      </c>
      <c r="BD23" s="35">
        <f t="shared" si="56"/>
        <v>72.609564744348916</v>
      </c>
      <c r="BE23" s="35">
        <f t="shared" si="57"/>
        <v>74.800663863661754</v>
      </c>
      <c r="BF23" s="35">
        <f t="shared" si="58"/>
        <v>76.859514570543382</v>
      </c>
      <c r="BG23" s="35">
        <f t="shared" si="59"/>
        <v>82.629085864954249</v>
      </c>
      <c r="BH23" s="35">
        <f t="shared" si="60"/>
        <v>89.023848515984739</v>
      </c>
      <c r="BI23" s="35">
        <f t="shared" si="61"/>
        <v>100.00000000000001</v>
      </c>
      <c r="BJ23" s="35">
        <f t="shared" si="62"/>
        <v>97.523888865910578</v>
      </c>
      <c r="BK23" s="35">
        <f t="shared" si="63"/>
        <v>97.069409286967442</v>
      </c>
      <c r="BL23" s="35">
        <f t="shared" si="64"/>
        <v>83.443571037327928</v>
      </c>
      <c r="BM23" s="35">
        <f t="shared" si="65"/>
        <v>100</v>
      </c>
      <c r="BN23" s="35">
        <f t="shared" si="66"/>
        <v>99.274314025505589</v>
      </c>
      <c r="BO23" s="35">
        <f t="shared" si="67"/>
        <v>97.268626450387501</v>
      </c>
      <c r="BP23" s="36">
        <f t="shared" si="68"/>
        <v>0</v>
      </c>
      <c r="BQ23" s="35">
        <f t="shared" si="69"/>
        <v>75.960820895522389</v>
      </c>
      <c r="BR23" s="35">
        <f t="shared" si="70"/>
        <v>72.144821264894588</v>
      </c>
      <c r="BS23" s="35">
        <f t="shared" si="71"/>
        <v>71.862385321100916</v>
      </c>
      <c r="BT23" s="35">
        <f t="shared" si="72"/>
        <v>74.030937215650582</v>
      </c>
      <c r="BU23" s="35">
        <f t="shared" si="73"/>
        <v>76.068601583113448</v>
      </c>
      <c r="BV23" s="35">
        <f t="shared" si="74"/>
        <v>81.778801843317964</v>
      </c>
      <c r="BW23" s="35">
        <f t="shared" si="75"/>
        <v>88.107760008586453</v>
      </c>
      <c r="BX23" s="35">
        <f t="shared" si="76"/>
        <v>98.970962812022435</v>
      </c>
      <c r="BY23" s="35">
        <f t="shared" si="77"/>
        <v>96.520331782318436</v>
      </c>
      <c r="BZ23" s="35">
        <f t="shared" si="78"/>
        <v>96.070528967254404</v>
      </c>
      <c r="CA23" s="35">
        <f t="shared" si="79"/>
        <v>82.584905660377359</v>
      </c>
      <c r="CB23" s="35">
        <f t="shared" si="80"/>
        <v>94.653639257876833</v>
      </c>
      <c r="CC23" s="35">
        <f t="shared" si="81"/>
        <v>93.966751073433883</v>
      </c>
      <c r="CD23" s="35">
        <f t="shared" si="82"/>
        <v>92.068294791441545</v>
      </c>
      <c r="CE23" s="36">
        <f t="shared" si="83"/>
        <v>0</v>
      </c>
      <c r="CF23" s="35">
        <f t="shared" si="84"/>
        <v>83.827465513691578</v>
      </c>
      <c r="CG23" s="35">
        <f t="shared" si="85"/>
        <v>81.027383158328192</v>
      </c>
      <c r="CH23" s="35">
        <f t="shared" si="86"/>
        <v>80.636195182211239</v>
      </c>
      <c r="CI23" s="35">
        <f t="shared" si="87"/>
        <v>83.755404570722661</v>
      </c>
      <c r="CJ23" s="35">
        <f t="shared" si="88"/>
        <v>89.036442248301398</v>
      </c>
      <c r="CK23" s="35">
        <f t="shared" si="89"/>
        <v>91.342392423306563</v>
      </c>
      <c r="CL23" s="35">
        <f t="shared" si="90"/>
        <v>84.506897261684159</v>
      </c>
      <c r="CM23" s="35">
        <f t="shared" si="91"/>
        <v>100</v>
      </c>
      <c r="CN23" s="35">
        <f t="shared" si="92"/>
        <v>98.229359687049609</v>
      </c>
      <c r="CO23" s="35">
        <f t="shared" si="93"/>
        <v>98.157298744080705</v>
      </c>
      <c r="CP23" s="35">
        <f t="shared" si="94"/>
        <v>90.117356392835077</v>
      </c>
      <c r="CQ23" s="35">
        <f t="shared" si="95"/>
        <v>100</v>
      </c>
      <c r="CR23" s="35">
        <f t="shared" si="96"/>
        <v>98.990953375086988</v>
      </c>
      <c r="CS23" s="35">
        <f t="shared" si="97"/>
        <v>98.816979819067498</v>
      </c>
      <c r="CT23" s="56"/>
      <c r="CU23" s="57">
        <v>8.1430000000000007</v>
      </c>
      <c r="CV23" s="57">
        <v>7.8710000000000004</v>
      </c>
      <c r="CW23" s="57">
        <v>7.8330000000000002</v>
      </c>
      <c r="CX23" s="57">
        <v>8.1359999999999992</v>
      </c>
      <c r="CY23" s="57">
        <v>8.6489999999999991</v>
      </c>
      <c r="CZ23" s="57">
        <v>8.8729999999999993</v>
      </c>
      <c r="DA23" s="57">
        <v>8.2089999999999996</v>
      </c>
      <c r="DB23" s="57">
        <v>9.7140000000000004</v>
      </c>
      <c r="DC23" s="57">
        <v>9.5419999999999998</v>
      </c>
      <c r="DD23" s="57">
        <v>9.5350000000000001</v>
      </c>
      <c r="DE23" s="57">
        <v>8.7539999999999996</v>
      </c>
      <c r="DF23" s="57">
        <v>8.6219999999999999</v>
      </c>
      <c r="DG23" s="57">
        <v>8.5350000000000001</v>
      </c>
      <c r="DH23" s="57">
        <v>8.52</v>
      </c>
      <c r="DI23" s="56"/>
      <c r="DJ23" s="57">
        <v>0.13689999999999999</v>
      </c>
      <c r="DK23" s="57">
        <v>0.21160000000000001</v>
      </c>
      <c r="DL23" s="57">
        <v>0.159</v>
      </c>
      <c r="DM23" s="57">
        <v>0.14419999999999999</v>
      </c>
      <c r="DN23" s="57">
        <v>0.11890000000000001</v>
      </c>
      <c r="DO23" s="57">
        <v>0.21590000000000001</v>
      </c>
      <c r="DP23" s="57">
        <v>0.16969999999999999</v>
      </c>
      <c r="DQ23" s="57">
        <v>0.13339999999999999</v>
      </c>
      <c r="DR23" s="57">
        <v>9.6460000000000004E-2</v>
      </c>
      <c r="DS23" s="57">
        <v>0.1394</v>
      </c>
      <c r="DT23" s="57">
        <v>6.164E-2</v>
      </c>
      <c r="DU23" s="57">
        <v>0.1053</v>
      </c>
      <c r="DV23" s="57">
        <v>0.1419</v>
      </c>
      <c r="DW23" s="57">
        <v>0.1022</v>
      </c>
    </row>
    <row r="24" spans="1:127" x14ac:dyDescent="0.2">
      <c r="A24" s="50" t="s">
        <v>13</v>
      </c>
      <c r="B24" s="50" t="e">
        <f>VLOOKUP(A24,#REF!,6,FALSE)</f>
        <v>#REF!</v>
      </c>
      <c r="C24" s="87" t="e">
        <f>VLOOKUP(B24,#REF!,10,FALSE)</f>
        <v>#REF!</v>
      </c>
      <c r="E24" s="102" t="str">
        <f t="shared" si="5"/>
        <v/>
      </c>
      <c r="F24" s="103">
        <f t="shared" si="6"/>
        <v>2.2848734177215206</v>
      </c>
      <c r="G24" s="103">
        <f t="shared" si="7"/>
        <v>2.4466933333333323</v>
      </c>
      <c r="H24" s="103">
        <f t="shared" si="8"/>
        <v>2.1427402597402576</v>
      </c>
      <c r="I24" s="103">
        <f t="shared" si="9"/>
        <v>2.3850588235294126</v>
      </c>
      <c r="J24" s="103">
        <f t="shared" si="10"/>
        <v>1.697260273972601</v>
      </c>
      <c r="K24" s="103">
        <f t="shared" si="11"/>
        <v>0.75138888888888822</v>
      </c>
      <c r="L24" s="103">
        <f t="shared" si="12"/>
        <v>0.76146666666666629</v>
      </c>
      <c r="M24" s="103">
        <f t="shared" si="13"/>
        <v>-0.55056097560975559</v>
      </c>
      <c r="N24" s="103" t="str">
        <f t="shared" si="14"/>
        <v/>
      </c>
      <c r="O24" s="103">
        <f t="shared" si="15"/>
        <v>-0.34491111111111028</v>
      </c>
      <c r="P24" s="103">
        <f t="shared" si="16"/>
        <v>2.1003209876543227</v>
      </c>
      <c r="Q24" s="102" t="str">
        <f t="shared" si="17"/>
        <v/>
      </c>
      <c r="R24" s="103">
        <f t="shared" si="18"/>
        <v>1.2905384615384623</v>
      </c>
      <c r="S24" s="103">
        <f t="shared" si="19"/>
        <v>1.5705384615384617</v>
      </c>
      <c r="T24" s="103">
        <f t="shared" si="20"/>
        <v>1.4105384615384615</v>
      </c>
      <c r="U24" s="103">
        <f t="shared" si="21"/>
        <v>1.7005384615384624</v>
      </c>
      <c r="V24" s="103">
        <f t="shared" si="22"/>
        <v>1.0775384615384613</v>
      </c>
      <c r="W24" s="103">
        <f t="shared" si="23"/>
        <v>-0.4074615384615381</v>
      </c>
      <c r="X24" s="103">
        <f t="shared" si="24"/>
        <v>-0.5844615384615377</v>
      </c>
      <c r="Y24" s="103">
        <f t="shared" si="25"/>
        <v>-1.6814615384615381</v>
      </c>
      <c r="Z24" s="103" t="str">
        <f t="shared" si="26"/>
        <v/>
      </c>
      <c r="AA24" s="103">
        <f t="shared" si="27"/>
        <v>-1.7994615384615384</v>
      </c>
      <c r="AB24" s="103">
        <f t="shared" si="28"/>
        <v>1.1175384615384623</v>
      </c>
      <c r="AC24" s="36">
        <f t="shared" si="29"/>
        <v>0</v>
      </c>
      <c r="AD24" s="35">
        <f t="shared" si="30"/>
        <v>93.843283582089541</v>
      </c>
      <c r="AE24" s="35">
        <f t="shared" si="31"/>
        <v>94.775435380384977</v>
      </c>
      <c r="AF24" s="35">
        <f t="shared" si="32"/>
        <v>93.394495412844037</v>
      </c>
      <c r="AG24" s="35">
        <f t="shared" si="33"/>
        <v>95.268425841674258</v>
      </c>
      <c r="AH24" s="35">
        <f t="shared" si="34"/>
        <v>86.605101143359718</v>
      </c>
      <c r="AI24" s="35">
        <f t="shared" si="35"/>
        <v>77.069124423963146</v>
      </c>
      <c r="AJ24" s="35">
        <f t="shared" si="36"/>
        <v>87.850166362563044</v>
      </c>
      <c r="AK24" s="35">
        <f t="shared" si="37"/>
        <v>72.215995924605195</v>
      </c>
      <c r="AL24" s="35">
        <f t="shared" si="38"/>
        <v>0</v>
      </c>
      <c r="AM24" s="35">
        <f t="shared" si="39"/>
        <v>70.22670025188917</v>
      </c>
      <c r="AN24" s="35">
        <f t="shared" si="40"/>
        <v>93.273584905660385</v>
      </c>
      <c r="AO24" s="36">
        <f t="shared" si="41"/>
        <v>0</v>
      </c>
      <c r="AP24" s="35">
        <f t="shared" si="42"/>
        <v>96.084049665711547</v>
      </c>
      <c r="AQ24" s="35">
        <f t="shared" si="43"/>
        <v>98.758357211079272</v>
      </c>
      <c r="AR24" s="35">
        <f t="shared" si="44"/>
        <v>97.230181470869141</v>
      </c>
      <c r="AS24" s="35">
        <f t="shared" si="45"/>
        <v>100</v>
      </c>
      <c r="AT24" s="35">
        <f t="shared" si="46"/>
        <v>94.049665711556813</v>
      </c>
      <c r="AU24" s="35">
        <f t="shared" si="47"/>
        <v>100</v>
      </c>
      <c r="AV24" s="35">
        <f t="shared" si="48"/>
        <v>97.883281511600089</v>
      </c>
      <c r="AW24" s="35">
        <f t="shared" si="49"/>
        <v>71.690098108627481</v>
      </c>
      <c r="AX24" s="35">
        <f t="shared" si="50"/>
        <v>0</v>
      </c>
      <c r="AY24" s="35">
        <f t="shared" si="51"/>
        <v>70.496611712349548</v>
      </c>
      <c r="AZ24" s="35">
        <f t="shared" si="52"/>
        <v>100</v>
      </c>
      <c r="BA24" s="36">
        <f t="shared" si="53"/>
        <v>0</v>
      </c>
      <c r="BB24" s="35">
        <f t="shared" si="54"/>
        <v>98.504077036023304</v>
      </c>
      <c r="BC24" s="35">
        <f t="shared" si="55"/>
        <v>99.48252481666006</v>
      </c>
      <c r="BD24" s="35">
        <f t="shared" si="56"/>
        <v>98.032999483013953</v>
      </c>
      <c r="BE24" s="35">
        <f t="shared" si="57"/>
        <v>100.00000000000001</v>
      </c>
      <c r="BF24" s="35">
        <f t="shared" si="58"/>
        <v>90.906405116095826</v>
      </c>
      <c r="BG24" s="35">
        <f t="shared" si="59"/>
        <v>80.896817327541072</v>
      </c>
      <c r="BH24" s="35">
        <f t="shared" si="60"/>
        <v>92.213307385345558</v>
      </c>
      <c r="BI24" s="35">
        <f t="shared" si="61"/>
        <v>75.802654747985784</v>
      </c>
      <c r="BJ24" s="35">
        <f t="shared" si="62"/>
        <v>0</v>
      </c>
      <c r="BK24" s="35">
        <f t="shared" si="63"/>
        <v>73.714559290187395</v>
      </c>
      <c r="BL24" s="35">
        <f t="shared" si="64"/>
        <v>97.906083869456324</v>
      </c>
      <c r="BM24" s="35">
        <f t="shared" si="65"/>
        <v>89.886518585674693</v>
      </c>
      <c r="BN24" s="35">
        <f t="shared" si="66"/>
        <v>99.689671518399265</v>
      </c>
      <c r="BO24" s="35">
        <f t="shared" si="67"/>
        <v>100</v>
      </c>
      <c r="BP24" s="36">
        <f t="shared" si="68"/>
        <v>0</v>
      </c>
      <c r="BQ24" s="35">
        <f t="shared" si="69"/>
        <v>93.843283582089541</v>
      </c>
      <c r="BR24" s="35">
        <f t="shared" si="70"/>
        <v>94.775435380384963</v>
      </c>
      <c r="BS24" s="35">
        <f t="shared" si="71"/>
        <v>93.394495412844037</v>
      </c>
      <c r="BT24" s="35">
        <f t="shared" si="72"/>
        <v>95.268425841674244</v>
      </c>
      <c r="BU24" s="35">
        <f t="shared" si="73"/>
        <v>86.605101143359718</v>
      </c>
      <c r="BV24" s="35">
        <f t="shared" si="74"/>
        <v>77.069124423963146</v>
      </c>
      <c r="BW24" s="35">
        <f t="shared" si="75"/>
        <v>87.850166362563058</v>
      </c>
      <c r="BX24" s="35">
        <f t="shared" si="76"/>
        <v>72.215995924605195</v>
      </c>
      <c r="BY24" s="35">
        <f t="shared" si="77"/>
        <v>0</v>
      </c>
      <c r="BZ24" s="35">
        <f t="shared" si="78"/>
        <v>70.22670025188917</v>
      </c>
      <c r="CA24" s="35">
        <f t="shared" si="79"/>
        <v>93.273584905660385</v>
      </c>
      <c r="CB24" s="35">
        <f t="shared" si="80"/>
        <v>76.715336480404005</v>
      </c>
      <c r="CC24" s="35">
        <f t="shared" si="81"/>
        <v>85.082021358581954</v>
      </c>
      <c r="CD24" s="35">
        <f t="shared" si="82"/>
        <v>85.34687702615085</v>
      </c>
      <c r="CE24" s="36">
        <f t="shared" si="83"/>
        <v>0</v>
      </c>
      <c r="CF24" s="35">
        <f t="shared" si="84"/>
        <v>96.084049665711547</v>
      </c>
      <c r="CG24" s="35">
        <f t="shared" si="85"/>
        <v>98.758357211079272</v>
      </c>
      <c r="CH24" s="35">
        <f t="shared" si="86"/>
        <v>97.230181470869141</v>
      </c>
      <c r="CI24" s="35">
        <f t="shared" si="87"/>
        <v>100</v>
      </c>
      <c r="CJ24" s="35">
        <f t="shared" si="88"/>
        <v>94.049665711556813</v>
      </c>
      <c r="CK24" s="35">
        <f t="shared" si="89"/>
        <v>79.866284622731612</v>
      </c>
      <c r="CL24" s="35">
        <f t="shared" si="90"/>
        <v>78.175740210124161</v>
      </c>
      <c r="CM24" s="35">
        <f t="shared" si="91"/>
        <v>67.698185291308491</v>
      </c>
      <c r="CN24" s="35">
        <f t="shared" si="92"/>
        <v>0</v>
      </c>
      <c r="CO24" s="35">
        <f t="shared" si="93"/>
        <v>66.571155682903523</v>
      </c>
      <c r="CP24" s="35">
        <f t="shared" si="94"/>
        <v>94.431709646609363</v>
      </c>
      <c r="CQ24" s="35">
        <f t="shared" si="95"/>
        <v>88.478095720435562</v>
      </c>
      <c r="CR24" s="35">
        <f t="shared" si="96"/>
        <v>97.847556343378074</v>
      </c>
      <c r="CS24" s="35">
        <f t="shared" si="97"/>
        <v>100</v>
      </c>
      <c r="CT24" s="56"/>
      <c r="CU24" s="57">
        <v>10.06</v>
      </c>
      <c r="CV24" s="57">
        <v>10.34</v>
      </c>
      <c r="CW24" s="57">
        <v>10.18</v>
      </c>
      <c r="CX24" s="57">
        <v>10.47</v>
      </c>
      <c r="CY24" s="57">
        <v>9.8469999999999995</v>
      </c>
      <c r="CZ24" s="57">
        <v>8.3620000000000001</v>
      </c>
      <c r="DA24" s="57">
        <v>8.1850000000000005</v>
      </c>
      <c r="DB24" s="57">
        <v>7.0880000000000001</v>
      </c>
      <c r="DC24" s="57"/>
      <c r="DD24" s="57">
        <v>6.97</v>
      </c>
      <c r="DE24" s="57">
        <v>9.8870000000000005</v>
      </c>
      <c r="DF24" s="57">
        <v>6.9880000000000004</v>
      </c>
      <c r="DG24" s="57">
        <v>7.7279999999999998</v>
      </c>
      <c r="DH24" s="57">
        <v>7.8979999999999997</v>
      </c>
      <c r="DI24" s="56"/>
      <c r="DJ24" s="57">
        <v>9.6269999999999994E-2</v>
      </c>
      <c r="DK24" s="57">
        <v>8.1530000000000005E-2</v>
      </c>
      <c r="DL24" s="57">
        <v>6.3619999999999996E-2</v>
      </c>
      <c r="DM24" s="57">
        <v>8.1250000000000003E-2</v>
      </c>
      <c r="DN24" s="57">
        <v>0.1236</v>
      </c>
      <c r="DO24" s="57">
        <v>0.1462</v>
      </c>
      <c r="DP24" s="57">
        <v>0.24579999999999999</v>
      </c>
      <c r="DQ24" s="57">
        <v>0.56559999999999999</v>
      </c>
      <c r="DR24" s="57"/>
      <c r="DS24" s="57">
        <v>0.46729999999999999</v>
      </c>
      <c r="DT24" s="57">
        <v>3.9919999999999997E-2</v>
      </c>
      <c r="DU24" s="57">
        <v>0.26800000000000002</v>
      </c>
      <c r="DV24" s="57">
        <v>0.1014</v>
      </c>
      <c r="DW24" s="57">
        <v>9.0770000000000003E-2</v>
      </c>
    </row>
    <row r="25" spans="1:127" x14ac:dyDescent="0.2">
      <c r="A25" s="50" t="s">
        <v>177</v>
      </c>
      <c r="B25" s="50" t="e">
        <f>VLOOKUP(A25,#REF!,6,FALSE)</f>
        <v>#REF!</v>
      </c>
      <c r="C25" s="87" t="e">
        <f>VLOOKUP(B25,#REF!,10,FALSE)</f>
        <v>#REF!</v>
      </c>
      <c r="E25" s="102" t="str">
        <f t="shared" si="5"/>
        <v/>
      </c>
      <c r="F25" s="103">
        <f t="shared" si="6"/>
        <v>0.97087341772152058</v>
      </c>
      <c r="G25" s="103">
        <f t="shared" si="7"/>
        <v>0.91669333333333292</v>
      </c>
      <c r="H25" s="103">
        <f t="shared" si="8"/>
        <v>0.36974025974025793</v>
      </c>
      <c r="I25" s="103">
        <f t="shared" si="9"/>
        <v>0.5730588235294114</v>
      </c>
      <c r="J25" s="103">
        <f t="shared" si="10"/>
        <v>-0.81073972602739808</v>
      </c>
      <c r="K25" s="103" t="str">
        <f t="shared" si="11"/>
        <v/>
      </c>
      <c r="L25" s="103" t="str">
        <f t="shared" si="12"/>
        <v/>
      </c>
      <c r="M25" s="103" t="str">
        <f t="shared" si="13"/>
        <v/>
      </c>
      <c r="N25" s="103" t="str">
        <f t="shared" si="14"/>
        <v/>
      </c>
      <c r="O25" s="103" t="str">
        <f t="shared" si="15"/>
        <v/>
      </c>
      <c r="P25" s="103" t="str">
        <f t="shared" si="16"/>
        <v/>
      </c>
      <c r="Q25" s="102" t="str">
        <f t="shared" si="17"/>
        <v/>
      </c>
      <c r="R25" s="103">
        <f t="shared" si="18"/>
        <v>0.35400000000000098</v>
      </c>
      <c r="S25" s="103">
        <f t="shared" si="19"/>
        <v>0.41800000000000104</v>
      </c>
      <c r="T25" s="103">
        <f t="shared" si="20"/>
        <v>1.5000000000000568E-2</v>
      </c>
      <c r="U25" s="103">
        <f t="shared" si="21"/>
        <v>0.26600000000000001</v>
      </c>
      <c r="V25" s="103">
        <f t="shared" si="22"/>
        <v>-1.052999999999999</v>
      </c>
      <c r="W25" s="103" t="str">
        <f t="shared" si="23"/>
        <v/>
      </c>
      <c r="X25" s="103" t="str">
        <f t="shared" si="24"/>
        <v/>
      </c>
      <c r="Y25" s="103" t="str">
        <f t="shared" si="25"/>
        <v/>
      </c>
      <c r="Z25" s="103" t="str">
        <f t="shared" si="26"/>
        <v/>
      </c>
      <c r="AA25" s="103" t="str">
        <f t="shared" si="27"/>
        <v/>
      </c>
      <c r="AB25" s="103" t="str">
        <f t="shared" si="28"/>
        <v/>
      </c>
      <c r="AC25" s="36">
        <f t="shared" si="29"/>
        <v>0</v>
      </c>
      <c r="AD25" s="35">
        <f t="shared" si="30"/>
        <v>81.585820895522389</v>
      </c>
      <c r="AE25" s="35">
        <f t="shared" si="31"/>
        <v>80.75160403299725</v>
      </c>
      <c r="AF25" s="35">
        <f t="shared" si="32"/>
        <v>77.128440366972484</v>
      </c>
      <c r="AG25" s="35">
        <f t="shared" si="33"/>
        <v>78.78070973612374</v>
      </c>
      <c r="AH25" s="35">
        <f t="shared" si="34"/>
        <v>64.547053649956041</v>
      </c>
      <c r="AI25" s="35">
        <f t="shared" si="35"/>
        <v>0</v>
      </c>
      <c r="AJ25" s="35">
        <f t="shared" si="36"/>
        <v>0</v>
      </c>
      <c r="AK25" s="35">
        <f t="shared" si="37"/>
        <v>0</v>
      </c>
      <c r="AL25" s="35">
        <f t="shared" si="38"/>
        <v>0</v>
      </c>
      <c r="AM25" s="35">
        <f t="shared" si="39"/>
        <v>0</v>
      </c>
      <c r="AN25" s="35">
        <f t="shared" si="40"/>
        <v>0</v>
      </c>
      <c r="AO25" s="36">
        <f t="shared" si="41"/>
        <v>0</v>
      </c>
      <c r="AP25" s="35">
        <f t="shared" si="42"/>
        <v>99.273552780930757</v>
      </c>
      <c r="AQ25" s="35">
        <f t="shared" si="43"/>
        <v>100</v>
      </c>
      <c r="AR25" s="35">
        <f t="shared" si="44"/>
        <v>95.425652667423378</v>
      </c>
      <c r="AS25" s="35">
        <f t="shared" si="45"/>
        <v>98.27468785471055</v>
      </c>
      <c r="AT25" s="35">
        <f t="shared" si="46"/>
        <v>83.30306469920545</v>
      </c>
      <c r="AU25" s="35">
        <f t="shared" si="47"/>
        <v>0</v>
      </c>
      <c r="AV25" s="35">
        <f t="shared" si="48"/>
        <v>0</v>
      </c>
      <c r="AW25" s="35">
        <f t="shared" si="49"/>
        <v>0</v>
      </c>
      <c r="AX25" s="35">
        <f t="shared" si="50"/>
        <v>0</v>
      </c>
      <c r="AY25" s="35">
        <f t="shared" si="51"/>
        <v>0</v>
      </c>
      <c r="AZ25" s="35">
        <f t="shared" si="52"/>
        <v>0</v>
      </c>
      <c r="BA25" s="36">
        <f t="shared" si="53"/>
        <v>0</v>
      </c>
      <c r="BB25" s="35">
        <f t="shared" si="54"/>
        <v>100</v>
      </c>
      <c r="BC25" s="35">
        <f t="shared" si="55"/>
        <v>98.977497739964605</v>
      </c>
      <c r="BD25" s="35">
        <f t="shared" si="56"/>
        <v>94.536574517944771</v>
      </c>
      <c r="BE25" s="35">
        <f t="shared" si="57"/>
        <v>96.561766335610159</v>
      </c>
      <c r="BF25" s="35">
        <f t="shared" si="58"/>
        <v>79.115528827753124</v>
      </c>
      <c r="BG25" s="35">
        <f t="shared" si="59"/>
        <v>0</v>
      </c>
      <c r="BH25" s="35">
        <f t="shared" si="60"/>
        <v>0</v>
      </c>
      <c r="BI25" s="35">
        <f t="shared" si="61"/>
        <v>0</v>
      </c>
      <c r="BJ25" s="35">
        <f t="shared" si="62"/>
        <v>0</v>
      </c>
      <c r="BK25" s="35">
        <f t="shared" si="63"/>
        <v>0</v>
      </c>
      <c r="BL25" s="35">
        <f t="shared" si="64"/>
        <v>0</v>
      </c>
      <c r="BM25" s="35">
        <f t="shared" si="65"/>
        <v>0</v>
      </c>
      <c r="BN25" s="35">
        <f t="shared" si="66"/>
        <v>0</v>
      </c>
      <c r="BO25" s="35">
        <f t="shared" si="67"/>
        <v>0</v>
      </c>
      <c r="BP25" s="36">
        <f t="shared" si="68"/>
        <v>0</v>
      </c>
      <c r="BQ25" s="35">
        <f t="shared" si="69"/>
        <v>81.585820895522389</v>
      </c>
      <c r="BR25" s="35">
        <f t="shared" si="70"/>
        <v>80.75160403299725</v>
      </c>
      <c r="BS25" s="35">
        <f t="shared" si="71"/>
        <v>77.128440366972484</v>
      </c>
      <c r="BT25" s="35">
        <f t="shared" si="72"/>
        <v>78.78070973612374</v>
      </c>
      <c r="BU25" s="35">
        <f t="shared" si="73"/>
        <v>64.547053649956041</v>
      </c>
      <c r="BV25" s="35">
        <f t="shared" si="74"/>
        <v>0</v>
      </c>
      <c r="BW25" s="35">
        <f t="shared" si="75"/>
        <v>0</v>
      </c>
      <c r="BX25" s="35">
        <f t="shared" si="76"/>
        <v>0</v>
      </c>
      <c r="BY25" s="35">
        <f t="shared" si="77"/>
        <v>0</v>
      </c>
      <c r="BZ25" s="35">
        <f t="shared" si="78"/>
        <v>0</v>
      </c>
      <c r="CA25" s="35">
        <f t="shared" si="79"/>
        <v>0</v>
      </c>
      <c r="CB25" s="35">
        <f t="shared" si="80"/>
        <v>0</v>
      </c>
      <c r="CC25" s="35">
        <f t="shared" si="81"/>
        <v>0</v>
      </c>
      <c r="CD25" s="35">
        <f t="shared" si="82"/>
        <v>0</v>
      </c>
      <c r="CE25" s="36">
        <f t="shared" si="83"/>
        <v>0</v>
      </c>
      <c r="CF25" s="35">
        <f t="shared" si="84"/>
        <v>99.273552780930757</v>
      </c>
      <c r="CG25" s="35">
        <f t="shared" si="85"/>
        <v>100</v>
      </c>
      <c r="CH25" s="35">
        <f t="shared" si="86"/>
        <v>95.425652667423378</v>
      </c>
      <c r="CI25" s="35">
        <f t="shared" si="87"/>
        <v>98.27468785471055</v>
      </c>
      <c r="CJ25" s="35">
        <f t="shared" si="88"/>
        <v>83.30306469920545</v>
      </c>
      <c r="CK25" s="35">
        <f t="shared" si="89"/>
        <v>0</v>
      </c>
      <c r="CL25" s="35">
        <f t="shared" si="90"/>
        <v>0</v>
      </c>
      <c r="CM25" s="35">
        <f t="shared" si="91"/>
        <v>0</v>
      </c>
      <c r="CN25" s="35">
        <f t="shared" si="92"/>
        <v>0</v>
      </c>
      <c r="CO25" s="35">
        <f t="shared" si="93"/>
        <v>0</v>
      </c>
      <c r="CP25" s="35">
        <f t="shared" si="94"/>
        <v>0</v>
      </c>
      <c r="CQ25" s="35">
        <f t="shared" si="95"/>
        <v>0</v>
      </c>
      <c r="CR25" s="35">
        <f t="shared" si="96"/>
        <v>0</v>
      </c>
      <c r="CS25" s="35">
        <f t="shared" si="97"/>
        <v>0</v>
      </c>
      <c r="CT25" s="56"/>
      <c r="CU25" s="57">
        <v>8.7460000000000004</v>
      </c>
      <c r="CV25" s="57">
        <v>8.81</v>
      </c>
      <c r="CW25" s="57">
        <v>8.407</v>
      </c>
      <c r="CX25" s="57">
        <v>8.6579999999999995</v>
      </c>
      <c r="CY25" s="57">
        <v>7.3390000000000004</v>
      </c>
      <c r="CZ25" s="57"/>
      <c r="DA25" s="57"/>
      <c r="DB25" s="57"/>
      <c r="DC25" s="57"/>
      <c r="DD25" s="57"/>
      <c r="DE25" s="57"/>
      <c r="DF25" s="57"/>
      <c r="DG25" s="66"/>
      <c r="DH25" s="66"/>
      <c r="DI25" s="56"/>
      <c r="DJ25" s="57">
        <v>4.7030000000000002E-2</v>
      </c>
      <c r="DK25" s="57">
        <v>3.5540000000000002E-2</v>
      </c>
      <c r="DL25" s="57">
        <v>3.099E-2</v>
      </c>
      <c r="DM25" s="57">
        <v>2.708E-2</v>
      </c>
      <c r="DN25" s="57">
        <v>0.28000000000000003</v>
      </c>
      <c r="DO25" s="57"/>
      <c r="DP25" s="57"/>
      <c r="DQ25" s="57"/>
      <c r="DR25" s="57"/>
      <c r="DS25" s="57"/>
      <c r="DT25" s="57"/>
      <c r="DU25" s="57"/>
      <c r="DV25" s="66"/>
      <c r="DW25" s="66"/>
    </row>
    <row r="26" spans="1:127" x14ac:dyDescent="0.2">
      <c r="A26" s="50" t="s">
        <v>14</v>
      </c>
      <c r="B26" s="50" t="e">
        <f>VLOOKUP(A26,#REF!,6,FALSE)</f>
        <v>#REF!</v>
      </c>
      <c r="C26" s="87" t="e">
        <f>VLOOKUP(B26,#REF!,10,FALSE)</f>
        <v>#REF!</v>
      </c>
      <c r="E26" s="102" t="str">
        <f t="shared" si="5"/>
        <v/>
      </c>
      <c r="F26" s="103">
        <f t="shared" si="6"/>
        <v>1.3898734177215193</v>
      </c>
      <c r="G26" s="103">
        <f t="shared" si="7"/>
        <v>1.6276933333333332</v>
      </c>
      <c r="H26" s="103">
        <f t="shared" si="8"/>
        <v>1.1297402597402577</v>
      </c>
      <c r="I26" s="103">
        <f t="shared" si="9"/>
        <v>1.354058823529412</v>
      </c>
      <c r="J26" s="103">
        <f t="shared" si="10"/>
        <v>0.66126027397260145</v>
      </c>
      <c r="K26" s="103" t="str">
        <f t="shared" si="11"/>
        <v/>
      </c>
      <c r="L26" s="103" t="str">
        <f t="shared" si="12"/>
        <v/>
      </c>
      <c r="M26" s="103" t="str">
        <f t="shared" si="13"/>
        <v/>
      </c>
      <c r="N26" s="103" t="str">
        <f t="shared" si="14"/>
        <v/>
      </c>
      <c r="O26" s="103" t="str">
        <f t="shared" si="15"/>
        <v/>
      </c>
      <c r="P26" s="103">
        <f t="shared" si="16"/>
        <v>1.654320987654323</v>
      </c>
      <c r="Q26" s="102" t="str">
        <f t="shared" si="17"/>
        <v/>
      </c>
      <c r="R26" s="103">
        <f t="shared" si="18"/>
        <v>0.42399999999999771</v>
      </c>
      <c r="S26" s="103">
        <f t="shared" si="19"/>
        <v>0.77999999999999936</v>
      </c>
      <c r="T26" s="103">
        <f t="shared" si="20"/>
        <v>0.42599999999999838</v>
      </c>
      <c r="U26" s="103">
        <f t="shared" si="21"/>
        <v>0.69799999999999862</v>
      </c>
      <c r="V26" s="103">
        <f t="shared" si="22"/>
        <v>6.9999999999998508E-2</v>
      </c>
      <c r="W26" s="103" t="str">
        <f t="shared" si="23"/>
        <v/>
      </c>
      <c r="X26" s="103" t="str">
        <f t="shared" si="24"/>
        <v/>
      </c>
      <c r="Y26" s="103" t="str">
        <f t="shared" si="25"/>
        <v/>
      </c>
      <c r="Z26" s="103" t="str">
        <f t="shared" si="26"/>
        <v/>
      </c>
      <c r="AA26" s="103" t="str">
        <f t="shared" si="27"/>
        <v/>
      </c>
      <c r="AB26" s="103">
        <f t="shared" si="28"/>
        <v>0.69999999999999929</v>
      </c>
      <c r="AC26" s="36">
        <f t="shared" si="29"/>
        <v>0</v>
      </c>
      <c r="AD26" s="35">
        <f t="shared" si="30"/>
        <v>85.494402985074615</v>
      </c>
      <c r="AE26" s="35">
        <f t="shared" si="31"/>
        <v>87.26856095325391</v>
      </c>
      <c r="AF26" s="35">
        <f t="shared" si="32"/>
        <v>84.100917431192642</v>
      </c>
      <c r="AG26" s="35">
        <f t="shared" si="33"/>
        <v>85.887170154686089</v>
      </c>
      <c r="AH26" s="35">
        <f t="shared" si="34"/>
        <v>77.493403693931413</v>
      </c>
      <c r="AI26" s="35">
        <f t="shared" si="35"/>
        <v>0</v>
      </c>
      <c r="AJ26" s="35">
        <f t="shared" si="36"/>
        <v>0</v>
      </c>
      <c r="AK26" s="35">
        <f t="shared" si="37"/>
        <v>0</v>
      </c>
      <c r="AL26" s="35">
        <f t="shared" si="38"/>
        <v>0</v>
      </c>
      <c r="AM26" s="35">
        <f t="shared" si="39"/>
        <v>0</v>
      </c>
      <c r="AN26" s="35">
        <f t="shared" si="40"/>
        <v>89.066037735849065</v>
      </c>
      <c r="AO26" s="36">
        <f t="shared" si="41"/>
        <v>0</v>
      </c>
      <c r="AP26" s="35">
        <f t="shared" si="42"/>
        <v>96.260896964604541</v>
      </c>
      <c r="AQ26" s="35">
        <f t="shared" si="43"/>
        <v>100</v>
      </c>
      <c r="AR26" s="35">
        <f t="shared" si="44"/>
        <v>96.281903161432609</v>
      </c>
      <c r="AS26" s="35">
        <f t="shared" si="45"/>
        <v>99.138745930049353</v>
      </c>
      <c r="AT26" s="35">
        <f t="shared" si="46"/>
        <v>92.542800126037179</v>
      </c>
      <c r="AU26" s="35">
        <f t="shared" si="47"/>
        <v>0</v>
      </c>
      <c r="AV26" s="35">
        <f t="shared" si="48"/>
        <v>0</v>
      </c>
      <c r="AW26" s="35">
        <f t="shared" si="49"/>
        <v>0</v>
      </c>
      <c r="AX26" s="35">
        <f t="shared" si="50"/>
        <v>0</v>
      </c>
      <c r="AY26" s="35">
        <f t="shared" si="51"/>
        <v>0</v>
      </c>
      <c r="AZ26" s="35">
        <f t="shared" si="52"/>
        <v>100</v>
      </c>
      <c r="BA26" s="36">
        <f t="shared" si="53"/>
        <v>0</v>
      </c>
      <c r="BB26" s="35">
        <f t="shared" si="54"/>
        <v>95.989902726595787</v>
      </c>
      <c r="BC26" s="35">
        <f t="shared" si="55"/>
        <v>97.981860619054274</v>
      </c>
      <c r="BD26" s="35">
        <f t="shared" si="56"/>
        <v>94.4253495149499</v>
      </c>
      <c r="BE26" s="35">
        <f t="shared" si="57"/>
        <v>96.430886944144945</v>
      </c>
      <c r="BF26" s="35">
        <f t="shared" si="58"/>
        <v>87.006681406172319</v>
      </c>
      <c r="BG26" s="35">
        <f t="shared" si="59"/>
        <v>0</v>
      </c>
      <c r="BH26" s="35">
        <f t="shared" si="60"/>
        <v>0</v>
      </c>
      <c r="BI26" s="35">
        <f t="shared" si="61"/>
        <v>0</v>
      </c>
      <c r="BJ26" s="35">
        <f t="shared" si="62"/>
        <v>0</v>
      </c>
      <c r="BK26" s="35">
        <f t="shared" si="63"/>
        <v>0</v>
      </c>
      <c r="BL26" s="35">
        <f t="shared" si="64"/>
        <v>100</v>
      </c>
      <c r="BM26" s="35">
        <f t="shared" si="65"/>
        <v>100</v>
      </c>
      <c r="BN26" s="35">
        <f t="shared" si="66"/>
        <v>99.240793930874304</v>
      </c>
      <c r="BO26" s="35">
        <f t="shared" si="67"/>
        <v>97.115601198160121</v>
      </c>
      <c r="BP26" s="36">
        <f t="shared" si="68"/>
        <v>0</v>
      </c>
      <c r="BQ26" s="35">
        <f t="shared" si="69"/>
        <v>85.494402985074615</v>
      </c>
      <c r="BR26" s="35">
        <f t="shared" si="70"/>
        <v>87.26856095325391</v>
      </c>
      <c r="BS26" s="35">
        <f t="shared" si="71"/>
        <v>84.100917431192656</v>
      </c>
      <c r="BT26" s="35">
        <f t="shared" si="72"/>
        <v>85.887170154686075</v>
      </c>
      <c r="BU26" s="35">
        <f t="shared" si="73"/>
        <v>77.493403693931413</v>
      </c>
      <c r="BV26" s="35">
        <f t="shared" si="74"/>
        <v>0</v>
      </c>
      <c r="BW26" s="35">
        <f t="shared" si="75"/>
        <v>0</v>
      </c>
      <c r="BX26" s="35">
        <f t="shared" si="76"/>
        <v>0</v>
      </c>
      <c r="BY26" s="35">
        <f t="shared" si="77"/>
        <v>0</v>
      </c>
      <c r="BZ26" s="35">
        <f t="shared" si="78"/>
        <v>0</v>
      </c>
      <c r="CA26" s="35">
        <f t="shared" si="79"/>
        <v>89.066037735849065</v>
      </c>
      <c r="CB26" s="35">
        <f t="shared" si="80"/>
        <v>85.300252497529911</v>
      </c>
      <c r="CC26" s="35">
        <f t="shared" si="81"/>
        <v>84.652647803589119</v>
      </c>
      <c r="CD26" s="35">
        <f t="shared" si="82"/>
        <v>82.839853036524758</v>
      </c>
      <c r="CE26" s="36">
        <f t="shared" si="83"/>
        <v>0</v>
      </c>
      <c r="CF26" s="35">
        <f t="shared" si="84"/>
        <v>96.260896964604541</v>
      </c>
      <c r="CG26" s="35">
        <f t="shared" si="85"/>
        <v>100</v>
      </c>
      <c r="CH26" s="35">
        <f t="shared" si="86"/>
        <v>96.281903161432609</v>
      </c>
      <c r="CI26" s="35">
        <f t="shared" si="87"/>
        <v>99.138745930049353</v>
      </c>
      <c r="CJ26" s="35">
        <f t="shared" si="88"/>
        <v>92.542800126037179</v>
      </c>
      <c r="CK26" s="35">
        <f t="shared" si="89"/>
        <v>0</v>
      </c>
      <c r="CL26" s="35">
        <f t="shared" si="90"/>
        <v>0</v>
      </c>
      <c r="CM26" s="35">
        <f t="shared" si="91"/>
        <v>0</v>
      </c>
      <c r="CN26" s="35">
        <f t="shared" si="92"/>
        <v>0</v>
      </c>
      <c r="CO26" s="35">
        <f t="shared" si="93"/>
        <v>0</v>
      </c>
      <c r="CP26" s="35">
        <f t="shared" si="94"/>
        <v>99.159752126877422</v>
      </c>
      <c r="CQ26" s="35">
        <f t="shared" si="95"/>
        <v>100</v>
      </c>
      <c r="CR26" s="35">
        <f t="shared" si="96"/>
        <v>98.957528957528964</v>
      </c>
      <c r="CS26" s="35">
        <f t="shared" si="97"/>
        <v>98.66151866151867</v>
      </c>
      <c r="CT26" s="56"/>
      <c r="CU26" s="57">
        <v>9.1649999999999991</v>
      </c>
      <c r="CV26" s="57">
        <v>9.5210000000000008</v>
      </c>
      <c r="CW26" s="57">
        <v>9.1669999999999998</v>
      </c>
      <c r="CX26" s="57">
        <v>9.4390000000000001</v>
      </c>
      <c r="CY26" s="57">
        <v>8.8109999999999999</v>
      </c>
      <c r="CZ26" s="57"/>
      <c r="DA26" s="57"/>
      <c r="DB26" s="57"/>
      <c r="DC26" s="57"/>
      <c r="DD26" s="57"/>
      <c r="DE26" s="57">
        <v>9.4410000000000007</v>
      </c>
      <c r="DF26" s="68">
        <v>7.77</v>
      </c>
      <c r="DG26" s="68">
        <v>7.6890000000000001</v>
      </c>
      <c r="DH26" s="68">
        <v>7.6660000000000004</v>
      </c>
      <c r="DI26" s="56"/>
      <c r="DJ26" s="57">
        <v>5.7209999999999997E-2</v>
      </c>
      <c r="DK26" s="57">
        <v>2.7119999999999998E-2</v>
      </c>
      <c r="DL26" s="57">
        <v>5.5489999999999998E-2</v>
      </c>
      <c r="DM26" s="57">
        <v>7.2639999999999996E-2</v>
      </c>
      <c r="DN26" s="57">
        <v>8.7580000000000005E-2</v>
      </c>
      <c r="DO26" s="57"/>
      <c r="DP26" s="57"/>
      <c r="DQ26" s="57"/>
      <c r="DR26" s="57"/>
      <c r="DS26" s="57"/>
      <c r="DT26" s="57">
        <v>3.3959999999999997E-2</v>
      </c>
      <c r="DU26" s="68">
        <v>0.15840000000000001</v>
      </c>
      <c r="DV26" s="68">
        <v>0.1565</v>
      </c>
      <c r="DW26" s="68">
        <v>0.1163</v>
      </c>
    </row>
    <row r="27" spans="1:127" x14ac:dyDescent="0.2">
      <c r="A27" s="50" t="s">
        <v>15</v>
      </c>
      <c r="B27" s="50" t="e">
        <f>VLOOKUP(A27,#REF!,6,FALSE)</f>
        <v>#REF!</v>
      </c>
      <c r="C27" s="87" t="e">
        <f>VLOOKUP(B27,#REF!,10,FALSE)</f>
        <v>#REF!</v>
      </c>
      <c r="E27" s="102" t="str">
        <f t="shared" si="5"/>
        <v/>
      </c>
      <c r="F27" s="103">
        <f t="shared" si="6"/>
        <v>1.0873417721519729E-2</v>
      </c>
      <c r="G27" s="103">
        <f t="shared" si="7"/>
        <v>-0.36630666666666745</v>
      </c>
      <c r="H27" s="103">
        <f t="shared" si="8"/>
        <v>-3.7259740259742102E-2</v>
      </c>
      <c r="I27" s="103">
        <f t="shared" si="9"/>
        <v>-6.6941176470587394E-2</v>
      </c>
      <c r="J27" s="103">
        <f t="shared" si="10"/>
        <v>-2.1739726027398376E-2</v>
      </c>
      <c r="K27" s="103">
        <f t="shared" si="11"/>
        <v>0.17438888888888826</v>
      </c>
      <c r="L27" s="103">
        <f t="shared" si="12"/>
        <v>-0.66253333333333408</v>
      </c>
      <c r="M27" s="103" t="str">
        <f t="shared" si="13"/>
        <v/>
      </c>
      <c r="N27" s="103" t="str">
        <f t="shared" si="14"/>
        <v/>
      </c>
      <c r="O27" s="103" t="str">
        <f t="shared" si="15"/>
        <v/>
      </c>
      <c r="P27" s="103">
        <f t="shared" si="16"/>
        <v>0.18832098765432193</v>
      </c>
      <c r="Q27" s="102" t="str">
        <f t="shared" si="17"/>
        <v/>
      </c>
      <c r="R27" s="103">
        <f t="shared" si="18"/>
        <v>0.44229999999999858</v>
      </c>
      <c r="S27" s="103">
        <f t="shared" si="19"/>
        <v>0.18329999999999913</v>
      </c>
      <c r="T27" s="103">
        <f t="shared" si="20"/>
        <v>0.656299999999999</v>
      </c>
      <c r="U27" s="103">
        <f t="shared" si="21"/>
        <v>0.67429999999999968</v>
      </c>
      <c r="V27" s="103">
        <f t="shared" si="22"/>
        <v>0.78429999999999911</v>
      </c>
      <c r="W27" s="103">
        <f t="shared" si="23"/>
        <v>0.44129999999999914</v>
      </c>
      <c r="X27" s="103">
        <f t="shared" si="24"/>
        <v>-0.58270000000000088</v>
      </c>
      <c r="Y27" s="103" t="str">
        <f t="shared" si="25"/>
        <v/>
      </c>
      <c r="Z27" s="103" t="str">
        <f t="shared" si="26"/>
        <v/>
      </c>
      <c r="AA27" s="103" t="str">
        <f t="shared" si="27"/>
        <v/>
      </c>
      <c r="AB27" s="103">
        <f t="shared" si="28"/>
        <v>0.63129999999999864</v>
      </c>
      <c r="AC27" s="36">
        <f t="shared" si="29"/>
        <v>0</v>
      </c>
      <c r="AD27" s="35">
        <f t="shared" si="30"/>
        <v>72.630597014925357</v>
      </c>
      <c r="AE27" s="35">
        <f t="shared" si="31"/>
        <v>68.991750687442718</v>
      </c>
      <c r="AF27" s="35">
        <f t="shared" si="32"/>
        <v>73.394495412844037</v>
      </c>
      <c r="AG27" s="35">
        <f t="shared" si="33"/>
        <v>72.957233848953592</v>
      </c>
      <c r="AH27" s="35">
        <f t="shared" si="34"/>
        <v>71.486367634124889</v>
      </c>
      <c r="AI27" s="35">
        <f t="shared" si="35"/>
        <v>71.751152073732726</v>
      </c>
      <c r="AJ27" s="35">
        <f t="shared" si="36"/>
        <v>72.566276698508105</v>
      </c>
      <c r="AK27" s="35">
        <f t="shared" si="37"/>
        <v>0</v>
      </c>
      <c r="AL27" s="35">
        <f t="shared" si="38"/>
        <v>0</v>
      </c>
      <c r="AM27" s="35">
        <f t="shared" si="39"/>
        <v>0</v>
      </c>
      <c r="AN27" s="35">
        <f t="shared" si="40"/>
        <v>75.235849056603783</v>
      </c>
      <c r="AO27" s="36">
        <f t="shared" si="41"/>
        <v>0</v>
      </c>
      <c r="AP27" s="35">
        <f t="shared" si="42"/>
        <v>95.79232283464566</v>
      </c>
      <c r="AQ27" s="35">
        <f t="shared" si="43"/>
        <v>92.605807086614178</v>
      </c>
      <c r="AR27" s="35">
        <f t="shared" si="44"/>
        <v>98.425196850393704</v>
      </c>
      <c r="AS27" s="35">
        <f t="shared" si="45"/>
        <v>98.646653543307096</v>
      </c>
      <c r="AT27" s="35">
        <f t="shared" si="46"/>
        <v>100</v>
      </c>
      <c r="AU27" s="35">
        <f t="shared" si="47"/>
        <v>100</v>
      </c>
      <c r="AV27" s="35">
        <f t="shared" si="48"/>
        <v>86.84649967886962</v>
      </c>
      <c r="AW27" s="35">
        <f t="shared" si="49"/>
        <v>0</v>
      </c>
      <c r="AX27" s="35">
        <f t="shared" si="50"/>
        <v>0</v>
      </c>
      <c r="AY27" s="35">
        <f t="shared" si="51"/>
        <v>0</v>
      </c>
      <c r="AZ27" s="35">
        <f t="shared" si="52"/>
        <v>100</v>
      </c>
      <c r="BA27" s="36">
        <f t="shared" si="53"/>
        <v>0</v>
      </c>
      <c r="BB27" s="35">
        <f t="shared" si="54"/>
        <v>96.537219856828685</v>
      </c>
      <c r="BC27" s="35">
        <f t="shared" si="55"/>
        <v>91.700634142557078</v>
      </c>
      <c r="BD27" s="35">
        <f t="shared" si="56"/>
        <v>97.55255816628798</v>
      </c>
      <c r="BE27" s="35">
        <f t="shared" si="57"/>
        <v>96.971370382308208</v>
      </c>
      <c r="BF27" s="35">
        <f t="shared" si="58"/>
        <v>95.016363250372876</v>
      </c>
      <c r="BG27" s="35">
        <f t="shared" si="59"/>
        <v>95.368302442829702</v>
      </c>
      <c r="BH27" s="35">
        <f t="shared" si="60"/>
        <v>96.451728276386945</v>
      </c>
      <c r="BI27" s="35">
        <f t="shared" si="61"/>
        <v>0</v>
      </c>
      <c r="BJ27" s="35">
        <f t="shared" si="62"/>
        <v>0</v>
      </c>
      <c r="BK27" s="35">
        <f t="shared" si="63"/>
        <v>0</v>
      </c>
      <c r="BL27" s="35">
        <f t="shared" si="64"/>
        <v>100</v>
      </c>
      <c r="BM27" s="35">
        <f t="shared" si="65"/>
        <v>0</v>
      </c>
      <c r="BN27" s="35">
        <f t="shared" si="66"/>
        <v>87.73227152066741</v>
      </c>
      <c r="BO27" s="35">
        <f t="shared" si="67"/>
        <v>100</v>
      </c>
      <c r="BP27" s="36">
        <f t="shared" si="68"/>
        <v>0</v>
      </c>
      <c r="BQ27" s="35">
        <f t="shared" si="69"/>
        <v>72.630597014925357</v>
      </c>
      <c r="BR27" s="35">
        <f t="shared" si="70"/>
        <v>68.991750687442718</v>
      </c>
      <c r="BS27" s="35">
        <f t="shared" si="71"/>
        <v>73.394495412844037</v>
      </c>
      <c r="BT27" s="35">
        <f t="shared" si="72"/>
        <v>72.957233848953592</v>
      </c>
      <c r="BU27" s="35">
        <f t="shared" si="73"/>
        <v>71.486367634124889</v>
      </c>
      <c r="BV27" s="35">
        <f t="shared" si="74"/>
        <v>71.751152073732726</v>
      </c>
      <c r="BW27" s="35">
        <f t="shared" si="75"/>
        <v>72.566276698508105</v>
      </c>
      <c r="BX27" s="35">
        <f t="shared" si="76"/>
        <v>0</v>
      </c>
      <c r="BY27" s="35">
        <f t="shared" si="77"/>
        <v>0</v>
      </c>
      <c r="BZ27" s="35">
        <f t="shared" si="78"/>
        <v>0</v>
      </c>
      <c r="CA27" s="35">
        <f t="shared" si="79"/>
        <v>75.235849056603783</v>
      </c>
      <c r="CB27" s="35">
        <f t="shared" si="80"/>
        <v>0</v>
      </c>
      <c r="CC27" s="35">
        <f t="shared" si="81"/>
        <v>58.361774744027308</v>
      </c>
      <c r="CD27" s="35">
        <f t="shared" si="82"/>
        <v>66.522584828182417</v>
      </c>
      <c r="CE27" s="36">
        <f t="shared" si="83"/>
        <v>0</v>
      </c>
      <c r="CF27" s="35">
        <f t="shared" si="84"/>
        <v>95.79232283464566</v>
      </c>
      <c r="CG27" s="35">
        <f t="shared" si="85"/>
        <v>92.605807086614178</v>
      </c>
      <c r="CH27" s="35">
        <f t="shared" si="86"/>
        <v>98.425196850393704</v>
      </c>
      <c r="CI27" s="35">
        <f t="shared" si="87"/>
        <v>98.646653543307096</v>
      </c>
      <c r="CJ27" s="35">
        <f t="shared" si="88"/>
        <v>100</v>
      </c>
      <c r="CK27" s="35">
        <f t="shared" si="89"/>
        <v>95.780019685039363</v>
      </c>
      <c r="CL27" s="35">
        <f t="shared" si="90"/>
        <v>83.181594488188978</v>
      </c>
      <c r="CM27" s="35">
        <f t="shared" si="91"/>
        <v>0</v>
      </c>
      <c r="CN27" s="35">
        <f t="shared" si="92"/>
        <v>0</v>
      </c>
      <c r="CO27" s="35">
        <f t="shared" si="93"/>
        <v>0</v>
      </c>
      <c r="CP27" s="35">
        <f t="shared" si="94"/>
        <v>98.117618110236222</v>
      </c>
      <c r="CQ27" s="35">
        <f t="shared" si="95"/>
        <v>0</v>
      </c>
      <c r="CR27" s="35">
        <f t="shared" si="96"/>
        <v>86.111111111111114</v>
      </c>
      <c r="CS27" s="35">
        <f t="shared" si="97"/>
        <v>100.00000000000001</v>
      </c>
      <c r="CT27" s="56"/>
      <c r="CU27" s="57">
        <v>7.7859999999999996</v>
      </c>
      <c r="CV27" s="57">
        <v>7.5270000000000001</v>
      </c>
      <c r="CW27" s="57">
        <v>8</v>
      </c>
      <c r="CX27" s="57">
        <v>8.0180000000000007</v>
      </c>
      <c r="CY27" s="57">
        <v>8.1280000000000001</v>
      </c>
      <c r="CZ27" s="57">
        <v>7.7850000000000001</v>
      </c>
      <c r="DA27" s="57">
        <v>6.7610000000000001</v>
      </c>
      <c r="DB27" s="57"/>
      <c r="DC27" s="57"/>
      <c r="DD27" s="57"/>
      <c r="DE27" s="57">
        <v>7.9749999999999996</v>
      </c>
      <c r="DF27" s="57"/>
      <c r="DG27" s="57">
        <v>5.3010000000000002</v>
      </c>
      <c r="DH27" s="57">
        <v>6.1559999999999997</v>
      </c>
      <c r="DI27" s="56"/>
      <c r="DJ27" s="57">
        <v>0.2203</v>
      </c>
      <c r="DK27" s="57">
        <v>0.14319999999999999</v>
      </c>
      <c r="DL27" s="57">
        <v>8.6720000000000005E-2</v>
      </c>
      <c r="DM27" s="57">
        <v>0.13569999999999999</v>
      </c>
      <c r="DN27" s="57">
        <v>0.32490000000000002</v>
      </c>
      <c r="DO27" s="57">
        <v>0.1651</v>
      </c>
      <c r="DP27" s="57">
        <v>0.1069</v>
      </c>
      <c r="DQ27" s="57"/>
      <c r="DR27" s="57"/>
      <c r="DS27" s="57"/>
      <c r="DT27" s="57">
        <v>0.14829999999999999</v>
      </c>
      <c r="DU27" s="57"/>
      <c r="DV27" s="57">
        <v>0.35809999999999997</v>
      </c>
      <c r="DW27" s="57">
        <v>0.22159999999999999</v>
      </c>
    </row>
    <row r="28" spans="1:127" x14ac:dyDescent="0.2">
      <c r="A28" s="50" t="s">
        <v>16</v>
      </c>
      <c r="B28" s="50" t="e">
        <f>VLOOKUP(A28,#REF!,6,FALSE)</f>
        <v>#REF!</v>
      </c>
      <c r="C28" s="87" t="e">
        <f>VLOOKUP(B28,#REF!,10,FALSE)</f>
        <v>#REF!</v>
      </c>
      <c r="E28" s="102" t="str">
        <f t="shared" si="5"/>
        <v/>
      </c>
      <c r="F28" s="103">
        <f t="shared" si="6"/>
        <v>1.6548734177215199</v>
      </c>
      <c r="G28" s="103">
        <f t="shared" si="7"/>
        <v>1.6186933333333329</v>
      </c>
      <c r="H28" s="103">
        <f t="shared" si="8"/>
        <v>0.83574025974025723</v>
      </c>
      <c r="I28" s="103">
        <f t="shared" si="9"/>
        <v>1.1920588235294112</v>
      </c>
      <c r="J28" s="103">
        <f t="shared" si="10"/>
        <v>1.2992602739726014</v>
      </c>
      <c r="K28" s="103" t="str">
        <f t="shared" si="11"/>
        <v/>
      </c>
      <c r="L28" s="103" t="str">
        <f t="shared" si="12"/>
        <v/>
      </c>
      <c r="M28" s="103" t="str">
        <f t="shared" si="13"/>
        <v/>
      </c>
      <c r="N28" s="103" t="str">
        <f t="shared" si="14"/>
        <v/>
      </c>
      <c r="O28" s="103" t="str">
        <f t="shared" si="15"/>
        <v/>
      </c>
      <c r="P28" s="103" t="str">
        <f t="shared" si="16"/>
        <v/>
      </c>
      <c r="Q28" s="102" t="str">
        <f t="shared" si="17"/>
        <v/>
      </c>
      <c r="R28" s="103">
        <f t="shared" si="18"/>
        <v>0.38599999999999923</v>
      </c>
      <c r="S28" s="103">
        <f t="shared" si="19"/>
        <v>0.46799999999999997</v>
      </c>
      <c r="T28" s="103">
        <f t="shared" si="20"/>
        <v>-0.17100000000000115</v>
      </c>
      <c r="U28" s="103">
        <f t="shared" si="21"/>
        <v>0.23299999999999876</v>
      </c>
      <c r="V28" s="103">
        <f t="shared" si="22"/>
        <v>0.40499999999999936</v>
      </c>
      <c r="W28" s="103" t="str">
        <f t="shared" si="23"/>
        <v/>
      </c>
      <c r="X28" s="103" t="str">
        <f t="shared" si="24"/>
        <v/>
      </c>
      <c r="Y28" s="103" t="str">
        <f t="shared" si="25"/>
        <v/>
      </c>
      <c r="Z28" s="103" t="str">
        <f t="shared" si="26"/>
        <v/>
      </c>
      <c r="AA28" s="103" t="str">
        <f t="shared" si="27"/>
        <v/>
      </c>
      <c r="AB28" s="103" t="str">
        <f t="shared" si="28"/>
        <v/>
      </c>
      <c r="AC28" s="36">
        <f t="shared" si="29"/>
        <v>0</v>
      </c>
      <c r="AD28" s="35">
        <f t="shared" si="30"/>
        <v>87.96641791044776</v>
      </c>
      <c r="AE28" s="35">
        <f t="shared" si="31"/>
        <v>87.186067827681029</v>
      </c>
      <c r="AF28" s="35">
        <f t="shared" si="32"/>
        <v>81.403669724770637</v>
      </c>
      <c r="AG28" s="35">
        <f t="shared" si="33"/>
        <v>84.413102820746118</v>
      </c>
      <c r="AH28" s="35">
        <f t="shared" si="34"/>
        <v>83.10466138962181</v>
      </c>
      <c r="AI28" s="35">
        <f t="shared" si="35"/>
        <v>0</v>
      </c>
      <c r="AJ28" s="35">
        <f t="shared" si="36"/>
        <v>0</v>
      </c>
      <c r="AK28" s="35">
        <f t="shared" si="37"/>
        <v>0</v>
      </c>
      <c r="AL28" s="35">
        <f t="shared" si="38"/>
        <v>0</v>
      </c>
      <c r="AM28" s="35">
        <f t="shared" si="39"/>
        <v>0</v>
      </c>
      <c r="AN28" s="35">
        <f t="shared" si="40"/>
        <v>0</v>
      </c>
      <c r="AO28" s="36">
        <f t="shared" si="41"/>
        <v>0</v>
      </c>
      <c r="AP28" s="35">
        <f t="shared" si="42"/>
        <v>99.137931034482747</v>
      </c>
      <c r="AQ28" s="35">
        <f t="shared" si="43"/>
        <v>100</v>
      </c>
      <c r="AR28" s="35">
        <f t="shared" si="44"/>
        <v>93.28216989066442</v>
      </c>
      <c r="AS28" s="35">
        <f t="shared" si="45"/>
        <v>97.529436501261557</v>
      </c>
      <c r="AT28" s="35">
        <f t="shared" si="46"/>
        <v>99.337678721614793</v>
      </c>
      <c r="AU28" s="35">
        <f t="shared" si="47"/>
        <v>0</v>
      </c>
      <c r="AV28" s="35">
        <f t="shared" si="48"/>
        <v>0</v>
      </c>
      <c r="AW28" s="35">
        <f t="shared" si="49"/>
        <v>0</v>
      </c>
      <c r="AX28" s="35">
        <f t="shared" si="50"/>
        <v>0</v>
      </c>
      <c r="AY28" s="35">
        <f t="shared" si="51"/>
        <v>0</v>
      </c>
      <c r="AZ28" s="35">
        <f t="shared" si="52"/>
        <v>0</v>
      </c>
      <c r="BA28" s="36">
        <f t="shared" si="53"/>
        <v>0</v>
      </c>
      <c r="BB28" s="35">
        <f t="shared" si="54"/>
        <v>100</v>
      </c>
      <c r="BC28" s="35">
        <f t="shared" si="55"/>
        <v>99.112900011955531</v>
      </c>
      <c r="BD28" s="35">
        <f t="shared" si="56"/>
        <v>92.539484565168735</v>
      </c>
      <c r="BE28" s="35">
        <f t="shared" si="57"/>
        <v>95.960600449459008</v>
      </c>
      <c r="BF28" s="35">
        <f t="shared" si="58"/>
        <v>94.473167560630529</v>
      </c>
      <c r="BG28" s="35">
        <f t="shared" si="59"/>
        <v>0</v>
      </c>
      <c r="BH28" s="35">
        <f t="shared" si="60"/>
        <v>0</v>
      </c>
      <c r="BI28" s="35">
        <f t="shared" si="61"/>
        <v>0</v>
      </c>
      <c r="BJ28" s="35">
        <f t="shared" si="62"/>
        <v>0</v>
      </c>
      <c r="BK28" s="35">
        <f t="shared" si="63"/>
        <v>0</v>
      </c>
      <c r="BL28" s="35">
        <f t="shared" si="64"/>
        <v>0</v>
      </c>
      <c r="BM28" s="35">
        <f t="shared" si="65"/>
        <v>100</v>
      </c>
      <c r="BN28" s="35">
        <f t="shared" si="66"/>
        <v>99.645628398216331</v>
      </c>
      <c r="BO28" s="35">
        <f t="shared" si="67"/>
        <v>98.844677016963772</v>
      </c>
      <c r="BP28" s="36">
        <f t="shared" si="68"/>
        <v>0</v>
      </c>
      <c r="BQ28" s="35">
        <f t="shared" si="69"/>
        <v>87.96641791044776</v>
      </c>
      <c r="BR28" s="35">
        <f t="shared" si="70"/>
        <v>87.186067827681029</v>
      </c>
      <c r="BS28" s="35">
        <f t="shared" si="71"/>
        <v>81.403669724770637</v>
      </c>
      <c r="BT28" s="35">
        <f t="shared" si="72"/>
        <v>84.413102820746118</v>
      </c>
      <c r="BU28" s="35">
        <f t="shared" si="73"/>
        <v>83.10466138962181</v>
      </c>
      <c r="BV28" s="35">
        <f t="shared" si="74"/>
        <v>0</v>
      </c>
      <c r="BW28" s="35">
        <f t="shared" si="75"/>
        <v>0</v>
      </c>
      <c r="BX28" s="35">
        <f t="shared" si="76"/>
        <v>0</v>
      </c>
      <c r="BY28" s="35">
        <f t="shared" si="77"/>
        <v>0</v>
      </c>
      <c r="BZ28" s="35">
        <f t="shared" si="78"/>
        <v>0</v>
      </c>
      <c r="CA28" s="35">
        <f t="shared" si="79"/>
        <v>0</v>
      </c>
      <c r="CB28" s="35">
        <f t="shared" si="80"/>
        <v>94.521901416181805</v>
      </c>
      <c r="CC28" s="35">
        <f t="shared" si="81"/>
        <v>94.186942640096888</v>
      </c>
      <c r="CD28" s="35">
        <f t="shared" si="82"/>
        <v>93.42986816511781</v>
      </c>
      <c r="CE28" s="36">
        <f t="shared" si="83"/>
        <v>0</v>
      </c>
      <c r="CF28" s="35">
        <f t="shared" si="84"/>
        <v>99.137931034482747</v>
      </c>
      <c r="CG28" s="35">
        <f t="shared" si="85"/>
        <v>100</v>
      </c>
      <c r="CH28" s="35">
        <f t="shared" si="86"/>
        <v>93.28216989066442</v>
      </c>
      <c r="CI28" s="35">
        <f t="shared" si="87"/>
        <v>97.529436501261557</v>
      </c>
      <c r="CJ28" s="35">
        <f t="shared" si="88"/>
        <v>99.337678721614793</v>
      </c>
      <c r="CK28" s="35">
        <f t="shared" si="89"/>
        <v>0</v>
      </c>
      <c r="CL28" s="35">
        <f t="shared" si="90"/>
        <v>0</v>
      </c>
      <c r="CM28" s="35">
        <f t="shared" si="91"/>
        <v>0</v>
      </c>
      <c r="CN28" s="35">
        <f t="shared" si="92"/>
        <v>0</v>
      </c>
      <c r="CO28" s="35">
        <f t="shared" si="93"/>
        <v>0</v>
      </c>
      <c r="CP28" s="35">
        <f t="shared" si="94"/>
        <v>0</v>
      </c>
      <c r="CQ28" s="35">
        <f t="shared" si="95"/>
        <v>99.583622484385828</v>
      </c>
      <c r="CR28" s="35">
        <f t="shared" si="96"/>
        <v>98.947490168864206</v>
      </c>
      <c r="CS28" s="35">
        <f t="shared" si="97"/>
        <v>100</v>
      </c>
      <c r="CT28" s="56"/>
      <c r="CU28" s="57">
        <v>9.43</v>
      </c>
      <c r="CV28" s="57">
        <v>9.5120000000000005</v>
      </c>
      <c r="CW28" s="57">
        <v>8.8729999999999993</v>
      </c>
      <c r="CX28" s="57">
        <v>9.2769999999999992</v>
      </c>
      <c r="CY28" s="57">
        <v>9.4489999999999998</v>
      </c>
      <c r="CZ28" s="57"/>
      <c r="DA28" s="57"/>
      <c r="DB28" s="57"/>
      <c r="DC28" s="57"/>
      <c r="DD28" s="57"/>
      <c r="DE28" s="57"/>
      <c r="DF28" s="57">
        <v>8.61</v>
      </c>
      <c r="DG28" s="57">
        <v>8.5549999999999997</v>
      </c>
      <c r="DH28" s="57">
        <v>8.6460000000000008</v>
      </c>
      <c r="DI28" s="56"/>
      <c r="DJ28" s="57">
        <v>0.14130000000000001</v>
      </c>
      <c r="DK28" s="57">
        <v>9.4589999999999994E-2</v>
      </c>
      <c r="DL28" s="57">
        <v>0.1232</v>
      </c>
      <c r="DM28" s="57">
        <v>0.1019</v>
      </c>
      <c r="DN28" s="57">
        <v>0.1804</v>
      </c>
      <c r="DO28" s="57"/>
      <c r="DP28" s="57"/>
      <c r="DQ28" s="57"/>
      <c r="DR28" s="57"/>
      <c r="DS28" s="57"/>
      <c r="DT28" s="57"/>
      <c r="DU28" s="57">
        <v>0.1174</v>
      </c>
      <c r="DV28" s="57">
        <v>0.15540000000000001</v>
      </c>
      <c r="DW28" s="57">
        <v>8.4599999999999995E-2</v>
      </c>
    </row>
    <row r="29" spans="1:127" x14ac:dyDescent="0.2">
      <c r="A29" s="50" t="s">
        <v>17</v>
      </c>
      <c r="B29" s="50" t="e">
        <f>VLOOKUP(A29,#REF!,6,FALSE)</f>
        <v>#REF!</v>
      </c>
      <c r="C29" s="87" t="e">
        <f>VLOOKUP(B29,#REF!,10,FALSE)</f>
        <v>#REF!</v>
      </c>
      <c r="E29" s="102">
        <f t="shared" si="5"/>
        <v>-2.981818181818241E-2</v>
      </c>
      <c r="F29" s="103">
        <f t="shared" si="6"/>
        <v>0.91987341772152043</v>
      </c>
      <c r="G29" s="103">
        <f t="shared" si="7"/>
        <v>0.95869333333333273</v>
      </c>
      <c r="H29" s="103">
        <f t="shared" si="8"/>
        <v>1.0917402597402575</v>
      </c>
      <c r="I29" s="103">
        <f t="shared" si="9"/>
        <v>0.95305882352941218</v>
      </c>
      <c r="J29" s="103">
        <f t="shared" si="10"/>
        <v>0.38326027397260098</v>
      </c>
      <c r="K29" s="103">
        <f t="shared" si="11"/>
        <v>1.2983888888888888</v>
      </c>
      <c r="L29" s="103">
        <f t="shared" si="12"/>
        <v>0.70846666666666547</v>
      </c>
      <c r="M29" s="103">
        <f t="shared" si="13"/>
        <v>2.0904390243902435</v>
      </c>
      <c r="N29" s="103">
        <f t="shared" si="14"/>
        <v>2.2004864864864881</v>
      </c>
      <c r="O29" s="103">
        <f t="shared" si="15"/>
        <v>2.6100888888888907</v>
      </c>
      <c r="P29" s="103">
        <f t="shared" si="16"/>
        <v>1.1243209876543219</v>
      </c>
      <c r="Q29" s="102">
        <f t="shared" si="17"/>
        <v>-0.40199999999999747</v>
      </c>
      <c r="R29" s="103">
        <f t="shared" si="18"/>
        <v>-0.1839999999999975</v>
      </c>
      <c r="S29" s="103">
        <f t="shared" si="19"/>
        <v>-2.699999999999747E-2</v>
      </c>
      <c r="T29" s="103">
        <f t="shared" si="20"/>
        <v>0.25000000000000178</v>
      </c>
      <c r="U29" s="103">
        <f t="shared" si="21"/>
        <v>0.15900000000000247</v>
      </c>
      <c r="V29" s="103">
        <f t="shared" si="22"/>
        <v>-0.34599999999999831</v>
      </c>
      <c r="W29" s="103">
        <f t="shared" si="23"/>
        <v>3.0000000000002913E-2</v>
      </c>
      <c r="X29" s="103">
        <f t="shared" si="24"/>
        <v>-0.74699999999999811</v>
      </c>
      <c r="Y29" s="103">
        <f t="shared" si="25"/>
        <v>0.85000000000000142</v>
      </c>
      <c r="Z29" s="103">
        <f t="shared" si="26"/>
        <v>1.0070000000000014</v>
      </c>
      <c r="AA29" s="103">
        <f t="shared" si="27"/>
        <v>1.0460000000000029</v>
      </c>
      <c r="AB29" s="103">
        <f t="shared" si="28"/>
        <v>3.2000000000001805E-2</v>
      </c>
      <c r="AC29" s="36">
        <f t="shared" si="29"/>
        <v>70.759599332220375</v>
      </c>
      <c r="AD29" s="35">
        <f t="shared" si="30"/>
        <v>81.110074626865668</v>
      </c>
      <c r="AE29" s="35">
        <f t="shared" si="31"/>
        <v>81.136571952337306</v>
      </c>
      <c r="AF29" s="35">
        <f t="shared" si="32"/>
        <v>83.752293577981661</v>
      </c>
      <c r="AG29" s="35">
        <f t="shared" si="33"/>
        <v>82.23839854413103</v>
      </c>
      <c r="AH29" s="35">
        <f t="shared" si="34"/>
        <v>75.04837291116975</v>
      </c>
      <c r="AI29" s="35">
        <f t="shared" si="35"/>
        <v>82.110599078341025</v>
      </c>
      <c r="AJ29" s="35">
        <f t="shared" si="36"/>
        <v>87.281313727594721</v>
      </c>
      <c r="AK29" s="35">
        <f t="shared" si="37"/>
        <v>99.123790117167587</v>
      </c>
      <c r="AL29" s="35">
        <f t="shared" si="38"/>
        <v>100</v>
      </c>
      <c r="AM29" s="35">
        <f t="shared" si="39"/>
        <v>100</v>
      </c>
      <c r="AN29" s="35">
        <f t="shared" si="40"/>
        <v>84.066037735849065</v>
      </c>
      <c r="AO29" s="36">
        <f t="shared" si="41"/>
        <v>100</v>
      </c>
      <c r="AP29" s="35">
        <f t="shared" si="42"/>
        <v>95.245919596889038</v>
      </c>
      <c r="AQ29" s="35">
        <f t="shared" si="43"/>
        <v>96.965713659765598</v>
      </c>
      <c r="AR29" s="35">
        <f t="shared" si="44"/>
        <v>100</v>
      </c>
      <c r="AS29" s="35">
        <f t="shared" si="45"/>
        <v>99.003176689670298</v>
      </c>
      <c r="AT29" s="35">
        <f t="shared" si="46"/>
        <v>93.47135502245591</v>
      </c>
      <c r="AU29" s="35">
        <f t="shared" si="47"/>
        <v>100</v>
      </c>
      <c r="AV29" s="35">
        <f t="shared" si="48"/>
        <v>91.278482433494204</v>
      </c>
      <c r="AW29" s="35">
        <f t="shared" si="49"/>
        <v>98.025188916876559</v>
      </c>
      <c r="AX29" s="35">
        <f t="shared" si="50"/>
        <v>99.607052896725421</v>
      </c>
      <c r="AY29" s="35">
        <f t="shared" si="51"/>
        <v>100</v>
      </c>
      <c r="AZ29" s="35">
        <f t="shared" si="52"/>
        <v>89.783375314861445</v>
      </c>
      <c r="BA29" s="36">
        <f t="shared" si="53"/>
        <v>70.759599332220375</v>
      </c>
      <c r="BB29" s="35">
        <f t="shared" si="54"/>
        <v>81.110074626865668</v>
      </c>
      <c r="BC29" s="35">
        <f t="shared" si="55"/>
        <v>81.136571952337306</v>
      </c>
      <c r="BD29" s="35">
        <f t="shared" si="56"/>
        <v>83.752293577981661</v>
      </c>
      <c r="BE29" s="35">
        <f t="shared" si="57"/>
        <v>82.23839854413103</v>
      </c>
      <c r="BF29" s="35">
        <f t="shared" si="58"/>
        <v>75.04837291116975</v>
      </c>
      <c r="BG29" s="35">
        <f t="shared" si="59"/>
        <v>82.110599078341025</v>
      </c>
      <c r="BH29" s="35">
        <f t="shared" si="60"/>
        <v>87.281313727594721</v>
      </c>
      <c r="BI29" s="35">
        <f t="shared" si="61"/>
        <v>99.123790117167587</v>
      </c>
      <c r="BJ29" s="35">
        <f t="shared" si="62"/>
        <v>100</v>
      </c>
      <c r="BK29" s="35">
        <f t="shared" si="63"/>
        <v>100</v>
      </c>
      <c r="BL29" s="35">
        <f t="shared" si="64"/>
        <v>84.066037735849065</v>
      </c>
      <c r="BM29" s="35">
        <f t="shared" si="65"/>
        <v>97.025383653482891</v>
      </c>
      <c r="BN29" s="35">
        <f t="shared" si="66"/>
        <v>92.513313781705818</v>
      </c>
      <c r="BO29" s="35">
        <f t="shared" si="67"/>
        <v>100.00000000000001</v>
      </c>
      <c r="BP29" s="36">
        <f t="shared" si="68"/>
        <v>70.759599332220375</v>
      </c>
      <c r="BQ29" s="35">
        <f t="shared" si="69"/>
        <v>81.110074626865668</v>
      </c>
      <c r="BR29" s="35">
        <f t="shared" si="70"/>
        <v>81.136571952337306</v>
      </c>
      <c r="BS29" s="35">
        <f t="shared" si="71"/>
        <v>83.752293577981646</v>
      </c>
      <c r="BT29" s="35">
        <f t="shared" si="72"/>
        <v>82.23839854413103</v>
      </c>
      <c r="BU29" s="35">
        <f t="shared" si="73"/>
        <v>75.04837291116975</v>
      </c>
      <c r="BV29" s="35">
        <f t="shared" si="74"/>
        <v>82.110599078341025</v>
      </c>
      <c r="BW29" s="35">
        <f t="shared" si="75"/>
        <v>87.281313727594707</v>
      </c>
      <c r="BX29" s="35">
        <f t="shared" si="76"/>
        <v>99.123790117167587</v>
      </c>
      <c r="BY29" s="35">
        <f t="shared" si="77"/>
        <v>100</v>
      </c>
      <c r="BZ29" s="35">
        <f t="shared" si="78"/>
        <v>100</v>
      </c>
      <c r="CA29" s="35">
        <f t="shared" si="79"/>
        <v>84.066037735849051</v>
      </c>
      <c r="CB29" s="35">
        <f t="shared" si="80"/>
        <v>91.437040289823258</v>
      </c>
      <c r="CC29" s="35">
        <f t="shared" si="81"/>
        <v>87.184850820213583</v>
      </c>
      <c r="CD29" s="35">
        <f t="shared" si="82"/>
        <v>94.240328506591752</v>
      </c>
      <c r="CE29" s="36">
        <f t="shared" si="83"/>
        <v>85.410579345088166</v>
      </c>
      <c r="CF29" s="35">
        <f t="shared" si="84"/>
        <v>87.607052896725435</v>
      </c>
      <c r="CG29" s="35">
        <f t="shared" si="85"/>
        <v>89.188916876574311</v>
      </c>
      <c r="CH29" s="35">
        <f t="shared" si="86"/>
        <v>91.979848866498727</v>
      </c>
      <c r="CI29" s="35">
        <f t="shared" si="87"/>
        <v>91.062972292191432</v>
      </c>
      <c r="CJ29" s="35">
        <f t="shared" si="88"/>
        <v>85.974811083123413</v>
      </c>
      <c r="CK29" s="35">
        <f t="shared" si="89"/>
        <v>89.763224181360201</v>
      </c>
      <c r="CL29" s="35">
        <f t="shared" si="90"/>
        <v>81.934508816120896</v>
      </c>
      <c r="CM29" s="35">
        <f t="shared" si="91"/>
        <v>98.025188916876559</v>
      </c>
      <c r="CN29" s="35">
        <f t="shared" si="92"/>
        <v>99.607052896725421</v>
      </c>
      <c r="CO29" s="35">
        <f t="shared" si="93"/>
        <v>100</v>
      </c>
      <c r="CP29" s="35">
        <f t="shared" si="94"/>
        <v>89.783375314861445</v>
      </c>
      <c r="CQ29" s="35">
        <f t="shared" si="95"/>
        <v>95.505102625845666</v>
      </c>
      <c r="CR29" s="35">
        <f t="shared" si="96"/>
        <v>90.803806902878108</v>
      </c>
      <c r="CS29" s="35">
        <f t="shared" si="97"/>
        <v>100</v>
      </c>
      <c r="CT29" s="56">
        <v>8.4770000000000003</v>
      </c>
      <c r="CU29" s="57">
        <v>8.6950000000000003</v>
      </c>
      <c r="CV29" s="57">
        <v>8.8520000000000003</v>
      </c>
      <c r="CW29" s="57">
        <v>9.1289999999999996</v>
      </c>
      <c r="CX29" s="57">
        <v>9.0380000000000003</v>
      </c>
      <c r="CY29" s="57">
        <v>8.5329999999999995</v>
      </c>
      <c r="CZ29" s="57">
        <v>8.9090000000000007</v>
      </c>
      <c r="DA29" s="57">
        <v>8.1319999999999997</v>
      </c>
      <c r="DB29" s="57">
        <v>9.7289999999999992</v>
      </c>
      <c r="DC29" s="57">
        <v>9.8859999999999992</v>
      </c>
      <c r="DD29" s="57">
        <v>9.9250000000000007</v>
      </c>
      <c r="DE29" s="57">
        <v>8.9109999999999996</v>
      </c>
      <c r="DF29" s="57">
        <v>8.3290000000000006</v>
      </c>
      <c r="DG29" s="57">
        <v>7.9189999999999996</v>
      </c>
      <c r="DH29" s="57">
        <v>8.7210000000000001</v>
      </c>
      <c r="DI29" s="56">
        <v>0.18279999999999999</v>
      </c>
      <c r="DJ29" s="57">
        <v>9.3700000000000006E-2</v>
      </c>
      <c r="DK29" s="57">
        <v>5.7750000000000003E-2</v>
      </c>
      <c r="DL29" s="57">
        <v>9.0499999999999997E-2</v>
      </c>
      <c r="DM29" s="57">
        <v>5.2479999999999999E-2</v>
      </c>
      <c r="DN29" s="57">
        <v>0.1007</v>
      </c>
      <c r="DO29" s="57">
        <v>0.1018</v>
      </c>
      <c r="DP29" s="57">
        <v>6.1370000000000001E-2</v>
      </c>
      <c r="DQ29" s="57">
        <v>9.8760000000000001E-2</v>
      </c>
      <c r="DR29" s="57">
        <v>0.13239999999999999</v>
      </c>
      <c r="DS29" s="57">
        <v>9.5060000000000006E-2</v>
      </c>
      <c r="DT29" s="57">
        <v>3.6040000000000003E-2</v>
      </c>
      <c r="DU29" s="57">
        <v>0.11749999999999999</v>
      </c>
      <c r="DV29" s="57">
        <v>8.8020000000000001E-2</v>
      </c>
      <c r="DW29" s="57">
        <v>5.6610000000000001E-2</v>
      </c>
    </row>
    <row r="30" spans="1:127" x14ac:dyDescent="0.2">
      <c r="A30" s="50" t="s">
        <v>18</v>
      </c>
      <c r="B30" s="50" t="e">
        <f>VLOOKUP(A30,#REF!,6,FALSE)</f>
        <v>#REF!</v>
      </c>
      <c r="C30" s="87" t="e">
        <f>VLOOKUP(B30,#REF!,10,FALSE)</f>
        <v>#REF!</v>
      </c>
      <c r="E30" s="102" t="str">
        <f t="shared" si="5"/>
        <v/>
      </c>
      <c r="F30" s="103">
        <f t="shared" si="6"/>
        <v>1.3758734177215199</v>
      </c>
      <c r="G30" s="103">
        <f t="shared" si="7"/>
        <v>1.2966933333333319</v>
      </c>
      <c r="H30" s="103">
        <f t="shared" si="8"/>
        <v>1.1667402597402585</v>
      </c>
      <c r="I30" s="103">
        <f t="shared" si="9"/>
        <v>1.229058823529412</v>
      </c>
      <c r="J30" s="103">
        <f t="shared" si="10"/>
        <v>1.8802602739726009</v>
      </c>
      <c r="K30" s="103" t="str">
        <f t="shared" si="11"/>
        <v/>
      </c>
      <c r="L30" s="103" t="str">
        <f t="shared" si="12"/>
        <v/>
      </c>
      <c r="M30" s="103" t="str">
        <f t="shared" si="13"/>
        <v/>
      </c>
      <c r="N30" s="103" t="str">
        <f t="shared" si="14"/>
        <v/>
      </c>
      <c r="O30" s="103" t="str">
        <f t="shared" si="15"/>
        <v/>
      </c>
      <c r="P30" s="103">
        <f t="shared" si="16"/>
        <v>-0.19167901234567797</v>
      </c>
      <c r="Q30" s="102" t="str">
        <f t="shared" si="17"/>
        <v/>
      </c>
      <c r="R30" s="103">
        <f t="shared" si="18"/>
        <v>0.42855555555555469</v>
      </c>
      <c r="S30" s="103">
        <f t="shared" si="19"/>
        <v>0.46755555555555439</v>
      </c>
      <c r="T30" s="103">
        <f t="shared" si="20"/>
        <v>0.48155555555555551</v>
      </c>
      <c r="U30" s="103">
        <f t="shared" si="21"/>
        <v>0.59155555555555495</v>
      </c>
      <c r="V30" s="103">
        <f t="shared" si="22"/>
        <v>1.3075555555555542</v>
      </c>
      <c r="W30" s="103" t="str">
        <f t="shared" si="23"/>
        <v/>
      </c>
      <c r="X30" s="103" t="str">
        <f t="shared" si="24"/>
        <v/>
      </c>
      <c r="Y30" s="103" t="str">
        <f t="shared" si="25"/>
        <v/>
      </c>
      <c r="Z30" s="103" t="str">
        <f t="shared" si="26"/>
        <v/>
      </c>
      <c r="AA30" s="103" t="str">
        <f t="shared" si="27"/>
        <v/>
      </c>
      <c r="AB30" s="103">
        <f t="shared" si="28"/>
        <v>-1.1274444444444454</v>
      </c>
      <c r="AC30" s="36">
        <f t="shared" si="29"/>
        <v>0</v>
      </c>
      <c r="AD30" s="35">
        <f t="shared" si="30"/>
        <v>85.363805970149244</v>
      </c>
      <c r="AE30" s="35">
        <f t="shared" si="31"/>
        <v>84.234647112740603</v>
      </c>
      <c r="AF30" s="35">
        <f t="shared" si="32"/>
        <v>84.440366972477065</v>
      </c>
      <c r="AG30" s="35">
        <f t="shared" si="33"/>
        <v>84.749772520473158</v>
      </c>
      <c r="AH30" s="35">
        <f t="shared" si="34"/>
        <v>88.214599824098499</v>
      </c>
      <c r="AI30" s="35">
        <f t="shared" si="35"/>
        <v>0</v>
      </c>
      <c r="AJ30" s="35">
        <f t="shared" si="36"/>
        <v>0</v>
      </c>
      <c r="AK30" s="35">
        <f t="shared" si="37"/>
        <v>0</v>
      </c>
      <c r="AL30" s="35">
        <f t="shared" si="38"/>
        <v>0</v>
      </c>
      <c r="AM30" s="35">
        <f t="shared" si="39"/>
        <v>0</v>
      </c>
      <c r="AN30" s="35">
        <f t="shared" si="40"/>
        <v>71.650943396226424</v>
      </c>
      <c r="AO30" s="36">
        <f t="shared" si="41"/>
        <v>0</v>
      </c>
      <c r="AP30" s="35">
        <f t="shared" si="42"/>
        <v>91.236291126620145</v>
      </c>
      <c r="AQ30" s="35">
        <f t="shared" si="43"/>
        <v>91.625124626121647</v>
      </c>
      <c r="AR30" s="35">
        <f t="shared" si="44"/>
        <v>91.764705882352956</v>
      </c>
      <c r="AS30" s="35">
        <f t="shared" si="45"/>
        <v>92.861415752741777</v>
      </c>
      <c r="AT30" s="35">
        <f t="shared" si="46"/>
        <v>100</v>
      </c>
      <c r="AU30" s="35">
        <f t="shared" si="47"/>
        <v>0</v>
      </c>
      <c r="AV30" s="35">
        <f t="shared" si="48"/>
        <v>0</v>
      </c>
      <c r="AW30" s="35">
        <f t="shared" si="49"/>
        <v>0</v>
      </c>
      <c r="AX30" s="35">
        <f t="shared" si="50"/>
        <v>0</v>
      </c>
      <c r="AY30" s="35">
        <f t="shared" si="51"/>
        <v>0</v>
      </c>
      <c r="AZ30" s="35">
        <f t="shared" si="52"/>
        <v>100</v>
      </c>
      <c r="BA30" s="36">
        <f t="shared" si="53"/>
        <v>0</v>
      </c>
      <c r="BB30" s="35">
        <f t="shared" si="54"/>
        <v>96.76834236097676</v>
      </c>
      <c r="BC30" s="35">
        <f t="shared" si="55"/>
        <v>95.488328780843545</v>
      </c>
      <c r="BD30" s="35">
        <f t="shared" si="56"/>
        <v>95.721532649757151</v>
      </c>
      <c r="BE30" s="35">
        <f t="shared" si="57"/>
        <v>96.072274532181453</v>
      </c>
      <c r="BF30" s="35">
        <f t="shared" si="58"/>
        <v>100</v>
      </c>
      <c r="BG30" s="35">
        <f t="shared" si="59"/>
        <v>0</v>
      </c>
      <c r="BH30" s="35">
        <f t="shared" si="60"/>
        <v>0</v>
      </c>
      <c r="BI30" s="35">
        <f t="shared" si="61"/>
        <v>0</v>
      </c>
      <c r="BJ30" s="35">
        <f t="shared" si="62"/>
        <v>0</v>
      </c>
      <c r="BK30" s="35">
        <f t="shared" si="63"/>
        <v>0</v>
      </c>
      <c r="BL30" s="35">
        <f t="shared" si="64"/>
        <v>81.22345228465548</v>
      </c>
      <c r="BM30" s="35">
        <f t="shared" si="65"/>
        <v>100</v>
      </c>
      <c r="BN30" s="35">
        <f t="shared" si="66"/>
        <v>92.918930167204138</v>
      </c>
      <c r="BO30" s="35">
        <f t="shared" si="67"/>
        <v>99.347535670888135</v>
      </c>
      <c r="BP30" s="36">
        <f t="shared" si="68"/>
        <v>0</v>
      </c>
      <c r="BQ30" s="35">
        <f t="shared" si="69"/>
        <v>85.363805970149244</v>
      </c>
      <c r="BR30" s="35">
        <f t="shared" si="70"/>
        <v>84.234647112740603</v>
      </c>
      <c r="BS30" s="35">
        <f t="shared" si="71"/>
        <v>84.440366972477065</v>
      </c>
      <c r="BT30" s="35">
        <f t="shared" si="72"/>
        <v>84.749772520473158</v>
      </c>
      <c r="BU30" s="35">
        <f t="shared" si="73"/>
        <v>88.214599824098499</v>
      </c>
      <c r="BV30" s="35">
        <f t="shared" si="74"/>
        <v>0</v>
      </c>
      <c r="BW30" s="35">
        <f t="shared" si="75"/>
        <v>0</v>
      </c>
      <c r="BX30" s="35">
        <f t="shared" si="76"/>
        <v>0</v>
      </c>
      <c r="BY30" s="35">
        <f t="shared" si="77"/>
        <v>0</v>
      </c>
      <c r="BZ30" s="35">
        <f t="shared" si="78"/>
        <v>0</v>
      </c>
      <c r="CA30" s="35">
        <f t="shared" si="79"/>
        <v>71.650943396226424</v>
      </c>
      <c r="CB30" s="35">
        <f t="shared" si="80"/>
        <v>89.812273575584584</v>
      </c>
      <c r="CC30" s="35">
        <f t="shared" si="81"/>
        <v>83.452603765275782</v>
      </c>
      <c r="CD30" s="35">
        <f t="shared" si="82"/>
        <v>89.226280527339526</v>
      </c>
      <c r="CE30" s="36">
        <f t="shared" si="83"/>
        <v>0</v>
      </c>
      <c r="CF30" s="35">
        <f t="shared" si="84"/>
        <v>91.236291126620145</v>
      </c>
      <c r="CG30" s="35">
        <f t="shared" si="85"/>
        <v>91.625124626121647</v>
      </c>
      <c r="CH30" s="35">
        <f t="shared" si="86"/>
        <v>91.764705882352956</v>
      </c>
      <c r="CI30" s="35">
        <f t="shared" si="87"/>
        <v>92.861415752741777</v>
      </c>
      <c r="CJ30" s="35">
        <f t="shared" si="88"/>
        <v>100</v>
      </c>
      <c r="CK30" s="35">
        <f t="shared" si="89"/>
        <v>0</v>
      </c>
      <c r="CL30" s="35">
        <f t="shared" si="90"/>
        <v>0</v>
      </c>
      <c r="CM30" s="35">
        <f t="shared" si="91"/>
        <v>0</v>
      </c>
      <c r="CN30" s="35">
        <f t="shared" si="92"/>
        <v>0</v>
      </c>
      <c r="CO30" s="35">
        <f t="shared" si="93"/>
        <v>0</v>
      </c>
      <c r="CP30" s="35">
        <f t="shared" si="94"/>
        <v>75.722831505483555</v>
      </c>
      <c r="CQ30" s="35">
        <f t="shared" si="95"/>
        <v>99.079568850672146</v>
      </c>
      <c r="CR30" s="35">
        <f t="shared" si="96"/>
        <v>91.800896209276985</v>
      </c>
      <c r="CS30" s="35">
        <f t="shared" si="97"/>
        <v>100</v>
      </c>
      <c r="CT30" s="56"/>
      <c r="CU30" s="57">
        <v>9.1509999999999998</v>
      </c>
      <c r="CV30" s="57">
        <v>9.19</v>
      </c>
      <c r="CW30" s="57">
        <v>9.2040000000000006</v>
      </c>
      <c r="CX30" s="57">
        <v>9.3140000000000001</v>
      </c>
      <c r="CY30" s="57">
        <v>10.029999999999999</v>
      </c>
      <c r="CZ30" s="57"/>
      <c r="DA30" s="57"/>
      <c r="DB30" s="57"/>
      <c r="DC30" s="57"/>
      <c r="DD30" s="57"/>
      <c r="DE30" s="57">
        <v>7.5949999999999998</v>
      </c>
      <c r="DF30" s="57">
        <v>8.1809999999999992</v>
      </c>
      <c r="DG30" s="57">
        <v>7.58</v>
      </c>
      <c r="DH30" s="57">
        <v>8.2569999999999997</v>
      </c>
      <c r="DI30" s="56"/>
      <c r="DJ30" s="57">
        <v>0.1055</v>
      </c>
      <c r="DK30" s="57">
        <v>6.6210000000000005E-2</v>
      </c>
      <c r="DL30" s="57">
        <v>8.7480000000000002E-2</v>
      </c>
      <c r="DM30" s="57">
        <v>0.10539999999999999</v>
      </c>
      <c r="DN30" s="57">
        <v>0.1646</v>
      </c>
      <c r="DO30" s="57"/>
      <c r="DP30" s="57"/>
      <c r="DQ30" s="57"/>
      <c r="DR30" s="57"/>
      <c r="DS30" s="57"/>
      <c r="DT30" s="57">
        <v>0.3987</v>
      </c>
      <c r="DU30" s="57">
        <v>9.7689999999999999E-2</v>
      </c>
      <c r="DV30" s="57">
        <v>0.26350000000000001</v>
      </c>
      <c r="DW30" s="57">
        <v>0.10920000000000001</v>
      </c>
    </row>
    <row r="31" spans="1:127" x14ac:dyDescent="0.2">
      <c r="A31" s="50" t="s">
        <v>19</v>
      </c>
      <c r="B31" s="50" t="e">
        <f>VLOOKUP(A31,#REF!,6,FALSE)</f>
        <v>#REF!</v>
      </c>
      <c r="C31" s="87" t="e">
        <f>VLOOKUP(B31,#REF!,10,FALSE)</f>
        <v>#REF!</v>
      </c>
      <c r="E31" s="102" t="str">
        <f t="shared" si="5"/>
        <v/>
      </c>
      <c r="F31" s="103">
        <f t="shared" si="6"/>
        <v>-9.9126582278479702E-2</v>
      </c>
      <c r="G31" s="103">
        <f t="shared" si="7"/>
        <v>0.78769333333333158</v>
      </c>
      <c r="H31" s="103">
        <f t="shared" si="8"/>
        <v>0.29274025974025797</v>
      </c>
      <c r="I31" s="103">
        <f t="shared" si="9"/>
        <v>0.58005882352941107</v>
      </c>
      <c r="J31" s="103">
        <f t="shared" si="10"/>
        <v>0.89626027397260088</v>
      </c>
      <c r="K31" s="103" t="str">
        <f t="shared" si="11"/>
        <v/>
      </c>
      <c r="L31" s="103" t="str">
        <f t="shared" si="12"/>
        <v/>
      </c>
      <c r="M31" s="103" t="str">
        <f t="shared" si="13"/>
        <v/>
      </c>
      <c r="N31" s="103" t="str">
        <f t="shared" si="14"/>
        <v/>
      </c>
      <c r="O31" s="103" t="str">
        <f t="shared" si="15"/>
        <v/>
      </c>
      <c r="P31" s="103">
        <f t="shared" si="16"/>
        <v>1.2283209876543228</v>
      </c>
      <c r="Q31" s="102" t="str">
        <f t="shared" si="17"/>
        <v/>
      </c>
      <c r="R31" s="103">
        <f t="shared" si="18"/>
        <v>-0.58000000000000007</v>
      </c>
      <c r="S31" s="103">
        <f t="shared" si="19"/>
        <v>0.42499999999999893</v>
      </c>
      <c r="T31" s="103">
        <f t="shared" si="20"/>
        <v>7.3999999999999844E-2</v>
      </c>
      <c r="U31" s="103">
        <f t="shared" si="21"/>
        <v>0.40899999999999892</v>
      </c>
      <c r="V31" s="103">
        <f t="shared" si="22"/>
        <v>0.78999999999999915</v>
      </c>
      <c r="W31" s="103" t="str">
        <f t="shared" si="23"/>
        <v/>
      </c>
      <c r="X31" s="103" t="str">
        <f t="shared" si="24"/>
        <v/>
      </c>
      <c r="Y31" s="103" t="str">
        <f t="shared" si="25"/>
        <v/>
      </c>
      <c r="Z31" s="103" t="str">
        <f t="shared" si="26"/>
        <v/>
      </c>
      <c r="AA31" s="103" t="str">
        <f t="shared" si="27"/>
        <v/>
      </c>
      <c r="AB31" s="103">
        <f t="shared" si="28"/>
        <v>0.75900000000000034</v>
      </c>
      <c r="AC31" s="36">
        <f t="shared" si="29"/>
        <v>0</v>
      </c>
      <c r="AD31" s="35">
        <f t="shared" si="30"/>
        <v>71.604477611940297</v>
      </c>
      <c r="AE31" s="35">
        <f t="shared" si="31"/>
        <v>79.569202566452788</v>
      </c>
      <c r="AF31" s="35">
        <f t="shared" si="32"/>
        <v>76.422018348623851</v>
      </c>
      <c r="AG31" s="35">
        <f t="shared" si="33"/>
        <v>78.844404003639667</v>
      </c>
      <c r="AH31" s="35">
        <f t="shared" si="34"/>
        <v>79.56024626209323</v>
      </c>
      <c r="AI31" s="35">
        <f t="shared" si="35"/>
        <v>0</v>
      </c>
      <c r="AJ31" s="35">
        <f t="shared" si="36"/>
        <v>0</v>
      </c>
      <c r="AK31" s="35">
        <f t="shared" si="37"/>
        <v>0</v>
      </c>
      <c r="AL31" s="35">
        <f t="shared" si="38"/>
        <v>0</v>
      </c>
      <c r="AM31" s="35">
        <f t="shared" si="39"/>
        <v>0</v>
      </c>
      <c r="AN31" s="35">
        <f t="shared" si="40"/>
        <v>85.047169811320771</v>
      </c>
      <c r="AO31" s="36">
        <f t="shared" si="41"/>
        <v>0</v>
      </c>
      <c r="AP31" s="35">
        <f t="shared" si="42"/>
        <v>84.855184611983205</v>
      </c>
      <c r="AQ31" s="35">
        <f t="shared" si="43"/>
        <v>95.965067433119614</v>
      </c>
      <c r="AR31" s="35">
        <f t="shared" si="44"/>
        <v>92.084899403051082</v>
      </c>
      <c r="AS31" s="35">
        <f t="shared" si="45"/>
        <v>95.7881936767632</v>
      </c>
      <c r="AT31" s="35">
        <f t="shared" si="46"/>
        <v>100</v>
      </c>
      <c r="AU31" s="35">
        <f t="shared" si="47"/>
        <v>0</v>
      </c>
      <c r="AV31" s="35">
        <f t="shared" si="48"/>
        <v>0</v>
      </c>
      <c r="AW31" s="35">
        <f t="shared" si="49"/>
        <v>0</v>
      </c>
      <c r="AX31" s="35">
        <f t="shared" si="50"/>
        <v>0</v>
      </c>
      <c r="AY31" s="35">
        <f t="shared" si="51"/>
        <v>0</v>
      </c>
      <c r="AZ31" s="35">
        <f t="shared" si="52"/>
        <v>100</v>
      </c>
      <c r="BA31" s="36">
        <f t="shared" si="53"/>
        <v>0</v>
      </c>
      <c r="BB31" s="35">
        <f t="shared" si="54"/>
        <v>84.193839454971396</v>
      </c>
      <c r="BC31" s="35">
        <f t="shared" si="55"/>
        <v>93.558907066489127</v>
      </c>
      <c r="BD31" s="35">
        <f t="shared" si="56"/>
        <v>89.858390959003088</v>
      </c>
      <c r="BE31" s="35">
        <f t="shared" si="57"/>
        <v>92.706675811267928</v>
      </c>
      <c r="BF31" s="35">
        <f t="shared" si="58"/>
        <v>93.548376081884442</v>
      </c>
      <c r="BG31" s="35">
        <f t="shared" si="59"/>
        <v>0</v>
      </c>
      <c r="BH31" s="35">
        <f t="shared" si="60"/>
        <v>0</v>
      </c>
      <c r="BI31" s="35">
        <f t="shared" si="61"/>
        <v>0</v>
      </c>
      <c r="BJ31" s="35">
        <f t="shared" si="62"/>
        <v>0</v>
      </c>
      <c r="BK31" s="35">
        <f t="shared" si="63"/>
        <v>0</v>
      </c>
      <c r="BL31" s="35">
        <f t="shared" si="64"/>
        <v>100.00000000000001</v>
      </c>
      <c r="BM31" s="35">
        <f t="shared" si="65"/>
        <v>96.750218986308496</v>
      </c>
      <c r="BN31" s="35">
        <f t="shared" si="66"/>
        <v>100</v>
      </c>
      <c r="BO31" s="35">
        <f t="shared" si="67"/>
        <v>94.517351411726921</v>
      </c>
      <c r="BP31" s="36">
        <f t="shared" si="68"/>
        <v>0</v>
      </c>
      <c r="BQ31" s="35">
        <f t="shared" si="69"/>
        <v>71.604477611940297</v>
      </c>
      <c r="BR31" s="35">
        <f t="shared" si="70"/>
        <v>79.569202566452788</v>
      </c>
      <c r="BS31" s="35">
        <f t="shared" si="71"/>
        <v>76.422018348623851</v>
      </c>
      <c r="BT31" s="35">
        <f t="shared" si="72"/>
        <v>78.844404003639667</v>
      </c>
      <c r="BU31" s="35">
        <f t="shared" si="73"/>
        <v>79.56024626209323</v>
      </c>
      <c r="BV31" s="35">
        <f t="shared" si="74"/>
        <v>0</v>
      </c>
      <c r="BW31" s="35">
        <f t="shared" si="75"/>
        <v>0</v>
      </c>
      <c r="BX31" s="35">
        <f t="shared" si="76"/>
        <v>0</v>
      </c>
      <c r="BY31" s="35">
        <f t="shared" si="77"/>
        <v>0</v>
      </c>
      <c r="BZ31" s="35">
        <f t="shared" si="78"/>
        <v>0</v>
      </c>
      <c r="CA31" s="35">
        <f t="shared" si="79"/>
        <v>85.047169811320757</v>
      </c>
      <c r="CB31" s="35">
        <f t="shared" si="80"/>
        <v>83.126578109561976</v>
      </c>
      <c r="CC31" s="35">
        <f t="shared" si="81"/>
        <v>85.918749311901351</v>
      </c>
      <c r="CD31" s="35">
        <f t="shared" si="82"/>
        <v>81.208126215690513</v>
      </c>
      <c r="CE31" s="36">
        <f t="shared" si="83"/>
        <v>0</v>
      </c>
      <c r="CF31" s="35">
        <f t="shared" si="84"/>
        <v>84.855184611983205</v>
      </c>
      <c r="CG31" s="35">
        <f t="shared" si="85"/>
        <v>95.965067433119614</v>
      </c>
      <c r="CH31" s="35">
        <f t="shared" si="86"/>
        <v>92.084899403051082</v>
      </c>
      <c r="CI31" s="35">
        <f t="shared" si="87"/>
        <v>95.7881936767632</v>
      </c>
      <c r="CJ31" s="35">
        <f t="shared" si="88"/>
        <v>100</v>
      </c>
      <c r="CK31" s="35">
        <f t="shared" si="89"/>
        <v>0</v>
      </c>
      <c r="CL31" s="35">
        <f t="shared" si="90"/>
        <v>0</v>
      </c>
      <c r="CM31" s="35">
        <f t="shared" si="91"/>
        <v>0</v>
      </c>
      <c r="CN31" s="35">
        <f t="shared" si="92"/>
        <v>0</v>
      </c>
      <c r="CO31" s="35">
        <f t="shared" si="93"/>
        <v>0</v>
      </c>
      <c r="CP31" s="35">
        <f t="shared" si="94"/>
        <v>99.657307097059487</v>
      </c>
      <c r="CQ31" s="35">
        <f t="shared" si="95"/>
        <v>97.02716555612507</v>
      </c>
      <c r="CR31" s="35">
        <f t="shared" si="96"/>
        <v>100</v>
      </c>
      <c r="CS31" s="35">
        <f t="shared" si="97"/>
        <v>96.296770886724758</v>
      </c>
      <c r="CT31" s="56"/>
      <c r="CU31" s="57">
        <v>7.6760000000000002</v>
      </c>
      <c r="CV31" s="57">
        <v>8.6809999999999992</v>
      </c>
      <c r="CW31" s="57">
        <v>8.33</v>
      </c>
      <c r="CX31" s="57">
        <v>8.6649999999999991</v>
      </c>
      <c r="CY31" s="57">
        <v>9.0459999999999994</v>
      </c>
      <c r="CZ31" s="57"/>
      <c r="DA31" s="57"/>
      <c r="DB31" s="57"/>
      <c r="DC31" s="57"/>
      <c r="DD31" s="66"/>
      <c r="DE31" s="57">
        <v>9.0150000000000006</v>
      </c>
      <c r="DF31" s="57">
        <v>7.5720000000000001</v>
      </c>
      <c r="DG31" s="57">
        <v>7.8040000000000003</v>
      </c>
      <c r="DH31" s="57">
        <v>7.5149999999999997</v>
      </c>
      <c r="DI31" s="56"/>
      <c r="DJ31" s="57">
        <v>1.19</v>
      </c>
      <c r="DK31" s="57">
        <v>0.35680000000000001</v>
      </c>
      <c r="DL31" s="57">
        <v>0.49320000000000003</v>
      </c>
      <c r="DM31" s="57">
        <v>0.39379999999999998</v>
      </c>
      <c r="DN31" s="57">
        <v>0.17399999999999999</v>
      </c>
      <c r="DO31" s="57"/>
      <c r="DP31" s="57"/>
      <c r="DQ31" s="57"/>
      <c r="DR31" s="57"/>
      <c r="DS31" s="66"/>
      <c r="DT31" s="57">
        <v>0.39960000000000001</v>
      </c>
      <c r="DU31" s="57">
        <v>0.56589999999999996</v>
      </c>
      <c r="DV31" s="57">
        <v>0.67889999999999995</v>
      </c>
      <c r="DW31" s="57">
        <v>0.50549999999999995</v>
      </c>
    </row>
    <row r="32" spans="1:127" x14ac:dyDescent="0.2">
      <c r="A32" s="50" t="s">
        <v>20</v>
      </c>
      <c r="B32" s="50" t="e">
        <f>VLOOKUP(A32,#REF!,6,FALSE)</f>
        <v>#REF!</v>
      </c>
      <c r="C32" s="87" t="e">
        <f>VLOOKUP(B32,#REF!,10,FALSE)</f>
        <v>#REF!</v>
      </c>
      <c r="E32" s="102">
        <f t="shared" si="5"/>
        <v>1.8431818181818169</v>
      </c>
      <c r="F32" s="103">
        <f t="shared" si="6"/>
        <v>0.42087341772151987</v>
      </c>
      <c r="G32" s="103">
        <f t="shared" si="7"/>
        <v>0.38669333333333178</v>
      </c>
      <c r="H32" s="103">
        <f t="shared" si="8"/>
        <v>0.28974025974025786</v>
      </c>
      <c r="I32" s="103">
        <f t="shared" si="9"/>
        <v>0.28205882352941281</v>
      </c>
      <c r="J32" s="103">
        <f t="shared" si="10"/>
        <v>4.9260273972601354E-2</v>
      </c>
      <c r="K32" s="103" t="str">
        <f t="shared" si="11"/>
        <v/>
      </c>
      <c r="L32" s="103">
        <f t="shared" si="12"/>
        <v>0.69046666666666656</v>
      </c>
      <c r="M32" s="103" t="str">
        <f t="shared" si="13"/>
        <v/>
      </c>
      <c r="N32" s="103" t="str">
        <f t="shared" si="14"/>
        <v/>
      </c>
      <c r="O32" s="103" t="str">
        <f t="shared" si="15"/>
        <v/>
      </c>
      <c r="P32" s="103">
        <f t="shared" si="16"/>
        <v>0.98332098765432185</v>
      </c>
      <c r="Q32" s="102">
        <f t="shared" si="17"/>
        <v>1.9114545454545464</v>
      </c>
      <c r="R32" s="103">
        <f t="shared" si="18"/>
        <v>-0.24254545454545351</v>
      </c>
      <c r="S32" s="103">
        <f t="shared" si="19"/>
        <v>-0.15854545454545388</v>
      </c>
      <c r="T32" s="103">
        <f t="shared" si="20"/>
        <v>-0.11154545454545328</v>
      </c>
      <c r="U32" s="103">
        <f t="shared" si="21"/>
        <v>-7.1545454545452358E-2</v>
      </c>
      <c r="V32" s="103">
        <f t="shared" si="22"/>
        <v>-0.2395454545454534</v>
      </c>
      <c r="W32" s="103" t="str">
        <f t="shared" si="23"/>
        <v/>
      </c>
      <c r="X32" s="103">
        <f t="shared" si="24"/>
        <v>-0.32454545454545247</v>
      </c>
      <c r="Y32" s="103" t="str">
        <f t="shared" si="25"/>
        <v/>
      </c>
      <c r="Z32" s="103" t="str">
        <f t="shared" si="26"/>
        <v/>
      </c>
      <c r="AA32" s="103" t="str">
        <f t="shared" si="27"/>
        <v/>
      </c>
      <c r="AB32" s="103">
        <f t="shared" si="28"/>
        <v>0.33145454545454633</v>
      </c>
      <c r="AC32" s="36">
        <f t="shared" si="29"/>
        <v>86.393989983305516</v>
      </c>
      <c r="AD32" s="35">
        <f t="shared" si="30"/>
        <v>76.455223880597018</v>
      </c>
      <c r="AE32" s="35">
        <f t="shared" si="31"/>
        <v>75.893675527039406</v>
      </c>
      <c r="AF32" s="35">
        <f t="shared" si="32"/>
        <v>76.394495412844037</v>
      </c>
      <c r="AG32" s="35">
        <f t="shared" si="33"/>
        <v>76.132848043676077</v>
      </c>
      <c r="AH32" s="35">
        <f t="shared" si="34"/>
        <v>72.110817941952504</v>
      </c>
      <c r="AI32" s="35">
        <f t="shared" si="35"/>
        <v>0</v>
      </c>
      <c r="AJ32" s="35">
        <f t="shared" si="36"/>
        <v>87.088118493077175</v>
      </c>
      <c r="AK32" s="35">
        <f t="shared" si="37"/>
        <v>0</v>
      </c>
      <c r="AL32" s="35">
        <f t="shared" si="38"/>
        <v>0</v>
      </c>
      <c r="AM32" s="35">
        <f t="shared" si="39"/>
        <v>0</v>
      </c>
      <c r="AN32" s="35">
        <f t="shared" si="40"/>
        <v>82.735849056603783</v>
      </c>
      <c r="AO32" s="36">
        <f t="shared" si="41"/>
        <v>100</v>
      </c>
      <c r="AP32" s="35">
        <f t="shared" si="42"/>
        <v>97.956256722839726</v>
      </c>
      <c r="AQ32" s="35">
        <f t="shared" si="43"/>
        <v>98.960200788813168</v>
      </c>
      <c r="AR32" s="35">
        <f t="shared" si="44"/>
        <v>99.521931397155484</v>
      </c>
      <c r="AS32" s="35">
        <f t="shared" si="45"/>
        <v>100</v>
      </c>
      <c r="AT32" s="35">
        <f t="shared" si="46"/>
        <v>97.992111868053058</v>
      </c>
      <c r="AU32" s="35">
        <f t="shared" si="47"/>
        <v>0</v>
      </c>
      <c r="AV32" s="35">
        <f t="shared" si="48"/>
        <v>100</v>
      </c>
      <c r="AW32" s="35">
        <f t="shared" si="49"/>
        <v>0</v>
      </c>
      <c r="AX32" s="35">
        <f t="shared" si="50"/>
        <v>0</v>
      </c>
      <c r="AY32" s="35">
        <f t="shared" si="51"/>
        <v>0</v>
      </c>
      <c r="AZ32" s="35">
        <f t="shared" si="52"/>
        <v>100</v>
      </c>
      <c r="BA32" s="36">
        <f t="shared" si="53"/>
        <v>99.202958426726326</v>
      </c>
      <c r="BB32" s="35">
        <f t="shared" si="54"/>
        <v>87.790648372630315</v>
      </c>
      <c r="BC32" s="35">
        <f t="shared" si="55"/>
        <v>87.145843589527502</v>
      </c>
      <c r="BD32" s="35">
        <f t="shared" si="56"/>
        <v>87.720916164834591</v>
      </c>
      <c r="BE32" s="35">
        <f t="shared" si="57"/>
        <v>87.420476364669696</v>
      </c>
      <c r="BF32" s="35">
        <f t="shared" si="58"/>
        <v>82.802130979192924</v>
      </c>
      <c r="BG32" s="35">
        <f t="shared" si="59"/>
        <v>0</v>
      </c>
      <c r="BH32" s="35">
        <f t="shared" si="60"/>
        <v>100.00000000000001</v>
      </c>
      <c r="BI32" s="35">
        <f t="shared" si="61"/>
        <v>0</v>
      </c>
      <c r="BJ32" s="35">
        <f t="shared" si="62"/>
        <v>0</v>
      </c>
      <c r="BK32" s="35">
        <f t="shared" si="63"/>
        <v>0</v>
      </c>
      <c r="BL32" s="35">
        <f t="shared" si="64"/>
        <v>95.00245324875246</v>
      </c>
      <c r="BM32" s="35">
        <f t="shared" si="65"/>
        <v>100</v>
      </c>
      <c r="BN32" s="35">
        <f t="shared" si="66"/>
        <v>99.094286685848516</v>
      </c>
      <c r="BO32" s="35">
        <f t="shared" si="67"/>
        <v>99.481178281902473</v>
      </c>
      <c r="BP32" s="36">
        <f t="shared" si="68"/>
        <v>86.393989983305502</v>
      </c>
      <c r="BQ32" s="35">
        <f t="shared" si="69"/>
        <v>76.455223880597018</v>
      </c>
      <c r="BR32" s="35">
        <f t="shared" si="70"/>
        <v>75.893675527039406</v>
      </c>
      <c r="BS32" s="35">
        <f t="shared" si="71"/>
        <v>76.394495412844037</v>
      </c>
      <c r="BT32" s="35">
        <f t="shared" si="72"/>
        <v>76.132848043676077</v>
      </c>
      <c r="BU32" s="35">
        <f t="shared" si="73"/>
        <v>72.110817941952504</v>
      </c>
      <c r="BV32" s="35">
        <f t="shared" si="74"/>
        <v>0</v>
      </c>
      <c r="BW32" s="35">
        <f t="shared" si="75"/>
        <v>87.088118493077175</v>
      </c>
      <c r="BX32" s="35">
        <f t="shared" si="76"/>
        <v>0</v>
      </c>
      <c r="BY32" s="35">
        <f t="shared" si="77"/>
        <v>0</v>
      </c>
      <c r="BZ32" s="35">
        <f t="shared" si="78"/>
        <v>0</v>
      </c>
      <c r="CA32" s="35">
        <f t="shared" si="79"/>
        <v>82.735849056603783</v>
      </c>
      <c r="CB32" s="35">
        <f t="shared" si="80"/>
        <v>88.670545614227692</v>
      </c>
      <c r="CC32" s="35">
        <f t="shared" si="81"/>
        <v>87.867444676868871</v>
      </c>
      <c r="CD32" s="35">
        <f t="shared" si="82"/>
        <v>88.210503566025508</v>
      </c>
      <c r="CE32" s="36">
        <f t="shared" si="83"/>
        <v>100</v>
      </c>
      <c r="CF32" s="35">
        <f t="shared" si="84"/>
        <v>79.188405797101453</v>
      </c>
      <c r="CG32" s="35">
        <f t="shared" si="85"/>
        <v>79.999999999999986</v>
      </c>
      <c r="CH32" s="35">
        <f t="shared" si="86"/>
        <v>80.454106280193244</v>
      </c>
      <c r="CI32" s="35">
        <f t="shared" si="87"/>
        <v>80.840579710144937</v>
      </c>
      <c r="CJ32" s="35">
        <f t="shared" si="88"/>
        <v>79.217391304347828</v>
      </c>
      <c r="CK32" s="35">
        <f t="shared" si="89"/>
        <v>0</v>
      </c>
      <c r="CL32" s="35">
        <f t="shared" si="90"/>
        <v>78.396135265700494</v>
      </c>
      <c r="CM32" s="35">
        <f t="shared" si="91"/>
        <v>0</v>
      </c>
      <c r="CN32" s="35">
        <f t="shared" si="92"/>
        <v>0</v>
      </c>
      <c r="CO32" s="35">
        <f t="shared" si="93"/>
        <v>0</v>
      </c>
      <c r="CP32" s="35">
        <f t="shared" si="94"/>
        <v>84.734299516908209</v>
      </c>
      <c r="CQ32" s="35">
        <f t="shared" si="95"/>
        <v>98.946465760137201</v>
      </c>
      <c r="CR32" s="35">
        <f t="shared" si="96"/>
        <v>97.770427538895021</v>
      </c>
      <c r="CS32" s="35">
        <f t="shared" si="97"/>
        <v>100</v>
      </c>
      <c r="CT32" s="56">
        <v>10.35</v>
      </c>
      <c r="CU32" s="57">
        <v>8.1959999999999997</v>
      </c>
      <c r="CV32" s="57">
        <v>8.2799999999999994</v>
      </c>
      <c r="CW32" s="57">
        <v>8.327</v>
      </c>
      <c r="CX32" s="57">
        <v>8.3670000000000009</v>
      </c>
      <c r="CY32" s="57">
        <v>8.1989999999999998</v>
      </c>
      <c r="CZ32" s="57"/>
      <c r="DA32" s="57">
        <v>8.1140000000000008</v>
      </c>
      <c r="DB32" s="57"/>
      <c r="DC32" s="57"/>
      <c r="DD32" s="57"/>
      <c r="DE32" s="57">
        <v>8.77</v>
      </c>
      <c r="DF32" s="57">
        <v>8.077</v>
      </c>
      <c r="DG32" s="57">
        <v>7.9809999999999999</v>
      </c>
      <c r="DH32" s="57">
        <v>8.1630000000000003</v>
      </c>
      <c r="DI32" s="56">
        <v>9.4189999999999996E-2</v>
      </c>
      <c r="DJ32" s="57">
        <v>7.3980000000000004E-2</v>
      </c>
      <c r="DK32" s="57">
        <v>5.1920000000000001E-2</v>
      </c>
      <c r="DL32" s="57">
        <v>9.7390000000000004E-2</v>
      </c>
      <c r="DM32" s="57">
        <v>5.731E-2</v>
      </c>
      <c r="DN32" s="57">
        <v>0.17849999999999999</v>
      </c>
      <c r="DO32" s="57"/>
      <c r="DP32" s="57">
        <v>0.16969999999999999</v>
      </c>
      <c r="DQ32" s="57"/>
      <c r="DR32" s="57"/>
      <c r="DS32" s="57"/>
      <c r="DT32" s="57">
        <v>6.1359999999999998E-2</v>
      </c>
      <c r="DU32" s="57">
        <v>4.0590000000000001E-2</v>
      </c>
      <c r="DV32" s="57">
        <v>1.6299999999999999E-2</v>
      </c>
      <c r="DW32" s="57">
        <v>5.0310000000000001E-2</v>
      </c>
    </row>
    <row r="33" spans="1:127" x14ac:dyDescent="0.2">
      <c r="A33" s="50" t="s">
        <v>96</v>
      </c>
      <c r="B33" s="50" t="e">
        <f>VLOOKUP(A33,#REF!,6,FALSE)</f>
        <v>#REF!</v>
      </c>
      <c r="C33" s="87" t="e">
        <f>VLOOKUP(B33,#REF!,10,FALSE)</f>
        <v>#REF!</v>
      </c>
      <c r="E33" s="102">
        <f t="shared" si="5"/>
        <v>-0.69281818181818267</v>
      </c>
      <c r="F33" s="103">
        <f t="shared" si="6"/>
        <v>-3.3126582278479866E-2</v>
      </c>
      <c r="G33" s="103">
        <f t="shared" si="7"/>
        <v>-0.39830666666666747</v>
      </c>
      <c r="H33" s="103" t="str">
        <f t="shared" si="8"/>
        <v/>
      </c>
      <c r="I33" s="103">
        <f t="shared" si="9"/>
        <v>-0.18694117647058839</v>
      </c>
      <c r="J33" s="103">
        <f t="shared" si="10"/>
        <v>-1.0677397260273986</v>
      </c>
      <c r="K33" s="103" t="str">
        <f t="shared" si="11"/>
        <v/>
      </c>
      <c r="L33" s="103" t="str">
        <f t="shared" si="12"/>
        <v/>
      </c>
      <c r="M33" s="103" t="str">
        <f t="shared" si="13"/>
        <v/>
      </c>
      <c r="N33" s="103" t="str">
        <f t="shared" si="14"/>
        <v/>
      </c>
      <c r="O33" s="103" t="str">
        <f t="shared" si="15"/>
        <v/>
      </c>
      <c r="P33" s="103">
        <f t="shared" si="16"/>
        <v>-0.79267901234567795</v>
      </c>
      <c r="Q33" s="102">
        <f t="shared" si="17"/>
        <v>0.4735555555555564</v>
      </c>
      <c r="R33" s="103">
        <f t="shared" si="18"/>
        <v>0.40155555555555633</v>
      </c>
      <c r="S33" s="103">
        <f t="shared" si="19"/>
        <v>0.15455555555555645</v>
      </c>
      <c r="T33" s="103" t="str">
        <f t="shared" si="20"/>
        <v/>
      </c>
      <c r="U33" s="103">
        <f t="shared" si="21"/>
        <v>0.55755555555555603</v>
      </c>
      <c r="V33" s="103">
        <f t="shared" si="22"/>
        <v>-0.25844444444444381</v>
      </c>
      <c r="W33" s="103" t="str">
        <f t="shared" si="23"/>
        <v/>
      </c>
      <c r="X33" s="103" t="str">
        <f t="shared" si="24"/>
        <v/>
      </c>
      <c r="Y33" s="103" t="str">
        <f t="shared" si="25"/>
        <v/>
      </c>
      <c r="Z33" s="103" t="str">
        <f t="shared" si="26"/>
        <v/>
      </c>
      <c r="AA33" s="103" t="str">
        <f t="shared" si="27"/>
        <v/>
      </c>
      <c r="AB33" s="103">
        <f t="shared" si="28"/>
        <v>-0.34644444444444389</v>
      </c>
      <c r="AC33" s="36">
        <f t="shared" si="29"/>
        <v>65.225375626043402</v>
      </c>
      <c r="AD33" s="35">
        <f t="shared" si="30"/>
        <v>72.22014925373135</v>
      </c>
      <c r="AE33" s="35">
        <f t="shared" si="31"/>
        <v>68.69844179651696</v>
      </c>
      <c r="AF33" s="35">
        <f t="shared" si="32"/>
        <v>0</v>
      </c>
      <c r="AG33" s="35">
        <f t="shared" si="33"/>
        <v>71.865332120109187</v>
      </c>
      <c r="AH33" s="35">
        <f t="shared" si="34"/>
        <v>62.286719437115217</v>
      </c>
      <c r="AI33" s="35">
        <f t="shared" si="35"/>
        <v>0</v>
      </c>
      <c r="AJ33" s="35">
        <f t="shared" si="36"/>
        <v>0</v>
      </c>
      <c r="AK33" s="35">
        <f t="shared" si="37"/>
        <v>0</v>
      </c>
      <c r="AL33" s="35">
        <f t="shared" si="38"/>
        <v>0</v>
      </c>
      <c r="AM33" s="35">
        <f t="shared" si="39"/>
        <v>0</v>
      </c>
      <c r="AN33" s="35">
        <f t="shared" si="40"/>
        <v>65.981132075471692</v>
      </c>
      <c r="AO33" s="36">
        <f t="shared" si="41"/>
        <v>100</v>
      </c>
      <c r="AP33" s="35">
        <f t="shared" si="42"/>
        <v>98.024816409217536</v>
      </c>
      <c r="AQ33" s="35">
        <f t="shared" si="43"/>
        <v>94.897442390478602</v>
      </c>
      <c r="AR33" s="35">
        <f t="shared" si="44"/>
        <v>0</v>
      </c>
      <c r="AS33" s="35">
        <f t="shared" si="45"/>
        <v>100</v>
      </c>
      <c r="AT33" s="35">
        <f t="shared" si="46"/>
        <v>89.668270448214727</v>
      </c>
      <c r="AU33" s="35">
        <f t="shared" si="47"/>
        <v>0</v>
      </c>
      <c r="AV33" s="35">
        <f t="shared" si="48"/>
        <v>0</v>
      </c>
      <c r="AW33" s="35">
        <f t="shared" si="49"/>
        <v>0</v>
      </c>
      <c r="AX33" s="35">
        <f t="shared" si="50"/>
        <v>0</v>
      </c>
      <c r="AY33" s="35">
        <f t="shared" si="51"/>
        <v>0</v>
      </c>
      <c r="AZ33" s="35">
        <f t="shared" si="52"/>
        <v>100</v>
      </c>
      <c r="BA33" s="36">
        <f t="shared" si="53"/>
        <v>90.314650828104533</v>
      </c>
      <c r="BB33" s="35">
        <f t="shared" si="54"/>
        <v>100</v>
      </c>
      <c r="BC33" s="35">
        <f t="shared" si="55"/>
        <v>95.123649710496224</v>
      </c>
      <c r="BD33" s="35">
        <f t="shared" si="56"/>
        <v>0</v>
      </c>
      <c r="BE33" s="35">
        <f t="shared" si="57"/>
        <v>99.50870063647254</v>
      </c>
      <c r="BF33" s="35">
        <f t="shared" si="58"/>
        <v>86.245625467046636</v>
      </c>
      <c r="BG33" s="35">
        <f t="shared" si="59"/>
        <v>0</v>
      </c>
      <c r="BH33" s="35">
        <f t="shared" si="60"/>
        <v>0</v>
      </c>
      <c r="BI33" s="35">
        <f t="shared" si="61"/>
        <v>0</v>
      </c>
      <c r="BJ33" s="35">
        <f t="shared" si="62"/>
        <v>0</v>
      </c>
      <c r="BK33" s="35">
        <f t="shared" si="63"/>
        <v>0</v>
      </c>
      <c r="BL33" s="35">
        <f t="shared" si="64"/>
        <v>91.361112871229196</v>
      </c>
      <c r="BM33" s="35">
        <f t="shared" si="65"/>
        <v>100</v>
      </c>
      <c r="BN33" s="35">
        <f t="shared" si="66"/>
        <v>93.404125557833041</v>
      </c>
      <c r="BO33" s="35">
        <f t="shared" si="67"/>
        <v>90.199262959379354</v>
      </c>
      <c r="BP33" s="36">
        <f t="shared" si="68"/>
        <v>65.225375626043402</v>
      </c>
      <c r="BQ33" s="35">
        <f t="shared" si="69"/>
        <v>72.22014925373135</v>
      </c>
      <c r="BR33" s="35">
        <f t="shared" si="70"/>
        <v>68.69844179651696</v>
      </c>
      <c r="BS33" s="35">
        <f t="shared" si="71"/>
        <v>0</v>
      </c>
      <c r="BT33" s="35">
        <f t="shared" si="72"/>
        <v>71.865332120109187</v>
      </c>
      <c r="BU33" s="35">
        <f t="shared" si="73"/>
        <v>62.286719437115217</v>
      </c>
      <c r="BV33" s="35">
        <f t="shared" si="74"/>
        <v>0</v>
      </c>
      <c r="BW33" s="35">
        <f t="shared" si="75"/>
        <v>0</v>
      </c>
      <c r="BX33" s="35">
        <f t="shared" si="76"/>
        <v>0</v>
      </c>
      <c r="BY33" s="35">
        <f t="shared" si="77"/>
        <v>0</v>
      </c>
      <c r="BZ33" s="35">
        <f t="shared" si="78"/>
        <v>0</v>
      </c>
      <c r="CA33" s="35">
        <f t="shared" si="79"/>
        <v>65.981132075471692</v>
      </c>
      <c r="CB33" s="35">
        <f t="shared" si="80"/>
        <v>81.106597870238218</v>
      </c>
      <c r="CC33" s="35">
        <f t="shared" si="81"/>
        <v>75.756908510404045</v>
      </c>
      <c r="CD33" s="35">
        <f t="shared" si="82"/>
        <v>73.15755349038254</v>
      </c>
      <c r="CE33" s="36">
        <f t="shared" si="83"/>
        <v>98.936439604963283</v>
      </c>
      <c r="CF33" s="35">
        <f t="shared" si="84"/>
        <v>98.024816409217536</v>
      </c>
      <c r="CG33" s="35">
        <f t="shared" si="85"/>
        <v>94.897442390478602</v>
      </c>
      <c r="CH33" s="35">
        <f t="shared" si="86"/>
        <v>0</v>
      </c>
      <c r="CI33" s="35">
        <f t="shared" si="87"/>
        <v>100</v>
      </c>
      <c r="CJ33" s="35">
        <f t="shared" si="88"/>
        <v>89.668270448214727</v>
      </c>
      <c r="CK33" s="35">
        <f t="shared" si="89"/>
        <v>0</v>
      </c>
      <c r="CL33" s="35">
        <f t="shared" si="90"/>
        <v>0</v>
      </c>
      <c r="CM33" s="35">
        <f t="shared" si="91"/>
        <v>0</v>
      </c>
      <c r="CN33" s="35">
        <f t="shared" si="92"/>
        <v>0</v>
      </c>
      <c r="CO33" s="35">
        <f t="shared" si="93"/>
        <v>0</v>
      </c>
      <c r="CP33" s="35">
        <f t="shared" si="94"/>
        <v>88.554064320081039</v>
      </c>
      <c r="CQ33" s="35">
        <f t="shared" si="95"/>
        <v>100</v>
      </c>
      <c r="CR33" s="35">
        <f t="shared" si="96"/>
        <v>93.137520303194378</v>
      </c>
      <c r="CS33" s="35">
        <f t="shared" si="97"/>
        <v>91.635083919870056</v>
      </c>
      <c r="CT33" s="56">
        <v>7.8140000000000001</v>
      </c>
      <c r="CU33" s="57">
        <v>7.742</v>
      </c>
      <c r="CV33" s="57">
        <v>7.4950000000000001</v>
      </c>
      <c r="CW33" s="68"/>
      <c r="CX33" s="57">
        <v>7.8979999999999997</v>
      </c>
      <c r="CY33" s="57">
        <v>7.0819999999999999</v>
      </c>
      <c r="CZ33" s="57"/>
      <c r="DA33" s="57"/>
      <c r="DB33" s="57"/>
      <c r="DC33" s="57"/>
      <c r="DD33" s="57"/>
      <c r="DE33" s="57">
        <v>6.9939999999999998</v>
      </c>
      <c r="DF33" s="57">
        <v>7.3879999999999999</v>
      </c>
      <c r="DG33" s="57">
        <v>6.8810000000000002</v>
      </c>
      <c r="DH33" s="57">
        <v>6.77</v>
      </c>
      <c r="DI33" s="56">
        <v>0.23910000000000001</v>
      </c>
      <c r="DJ33" s="57">
        <v>0.1278</v>
      </c>
      <c r="DK33" s="57">
        <v>0.21240000000000001</v>
      </c>
      <c r="DL33" s="68"/>
      <c r="DM33" s="57">
        <v>0.26800000000000002</v>
      </c>
      <c r="DN33" s="57">
        <v>0.50890000000000002</v>
      </c>
      <c r="DO33" s="57"/>
      <c r="DP33" s="57"/>
      <c r="DQ33" s="57"/>
      <c r="DR33" s="57"/>
      <c r="DS33" s="57"/>
      <c r="DT33" s="57">
        <v>0.27479999999999999</v>
      </c>
      <c r="DU33" s="57">
        <v>5.5570000000000001E-2</v>
      </c>
      <c r="DV33" s="57">
        <v>0.26869999999999999</v>
      </c>
      <c r="DW33" s="57">
        <v>0.17169999999999999</v>
      </c>
    </row>
    <row r="34" spans="1:127" x14ac:dyDescent="0.2">
      <c r="A34" s="50" t="s">
        <v>21</v>
      </c>
      <c r="B34" s="50" t="e">
        <f>VLOOKUP(A34,#REF!,6,FALSE)</f>
        <v>#REF!</v>
      </c>
      <c r="C34" s="87" t="e">
        <f>VLOOKUP(B34,#REF!,10,FALSE)</f>
        <v>#REF!</v>
      </c>
      <c r="E34" s="102" t="str">
        <f t="shared" si="5"/>
        <v/>
      </c>
      <c r="F34" s="103">
        <f t="shared" si="6"/>
        <v>-0.21312658227847958</v>
      </c>
      <c r="G34" s="103">
        <f t="shared" si="7"/>
        <v>-0.2923066666666676</v>
      </c>
      <c r="H34" s="103">
        <f t="shared" si="8"/>
        <v>-3.8259740259742436E-2</v>
      </c>
      <c r="I34" s="103">
        <f t="shared" si="9"/>
        <v>0.25605882352941123</v>
      </c>
      <c r="J34" s="103">
        <f t="shared" si="10"/>
        <v>1.0892602739726023</v>
      </c>
      <c r="K34" s="103">
        <f t="shared" si="11"/>
        <v>0.46538888888888863</v>
      </c>
      <c r="L34" s="103">
        <f t="shared" si="12"/>
        <v>0.21646666666666547</v>
      </c>
      <c r="M34" s="103">
        <f t="shared" si="13"/>
        <v>1.9084390243902449</v>
      </c>
      <c r="N34" s="103">
        <f t="shared" si="14"/>
        <v>1.6934864864864885</v>
      </c>
      <c r="O34" s="103">
        <f t="shared" si="15"/>
        <v>1.5290888888888894</v>
      </c>
      <c r="P34" s="103">
        <f t="shared" si="16"/>
        <v>-0.12567901234567813</v>
      </c>
      <c r="Q34" s="102" t="str">
        <f t="shared" si="17"/>
        <v/>
      </c>
      <c r="R34" s="103">
        <f t="shared" si="18"/>
        <v>-0.81835714285714456</v>
      </c>
      <c r="S34" s="103">
        <f t="shared" si="19"/>
        <v>-0.77935714285714486</v>
      </c>
      <c r="T34" s="103">
        <f t="shared" si="20"/>
        <v>-0.38135714285714517</v>
      </c>
      <c r="U34" s="103">
        <f t="shared" si="21"/>
        <v>-3.9357142857145533E-2</v>
      </c>
      <c r="V34" s="103">
        <f t="shared" si="22"/>
        <v>0.85864285714285593</v>
      </c>
      <c r="W34" s="103">
        <f t="shared" si="23"/>
        <v>-0.30435714285714432</v>
      </c>
      <c r="X34" s="103">
        <f t="shared" si="24"/>
        <v>-0.74035714285714516</v>
      </c>
      <c r="Y34" s="103">
        <f t="shared" si="25"/>
        <v>1.1666428571428558</v>
      </c>
      <c r="Z34" s="103">
        <f t="shared" si="26"/>
        <v>0.99864285714285472</v>
      </c>
      <c r="AA34" s="103">
        <f t="shared" si="27"/>
        <v>0.46364285714285458</v>
      </c>
      <c r="AB34" s="103">
        <f t="shared" si="28"/>
        <v>-0.71935714285714525</v>
      </c>
      <c r="AC34" s="36">
        <f t="shared" si="29"/>
        <v>0</v>
      </c>
      <c r="AD34" s="35">
        <f t="shared" si="30"/>
        <v>70.541044776119406</v>
      </c>
      <c r="AE34" s="35">
        <f t="shared" si="31"/>
        <v>69.670027497708531</v>
      </c>
      <c r="AF34" s="35">
        <f t="shared" si="32"/>
        <v>73.385321100917423</v>
      </c>
      <c r="AG34" s="35">
        <f t="shared" si="33"/>
        <v>75.896269335759769</v>
      </c>
      <c r="AH34" s="35">
        <f t="shared" si="34"/>
        <v>81.257695690413385</v>
      </c>
      <c r="AI34" s="35">
        <f t="shared" si="35"/>
        <v>74.433179723502306</v>
      </c>
      <c r="AJ34" s="35">
        <f t="shared" si="36"/>
        <v>82.000643984115044</v>
      </c>
      <c r="AK34" s="35">
        <f t="shared" si="37"/>
        <v>97.269485481406022</v>
      </c>
      <c r="AL34" s="35">
        <f t="shared" si="38"/>
        <v>94.871535504754206</v>
      </c>
      <c r="AM34" s="35">
        <f t="shared" si="39"/>
        <v>89.108312342569263</v>
      </c>
      <c r="AN34" s="35">
        <f t="shared" si="40"/>
        <v>72.273584905660371</v>
      </c>
      <c r="AO34" s="36">
        <f t="shared" si="41"/>
        <v>0</v>
      </c>
      <c r="AP34" s="35">
        <f t="shared" si="42"/>
        <v>81.848684922610673</v>
      </c>
      <c r="AQ34" s="35">
        <f t="shared" si="43"/>
        <v>82.270808529061583</v>
      </c>
      <c r="AR34" s="35">
        <f t="shared" si="44"/>
        <v>86.578634051304249</v>
      </c>
      <c r="AS34" s="35">
        <f t="shared" si="45"/>
        <v>90.280333369412261</v>
      </c>
      <c r="AT34" s="35">
        <f t="shared" si="46"/>
        <v>100</v>
      </c>
      <c r="AU34" s="35">
        <f t="shared" si="47"/>
        <v>100</v>
      </c>
      <c r="AV34" s="35">
        <f t="shared" si="48"/>
        <v>94.601287766220892</v>
      </c>
      <c r="AW34" s="35">
        <f t="shared" si="49"/>
        <v>100</v>
      </c>
      <c r="AX34" s="35">
        <f t="shared" si="50"/>
        <v>98.240284906253265</v>
      </c>
      <c r="AY34" s="35">
        <f t="shared" si="51"/>
        <v>92.636430292238387</v>
      </c>
      <c r="AZ34" s="35">
        <f t="shared" si="52"/>
        <v>80.245103173771852</v>
      </c>
      <c r="BA34" s="36">
        <f t="shared" si="53"/>
        <v>0</v>
      </c>
      <c r="BB34" s="35">
        <f t="shared" si="54"/>
        <v>72.521247981314744</v>
      </c>
      <c r="BC34" s="35">
        <f t="shared" si="55"/>
        <v>71.62577981460241</v>
      </c>
      <c r="BD34" s="35">
        <f t="shared" si="56"/>
        <v>75.445367822929143</v>
      </c>
      <c r="BE34" s="35">
        <f t="shared" si="57"/>
        <v>78.026802506597051</v>
      </c>
      <c r="BF34" s="35">
        <f t="shared" si="58"/>
        <v>83.538732921483955</v>
      </c>
      <c r="BG34" s="35">
        <f t="shared" si="59"/>
        <v>76.522641561346504</v>
      </c>
      <c r="BH34" s="35">
        <f t="shared" si="60"/>
        <v>84.302536996343264</v>
      </c>
      <c r="BI34" s="35">
        <f t="shared" si="61"/>
        <v>100</v>
      </c>
      <c r="BJ34" s="35">
        <f t="shared" si="62"/>
        <v>97.534735621573532</v>
      </c>
      <c r="BK34" s="35">
        <f t="shared" si="63"/>
        <v>91.60972930159393</v>
      </c>
      <c r="BL34" s="35">
        <f t="shared" si="64"/>
        <v>74.302423363261383</v>
      </c>
      <c r="BM34" s="35">
        <f t="shared" si="65"/>
        <v>99.999999999999986</v>
      </c>
      <c r="BN34" s="35">
        <f t="shared" si="66"/>
        <v>99.528567542346437</v>
      </c>
      <c r="BO34" s="35">
        <f t="shared" si="67"/>
        <v>99.444050930880337</v>
      </c>
      <c r="BP34" s="36">
        <f t="shared" si="68"/>
        <v>0</v>
      </c>
      <c r="BQ34" s="35">
        <f t="shared" si="69"/>
        <v>70.541044776119406</v>
      </c>
      <c r="BR34" s="35">
        <f t="shared" si="70"/>
        <v>69.670027497708531</v>
      </c>
      <c r="BS34" s="35">
        <f t="shared" si="71"/>
        <v>73.385321100917423</v>
      </c>
      <c r="BT34" s="35">
        <f t="shared" si="72"/>
        <v>75.896269335759769</v>
      </c>
      <c r="BU34" s="35">
        <f t="shared" si="73"/>
        <v>81.257695690413385</v>
      </c>
      <c r="BV34" s="35">
        <f t="shared" si="74"/>
        <v>74.433179723502306</v>
      </c>
      <c r="BW34" s="35">
        <f t="shared" si="75"/>
        <v>82.000643984115058</v>
      </c>
      <c r="BX34" s="35">
        <f t="shared" si="76"/>
        <v>97.269485481406022</v>
      </c>
      <c r="BY34" s="35">
        <f t="shared" si="77"/>
        <v>94.871535504754206</v>
      </c>
      <c r="BZ34" s="35">
        <f t="shared" si="78"/>
        <v>89.108312342569263</v>
      </c>
      <c r="CA34" s="35">
        <f t="shared" si="79"/>
        <v>72.273584905660371</v>
      </c>
      <c r="CB34" s="35">
        <f t="shared" si="80"/>
        <v>92.995938083214412</v>
      </c>
      <c r="CC34" s="35">
        <f t="shared" si="81"/>
        <v>92.557525046790715</v>
      </c>
      <c r="CD34" s="35">
        <f t="shared" si="82"/>
        <v>92.478928031121683</v>
      </c>
      <c r="CE34" s="36">
        <f t="shared" si="83"/>
        <v>0</v>
      </c>
      <c r="CF34" s="35">
        <f t="shared" si="84"/>
        <v>79.208128207813971</v>
      </c>
      <c r="CG34" s="35">
        <f t="shared" si="85"/>
        <v>79.616633497433753</v>
      </c>
      <c r="CH34" s="35">
        <f t="shared" si="86"/>
        <v>83.785482350476585</v>
      </c>
      <c r="CI34" s="35">
        <f t="shared" si="87"/>
        <v>87.367759505603843</v>
      </c>
      <c r="CJ34" s="35">
        <f t="shared" si="88"/>
        <v>96.773855661464339</v>
      </c>
      <c r="CK34" s="35">
        <f t="shared" si="89"/>
        <v>84.592018435110504</v>
      </c>
      <c r="CL34" s="35">
        <f t="shared" si="90"/>
        <v>80.025138787053521</v>
      </c>
      <c r="CM34" s="35">
        <f t="shared" si="91"/>
        <v>100</v>
      </c>
      <c r="CN34" s="35">
        <f t="shared" si="92"/>
        <v>98.240284906253265</v>
      </c>
      <c r="CO34" s="35">
        <f t="shared" si="93"/>
        <v>92.636430292238387</v>
      </c>
      <c r="CP34" s="35">
        <f t="shared" si="94"/>
        <v>80.245103173771852</v>
      </c>
      <c r="CQ34" s="35">
        <f t="shared" si="95"/>
        <v>98.983407338163133</v>
      </c>
      <c r="CR34" s="35">
        <f t="shared" si="96"/>
        <v>98.235569058191174</v>
      </c>
      <c r="CS34" s="35">
        <f t="shared" si="97"/>
        <v>100</v>
      </c>
      <c r="CT34" s="56"/>
      <c r="CU34" s="57">
        <v>7.5620000000000003</v>
      </c>
      <c r="CV34" s="57">
        <v>7.601</v>
      </c>
      <c r="CW34" s="57">
        <v>7.9989999999999997</v>
      </c>
      <c r="CX34" s="57">
        <v>8.3409999999999993</v>
      </c>
      <c r="CY34" s="57">
        <v>9.2390000000000008</v>
      </c>
      <c r="CZ34" s="57">
        <v>8.0760000000000005</v>
      </c>
      <c r="DA34" s="57">
        <v>7.64</v>
      </c>
      <c r="DB34" s="57">
        <v>9.5470000000000006</v>
      </c>
      <c r="DC34" s="57">
        <v>9.3789999999999996</v>
      </c>
      <c r="DD34" s="57">
        <v>8.8439999999999994</v>
      </c>
      <c r="DE34" s="57">
        <v>7.6609999999999996</v>
      </c>
      <c r="DF34" s="57">
        <v>8.4710000000000001</v>
      </c>
      <c r="DG34" s="57">
        <v>8.407</v>
      </c>
      <c r="DH34" s="57">
        <v>8.5579999999999998</v>
      </c>
      <c r="DI34" s="56"/>
      <c r="DJ34" s="57">
        <v>0.182</v>
      </c>
      <c r="DK34" s="57">
        <v>0.25090000000000001</v>
      </c>
      <c r="DL34" s="57">
        <v>0.1825</v>
      </c>
      <c r="DM34" s="57">
        <v>0.15079999999999999</v>
      </c>
      <c r="DN34" s="57">
        <v>0.2351</v>
      </c>
      <c r="DO34" s="57">
        <v>0.191</v>
      </c>
      <c r="DP34" s="57">
        <v>0.1694</v>
      </c>
      <c r="DQ34" s="57">
        <v>8.412E-2</v>
      </c>
      <c r="DR34" s="57">
        <v>7.0510000000000003E-2</v>
      </c>
      <c r="DS34" s="57">
        <v>7.5679999999999997E-2</v>
      </c>
      <c r="DT34" s="57">
        <v>0.1111</v>
      </c>
      <c r="DU34" s="57">
        <v>6.794E-2</v>
      </c>
      <c r="DV34" s="57">
        <v>8.6319999999999994E-2</v>
      </c>
      <c r="DW34" s="57">
        <v>9.7739999999999994E-2</v>
      </c>
    </row>
    <row r="35" spans="1:127" x14ac:dyDescent="0.2">
      <c r="A35" s="50" t="s">
        <v>22</v>
      </c>
      <c r="B35" s="50" t="e">
        <f>VLOOKUP(A35,#REF!,6,FALSE)</f>
        <v>#REF!</v>
      </c>
      <c r="C35" s="87" t="e">
        <f>VLOOKUP(B35,#REF!,10,FALSE)</f>
        <v>#REF!</v>
      </c>
      <c r="E35" s="102">
        <f t="shared" si="5"/>
        <v>3.4731818181818177</v>
      </c>
      <c r="F35" s="103">
        <f t="shared" si="6"/>
        <v>0.57687341772152045</v>
      </c>
      <c r="G35" s="103">
        <f t="shared" si="7"/>
        <v>0.60069333333333219</v>
      </c>
      <c r="H35" s="103">
        <f t="shared" si="8"/>
        <v>0.50574025974025716</v>
      </c>
      <c r="I35" s="103">
        <f t="shared" si="9"/>
        <v>0.97205882352941231</v>
      </c>
      <c r="J35" s="103">
        <f t="shared" si="10"/>
        <v>0.1102602739726013</v>
      </c>
      <c r="K35" s="103" t="str">
        <f t="shared" si="11"/>
        <v/>
      </c>
      <c r="L35" s="103">
        <f t="shared" si="12"/>
        <v>1.4284666666666661</v>
      </c>
      <c r="M35" s="103">
        <f t="shared" si="13"/>
        <v>1.0114390243902447</v>
      </c>
      <c r="N35" s="103">
        <f t="shared" si="14"/>
        <v>0.53248648648648889</v>
      </c>
      <c r="O35" s="103">
        <f t="shared" si="15"/>
        <v>1.1130888888888908</v>
      </c>
      <c r="P35" s="103">
        <f t="shared" si="16"/>
        <v>2.8133209876543219</v>
      </c>
      <c r="Q35" s="102">
        <f t="shared" si="17"/>
        <v>3.1165000000000003</v>
      </c>
      <c r="R35" s="103">
        <f t="shared" si="18"/>
        <v>-0.51149999999999984</v>
      </c>
      <c r="S35" s="103">
        <f t="shared" si="19"/>
        <v>-0.36950000000000038</v>
      </c>
      <c r="T35" s="103">
        <f t="shared" si="20"/>
        <v>-0.3205000000000009</v>
      </c>
      <c r="U35" s="103">
        <f t="shared" si="21"/>
        <v>0.19350000000000023</v>
      </c>
      <c r="V35" s="103">
        <f t="shared" si="22"/>
        <v>-0.60350000000000037</v>
      </c>
      <c r="W35" s="103" t="str">
        <f t="shared" si="23"/>
        <v/>
      </c>
      <c r="X35" s="103">
        <f t="shared" si="24"/>
        <v>-1.1499999999999844E-2</v>
      </c>
      <c r="Y35" s="103">
        <f t="shared" si="25"/>
        <v>-0.2134999999999998</v>
      </c>
      <c r="Z35" s="103">
        <f t="shared" si="26"/>
        <v>-0.64550000000000018</v>
      </c>
      <c r="AA35" s="103">
        <f t="shared" si="27"/>
        <v>-0.43549999999999933</v>
      </c>
      <c r="AB35" s="103">
        <f t="shared" si="28"/>
        <v>1.7364999999999995</v>
      </c>
      <c r="AC35" s="36">
        <f t="shared" si="29"/>
        <v>100</v>
      </c>
      <c r="AD35" s="35">
        <f t="shared" si="30"/>
        <v>77.910447761194035</v>
      </c>
      <c r="AE35" s="35">
        <f t="shared" si="31"/>
        <v>77.855178735105412</v>
      </c>
      <c r="AF35" s="35">
        <f t="shared" si="32"/>
        <v>78.376146788990823</v>
      </c>
      <c r="AG35" s="35">
        <f t="shared" si="33"/>
        <v>82.411282984531397</v>
      </c>
      <c r="AH35" s="35">
        <f t="shared" si="34"/>
        <v>72.647317502198774</v>
      </c>
      <c r="AI35" s="35">
        <f t="shared" si="35"/>
        <v>0</v>
      </c>
      <c r="AJ35" s="35">
        <f t="shared" si="36"/>
        <v>95.009123108296663</v>
      </c>
      <c r="AK35" s="35">
        <f t="shared" si="37"/>
        <v>88.130412633723893</v>
      </c>
      <c r="AL35" s="35">
        <f t="shared" si="38"/>
        <v>83.127655270078904</v>
      </c>
      <c r="AM35" s="35">
        <f t="shared" si="39"/>
        <v>84.91687657430731</v>
      </c>
      <c r="AN35" s="35">
        <f t="shared" si="40"/>
        <v>100</v>
      </c>
      <c r="AO35" s="36">
        <f t="shared" si="41"/>
        <v>100</v>
      </c>
      <c r="AP35" s="35">
        <f t="shared" si="42"/>
        <v>92.215965551507125</v>
      </c>
      <c r="AQ35" s="35">
        <f t="shared" si="43"/>
        <v>93.783813624820581</v>
      </c>
      <c r="AR35" s="35">
        <f t="shared" si="44"/>
        <v>94.324831621949869</v>
      </c>
      <c r="AS35" s="35">
        <f t="shared" si="45"/>
        <v>100</v>
      </c>
      <c r="AT35" s="35">
        <f t="shared" si="46"/>
        <v>91.200176658937835</v>
      </c>
      <c r="AU35" s="35">
        <f t="shared" si="47"/>
        <v>0</v>
      </c>
      <c r="AV35" s="35">
        <f t="shared" si="48"/>
        <v>100</v>
      </c>
      <c r="AW35" s="35">
        <f t="shared" si="49"/>
        <v>81.603773584905667</v>
      </c>
      <c r="AX35" s="35">
        <f t="shared" si="50"/>
        <v>77.528301886792448</v>
      </c>
      <c r="AY35" s="35">
        <f t="shared" si="51"/>
        <v>79.509433962264154</v>
      </c>
      <c r="AZ35" s="35">
        <f t="shared" si="52"/>
        <v>100</v>
      </c>
      <c r="BA35" s="36">
        <f t="shared" si="53"/>
        <v>100</v>
      </c>
      <c r="BB35" s="35">
        <f t="shared" si="54"/>
        <v>77.910447761194035</v>
      </c>
      <c r="BC35" s="35">
        <f t="shared" si="55"/>
        <v>77.855178735105412</v>
      </c>
      <c r="BD35" s="35">
        <f t="shared" si="56"/>
        <v>78.376146788990823</v>
      </c>
      <c r="BE35" s="35">
        <f t="shared" si="57"/>
        <v>82.411282984531397</v>
      </c>
      <c r="BF35" s="35">
        <f t="shared" si="58"/>
        <v>72.647317502198774</v>
      </c>
      <c r="BG35" s="35">
        <f t="shared" si="59"/>
        <v>0</v>
      </c>
      <c r="BH35" s="35">
        <f t="shared" si="60"/>
        <v>95.009123108296663</v>
      </c>
      <c r="BI35" s="35">
        <f t="shared" si="61"/>
        <v>88.130412633723893</v>
      </c>
      <c r="BJ35" s="35">
        <f t="shared" si="62"/>
        <v>83.127655270078904</v>
      </c>
      <c r="BK35" s="35">
        <f t="shared" si="63"/>
        <v>84.91687657430731</v>
      </c>
      <c r="BL35" s="35">
        <f t="shared" si="64"/>
        <v>100</v>
      </c>
      <c r="BM35" s="35">
        <f t="shared" si="65"/>
        <v>100</v>
      </c>
      <c r="BN35" s="35">
        <f t="shared" si="66"/>
        <v>98.977693413131718</v>
      </c>
      <c r="BO35" s="35">
        <f t="shared" si="67"/>
        <v>97.624429146215391</v>
      </c>
      <c r="BP35" s="36">
        <f t="shared" si="68"/>
        <v>100</v>
      </c>
      <c r="BQ35" s="35">
        <f t="shared" si="69"/>
        <v>77.910447761194035</v>
      </c>
      <c r="BR35" s="35">
        <f t="shared" si="70"/>
        <v>77.855178735105412</v>
      </c>
      <c r="BS35" s="35">
        <f t="shared" si="71"/>
        <v>78.376146788990823</v>
      </c>
      <c r="BT35" s="35">
        <f t="shared" si="72"/>
        <v>82.411282984531397</v>
      </c>
      <c r="BU35" s="35">
        <f t="shared" si="73"/>
        <v>72.647317502198774</v>
      </c>
      <c r="BV35" s="35">
        <f t="shared" si="74"/>
        <v>0</v>
      </c>
      <c r="BW35" s="35">
        <f t="shared" si="75"/>
        <v>95.009123108296663</v>
      </c>
      <c r="BX35" s="35">
        <f t="shared" si="76"/>
        <v>88.130412633723893</v>
      </c>
      <c r="BY35" s="35">
        <f t="shared" si="77"/>
        <v>83.127655270078904</v>
      </c>
      <c r="BZ35" s="35">
        <f t="shared" si="78"/>
        <v>84.91687657430731</v>
      </c>
      <c r="CA35" s="35">
        <f t="shared" si="79"/>
        <v>100</v>
      </c>
      <c r="CB35" s="35">
        <f t="shared" si="80"/>
        <v>90.866176309144791</v>
      </c>
      <c r="CC35" s="35">
        <f t="shared" si="81"/>
        <v>89.937245403501052</v>
      </c>
      <c r="CD35" s="35">
        <f t="shared" si="82"/>
        <v>88.707585908796204</v>
      </c>
      <c r="CE35" s="36">
        <f t="shared" si="83"/>
        <v>100</v>
      </c>
      <c r="CF35" s="35">
        <f t="shared" si="84"/>
        <v>69.716193656093495</v>
      </c>
      <c r="CG35" s="35">
        <f t="shared" si="85"/>
        <v>70.901502504173621</v>
      </c>
      <c r="CH35" s="35">
        <f t="shared" si="86"/>
        <v>71.310517529215346</v>
      </c>
      <c r="CI35" s="35">
        <f t="shared" si="87"/>
        <v>75.601001669449076</v>
      </c>
      <c r="CJ35" s="35">
        <f t="shared" si="88"/>
        <v>68.948247078464107</v>
      </c>
      <c r="CK35" s="35">
        <f t="shared" si="89"/>
        <v>0</v>
      </c>
      <c r="CL35" s="35">
        <f t="shared" si="90"/>
        <v>73.889816360601003</v>
      </c>
      <c r="CM35" s="35">
        <f t="shared" si="91"/>
        <v>72.203672787979968</v>
      </c>
      <c r="CN35" s="35">
        <f t="shared" si="92"/>
        <v>68.597662771285471</v>
      </c>
      <c r="CO35" s="35">
        <f t="shared" si="93"/>
        <v>70.350584307178636</v>
      </c>
      <c r="CP35" s="35">
        <f t="shared" si="94"/>
        <v>88.480801335559264</v>
      </c>
      <c r="CQ35" s="35">
        <f t="shared" si="95"/>
        <v>100</v>
      </c>
      <c r="CR35" s="35">
        <f t="shared" si="96"/>
        <v>98.695179412830754</v>
      </c>
      <c r="CS35" s="35">
        <f t="shared" si="97"/>
        <v>99.178446296967508</v>
      </c>
      <c r="CT35" s="56">
        <v>11.98</v>
      </c>
      <c r="CU35" s="57">
        <v>8.3520000000000003</v>
      </c>
      <c r="CV35" s="57">
        <v>8.4939999999999998</v>
      </c>
      <c r="CW35" s="57">
        <v>8.5429999999999993</v>
      </c>
      <c r="CX35" s="57">
        <v>9.0570000000000004</v>
      </c>
      <c r="CY35" s="57">
        <v>8.26</v>
      </c>
      <c r="CZ35" s="57"/>
      <c r="DA35" s="57">
        <v>8.8520000000000003</v>
      </c>
      <c r="DB35" s="57">
        <v>8.65</v>
      </c>
      <c r="DC35" s="57">
        <v>8.218</v>
      </c>
      <c r="DD35" s="57">
        <v>8.4280000000000008</v>
      </c>
      <c r="DE35" s="57">
        <v>10.6</v>
      </c>
      <c r="DF35" s="57">
        <v>8.2769999999999992</v>
      </c>
      <c r="DG35" s="57">
        <v>8.1690000000000005</v>
      </c>
      <c r="DH35" s="57">
        <v>8.2089999999999996</v>
      </c>
      <c r="DI35" s="56">
        <v>0.23139999999999999</v>
      </c>
      <c r="DJ35" s="57">
        <v>8.2280000000000006E-2</v>
      </c>
      <c r="DK35" s="57">
        <v>7.6119999999999993E-2</v>
      </c>
      <c r="DL35" s="57">
        <v>0.13109999999999999</v>
      </c>
      <c r="DM35" s="57">
        <v>0.16239999999999999</v>
      </c>
      <c r="DN35" s="57">
        <v>0.2354</v>
      </c>
      <c r="DO35" s="57"/>
      <c r="DP35" s="57">
        <v>0.13930000000000001</v>
      </c>
      <c r="DQ35" s="57">
        <v>4.2689999999999999E-2</v>
      </c>
      <c r="DR35" s="57">
        <v>6.0639999999999999E-2</v>
      </c>
      <c r="DS35" s="57">
        <v>5.5480000000000002E-2</v>
      </c>
      <c r="DT35" s="57">
        <v>0.14829999999999999</v>
      </c>
      <c r="DU35" s="57">
        <v>0.2437</v>
      </c>
      <c r="DV35" s="57">
        <v>0.1105</v>
      </c>
      <c r="DW35" s="57">
        <v>7.2489999999999999E-2</v>
      </c>
    </row>
    <row r="36" spans="1:127" x14ac:dyDescent="0.2">
      <c r="A36" s="50" t="s">
        <v>23</v>
      </c>
      <c r="B36" s="50" t="e">
        <f>VLOOKUP(A36,#REF!,6,FALSE)</f>
        <v>#REF!</v>
      </c>
      <c r="C36" s="87" t="e">
        <f>VLOOKUP(B36,#REF!,10,FALSE)</f>
        <v>#REF!</v>
      </c>
      <c r="E36" s="102">
        <f t="shared" si="5"/>
        <v>-0.72181818181818258</v>
      </c>
      <c r="F36" s="103" t="str">
        <f t="shared" si="6"/>
        <v/>
      </c>
      <c r="G36" s="103" t="str">
        <f t="shared" si="7"/>
        <v/>
      </c>
      <c r="H36" s="103" t="str">
        <f t="shared" si="8"/>
        <v/>
      </c>
      <c r="I36" s="103" t="str">
        <f t="shared" si="9"/>
        <v/>
      </c>
      <c r="J36" s="103" t="str">
        <f t="shared" si="10"/>
        <v/>
      </c>
      <c r="K36" s="103" t="str">
        <f t="shared" si="11"/>
        <v/>
      </c>
      <c r="L36" s="103" t="str">
        <f t="shared" si="12"/>
        <v/>
      </c>
      <c r="M36" s="103" t="str">
        <f t="shared" si="13"/>
        <v/>
      </c>
      <c r="N36" s="103" t="str">
        <f t="shared" si="14"/>
        <v/>
      </c>
      <c r="O36" s="103" t="str">
        <f t="shared" si="15"/>
        <v/>
      </c>
      <c r="P36" s="103">
        <f t="shared" si="16"/>
        <v>-0.56767901234567741</v>
      </c>
      <c r="Q36" s="102">
        <f t="shared" si="17"/>
        <v>0.28299999999999947</v>
      </c>
      <c r="R36" s="103" t="str">
        <f t="shared" si="18"/>
        <v/>
      </c>
      <c r="S36" s="103" t="str">
        <f t="shared" si="19"/>
        <v/>
      </c>
      <c r="T36" s="103" t="str">
        <f t="shared" si="20"/>
        <v/>
      </c>
      <c r="U36" s="103" t="str">
        <f t="shared" si="21"/>
        <v/>
      </c>
      <c r="V36" s="103" t="str">
        <f t="shared" si="22"/>
        <v/>
      </c>
      <c r="W36" s="103" t="str">
        <f t="shared" si="23"/>
        <v/>
      </c>
      <c r="X36" s="103" t="str">
        <f t="shared" si="24"/>
        <v/>
      </c>
      <c r="Y36" s="103" t="str">
        <f t="shared" si="25"/>
        <v/>
      </c>
      <c r="Z36" s="103" t="str">
        <f t="shared" si="26"/>
        <v/>
      </c>
      <c r="AA36" s="103" t="str">
        <f t="shared" si="27"/>
        <v/>
      </c>
      <c r="AB36" s="103">
        <f t="shared" si="28"/>
        <v>-0.28300000000000036</v>
      </c>
      <c r="AC36" s="36">
        <f t="shared" si="29"/>
        <v>64.983305509181974</v>
      </c>
      <c r="AD36" s="35">
        <f t="shared" si="30"/>
        <v>0</v>
      </c>
      <c r="AE36" s="35">
        <f t="shared" si="31"/>
        <v>0</v>
      </c>
      <c r="AF36" s="35">
        <f t="shared" si="32"/>
        <v>0</v>
      </c>
      <c r="AG36" s="35">
        <f t="shared" si="33"/>
        <v>0</v>
      </c>
      <c r="AH36" s="35">
        <f t="shared" si="34"/>
        <v>0</v>
      </c>
      <c r="AI36" s="35">
        <f t="shared" si="35"/>
        <v>0</v>
      </c>
      <c r="AJ36" s="35">
        <f t="shared" si="36"/>
        <v>0</v>
      </c>
      <c r="AK36" s="35">
        <f t="shared" si="37"/>
        <v>0</v>
      </c>
      <c r="AL36" s="35">
        <f t="shared" si="38"/>
        <v>0</v>
      </c>
      <c r="AM36" s="35">
        <f t="shared" si="39"/>
        <v>0</v>
      </c>
      <c r="AN36" s="35">
        <f t="shared" si="40"/>
        <v>68.103773584905682</v>
      </c>
      <c r="AO36" s="36">
        <f t="shared" si="41"/>
        <v>100</v>
      </c>
      <c r="AP36" s="35">
        <f t="shared" si="42"/>
        <v>0</v>
      </c>
      <c r="AQ36" s="35">
        <f t="shared" si="43"/>
        <v>0</v>
      </c>
      <c r="AR36" s="35">
        <f t="shared" si="44"/>
        <v>0</v>
      </c>
      <c r="AS36" s="35">
        <f t="shared" si="45"/>
        <v>0</v>
      </c>
      <c r="AT36" s="35">
        <f t="shared" si="46"/>
        <v>0</v>
      </c>
      <c r="AU36" s="35">
        <f t="shared" si="47"/>
        <v>0</v>
      </c>
      <c r="AV36" s="35">
        <f t="shared" si="48"/>
        <v>0</v>
      </c>
      <c r="AW36" s="35">
        <f t="shared" si="49"/>
        <v>0</v>
      </c>
      <c r="AX36" s="35">
        <f t="shared" si="50"/>
        <v>0</v>
      </c>
      <c r="AY36" s="35">
        <f t="shared" si="51"/>
        <v>0</v>
      </c>
      <c r="AZ36" s="35">
        <f t="shared" si="52"/>
        <v>99.999999999999986</v>
      </c>
      <c r="BA36" s="36">
        <f t="shared" si="53"/>
        <v>95.418068762616542</v>
      </c>
      <c r="BB36" s="35">
        <f t="shared" si="54"/>
        <v>0</v>
      </c>
      <c r="BC36" s="35">
        <f t="shared" si="55"/>
        <v>0</v>
      </c>
      <c r="BD36" s="35">
        <f t="shared" si="56"/>
        <v>0</v>
      </c>
      <c r="BE36" s="35">
        <f t="shared" si="57"/>
        <v>0</v>
      </c>
      <c r="BF36" s="35">
        <f t="shared" si="58"/>
        <v>0</v>
      </c>
      <c r="BG36" s="35">
        <f t="shared" si="59"/>
        <v>0</v>
      </c>
      <c r="BH36" s="35">
        <f t="shared" si="60"/>
        <v>0</v>
      </c>
      <c r="BI36" s="35">
        <f t="shared" si="61"/>
        <v>0</v>
      </c>
      <c r="BJ36" s="35">
        <f t="shared" si="62"/>
        <v>0</v>
      </c>
      <c r="BK36" s="35">
        <f t="shared" si="63"/>
        <v>0</v>
      </c>
      <c r="BL36" s="35">
        <f t="shared" si="64"/>
        <v>100</v>
      </c>
      <c r="BM36" s="35">
        <f t="shared" si="65"/>
        <v>0</v>
      </c>
      <c r="BN36" s="35">
        <f t="shared" si="66"/>
        <v>0</v>
      </c>
      <c r="BO36" s="35">
        <f t="shared" si="67"/>
        <v>0</v>
      </c>
      <c r="BP36" s="36">
        <f t="shared" si="68"/>
        <v>64.983305509181974</v>
      </c>
      <c r="BQ36" s="35">
        <f t="shared" si="69"/>
        <v>0</v>
      </c>
      <c r="BR36" s="35">
        <f t="shared" si="70"/>
        <v>0</v>
      </c>
      <c r="BS36" s="35">
        <f t="shared" si="71"/>
        <v>0</v>
      </c>
      <c r="BT36" s="35">
        <f t="shared" si="72"/>
        <v>0</v>
      </c>
      <c r="BU36" s="35">
        <f t="shared" si="73"/>
        <v>0</v>
      </c>
      <c r="BV36" s="35">
        <f t="shared" si="74"/>
        <v>0</v>
      </c>
      <c r="BW36" s="35">
        <f t="shared" si="75"/>
        <v>0</v>
      </c>
      <c r="BX36" s="35">
        <f t="shared" si="76"/>
        <v>0</v>
      </c>
      <c r="BY36" s="35">
        <f t="shared" si="77"/>
        <v>0</v>
      </c>
      <c r="BZ36" s="35">
        <f t="shared" si="78"/>
        <v>0</v>
      </c>
      <c r="CA36" s="35">
        <f t="shared" si="79"/>
        <v>68.103773584905667</v>
      </c>
      <c r="CB36" s="35">
        <f t="shared" si="80"/>
        <v>0</v>
      </c>
      <c r="CC36" s="35">
        <f t="shared" si="81"/>
        <v>0</v>
      </c>
      <c r="CD36" s="35">
        <f t="shared" si="82"/>
        <v>0</v>
      </c>
      <c r="CE36" s="36">
        <f t="shared" si="83"/>
        <v>100</v>
      </c>
      <c r="CF36" s="35">
        <f t="shared" si="84"/>
        <v>0</v>
      </c>
      <c r="CG36" s="35">
        <f t="shared" si="85"/>
        <v>0</v>
      </c>
      <c r="CH36" s="35">
        <f t="shared" si="86"/>
        <v>0</v>
      </c>
      <c r="CI36" s="35">
        <f t="shared" si="87"/>
        <v>0</v>
      </c>
      <c r="CJ36" s="35">
        <f t="shared" si="88"/>
        <v>0</v>
      </c>
      <c r="CK36" s="35">
        <f t="shared" si="89"/>
        <v>0</v>
      </c>
      <c r="CL36" s="35">
        <f t="shared" si="90"/>
        <v>0</v>
      </c>
      <c r="CM36" s="35">
        <f t="shared" si="91"/>
        <v>0</v>
      </c>
      <c r="CN36" s="35">
        <f t="shared" si="92"/>
        <v>0</v>
      </c>
      <c r="CO36" s="35">
        <f t="shared" si="93"/>
        <v>0</v>
      </c>
      <c r="CP36" s="35">
        <f t="shared" si="94"/>
        <v>92.729608220937692</v>
      </c>
      <c r="CQ36" s="35">
        <f t="shared" si="95"/>
        <v>0</v>
      </c>
      <c r="CR36" s="35">
        <f t="shared" si="96"/>
        <v>0</v>
      </c>
      <c r="CS36" s="35">
        <f t="shared" si="97"/>
        <v>0</v>
      </c>
      <c r="CT36" s="56">
        <v>7.7850000000000001</v>
      </c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>
        <v>7.2190000000000003</v>
      </c>
      <c r="DF36" s="57"/>
      <c r="DG36" s="57"/>
      <c r="DH36" s="57"/>
      <c r="DI36" s="56">
        <v>0.28100000000000003</v>
      </c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>
        <v>0.2097</v>
      </c>
      <c r="DU36" s="57"/>
      <c r="DV36" s="57"/>
      <c r="DW36" s="57"/>
    </row>
    <row r="37" spans="1:127" x14ac:dyDescent="0.2">
      <c r="A37" s="50" t="s">
        <v>24</v>
      </c>
      <c r="B37" s="50" t="e">
        <f>VLOOKUP(A37,#REF!,6,FALSE)</f>
        <v>#REF!</v>
      </c>
      <c r="C37" s="87" t="e">
        <f>VLOOKUP(B37,#REF!,10,FALSE)</f>
        <v>#REF!</v>
      </c>
      <c r="E37" s="102" t="str">
        <f t="shared" si="5"/>
        <v/>
      </c>
      <c r="F37" s="103">
        <f t="shared" si="6"/>
        <v>1.9198734177215204</v>
      </c>
      <c r="G37" s="103">
        <f t="shared" si="7"/>
        <v>2.0356933333333327</v>
      </c>
      <c r="H37" s="103">
        <f t="shared" si="8"/>
        <v>1.7877402597402572</v>
      </c>
      <c r="I37" s="103">
        <f t="shared" si="9"/>
        <v>1.9000588235294114</v>
      </c>
      <c r="J37" s="103">
        <f t="shared" si="10"/>
        <v>1.2162602739726012</v>
      </c>
      <c r="K37" s="103" t="str">
        <f t="shared" si="11"/>
        <v/>
      </c>
      <c r="L37" s="103" t="str">
        <f t="shared" si="12"/>
        <v/>
      </c>
      <c r="M37" s="103" t="str">
        <f t="shared" si="13"/>
        <v/>
      </c>
      <c r="N37" s="103" t="str">
        <f t="shared" si="14"/>
        <v/>
      </c>
      <c r="O37" s="103" t="str">
        <f t="shared" si="15"/>
        <v/>
      </c>
      <c r="P37" s="103">
        <f t="shared" si="16"/>
        <v>0.71332098765432228</v>
      </c>
      <c r="Q37" s="102" t="str">
        <f t="shared" si="17"/>
        <v/>
      </c>
      <c r="R37" s="103">
        <f t="shared" si="18"/>
        <v>0.57277777777777672</v>
      </c>
      <c r="S37" s="103">
        <f t="shared" si="19"/>
        <v>0.80677777777777671</v>
      </c>
      <c r="T37" s="103">
        <f t="shared" si="20"/>
        <v>0.70277777777777573</v>
      </c>
      <c r="U37" s="103">
        <f t="shared" si="21"/>
        <v>0.86277777777777587</v>
      </c>
      <c r="V37" s="103">
        <f t="shared" si="22"/>
        <v>0.24377777777777609</v>
      </c>
      <c r="W37" s="103" t="str">
        <f t="shared" si="23"/>
        <v/>
      </c>
      <c r="X37" s="103" t="str">
        <f t="shared" si="24"/>
        <v/>
      </c>
      <c r="Y37" s="103" t="str">
        <f t="shared" si="25"/>
        <v/>
      </c>
      <c r="Z37" s="103" t="str">
        <f t="shared" si="26"/>
        <v/>
      </c>
      <c r="AA37" s="103" t="str">
        <f t="shared" si="27"/>
        <v/>
      </c>
      <c r="AB37" s="103">
        <f t="shared" si="28"/>
        <v>-0.62222222222222356</v>
      </c>
      <c r="AC37" s="36">
        <f t="shared" si="29"/>
        <v>0</v>
      </c>
      <c r="AD37" s="35">
        <f t="shared" si="30"/>
        <v>90.43843283582089</v>
      </c>
      <c r="AE37" s="35">
        <f t="shared" si="31"/>
        <v>91.008249312557297</v>
      </c>
      <c r="AF37" s="35">
        <f t="shared" si="32"/>
        <v>90.13761467889907</v>
      </c>
      <c r="AG37" s="35">
        <f t="shared" si="33"/>
        <v>90.855323020928111</v>
      </c>
      <c r="AH37" s="35">
        <f t="shared" si="34"/>
        <v>82.374670184696569</v>
      </c>
      <c r="AI37" s="35">
        <f t="shared" si="35"/>
        <v>0</v>
      </c>
      <c r="AJ37" s="35">
        <f t="shared" si="36"/>
        <v>0</v>
      </c>
      <c r="AK37" s="35">
        <f t="shared" si="37"/>
        <v>0</v>
      </c>
      <c r="AL37" s="35">
        <f t="shared" si="38"/>
        <v>0</v>
      </c>
      <c r="AM37" s="35">
        <f t="shared" si="39"/>
        <v>0</v>
      </c>
      <c r="AN37" s="35">
        <f t="shared" si="40"/>
        <v>80.188679245283026</v>
      </c>
      <c r="AO37" s="36">
        <f t="shared" si="41"/>
        <v>0</v>
      </c>
      <c r="AP37" s="35">
        <f t="shared" si="42"/>
        <v>97.095643465197796</v>
      </c>
      <c r="AQ37" s="35">
        <f t="shared" si="43"/>
        <v>99.439158738107167</v>
      </c>
      <c r="AR37" s="35">
        <f t="shared" si="44"/>
        <v>98.397596394591886</v>
      </c>
      <c r="AS37" s="35">
        <f t="shared" si="45"/>
        <v>100</v>
      </c>
      <c r="AT37" s="35">
        <f t="shared" si="46"/>
        <v>93.800701051577363</v>
      </c>
      <c r="AU37" s="35">
        <f t="shared" si="47"/>
        <v>0</v>
      </c>
      <c r="AV37" s="35">
        <f t="shared" si="48"/>
        <v>0</v>
      </c>
      <c r="AW37" s="35">
        <f t="shared" si="49"/>
        <v>0</v>
      </c>
      <c r="AX37" s="35">
        <f t="shared" si="50"/>
        <v>0</v>
      </c>
      <c r="AY37" s="35">
        <f t="shared" si="51"/>
        <v>0</v>
      </c>
      <c r="AZ37" s="35">
        <f t="shared" si="52"/>
        <v>100</v>
      </c>
      <c r="BA37" s="36">
        <f t="shared" si="53"/>
        <v>0</v>
      </c>
      <c r="BB37" s="35">
        <f t="shared" si="54"/>
        <v>99.373884806003218</v>
      </c>
      <c r="BC37" s="35">
        <f t="shared" si="55"/>
        <v>100.00000000000001</v>
      </c>
      <c r="BD37" s="35">
        <f t="shared" si="56"/>
        <v>99.043345366783043</v>
      </c>
      <c r="BE37" s="35">
        <f t="shared" si="57"/>
        <v>99.83196436280852</v>
      </c>
      <c r="BF37" s="35">
        <f t="shared" si="58"/>
        <v>90.513410385239155</v>
      </c>
      <c r="BG37" s="35">
        <f t="shared" si="59"/>
        <v>0</v>
      </c>
      <c r="BH37" s="35">
        <f t="shared" si="60"/>
        <v>0</v>
      </c>
      <c r="BI37" s="35">
        <f t="shared" si="61"/>
        <v>0</v>
      </c>
      <c r="BJ37" s="35">
        <f t="shared" si="62"/>
        <v>0</v>
      </c>
      <c r="BK37" s="35">
        <f t="shared" si="63"/>
        <v>0</v>
      </c>
      <c r="BL37" s="35">
        <f t="shared" si="64"/>
        <v>88.111440282610317</v>
      </c>
      <c r="BM37" s="35">
        <f t="shared" si="65"/>
        <v>100</v>
      </c>
      <c r="BN37" s="35">
        <f t="shared" si="66"/>
        <v>92.547826071894036</v>
      </c>
      <c r="BO37" s="35">
        <f t="shared" si="67"/>
        <v>93.13794617573231</v>
      </c>
      <c r="BP37" s="36">
        <f t="shared" si="68"/>
        <v>0</v>
      </c>
      <c r="BQ37" s="35">
        <f t="shared" si="69"/>
        <v>90.43843283582089</v>
      </c>
      <c r="BR37" s="35">
        <f t="shared" si="70"/>
        <v>91.008249312557282</v>
      </c>
      <c r="BS37" s="35">
        <f t="shared" si="71"/>
        <v>90.13761467889907</v>
      </c>
      <c r="BT37" s="35">
        <f t="shared" si="72"/>
        <v>90.855323020928111</v>
      </c>
      <c r="BU37" s="35">
        <f t="shared" si="73"/>
        <v>82.374670184696569</v>
      </c>
      <c r="BV37" s="35">
        <f t="shared" si="74"/>
        <v>0</v>
      </c>
      <c r="BW37" s="35">
        <f t="shared" si="75"/>
        <v>0</v>
      </c>
      <c r="BX37" s="35">
        <f t="shared" si="76"/>
        <v>0</v>
      </c>
      <c r="BY37" s="35">
        <f t="shared" si="77"/>
        <v>0</v>
      </c>
      <c r="BZ37" s="35">
        <f t="shared" si="78"/>
        <v>0</v>
      </c>
      <c r="CA37" s="35">
        <f t="shared" si="79"/>
        <v>80.188679245283026</v>
      </c>
      <c r="CB37" s="35">
        <f t="shared" si="80"/>
        <v>94.89515863431771</v>
      </c>
      <c r="CC37" s="35">
        <f t="shared" si="81"/>
        <v>87.823406363536279</v>
      </c>
      <c r="CD37" s="35">
        <f t="shared" si="82"/>
        <v>88.383401772206611</v>
      </c>
      <c r="CE37" s="36">
        <f t="shared" si="83"/>
        <v>0</v>
      </c>
      <c r="CF37" s="35">
        <f t="shared" si="84"/>
        <v>97.095643465197796</v>
      </c>
      <c r="CG37" s="35">
        <f t="shared" si="85"/>
        <v>99.439158738107167</v>
      </c>
      <c r="CH37" s="35">
        <f t="shared" si="86"/>
        <v>98.397596394591886</v>
      </c>
      <c r="CI37" s="35">
        <f t="shared" si="87"/>
        <v>100</v>
      </c>
      <c r="CJ37" s="35">
        <f t="shared" si="88"/>
        <v>93.800701051577363</v>
      </c>
      <c r="CK37" s="35">
        <f t="shared" si="89"/>
        <v>0</v>
      </c>
      <c r="CL37" s="35">
        <f t="shared" si="90"/>
        <v>0</v>
      </c>
      <c r="CM37" s="35">
        <f t="shared" si="91"/>
        <v>0</v>
      </c>
      <c r="CN37" s="35">
        <f t="shared" si="92"/>
        <v>0</v>
      </c>
      <c r="CO37" s="35">
        <f t="shared" si="93"/>
        <v>0</v>
      </c>
      <c r="CP37" s="35">
        <f t="shared" si="94"/>
        <v>85.127691537305964</v>
      </c>
      <c r="CQ37" s="35">
        <f t="shared" si="95"/>
        <v>100</v>
      </c>
      <c r="CR37" s="35">
        <f t="shared" si="96"/>
        <v>92.283664969921332</v>
      </c>
      <c r="CS37" s="35">
        <f t="shared" si="97"/>
        <v>94.620546043498379</v>
      </c>
      <c r="CT37" s="56"/>
      <c r="CU37" s="57">
        <v>9.6950000000000003</v>
      </c>
      <c r="CV37" s="57">
        <v>9.9290000000000003</v>
      </c>
      <c r="CW37" s="57">
        <v>9.8249999999999993</v>
      </c>
      <c r="CX37" s="57">
        <v>9.9849999999999994</v>
      </c>
      <c r="CY37" s="57">
        <v>9.3659999999999997</v>
      </c>
      <c r="CZ37" s="57"/>
      <c r="DA37" s="57"/>
      <c r="DB37" s="57"/>
      <c r="DC37" s="57"/>
      <c r="DD37" s="57"/>
      <c r="DE37" s="57">
        <v>8.5</v>
      </c>
      <c r="DF37" s="57">
        <v>8.6440000000000001</v>
      </c>
      <c r="DG37" s="57">
        <v>7.9770000000000003</v>
      </c>
      <c r="DH37" s="57">
        <v>8.1790000000000003</v>
      </c>
      <c r="DI37" s="56"/>
      <c r="DJ37" s="57">
        <v>0.1043</v>
      </c>
      <c r="DK37" s="57">
        <v>0.1018</v>
      </c>
      <c r="DL37" s="57">
        <v>8.5290000000000005E-2</v>
      </c>
      <c r="DM37" s="57">
        <v>9.1880000000000003E-2</v>
      </c>
      <c r="DN37" s="57">
        <v>9.5710000000000003E-2</v>
      </c>
      <c r="DO37" s="57"/>
      <c r="DP37" s="57"/>
      <c r="DQ37" s="57"/>
      <c r="DR37" s="57"/>
      <c r="DS37" s="57"/>
      <c r="DT37" s="57">
        <v>8.1860000000000002E-2</v>
      </c>
      <c r="DU37" s="57">
        <v>6.1580000000000003E-2</v>
      </c>
      <c r="DV37" s="57">
        <v>0.1203</v>
      </c>
      <c r="DW37" s="57">
        <v>0.1231</v>
      </c>
    </row>
    <row r="38" spans="1:127" x14ac:dyDescent="0.2">
      <c r="A38" s="50" t="s">
        <v>25</v>
      </c>
      <c r="B38" s="50" t="e">
        <f>VLOOKUP(A38,#REF!,6,FALSE)</f>
        <v>#REF!</v>
      </c>
      <c r="C38" s="87" t="e">
        <f>VLOOKUP(B38,#REF!,10,FALSE)</f>
        <v>#REF!</v>
      </c>
      <c r="E38" s="102" t="str">
        <f t="shared" si="5"/>
        <v/>
      </c>
      <c r="F38" s="103">
        <f t="shared" si="6"/>
        <v>0.92787341772151954</v>
      </c>
      <c r="G38" s="103">
        <f t="shared" si="7"/>
        <v>1.262693333333333</v>
      </c>
      <c r="H38" s="103">
        <f t="shared" si="8"/>
        <v>0.62574025974025815</v>
      </c>
      <c r="I38" s="103">
        <f t="shared" si="9"/>
        <v>0.65005882352941136</v>
      </c>
      <c r="J38" s="103">
        <f t="shared" si="10"/>
        <v>0.23326027397260063</v>
      </c>
      <c r="K38" s="103" t="str">
        <f t="shared" si="11"/>
        <v/>
      </c>
      <c r="L38" s="103" t="str">
        <f t="shared" si="12"/>
        <v/>
      </c>
      <c r="M38" s="103" t="str">
        <f t="shared" si="13"/>
        <v/>
      </c>
      <c r="N38" s="103" t="str">
        <f t="shared" si="14"/>
        <v/>
      </c>
      <c r="O38" s="103" t="str">
        <f t="shared" si="15"/>
        <v/>
      </c>
      <c r="P38" s="103" t="str">
        <f t="shared" si="16"/>
        <v/>
      </c>
      <c r="Q38" s="102" t="str">
        <f t="shared" si="17"/>
        <v/>
      </c>
      <c r="R38" s="103">
        <f t="shared" si="18"/>
        <v>2.2666666666665947E-2</v>
      </c>
      <c r="S38" s="103">
        <f t="shared" si="19"/>
        <v>0.47566666666666713</v>
      </c>
      <c r="T38" s="103">
        <f t="shared" si="20"/>
        <v>-1.7333333333333201E-2</v>
      </c>
      <c r="U38" s="103">
        <f t="shared" si="21"/>
        <v>5.4666666666665975E-2</v>
      </c>
      <c r="V38" s="103">
        <f t="shared" si="22"/>
        <v>-0.29733333333333434</v>
      </c>
      <c r="W38" s="103" t="str">
        <f t="shared" si="23"/>
        <v/>
      </c>
      <c r="X38" s="103" t="str">
        <f t="shared" si="24"/>
        <v/>
      </c>
      <c r="Y38" s="103" t="str">
        <f t="shared" si="25"/>
        <v/>
      </c>
      <c r="Z38" s="103" t="str">
        <f t="shared" si="26"/>
        <v/>
      </c>
      <c r="AA38" s="103" t="str">
        <f t="shared" si="27"/>
        <v/>
      </c>
      <c r="AB38" s="103" t="str">
        <f t="shared" si="28"/>
        <v/>
      </c>
      <c r="AC38" s="36">
        <f t="shared" si="29"/>
        <v>0</v>
      </c>
      <c r="AD38" s="35">
        <f t="shared" si="30"/>
        <v>81.1847014925373</v>
      </c>
      <c r="AE38" s="35">
        <f t="shared" si="31"/>
        <v>83.923006416131969</v>
      </c>
      <c r="AF38" s="35">
        <f t="shared" si="32"/>
        <v>79.477064220183493</v>
      </c>
      <c r="AG38" s="35">
        <f t="shared" si="33"/>
        <v>79.4813466787989</v>
      </c>
      <c r="AH38" s="35">
        <f t="shared" si="34"/>
        <v>73.729111697449426</v>
      </c>
      <c r="AI38" s="35">
        <f t="shared" si="35"/>
        <v>0</v>
      </c>
      <c r="AJ38" s="35">
        <f t="shared" si="36"/>
        <v>0</v>
      </c>
      <c r="AK38" s="35">
        <f t="shared" si="37"/>
        <v>0</v>
      </c>
      <c r="AL38" s="35">
        <f t="shared" si="38"/>
        <v>0</v>
      </c>
      <c r="AM38" s="35">
        <f t="shared" si="39"/>
        <v>0</v>
      </c>
      <c r="AN38" s="35">
        <f t="shared" si="40"/>
        <v>0</v>
      </c>
      <c r="AO38" s="36">
        <f t="shared" si="41"/>
        <v>0</v>
      </c>
      <c r="AP38" s="35">
        <f t="shared" si="42"/>
        <v>95.052424639580593</v>
      </c>
      <c r="AQ38" s="35">
        <f t="shared" si="43"/>
        <v>100</v>
      </c>
      <c r="AR38" s="35">
        <f t="shared" si="44"/>
        <v>94.615552643075574</v>
      </c>
      <c r="AS38" s="35">
        <f t="shared" si="45"/>
        <v>95.401922236784614</v>
      </c>
      <c r="AT38" s="35">
        <f t="shared" si="46"/>
        <v>91.557448667540399</v>
      </c>
      <c r="AU38" s="35">
        <f t="shared" si="47"/>
        <v>0</v>
      </c>
      <c r="AV38" s="35">
        <f t="shared" si="48"/>
        <v>0</v>
      </c>
      <c r="AW38" s="35">
        <f t="shared" si="49"/>
        <v>0</v>
      </c>
      <c r="AX38" s="35">
        <f t="shared" si="50"/>
        <v>0</v>
      </c>
      <c r="AY38" s="35">
        <f t="shared" si="51"/>
        <v>0</v>
      </c>
      <c r="AZ38" s="35">
        <f t="shared" si="52"/>
        <v>0</v>
      </c>
      <c r="BA38" s="36">
        <f t="shared" si="53"/>
        <v>0</v>
      </c>
      <c r="BB38" s="35">
        <f t="shared" si="54"/>
        <v>96.73712246434927</v>
      </c>
      <c r="BC38" s="35">
        <f t="shared" si="55"/>
        <v>99.999999999999986</v>
      </c>
      <c r="BD38" s="35">
        <f t="shared" si="56"/>
        <v>94.702355902381171</v>
      </c>
      <c r="BE38" s="35">
        <f t="shared" si="57"/>
        <v>94.707458744615124</v>
      </c>
      <c r="BF38" s="35">
        <f t="shared" si="58"/>
        <v>87.853277481342644</v>
      </c>
      <c r="BG38" s="35">
        <f t="shared" si="59"/>
        <v>0</v>
      </c>
      <c r="BH38" s="35">
        <f t="shared" si="60"/>
        <v>0</v>
      </c>
      <c r="BI38" s="35">
        <f t="shared" si="61"/>
        <v>0</v>
      </c>
      <c r="BJ38" s="35">
        <f t="shared" si="62"/>
        <v>0</v>
      </c>
      <c r="BK38" s="35">
        <f t="shared" si="63"/>
        <v>0</v>
      </c>
      <c r="BL38" s="35">
        <f t="shared" si="64"/>
        <v>0</v>
      </c>
      <c r="BM38" s="35">
        <f t="shared" si="65"/>
        <v>100</v>
      </c>
      <c r="BN38" s="35">
        <f t="shared" si="66"/>
        <v>0</v>
      </c>
      <c r="BO38" s="35">
        <f t="shared" si="67"/>
        <v>0</v>
      </c>
      <c r="BP38" s="36">
        <f t="shared" si="68"/>
        <v>0</v>
      </c>
      <c r="BQ38" s="35">
        <f t="shared" si="69"/>
        <v>81.1847014925373</v>
      </c>
      <c r="BR38" s="35">
        <f t="shared" si="70"/>
        <v>83.923006416131983</v>
      </c>
      <c r="BS38" s="35">
        <f t="shared" si="71"/>
        <v>79.477064220183493</v>
      </c>
      <c r="BT38" s="35">
        <f t="shared" si="72"/>
        <v>79.4813466787989</v>
      </c>
      <c r="BU38" s="35">
        <f t="shared" si="73"/>
        <v>73.729111697449426</v>
      </c>
      <c r="BV38" s="35">
        <f t="shared" si="74"/>
        <v>0</v>
      </c>
      <c r="BW38" s="35">
        <f t="shared" si="75"/>
        <v>0</v>
      </c>
      <c r="BX38" s="35">
        <f t="shared" si="76"/>
        <v>0</v>
      </c>
      <c r="BY38" s="35">
        <f t="shared" si="77"/>
        <v>0</v>
      </c>
      <c r="BZ38" s="35">
        <f t="shared" si="78"/>
        <v>0</v>
      </c>
      <c r="CA38" s="35">
        <f t="shared" si="79"/>
        <v>0</v>
      </c>
      <c r="CB38" s="35">
        <f t="shared" si="80"/>
        <v>92.677571632451432</v>
      </c>
      <c r="CC38" s="35">
        <f t="shared" si="81"/>
        <v>0</v>
      </c>
      <c r="CD38" s="35">
        <f t="shared" si="82"/>
        <v>0</v>
      </c>
      <c r="CE38" s="36">
        <f t="shared" si="83"/>
        <v>0</v>
      </c>
      <c r="CF38" s="35">
        <f t="shared" si="84"/>
        <v>95.052424639580593</v>
      </c>
      <c r="CG38" s="35">
        <f t="shared" si="85"/>
        <v>100</v>
      </c>
      <c r="CH38" s="35">
        <f t="shared" si="86"/>
        <v>94.615552643075574</v>
      </c>
      <c r="CI38" s="35">
        <f t="shared" si="87"/>
        <v>95.401922236784614</v>
      </c>
      <c r="CJ38" s="35">
        <f t="shared" si="88"/>
        <v>91.557448667540399</v>
      </c>
      <c r="CK38" s="35">
        <f t="shared" si="89"/>
        <v>0</v>
      </c>
      <c r="CL38" s="35">
        <f t="shared" si="90"/>
        <v>0</v>
      </c>
      <c r="CM38" s="35">
        <f t="shared" si="91"/>
        <v>0</v>
      </c>
      <c r="CN38" s="35">
        <f t="shared" si="92"/>
        <v>0</v>
      </c>
      <c r="CO38" s="35">
        <f t="shared" si="93"/>
        <v>0</v>
      </c>
      <c r="CP38" s="35">
        <f t="shared" si="94"/>
        <v>0</v>
      </c>
      <c r="CQ38" s="35">
        <f t="shared" si="95"/>
        <v>100</v>
      </c>
      <c r="CR38" s="35">
        <f t="shared" si="96"/>
        <v>0</v>
      </c>
      <c r="CS38" s="35">
        <f t="shared" si="97"/>
        <v>0</v>
      </c>
      <c r="CT38" s="56"/>
      <c r="CU38" s="57">
        <v>8.7029999999999994</v>
      </c>
      <c r="CV38" s="57">
        <v>9.1560000000000006</v>
      </c>
      <c r="CW38" s="57">
        <v>8.6630000000000003</v>
      </c>
      <c r="CX38" s="57">
        <v>8.7349999999999994</v>
      </c>
      <c r="CY38" s="57">
        <v>8.3829999999999991</v>
      </c>
      <c r="CZ38" s="57"/>
      <c r="DA38" s="57"/>
      <c r="DB38" s="57"/>
      <c r="DC38" s="57"/>
      <c r="DD38" s="57"/>
      <c r="DE38" s="57"/>
      <c r="DF38" s="57">
        <v>8.4420000000000002</v>
      </c>
      <c r="DG38" s="68"/>
      <c r="DH38" s="68"/>
      <c r="DI38" s="56"/>
      <c r="DJ38" s="57">
        <v>0.23230000000000001</v>
      </c>
      <c r="DK38" s="57">
        <v>9.2420000000000002E-2</v>
      </c>
      <c r="DL38" s="57">
        <v>9.0139999999999998E-2</v>
      </c>
      <c r="DM38" s="57">
        <v>7.0129999999999998E-2</v>
      </c>
      <c r="DN38" s="57">
        <v>9.4829999999999998E-2</v>
      </c>
      <c r="DO38" s="57"/>
      <c r="DP38" s="57"/>
      <c r="DQ38" s="57"/>
      <c r="DR38" s="57"/>
      <c r="DS38" s="57"/>
      <c r="DT38" s="57"/>
      <c r="DU38" s="57">
        <v>0.18590000000000001</v>
      </c>
      <c r="DV38" s="68"/>
      <c r="DW38" s="68"/>
    </row>
    <row r="39" spans="1:127" x14ac:dyDescent="0.2">
      <c r="A39" s="50" t="s">
        <v>26</v>
      </c>
      <c r="B39" s="50" t="e">
        <f>VLOOKUP(A39,#REF!,6,FALSE)</f>
        <v>#REF!</v>
      </c>
      <c r="C39" s="87" t="e">
        <f>VLOOKUP(B39,#REF!,10,FALSE)</f>
        <v>#REF!</v>
      </c>
      <c r="E39" s="102" t="str">
        <f t="shared" si="5"/>
        <v/>
      </c>
      <c r="F39" s="103">
        <f t="shared" si="6"/>
        <v>1.0873417721519729E-2</v>
      </c>
      <c r="G39" s="103">
        <f t="shared" si="7"/>
        <v>-0.11830666666666723</v>
      </c>
      <c r="H39" s="103">
        <f t="shared" si="8"/>
        <v>0.32874025974025756</v>
      </c>
      <c r="I39" s="103">
        <f t="shared" si="9"/>
        <v>0.34605882352941109</v>
      </c>
      <c r="J39" s="103">
        <f t="shared" si="10"/>
        <v>0.56726027397260204</v>
      </c>
      <c r="K39" s="103" t="str">
        <f t="shared" si="11"/>
        <v/>
      </c>
      <c r="L39" s="103">
        <f t="shared" si="12"/>
        <v>2.4466666666666192E-2</v>
      </c>
      <c r="M39" s="103" t="str">
        <f t="shared" si="13"/>
        <v/>
      </c>
      <c r="N39" s="103" t="str">
        <f t="shared" si="14"/>
        <v/>
      </c>
      <c r="O39" s="103" t="str">
        <f t="shared" si="15"/>
        <v/>
      </c>
      <c r="P39" s="103" t="str">
        <f t="shared" si="16"/>
        <v/>
      </c>
      <c r="Q39" s="102" t="str">
        <f t="shared" si="17"/>
        <v/>
      </c>
      <c r="R39" s="103">
        <f t="shared" si="18"/>
        <v>9.7888888888888914E-2</v>
      </c>
      <c r="S39" s="103">
        <f t="shared" si="19"/>
        <v>8.6888888888889682E-2</v>
      </c>
      <c r="T39" s="103">
        <f t="shared" si="20"/>
        <v>0.67788888888888899</v>
      </c>
      <c r="U39" s="103">
        <f t="shared" si="21"/>
        <v>0.74288888888888849</v>
      </c>
      <c r="V39" s="103">
        <f t="shared" si="22"/>
        <v>1.0288888888888899</v>
      </c>
      <c r="W39" s="103" t="str">
        <f t="shared" si="23"/>
        <v/>
      </c>
      <c r="X39" s="103">
        <f t="shared" si="24"/>
        <v>-0.24011111111111028</v>
      </c>
      <c r="Y39" s="103" t="str">
        <f t="shared" si="25"/>
        <v/>
      </c>
      <c r="Z39" s="103" t="str">
        <f t="shared" si="26"/>
        <v/>
      </c>
      <c r="AA39" s="103" t="str">
        <f t="shared" si="27"/>
        <v/>
      </c>
      <c r="AB39" s="103" t="str">
        <f t="shared" si="28"/>
        <v/>
      </c>
      <c r="AC39" s="36">
        <f t="shared" si="29"/>
        <v>0</v>
      </c>
      <c r="AD39" s="35">
        <f t="shared" si="30"/>
        <v>72.630597014925357</v>
      </c>
      <c r="AE39" s="35">
        <f t="shared" si="31"/>
        <v>71.264894592117329</v>
      </c>
      <c r="AF39" s="35">
        <f t="shared" si="32"/>
        <v>76.752293577981646</v>
      </c>
      <c r="AG39" s="35">
        <f t="shared" si="33"/>
        <v>76.715195632393076</v>
      </c>
      <c r="AH39" s="35">
        <f t="shared" si="34"/>
        <v>76.666666666666671</v>
      </c>
      <c r="AI39" s="35">
        <f t="shared" si="35"/>
        <v>0</v>
      </c>
      <c r="AJ39" s="35">
        <f t="shared" si="36"/>
        <v>79.939894815927886</v>
      </c>
      <c r="AK39" s="35">
        <f t="shared" si="37"/>
        <v>0</v>
      </c>
      <c r="AL39" s="35">
        <f t="shared" si="38"/>
        <v>0</v>
      </c>
      <c r="AM39" s="35">
        <f t="shared" si="39"/>
        <v>0</v>
      </c>
      <c r="AN39" s="35">
        <f t="shared" si="40"/>
        <v>0</v>
      </c>
      <c r="AO39" s="36">
        <f t="shared" si="41"/>
        <v>0</v>
      </c>
      <c r="AP39" s="35">
        <f t="shared" si="42"/>
        <v>89.319720087185942</v>
      </c>
      <c r="AQ39" s="35">
        <f t="shared" si="43"/>
        <v>89.193529884134449</v>
      </c>
      <c r="AR39" s="35">
        <f t="shared" si="44"/>
        <v>95.973385338992756</v>
      </c>
      <c r="AS39" s="35">
        <f t="shared" si="45"/>
        <v>96.719054720660765</v>
      </c>
      <c r="AT39" s="35">
        <f t="shared" si="46"/>
        <v>100</v>
      </c>
      <c r="AU39" s="35">
        <f t="shared" si="47"/>
        <v>0</v>
      </c>
      <c r="AV39" s="35">
        <f t="shared" si="48"/>
        <v>100</v>
      </c>
      <c r="AW39" s="35">
        <f t="shared" si="49"/>
        <v>0</v>
      </c>
      <c r="AX39" s="35">
        <f t="shared" si="50"/>
        <v>0</v>
      </c>
      <c r="AY39" s="35">
        <f t="shared" si="51"/>
        <v>0</v>
      </c>
      <c r="AZ39" s="35">
        <f t="shared" si="52"/>
        <v>0</v>
      </c>
      <c r="BA39" s="36">
        <f t="shared" si="53"/>
        <v>0</v>
      </c>
      <c r="BB39" s="35">
        <f t="shared" si="54"/>
        <v>90.856508107956429</v>
      </c>
      <c r="BC39" s="35">
        <f t="shared" si="55"/>
        <v>89.148096524537735</v>
      </c>
      <c r="BD39" s="35">
        <f t="shared" si="56"/>
        <v>96.012502586742059</v>
      </c>
      <c r="BE39" s="35">
        <f t="shared" si="57"/>
        <v>95.966095288266146</v>
      </c>
      <c r="BF39" s="35">
        <f t="shared" si="58"/>
        <v>95.905388471177929</v>
      </c>
      <c r="BG39" s="35">
        <f t="shared" si="59"/>
        <v>0</v>
      </c>
      <c r="BH39" s="35">
        <f t="shared" si="60"/>
        <v>100</v>
      </c>
      <c r="BI39" s="35">
        <f t="shared" si="61"/>
        <v>0</v>
      </c>
      <c r="BJ39" s="35">
        <f t="shared" si="62"/>
        <v>0</v>
      </c>
      <c r="BK39" s="35">
        <f t="shared" si="63"/>
        <v>0</v>
      </c>
      <c r="BL39" s="35">
        <f t="shared" si="64"/>
        <v>0</v>
      </c>
      <c r="BM39" s="35">
        <f t="shared" si="65"/>
        <v>99.445117351821111</v>
      </c>
      <c r="BN39" s="35">
        <f t="shared" si="66"/>
        <v>99.060645925861834</v>
      </c>
      <c r="BO39" s="35">
        <f t="shared" si="67"/>
        <v>100</v>
      </c>
      <c r="BP39" s="36">
        <f t="shared" si="68"/>
        <v>0</v>
      </c>
      <c r="BQ39" s="35">
        <f t="shared" si="69"/>
        <v>72.630597014925357</v>
      </c>
      <c r="BR39" s="35">
        <f t="shared" si="70"/>
        <v>71.264894592117329</v>
      </c>
      <c r="BS39" s="35">
        <f t="shared" si="71"/>
        <v>76.752293577981646</v>
      </c>
      <c r="BT39" s="35">
        <f t="shared" si="72"/>
        <v>76.715195632393076</v>
      </c>
      <c r="BU39" s="35">
        <f t="shared" si="73"/>
        <v>76.666666666666671</v>
      </c>
      <c r="BV39" s="35">
        <f t="shared" si="74"/>
        <v>0</v>
      </c>
      <c r="BW39" s="35">
        <f t="shared" si="75"/>
        <v>79.939894815927886</v>
      </c>
      <c r="BX39" s="35">
        <f t="shared" si="76"/>
        <v>0</v>
      </c>
      <c r="BY39" s="35">
        <f t="shared" si="77"/>
        <v>0</v>
      </c>
      <c r="BZ39" s="35">
        <f t="shared" si="78"/>
        <v>0</v>
      </c>
      <c r="CA39" s="35">
        <f t="shared" si="79"/>
        <v>0</v>
      </c>
      <c r="CB39" s="35">
        <f t="shared" si="80"/>
        <v>75.266220221758701</v>
      </c>
      <c r="CC39" s="35">
        <f t="shared" si="81"/>
        <v>74.975228448750414</v>
      </c>
      <c r="CD39" s="35">
        <f t="shared" si="82"/>
        <v>75.686189755781285</v>
      </c>
      <c r="CE39" s="36">
        <f t="shared" si="83"/>
        <v>0</v>
      </c>
      <c r="CF39" s="35">
        <f t="shared" si="84"/>
        <v>89.319720087185942</v>
      </c>
      <c r="CG39" s="35">
        <f t="shared" si="85"/>
        <v>89.193529884134449</v>
      </c>
      <c r="CH39" s="35">
        <f t="shared" si="86"/>
        <v>95.973385338992756</v>
      </c>
      <c r="CI39" s="35">
        <f t="shared" si="87"/>
        <v>96.719054720660765</v>
      </c>
      <c r="CJ39" s="35">
        <f t="shared" si="88"/>
        <v>100</v>
      </c>
      <c r="CK39" s="35">
        <f t="shared" si="89"/>
        <v>0</v>
      </c>
      <c r="CL39" s="35">
        <f t="shared" si="90"/>
        <v>85.442239302512334</v>
      </c>
      <c r="CM39" s="35">
        <f t="shared" si="91"/>
        <v>0</v>
      </c>
      <c r="CN39" s="35">
        <f t="shared" si="92"/>
        <v>0</v>
      </c>
      <c r="CO39" s="35">
        <f t="shared" si="93"/>
        <v>0</v>
      </c>
      <c r="CP39" s="35">
        <f t="shared" si="94"/>
        <v>0</v>
      </c>
      <c r="CQ39" s="35">
        <f t="shared" si="95"/>
        <v>97.886921758994873</v>
      </c>
      <c r="CR39" s="35">
        <f t="shared" si="96"/>
        <v>97.230154197601379</v>
      </c>
      <c r="CS39" s="35">
        <f t="shared" si="97"/>
        <v>100</v>
      </c>
      <c r="CT39" s="56"/>
      <c r="CU39" s="57">
        <v>7.7859999999999996</v>
      </c>
      <c r="CV39" s="57">
        <v>7.7750000000000004</v>
      </c>
      <c r="CW39" s="57">
        <v>8.3659999999999997</v>
      </c>
      <c r="CX39" s="57">
        <v>8.4309999999999992</v>
      </c>
      <c r="CY39" s="57">
        <v>8.7170000000000005</v>
      </c>
      <c r="CZ39" s="57"/>
      <c r="DA39" s="57">
        <v>7.4480000000000004</v>
      </c>
      <c r="DB39" s="57"/>
      <c r="DC39" s="57"/>
      <c r="DD39" s="57"/>
      <c r="DE39" s="57"/>
      <c r="DF39" s="68">
        <v>6.8559999999999999</v>
      </c>
      <c r="DG39" s="68">
        <v>6.81</v>
      </c>
      <c r="DH39" s="68">
        <v>7.0039999999999996</v>
      </c>
      <c r="DI39" s="56"/>
      <c r="DJ39" s="57">
        <v>9.1560000000000002E-2</v>
      </c>
      <c r="DK39" s="57">
        <v>3.4700000000000002E-2</v>
      </c>
      <c r="DL39" s="57">
        <v>2.299E-2</v>
      </c>
      <c r="DM39" s="57">
        <v>2.6720000000000001E-2</v>
      </c>
      <c r="DN39" s="57">
        <v>7.0050000000000001E-2</v>
      </c>
      <c r="DO39" s="57"/>
      <c r="DP39" s="57">
        <v>0.27310000000000001</v>
      </c>
      <c r="DQ39" s="57"/>
      <c r="DR39" s="57"/>
      <c r="DS39" s="57"/>
      <c r="DT39" s="57"/>
      <c r="DU39" s="68">
        <v>0.45050000000000001</v>
      </c>
      <c r="DV39" s="68">
        <v>0.38179999999999997</v>
      </c>
      <c r="DW39" s="68">
        <v>0.15659999999999999</v>
      </c>
    </row>
    <row r="40" spans="1:127" x14ac:dyDescent="0.2">
      <c r="A40" s="50" t="s">
        <v>27</v>
      </c>
      <c r="B40" s="50" t="e">
        <f>VLOOKUP(A40,#REF!,6,FALSE)</f>
        <v>#REF!</v>
      </c>
      <c r="C40" s="87" t="e">
        <f>VLOOKUP(B40,#REF!,10,FALSE)</f>
        <v>#REF!</v>
      </c>
      <c r="E40" s="102" t="str">
        <f t="shared" si="5"/>
        <v/>
      </c>
      <c r="F40" s="103">
        <f t="shared" si="6"/>
        <v>0.38687341772152095</v>
      </c>
      <c r="G40" s="103">
        <f t="shared" si="7"/>
        <v>0.68269333333333293</v>
      </c>
      <c r="H40" s="103">
        <f t="shared" si="8"/>
        <v>6.3740259740258765E-2</v>
      </c>
      <c r="I40" s="103">
        <f t="shared" si="9"/>
        <v>0.36605882352941244</v>
      </c>
      <c r="J40" s="103">
        <f t="shared" si="10"/>
        <v>0.8132602739726007</v>
      </c>
      <c r="K40" s="103" t="str">
        <f t="shared" si="11"/>
        <v/>
      </c>
      <c r="L40" s="103" t="str">
        <f t="shared" si="12"/>
        <v/>
      </c>
      <c r="M40" s="103">
        <f t="shared" si="13"/>
        <v>-0.39156097560975578</v>
      </c>
      <c r="N40" s="103">
        <f t="shared" si="14"/>
        <v>-0.63051351351351137</v>
      </c>
      <c r="O40" s="103">
        <f t="shared" si="15"/>
        <v>-0.30491111111111024</v>
      </c>
      <c r="P40" s="103">
        <f t="shared" si="16"/>
        <v>-0.30367901234567807</v>
      </c>
      <c r="Q40" s="102" t="str">
        <f t="shared" si="17"/>
        <v/>
      </c>
      <c r="R40" s="103">
        <f t="shared" si="18"/>
        <v>0.59633333333333471</v>
      </c>
      <c r="S40" s="103">
        <f t="shared" si="19"/>
        <v>1.0103333333333344</v>
      </c>
      <c r="T40" s="103">
        <f t="shared" si="20"/>
        <v>0.53533333333333477</v>
      </c>
      <c r="U40" s="103">
        <f t="shared" si="21"/>
        <v>0.88533333333333442</v>
      </c>
      <c r="V40" s="103">
        <f t="shared" si="22"/>
        <v>1.3973333333333331</v>
      </c>
      <c r="W40" s="103" t="str">
        <f t="shared" si="23"/>
        <v/>
      </c>
      <c r="X40" s="103" t="str">
        <f t="shared" si="24"/>
        <v/>
      </c>
      <c r="Y40" s="103">
        <f t="shared" si="25"/>
        <v>-0.31866666666666621</v>
      </c>
      <c r="Z40" s="103">
        <f t="shared" si="26"/>
        <v>-0.51066666666666638</v>
      </c>
      <c r="AA40" s="103">
        <f t="shared" si="27"/>
        <v>-0.55566666666666631</v>
      </c>
      <c r="AB40" s="103">
        <f t="shared" si="28"/>
        <v>-8.2666666666666444E-2</v>
      </c>
      <c r="AC40" s="36">
        <f t="shared" si="29"/>
        <v>0</v>
      </c>
      <c r="AD40" s="35">
        <f t="shared" si="30"/>
        <v>76.138059701492537</v>
      </c>
      <c r="AE40" s="35">
        <f t="shared" si="31"/>
        <v>78.606782768102661</v>
      </c>
      <c r="AF40" s="35">
        <f t="shared" si="32"/>
        <v>74.32110091743121</v>
      </c>
      <c r="AG40" s="35">
        <f t="shared" si="33"/>
        <v>76.897179253867151</v>
      </c>
      <c r="AH40" s="35">
        <f t="shared" si="34"/>
        <v>78.830255057167989</v>
      </c>
      <c r="AI40" s="35">
        <f t="shared" si="35"/>
        <v>0</v>
      </c>
      <c r="AJ40" s="35">
        <f t="shared" si="36"/>
        <v>0</v>
      </c>
      <c r="AK40" s="35">
        <f t="shared" si="37"/>
        <v>73.835965359144168</v>
      </c>
      <c r="AL40" s="35">
        <f t="shared" si="38"/>
        <v>71.363544406231043</v>
      </c>
      <c r="AM40" s="35">
        <f t="shared" si="39"/>
        <v>70.62972292191435</v>
      </c>
      <c r="AN40" s="35">
        <f t="shared" si="40"/>
        <v>70.594339622641513</v>
      </c>
      <c r="AO40" s="36">
        <f t="shared" si="41"/>
        <v>0</v>
      </c>
      <c r="AP40" s="35">
        <f t="shared" si="42"/>
        <v>91.063260069173282</v>
      </c>
      <c r="AQ40" s="35">
        <f t="shared" si="43"/>
        <v>95.68224924690395</v>
      </c>
      <c r="AR40" s="35">
        <f t="shared" si="44"/>
        <v>90.382684369072877</v>
      </c>
      <c r="AS40" s="35">
        <f t="shared" si="45"/>
        <v>94.287626910632611</v>
      </c>
      <c r="AT40" s="35">
        <f t="shared" si="46"/>
        <v>100</v>
      </c>
      <c r="AU40" s="35">
        <f t="shared" si="47"/>
        <v>0</v>
      </c>
      <c r="AV40" s="35">
        <f t="shared" si="48"/>
        <v>0</v>
      </c>
      <c r="AW40" s="35">
        <f t="shared" si="49"/>
        <v>96.846184685286659</v>
      </c>
      <c r="AX40" s="35">
        <f t="shared" si="50"/>
        <v>94.28036883602833</v>
      </c>
      <c r="AY40" s="35">
        <f t="shared" si="51"/>
        <v>93.679005746358413</v>
      </c>
      <c r="AZ40" s="35">
        <f t="shared" si="52"/>
        <v>100</v>
      </c>
      <c r="BA40" s="36">
        <f t="shared" si="53"/>
        <v>0</v>
      </c>
      <c r="BB40" s="35">
        <f t="shared" si="54"/>
        <v>96.584819681576491</v>
      </c>
      <c r="BC40" s="35">
        <f t="shared" si="55"/>
        <v>99.716514568038292</v>
      </c>
      <c r="BD40" s="35">
        <f t="shared" si="56"/>
        <v>94.279919383152162</v>
      </c>
      <c r="BE40" s="35">
        <f t="shared" si="57"/>
        <v>97.547799633657206</v>
      </c>
      <c r="BF40" s="35">
        <f t="shared" si="58"/>
        <v>100</v>
      </c>
      <c r="BG40" s="35">
        <f t="shared" si="59"/>
        <v>0</v>
      </c>
      <c r="BH40" s="35">
        <f t="shared" si="60"/>
        <v>0</v>
      </c>
      <c r="BI40" s="35">
        <f t="shared" si="61"/>
        <v>93.664501409513463</v>
      </c>
      <c r="BJ40" s="35">
        <f t="shared" si="62"/>
        <v>90.528115575013601</v>
      </c>
      <c r="BK40" s="35">
        <f t="shared" si="63"/>
        <v>89.597227448640652</v>
      </c>
      <c r="BL40" s="35">
        <f t="shared" si="64"/>
        <v>89.552342018234285</v>
      </c>
      <c r="BM40" s="35">
        <f t="shared" si="65"/>
        <v>95.542472475009987</v>
      </c>
      <c r="BN40" s="35">
        <f t="shared" si="66"/>
        <v>100</v>
      </c>
      <c r="BO40" s="35">
        <f t="shared" si="67"/>
        <v>96.296086826513417</v>
      </c>
      <c r="BP40" s="36">
        <f t="shared" si="68"/>
        <v>0</v>
      </c>
      <c r="BQ40" s="35">
        <f t="shared" si="69"/>
        <v>76.138059701492537</v>
      </c>
      <c r="BR40" s="35">
        <f t="shared" si="70"/>
        <v>78.606782768102661</v>
      </c>
      <c r="BS40" s="35">
        <f t="shared" si="71"/>
        <v>74.32110091743121</v>
      </c>
      <c r="BT40" s="35">
        <f t="shared" si="72"/>
        <v>76.897179253867151</v>
      </c>
      <c r="BU40" s="35">
        <f t="shared" si="73"/>
        <v>78.830255057167989</v>
      </c>
      <c r="BV40" s="35">
        <f t="shared" si="74"/>
        <v>0</v>
      </c>
      <c r="BW40" s="35">
        <f t="shared" si="75"/>
        <v>0</v>
      </c>
      <c r="BX40" s="35">
        <f t="shared" si="76"/>
        <v>73.835965359144168</v>
      </c>
      <c r="BY40" s="35">
        <f t="shared" si="77"/>
        <v>71.363544406231043</v>
      </c>
      <c r="BZ40" s="35">
        <f t="shared" si="78"/>
        <v>70.62972292191435</v>
      </c>
      <c r="CA40" s="35">
        <f t="shared" si="79"/>
        <v>70.594339622641513</v>
      </c>
      <c r="CB40" s="35">
        <f t="shared" si="80"/>
        <v>70.644417608958179</v>
      </c>
      <c r="CC40" s="35">
        <f t="shared" si="81"/>
        <v>73.940328085434331</v>
      </c>
      <c r="CD40" s="35">
        <f t="shared" si="82"/>
        <v>71.201642532958729</v>
      </c>
      <c r="CE40" s="36">
        <f t="shared" si="83"/>
        <v>0</v>
      </c>
      <c r="CF40" s="35">
        <f t="shared" si="84"/>
        <v>91.063260069173282</v>
      </c>
      <c r="CG40" s="35">
        <f t="shared" si="85"/>
        <v>95.68224924690395</v>
      </c>
      <c r="CH40" s="35">
        <f t="shared" si="86"/>
        <v>90.382684369072877</v>
      </c>
      <c r="CI40" s="35">
        <f t="shared" si="87"/>
        <v>94.287626910632611</v>
      </c>
      <c r="CJ40" s="35">
        <f t="shared" si="88"/>
        <v>100</v>
      </c>
      <c r="CK40" s="35">
        <f t="shared" si="89"/>
        <v>0</v>
      </c>
      <c r="CL40" s="35">
        <f t="shared" si="90"/>
        <v>0</v>
      </c>
      <c r="CM40" s="35">
        <f t="shared" si="91"/>
        <v>80.854624567667088</v>
      </c>
      <c r="CN40" s="35">
        <f t="shared" si="92"/>
        <v>78.712484659154313</v>
      </c>
      <c r="CO40" s="35">
        <f t="shared" si="93"/>
        <v>78.21042061809662</v>
      </c>
      <c r="CP40" s="35">
        <f t="shared" si="94"/>
        <v>83.48767153854736</v>
      </c>
      <c r="CQ40" s="35">
        <f t="shared" si="95"/>
        <v>95.815961882072656</v>
      </c>
      <c r="CR40" s="35">
        <f t="shared" si="96"/>
        <v>100</v>
      </c>
      <c r="CS40" s="35">
        <f t="shared" si="97"/>
        <v>98.108993448481243</v>
      </c>
      <c r="CT40" s="56"/>
      <c r="CU40" s="57">
        <v>8.1620000000000008</v>
      </c>
      <c r="CV40" s="57">
        <v>8.5760000000000005</v>
      </c>
      <c r="CW40" s="57">
        <v>8.1010000000000009</v>
      </c>
      <c r="CX40" s="57">
        <v>8.4510000000000005</v>
      </c>
      <c r="CY40" s="57">
        <v>8.9629999999999992</v>
      </c>
      <c r="CZ40" s="57"/>
      <c r="DA40" s="57"/>
      <c r="DB40" s="57">
        <v>7.2469999999999999</v>
      </c>
      <c r="DC40" s="57">
        <v>7.0549999999999997</v>
      </c>
      <c r="DD40" s="57">
        <v>7.01</v>
      </c>
      <c r="DE40" s="57">
        <v>7.4829999999999997</v>
      </c>
      <c r="DF40" s="57">
        <v>6.4349999999999996</v>
      </c>
      <c r="DG40" s="57">
        <v>6.7160000000000002</v>
      </c>
      <c r="DH40" s="57">
        <v>6.5890000000000004</v>
      </c>
      <c r="DI40" s="56"/>
      <c r="DJ40" s="57">
        <v>0.1124</v>
      </c>
      <c r="DK40" s="57">
        <v>0.18029999999999999</v>
      </c>
      <c r="DL40" s="57">
        <v>0.1178</v>
      </c>
      <c r="DM40" s="57">
        <v>8.48E-2</v>
      </c>
      <c r="DN40" s="57">
        <v>0.19689999999999999</v>
      </c>
      <c r="DO40" s="57"/>
      <c r="DP40" s="57"/>
      <c r="DQ40" s="57">
        <v>0.26440000000000002</v>
      </c>
      <c r="DR40" s="57">
        <v>0.38319999999999999</v>
      </c>
      <c r="DS40" s="57">
        <v>0.25819999999999999</v>
      </c>
      <c r="DT40" s="57">
        <v>8.0689999999999998E-2</v>
      </c>
      <c r="DU40" s="57">
        <v>0.48599999999999999</v>
      </c>
      <c r="DV40" s="57">
        <v>0.31430000000000002</v>
      </c>
      <c r="DW40" s="57">
        <v>0.57979999999999998</v>
      </c>
    </row>
    <row r="41" spans="1:127" x14ac:dyDescent="0.2">
      <c r="A41" s="50" t="s">
        <v>28</v>
      </c>
      <c r="B41" s="50" t="e">
        <f>VLOOKUP(A41,#REF!,6,FALSE)</f>
        <v>#REF!</v>
      </c>
      <c r="C41" s="87" t="e">
        <f>VLOOKUP(B41,#REF!,10,FALSE)</f>
        <v>#REF!</v>
      </c>
      <c r="E41" s="102" t="str">
        <f t="shared" si="5"/>
        <v/>
      </c>
      <c r="F41" s="103">
        <f t="shared" si="6"/>
        <v>-0.59512658227848014</v>
      </c>
      <c r="G41" s="103">
        <f t="shared" si="7"/>
        <v>-0.60530666666666733</v>
      </c>
      <c r="H41" s="103">
        <f t="shared" si="8"/>
        <v>-0.63425974025974252</v>
      </c>
      <c r="I41" s="103">
        <f t="shared" si="9"/>
        <v>-0.28794117647058837</v>
      </c>
      <c r="J41" s="103">
        <f t="shared" si="10"/>
        <v>0.93726027397260125</v>
      </c>
      <c r="K41" s="103">
        <f t="shared" si="11"/>
        <v>0.53338888888888825</v>
      </c>
      <c r="L41" s="103">
        <f t="shared" si="12"/>
        <v>-0.14853333333333385</v>
      </c>
      <c r="M41" s="103">
        <f t="shared" si="13"/>
        <v>1.2954390243902436</v>
      </c>
      <c r="N41" s="103">
        <f t="shared" si="14"/>
        <v>0.8114864864864888</v>
      </c>
      <c r="O41" s="103">
        <f t="shared" si="15"/>
        <v>1.6570888888888895</v>
      </c>
      <c r="P41" s="103">
        <f t="shared" si="16"/>
        <v>1.8313209876543226</v>
      </c>
      <c r="Q41" s="102" t="str">
        <f t="shared" si="17"/>
        <v/>
      </c>
      <c r="R41" s="103">
        <f t="shared" si="18"/>
        <v>-0.87515384615384484</v>
      </c>
      <c r="S41" s="103">
        <f t="shared" si="19"/>
        <v>-0.7671538461538443</v>
      </c>
      <c r="T41" s="103">
        <f t="shared" si="20"/>
        <v>-0.65215384615384497</v>
      </c>
      <c r="U41" s="103">
        <f t="shared" si="21"/>
        <v>-0.25815384615384485</v>
      </c>
      <c r="V41" s="103">
        <f t="shared" si="22"/>
        <v>1.0318461538461552</v>
      </c>
      <c r="W41" s="103">
        <f t="shared" si="23"/>
        <v>8.8846153846155573E-2</v>
      </c>
      <c r="X41" s="103">
        <f t="shared" si="24"/>
        <v>-0.7801538461538442</v>
      </c>
      <c r="Y41" s="103">
        <f t="shared" si="25"/>
        <v>0.87884615384615472</v>
      </c>
      <c r="Z41" s="103">
        <f t="shared" si="26"/>
        <v>0.44184615384615533</v>
      </c>
      <c r="AA41" s="103">
        <f t="shared" si="27"/>
        <v>0.91684615384615498</v>
      </c>
      <c r="AB41" s="103">
        <f t="shared" si="28"/>
        <v>1.5628461538461558</v>
      </c>
      <c r="AC41" s="36">
        <f t="shared" si="29"/>
        <v>0</v>
      </c>
      <c r="AD41" s="35">
        <f t="shared" si="30"/>
        <v>66.977611940298502</v>
      </c>
      <c r="AE41" s="35">
        <f t="shared" si="31"/>
        <v>66.801099908340973</v>
      </c>
      <c r="AF41" s="35">
        <f t="shared" si="32"/>
        <v>67.917431192660544</v>
      </c>
      <c r="AG41" s="35">
        <f t="shared" si="33"/>
        <v>70.946314831665148</v>
      </c>
      <c r="AH41" s="35">
        <f t="shared" si="34"/>
        <v>79.920844327176781</v>
      </c>
      <c r="AI41" s="35">
        <f t="shared" si="35"/>
        <v>75.059907834101381</v>
      </c>
      <c r="AJ41" s="35">
        <f t="shared" si="36"/>
        <v>78.083073950842547</v>
      </c>
      <c r="AK41" s="35">
        <f t="shared" si="37"/>
        <v>91.023942944472751</v>
      </c>
      <c r="AL41" s="35">
        <f t="shared" si="38"/>
        <v>85.949828039652033</v>
      </c>
      <c r="AM41" s="35">
        <f t="shared" si="39"/>
        <v>90.397984886649866</v>
      </c>
      <c r="AN41" s="35">
        <f t="shared" si="40"/>
        <v>90.735849056603783</v>
      </c>
      <c r="AO41" s="36">
        <f t="shared" si="41"/>
        <v>0</v>
      </c>
      <c r="AP41" s="35">
        <f t="shared" si="42"/>
        <v>79.013976009684171</v>
      </c>
      <c r="AQ41" s="35">
        <f t="shared" si="43"/>
        <v>80.202487069439869</v>
      </c>
      <c r="AR41" s="35">
        <f t="shared" si="44"/>
        <v>81.46803125343898</v>
      </c>
      <c r="AS41" s="35">
        <f t="shared" si="45"/>
        <v>85.803895675140311</v>
      </c>
      <c r="AT41" s="35">
        <f t="shared" si="46"/>
        <v>100</v>
      </c>
      <c r="AU41" s="35">
        <f t="shared" si="47"/>
        <v>100</v>
      </c>
      <c r="AV41" s="35">
        <f t="shared" si="48"/>
        <v>89.329567779960712</v>
      </c>
      <c r="AW41" s="35">
        <f t="shared" si="49"/>
        <v>92.888334373050526</v>
      </c>
      <c r="AX41" s="35">
        <f t="shared" si="50"/>
        <v>88.344770222499477</v>
      </c>
      <c r="AY41" s="35">
        <f t="shared" si="51"/>
        <v>93.283426907881051</v>
      </c>
      <c r="AZ41" s="35">
        <f t="shared" si="52"/>
        <v>100</v>
      </c>
      <c r="BA41" s="36">
        <f t="shared" si="53"/>
        <v>0</v>
      </c>
      <c r="BB41" s="35">
        <f t="shared" si="54"/>
        <v>73.582411147753504</v>
      </c>
      <c r="BC41" s="35">
        <f t="shared" si="55"/>
        <v>73.388492903555701</v>
      </c>
      <c r="BD41" s="35">
        <f t="shared" si="56"/>
        <v>74.614907897466225</v>
      </c>
      <c r="BE41" s="35">
        <f t="shared" si="57"/>
        <v>77.942475942779652</v>
      </c>
      <c r="BF41" s="35">
        <f t="shared" si="58"/>
        <v>87.802002134681004</v>
      </c>
      <c r="BG41" s="35">
        <f t="shared" si="59"/>
        <v>82.461718758865572</v>
      </c>
      <c r="BH41" s="35">
        <f t="shared" si="60"/>
        <v>85.783005465359253</v>
      </c>
      <c r="BI41" s="35">
        <f t="shared" si="61"/>
        <v>100</v>
      </c>
      <c r="BJ41" s="35">
        <f t="shared" si="62"/>
        <v>94.425516253546533</v>
      </c>
      <c r="BK41" s="35">
        <f t="shared" si="63"/>
        <v>99.312314938713726</v>
      </c>
      <c r="BL41" s="35">
        <f t="shared" si="64"/>
        <v>99.683496585019711</v>
      </c>
      <c r="BM41" s="35">
        <f t="shared" si="65"/>
        <v>91.841573802288437</v>
      </c>
      <c r="BN41" s="35">
        <f t="shared" si="66"/>
        <v>0</v>
      </c>
      <c r="BO41" s="35">
        <f t="shared" si="67"/>
        <v>100</v>
      </c>
      <c r="BP41" s="36">
        <f t="shared" si="68"/>
        <v>0</v>
      </c>
      <c r="BQ41" s="35">
        <f t="shared" si="69"/>
        <v>66.977611940298502</v>
      </c>
      <c r="BR41" s="35">
        <f t="shared" si="70"/>
        <v>66.801099908340973</v>
      </c>
      <c r="BS41" s="35">
        <f t="shared" si="71"/>
        <v>67.917431192660544</v>
      </c>
      <c r="BT41" s="35">
        <f t="shared" si="72"/>
        <v>70.946314831665148</v>
      </c>
      <c r="BU41" s="35">
        <f t="shared" si="73"/>
        <v>79.920844327176781</v>
      </c>
      <c r="BV41" s="35">
        <f t="shared" si="74"/>
        <v>75.059907834101381</v>
      </c>
      <c r="BW41" s="35">
        <f t="shared" si="75"/>
        <v>78.083073950842547</v>
      </c>
      <c r="BX41" s="35">
        <f t="shared" si="76"/>
        <v>91.023942944472751</v>
      </c>
      <c r="BY41" s="35">
        <f t="shared" si="77"/>
        <v>85.949828039652047</v>
      </c>
      <c r="BZ41" s="35">
        <f t="shared" si="78"/>
        <v>90.397984886649866</v>
      </c>
      <c r="CA41" s="35">
        <f t="shared" si="79"/>
        <v>90.735849056603783</v>
      </c>
      <c r="CB41" s="35">
        <f t="shared" si="80"/>
        <v>75.694368207267544</v>
      </c>
      <c r="CC41" s="35">
        <f t="shared" si="81"/>
        <v>0</v>
      </c>
      <c r="CD41" s="35">
        <f t="shared" si="82"/>
        <v>82.418413658958286</v>
      </c>
      <c r="CE41" s="36">
        <f t="shared" si="83"/>
        <v>0</v>
      </c>
      <c r="CF41" s="35">
        <f t="shared" si="84"/>
        <v>74.651694739030987</v>
      </c>
      <c r="CG41" s="35">
        <f t="shared" si="85"/>
        <v>75.774589311707217</v>
      </c>
      <c r="CH41" s="35">
        <f t="shared" si="86"/>
        <v>76.970264088168008</v>
      </c>
      <c r="CI41" s="35">
        <f t="shared" si="87"/>
        <v>81.066749844042405</v>
      </c>
      <c r="CJ41" s="35">
        <f t="shared" si="88"/>
        <v>94.479101684341842</v>
      </c>
      <c r="CK41" s="35">
        <f t="shared" si="89"/>
        <v>84.674568517363269</v>
      </c>
      <c r="CL41" s="35">
        <f t="shared" si="90"/>
        <v>75.639426076107299</v>
      </c>
      <c r="CM41" s="35">
        <f t="shared" si="91"/>
        <v>92.888334373050526</v>
      </c>
      <c r="CN41" s="35">
        <f t="shared" si="92"/>
        <v>88.344770222499477</v>
      </c>
      <c r="CO41" s="35">
        <f t="shared" si="93"/>
        <v>93.283426907881051</v>
      </c>
      <c r="CP41" s="35">
        <f t="shared" si="94"/>
        <v>100</v>
      </c>
      <c r="CQ41" s="35">
        <f t="shared" si="95"/>
        <v>90.402517372492468</v>
      </c>
      <c r="CR41" s="35">
        <f t="shared" si="96"/>
        <v>0</v>
      </c>
      <c r="CS41" s="35">
        <f t="shared" si="97"/>
        <v>100</v>
      </c>
      <c r="CT41" s="56"/>
      <c r="CU41" s="57">
        <v>7.18</v>
      </c>
      <c r="CV41" s="57">
        <v>7.2880000000000003</v>
      </c>
      <c r="CW41" s="57">
        <v>7.4029999999999996</v>
      </c>
      <c r="CX41" s="57">
        <v>7.7969999999999997</v>
      </c>
      <c r="CY41" s="57">
        <v>9.0869999999999997</v>
      </c>
      <c r="CZ41" s="57">
        <v>8.1440000000000001</v>
      </c>
      <c r="DA41" s="57">
        <v>7.2750000000000004</v>
      </c>
      <c r="DB41" s="57">
        <v>8.9339999999999993</v>
      </c>
      <c r="DC41" s="57">
        <v>8.4969999999999999</v>
      </c>
      <c r="DD41" s="57">
        <v>8.9719999999999995</v>
      </c>
      <c r="DE41" s="57">
        <v>9.6180000000000003</v>
      </c>
      <c r="DF41" s="57">
        <v>6.8949999999999996</v>
      </c>
      <c r="DG41" s="66"/>
      <c r="DH41" s="57">
        <v>7.6269999999999998</v>
      </c>
      <c r="DI41" s="56"/>
      <c r="DJ41" s="57">
        <v>0.16270000000000001</v>
      </c>
      <c r="DK41" s="57">
        <v>0.16239999999999999</v>
      </c>
      <c r="DL41" s="57">
        <v>6.8570000000000006E-2</v>
      </c>
      <c r="DM41" s="57">
        <v>9.7360000000000002E-2</v>
      </c>
      <c r="DN41" s="57">
        <v>0.1905</v>
      </c>
      <c r="DO41" s="57">
        <v>0.1183</v>
      </c>
      <c r="DP41" s="57">
        <v>0.1241</v>
      </c>
      <c r="DQ41" s="57">
        <v>6.1859999999999998E-2</v>
      </c>
      <c r="DR41" s="57">
        <v>5.4690000000000003E-2</v>
      </c>
      <c r="DS41" s="57">
        <v>4.8030000000000003E-2</v>
      </c>
      <c r="DT41" s="57">
        <v>6.096E-2</v>
      </c>
      <c r="DU41" s="57">
        <v>0.68620000000000003</v>
      </c>
      <c r="DV41" s="66"/>
      <c r="DW41" s="57">
        <v>9.9390000000000006E-2</v>
      </c>
    </row>
    <row r="42" spans="1:127" x14ac:dyDescent="0.2">
      <c r="A42" s="50" t="s">
        <v>29</v>
      </c>
      <c r="B42" s="50" t="e">
        <f>VLOOKUP(A42,#REF!,6,FALSE)</f>
        <v>#REF!</v>
      </c>
      <c r="C42" s="87" t="e">
        <f>VLOOKUP(B42,#REF!,10,FALSE)</f>
        <v>#REF!</v>
      </c>
      <c r="E42" s="102">
        <f t="shared" si="5"/>
        <v>0.30318181818181777</v>
      </c>
      <c r="F42" s="103" t="str">
        <f t="shared" si="6"/>
        <v/>
      </c>
      <c r="G42" s="103" t="str">
        <f t="shared" si="7"/>
        <v/>
      </c>
      <c r="H42" s="103" t="str">
        <f t="shared" si="8"/>
        <v/>
      </c>
      <c r="I42" s="103">
        <f t="shared" si="9"/>
        <v>-2.480941176470588</v>
      </c>
      <c r="J42" s="103">
        <f t="shared" si="10"/>
        <v>-2.1637397260273987</v>
      </c>
      <c r="K42" s="103" t="str">
        <f t="shared" si="11"/>
        <v/>
      </c>
      <c r="L42" s="103" t="str">
        <f t="shared" si="12"/>
        <v/>
      </c>
      <c r="M42" s="103" t="str">
        <f t="shared" si="13"/>
        <v/>
      </c>
      <c r="N42" s="103" t="str">
        <f t="shared" si="14"/>
        <v/>
      </c>
      <c r="O42" s="103" t="str">
        <f t="shared" si="15"/>
        <v/>
      </c>
      <c r="P42" s="103">
        <f t="shared" si="16"/>
        <v>-0.12967901234567769</v>
      </c>
      <c r="Q42" s="102">
        <f t="shared" si="17"/>
        <v>2.4458571428571423</v>
      </c>
      <c r="R42" s="103" t="str">
        <f t="shared" si="18"/>
        <v/>
      </c>
      <c r="S42" s="103" t="str">
        <f t="shared" si="19"/>
        <v/>
      </c>
      <c r="T42" s="103" t="str">
        <f t="shared" si="20"/>
        <v/>
      </c>
      <c r="U42" s="103">
        <f t="shared" si="21"/>
        <v>-0.76014285714285812</v>
      </c>
      <c r="V42" s="103">
        <f t="shared" si="22"/>
        <v>-0.37814285714285845</v>
      </c>
      <c r="W42" s="103" t="str">
        <f t="shared" si="23"/>
        <v/>
      </c>
      <c r="X42" s="103" t="str">
        <f t="shared" si="24"/>
        <v/>
      </c>
      <c r="Y42" s="103" t="str">
        <f t="shared" si="25"/>
        <v/>
      </c>
      <c r="Z42" s="103" t="str">
        <f t="shared" si="26"/>
        <v/>
      </c>
      <c r="AA42" s="103" t="str">
        <f t="shared" si="27"/>
        <v/>
      </c>
      <c r="AB42" s="103">
        <f t="shared" si="28"/>
        <v>1.2928571428571418</v>
      </c>
      <c r="AC42" s="36">
        <f t="shared" si="29"/>
        <v>73.539232053422367</v>
      </c>
      <c r="AD42" s="35">
        <f t="shared" si="30"/>
        <v>0</v>
      </c>
      <c r="AE42" s="35">
        <f t="shared" si="31"/>
        <v>0</v>
      </c>
      <c r="AF42" s="35">
        <f t="shared" si="32"/>
        <v>0</v>
      </c>
      <c r="AG42" s="35">
        <f t="shared" si="33"/>
        <v>50.99181073703366</v>
      </c>
      <c r="AH42" s="35">
        <f t="shared" si="34"/>
        <v>52.647317502198767</v>
      </c>
      <c r="AI42" s="35">
        <f t="shared" si="35"/>
        <v>0</v>
      </c>
      <c r="AJ42" s="35">
        <f t="shared" si="36"/>
        <v>0</v>
      </c>
      <c r="AK42" s="35">
        <f t="shared" si="37"/>
        <v>0</v>
      </c>
      <c r="AL42" s="35">
        <f t="shared" si="38"/>
        <v>0</v>
      </c>
      <c r="AM42" s="35">
        <f t="shared" si="39"/>
        <v>0</v>
      </c>
      <c r="AN42" s="35">
        <f t="shared" si="40"/>
        <v>72.235849056603783</v>
      </c>
      <c r="AO42" s="36">
        <f t="shared" si="41"/>
        <v>100</v>
      </c>
      <c r="AP42" s="35">
        <f t="shared" si="42"/>
        <v>0</v>
      </c>
      <c r="AQ42" s="35">
        <f t="shared" si="43"/>
        <v>0</v>
      </c>
      <c r="AR42" s="35">
        <f t="shared" si="44"/>
        <v>0</v>
      </c>
      <c r="AS42" s="35">
        <f t="shared" si="45"/>
        <v>93.618443033745407</v>
      </c>
      <c r="AT42" s="35">
        <f t="shared" si="46"/>
        <v>100.00000000000001</v>
      </c>
      <c r="AU42" s="35">
        <f t="shared" si="47"/>
        <v>0</v>
      </c>
      <c r="AV42" s="35">
        <f t="shared" si="48"/>
        <v>0</v>
      </c>
      <c r="AW42" s="35">
        <f t="shared" si="49"/>
        <v>0</v>
      </c>
      <c r="AX42" s="35">
        <f t="shared" si="50"/>
        <v>0</v>
      </c>
      <c r="AY42" s="35">
        <f t="shared" si="51"/>
        <v>0</v>
      </c>
      <c r="AZ42" s="35">
        <f t="shared" si="52"/>
        <v>100</v>
      </c>
      <c r="BA42" s="36">
        <f t="shared" si="53"/>
        <v>100</v>
      </c>
      <c r="BB42" s="35">
        <f t="shared" si="54"/>
        <v>0</v>
      </c>
      <c r="BC42" s="35">
        <f t="shared" si="55"/>
        <v>0</v>
      </c>
      <c r="BD42" s="35">
        <f t="shared" si="56"/>
        <v>0</v>
      </c>
      <c r="BE42" s="35">
        <f t="shared" si="57"/>
        <v>69.339601887589481</v>
      </c>
      <c r="BF42" s="35">
        <f t="shared" si="58"/>
        <v>71.590790428642606</v>
      </c>
      <c r="BG42" s="35">
        <f t="shared" si="59"/>
        <v>0</v>
      </c>
      <c r="BH42" s="35">
        <f t="shared" si="60"/>
        <v>0</v>
      </c>
      <c r="BI42" s="35">
        <f t="shared" si="61"/>
        <v>0</v>
      </c>
      <c r="BJ42" s="35">
        <f t="shared" si="62"/>
        <v>0</v>
      </c>
      <c r="BK42" s="35">
        <f t="shared" si="63"/>
        <v>0</v>
      </c>
      <c r="BL42" s="35">
        <f t="shared" si="64"/>
        <v>98.227635834065083</v>
      </c>
      <c r="BM42" s="35">
        <f t="shared" si="65"/>
        <v>100</v>
      </c>
      <c r="BN42" s="35">
        <f t="shared" si="66"/>
        <v>95.418859635277997</v>
      </c>
      <c r="BO42" s="35">
        <f t="shared" si="67"/>
        <v>99.724790220482149</v>
      </c>
      <c r="BP42" s="36">
        <f t="shared" si="68"/>
        <v>73.539232053422367</v>
      </c>
      <c r="BQ42" s="35">
        <f t="shared" si="69"/>
        <v>0</v>
      </c>
      <c r="BR42" s="35">
        <f t="shared" si="70"/>
        <v>0</v>
      </c>
      <c r="BS42" s="35">
        <f t="shared" si="71"/>
        <v>0</v>
      </c>
      <c r="BT42" s="35">
        <f t="shared" si="72"/>
        <v>50.991810737033667</v>
      </c>
      <c r="BU42" s="35">
        <f t="shared" si="73"/>
        <v>52.647317502198774</v>
      </c>
      <c r="BV42" s="35">
        <f t="shared" si="74"/>
        <v>0</v>
      </c>
      <c r="BW42" s="35">
        <f t="shared" si="75"/>
        <v>0</v>
      </c>
      <c r="BX42" s="35">
        <f t="shared" si="76"/>
        <v>0</v>
      </c>
      <c r="BY42" s="35">
        <f t="shared" si="77"/>
        <v>0</v>
      </c>
      <c r="BZ42" s="35">
        <f t="shared" si="78"/>
        <v>0</v>
      </c>
      <c r="CA42" s="35">
        <f t="shared" si="79"/>
        <v>72.235849056603783</v>
      </c>
      <c r="CB42" s="35">
        <f t="shared" si="80"/>
        <v>61.071467779119544</v>
      </c>
      <c r="CC42" s="35">
        <f t="shared" si="81"/>
        <v>58.273698117362109</v>
      </c>
      <c r="CD42" s="35">
        <f t="shared" si="82"/>
        <v>60.903393127296312</v>
      </c>
      <c r="CE42" s="36">
        <f t="shared" si="83"/>
        <v>100</v>
      </c>
      <c r="CF42" s="35">
        <f t="shared" si="84"/>
        <v>0</v>
      </c>
      <c r="CG42" s="35">
        <f t="shared" si="85"/>
        <v>0</v>
      </c>
      <c r="CH42" s="35">
        <f t="shared" si="86"/>
        <v>0</v>
      </c>
      <c r="CI42" s="35">
        <f t="shared" si="87"/>
        <v>63.609534619750278</v>
      </c>
      <c r="CJ42" s="35">
        <f t="shared" si="88"/>
        <v>67.945516458569813</v>
      </c>
      <c r="CK42" s="35">
        <f t="shared" si="89"/>
        <v>0</v>
      </c>
      <c r="CL42" s="35">
        <f t="shared" si="90"/>
        <v>0</v>
      </c>
      <c r="CM42" s="35">
        <f t="shared" si="91"/>
        <v>0</v>
      </c>
      <c r="CN42" s="35">
        <f t="shared" si="92"/>
        <v>0</v>
      </c>
      <c r="CO42" s="35">
        <f t="shared" si="93"/>
        <v>0</v>
      </c>
      <c r="CP42" s="35">
        <f t="shared" si="94"/>
        <v>86.912599318955728</v>
      </c>
      <c r="CQ42" s="35">
        <f t="shared" si="95"/>
        <v>98.704755145493252</v>
      </c>
      <c r="CR42" s="35">
        <f t="shared" si="96"/>
        <v>93.914123491838197</v>
      </c>
      <c r="CS42" s="35">
        <f t="shared" si="97"/>
        <v>100</v>
      </c>
      <c r="CT42" s="56">
        <v>8.81</v>
      </c>
      <c r="CU42" s="57"/>
      <c r="CV42" s="57"/>
      <c r="CW42" s="65"/>
      <c r="CX42" s="57">
        <v>5.6040000000000001</v>
      </c>
      <c r="CY42" s="57">
        <v>5.9859999999999998</v>
      </c>
      <c r="CZ42" s="57"/>
      <c r="DA42" s="57"/>
      <c r="DB42" s="57"/>
      <c r="DC42" s="57"/>
      <c r="DD42" s="57"/>
      <c r="DE42" s="57">
        <v>7.657</v>
      </c>
      <c r="DF42" s="57">
        <v>5.5629999999999997</v>
      </c>
      <c r="DG42" s="57">
        <v>5.2930000000000001</v>
      </c>
      <c r="DH42" s="57">
        <v>5.6360000000000001</v>
      </c>
      <c r="DI42" s="56">
        <v>0.14849999999999999</v>
      </c>
      <c r="DJ42" s="57"/>
      <c r="DK42" s="57"/>
      <c r="DL42" s="65"/>
      <c r="DM42" s="57">
        <v>0.13689999999999999</v>
      </c>
      <c r="DN42" s="57">
        <v>0.19550000000000001</v>
      </c>
      <c r="DO42" s="57"/>
      <c r="DP42" s="57"/>
      <c r="DQ42" s="57"/>
      <c r="DR42" s="57"/>
      <c r="DS42" s="57"/>
      <c r="DT42" s="57">
        <v>0.12559999999999999</v>
      </c>
      <c r="DU42" s="57">
        <v>0.19139999999999999</v>
      </c>
      <c r="DV42" s="57">
        <v>0.20369999999999999</v>
      </c>
      <c r="DW42" s="57">
        <v>8.5949999999999999E-2</v>
      </c>
    </row>
    <row r="43" spans="1:127" x14ac:dyDescent="0.2">
      <c r="A43" s="50" t="s">
        <v>30</v>
      </c>
      <c r="B43" s="50" t="e">
        <f>VLOOKUP(A43,#REF!,6,FALSE)</f>
        <v>#REF!</v>
      </c>
      <c r="C43" s="87" t="e">
        <f>VLOOKUP(B43,#REF!,10,FALSE)</f>
        <v>#REF!</v>
      </c>
      <c r="E43" s="102" t="str">
        <f t="shared" si="5"/>
        <v/>
      </c>
      <c r="F43" s="103">
        <f t="shared" si="6"/>
        <v>0.36887341772152027</v>
      </c>
      <c r="G43" s="103">
        <f t="shared" si="7"/>
        <v>2.2693333333332788E-2</v>
      </c>
      <c r="H43" s="103">
        <f t="shared" si="8"/>
        <v>0.57974025974025878</v>
      </c>
      <c r="I43" s="103">
        <f t="shared" si="9"/>
        <v>0.98905882352941177</v>
      </c>
      <c r="J43" s="103">
        <f t="shared" si="10"/>
        <v>8.9260273972602278E-2</v>
      </c>
      <c r="K43" s="103" t="str">
        <f t="shared" si="11"/>
        <v/>
      </c>
      <c r="L43" s="103" t="str">
        <f t="shared" si="12"/>
        <v/>
      </c>
      <c r="M43" s="103" t="str">
        <f t="shared" si="13"/>
        <v/>
      </c>
      <c r="N43" s="103" t="str">
        <f t="shared" si="14"/>
        <v/>
      </c>
      <c r="O43" s="103" t="str">
        <f t="shared" si="15"/>
        <v/>
      </c>
      <c r="P43" s="103" t="str">
        <f t="shared" si="16"/>
        <v/>
      </c>
      <c r="Q43" s="102" t="str">
        <f t="shared" si="17"/>
        <v/>
      </c>
      <c r="R43" s="103">
        <f t="shared" si="18"/>
        <v>0.25249999999999861</v>
      </c>
      <c r="S43" s="103">
        <f t="shared" si="19"/>
        <v>2.4499999999998856E-2</v>
      </c>
      <c r="T43" s="103">
        <f t="shared" si="20"/>
        <v>0.72549999999999937</v>
      </c>
      <c r="U43" s="103">
        <f t="shared" si="21"/>
        <v>1.1824999999999983</v>
      </c>
      <c r="V43" s="103">
        <f t="shared" si="22"/>
        <v>0.34749999999999925</v>
      </c>
      <c r="W43" s="103" t="str">
        <f t="shared" si="23"/>
        <v/>
      </c>
      <c r="X43" s="103" t="str">
        <f t="shared" si="24"/>
        <v/>
      </c>
      <c r="Y43" s="103" t="str">
        <f t="shared" si="25"/>
        <v/>
      </c>
      <c r="Z43" s="103" t="str">
        <f t="shared" si="26"/>
        <v/>
      </c>
      <c r="AA43" s="103" t="str">
        <f t="shared" si="27"/>
        <v/>
      </c>
      <c r="AB43" s="103" t="str">
        <f t="shared" si="28"/>
        <v/>
      </c>
      <c r="AC43" s="36">
        <f t="shared" si="29"/>
        <v>0</v>
      </c>
      <c r="AD43" s="35">
        <f t="shared" si="30"/>
        <v>75.970149253731336</v>
      </c>
      <c r="AE43" s="35">
        <f t="shared" si="31"/>
        <v>72.557286892758938</v>
      </c>
      <c r="AF43" s="35">
        <f t="shared" si="32"/>
        <v>79.055045871559628</v>
      </c>
      <c r="AG43" s="35">
        <f t="shared" si="33"/>
        <v>82.565969062784347</v>
      </c>
      <c r="AH43" s="35">
        <f t="shared" si="34"/>
        <v>72.462620932277943</v>
      </c>
      <c r="AI43" s="35">
        <f t="shared" si="35"/>
        <v>0</v>
      </c>
      <c r="AJ43" s="35">
        <f t="shared" si="36"/>
        <v>0</v>
      </c>
      <c r="AK43" s="35">
        <f t="shared" si="37"/>
        <v>0</v>
      </c>
      <c r="AL43" s="35">
        <f t="shared" si="38"/>
        <v>0</v>
      </c>
      <c r="AM43" s="35">
        <f t="shared" si="39"/>
        <v>0</v>
      </c>
      <c r="AN43" s="35">
        <f t="shared" si="40"/>
        <v>0</v>
      </c>
      <c r="AO43" s="36">
        <f t="shared" si="41"/>
        <v>0</v>
      </c>
      <c r="AP43" s="35">
        <f t="shared" si="42"/>
        <v>89.750936742340755</v>
      </c>
      <c r="AQ43" s="35">
        <f t="shared" si="43"/>
        <v>87.238263169495269</v>
      </c>
      <c r="AR43" s="35">
        <f t="shared" si="44"/>
        <v>94.963632356182501</v>
      </c>
      <c r="AS43" s="35">
        <f t="shared" si="45"/>
        <v>100</v>
      </c>
      <c r="AT43" s="35">
        <f t="shared" si="46"/>
        <v>90.797884064359721</v>
      </c>
      <c r="AU43" s="35">
        <f t="shared" si="47"/>
        <v>0</v>
      </c>
      <c r="AV43" s="35">
        <f t="shared" si="48"/>
        <v>0</v>
      </c>
      <c r="AW43" s="35">
        <f t="shared" si="49"/>
        <v>0</v>
      </c>
      <c r="AX43" s="35">
        <f t="shared" si="50"/>
        <v>0</v>
      </c>
      <c r="AY43" s="35">
        <f t="shared" si="51"/>
        <v>0</v>
      </c>
      <c r="AZ43" s="35">
        <f t="shared" si="52"/>
        <v>0</v>
      </c>
      <c r="BA43" s="36">
        <f t="shared" si="53"/>
        <v>0</v>
      </c>
      <c r="BB43" s="35">
        <f t="shared" si="54"/>
        <v>92.011454738649704</v>
      </c>
      <c r="BC43" s="35">
        <f t="shared" si="55"/>
        <v>87.877957124908619</v>
      </c>
      <c r="BD43" s="35">
        <f t="shared" si="56"/>
        <v>95.747735742609692</v>
      </c>
      <c r="BE43" s="35">
        <f t="shared" si="57"/>
        <v>100</v>
      </c>
      <c r="BF43" s="35">
        <f t="shared" si="58"/>
        <v>87.763302187098816</v>
      </c>
      <c r="BG43" s="35">
        <f t="shared" si="59"/>
        <v>0</v>
      </c>
      <c r="BH43" s="35">
        <f t="shared" si="60"/>
        <v>0</v>
      </c>
      <c r="BI43" s="35">
        <f t="shared" si="61"/>
        <v>0</v>
      </c>
      <c r="BJ43" s="35">
        <f t="shared" si="62"/>
        <v>0</v>
      </c>
      <c r="BK43" s="35">
        <f t="shared" si="63"/>
        <v>0</v>
      </c>
      <c r="BL43" s="35">
        <f t="shared" si="64"/>
        <v>0</v>
      </c>
      <c r="BM43" s="35">
        <f t="shared" si="65"/>
        <v>100</v>
      </c>
      <c r="BN43" s="35">
        <f t="shared" si="66"/>
        <v>96.207857195316791</v>
      </c>
      <c r="BO43" s="35">
        <f t="shared" si="67"/>
        <v>98.971448428900288</v>
      </c>
      <c r="BP43" s="36">
        <f t="shared" si="68"/>
        <v>0</v>
      </c>
      <c r="BQ43" s="35">
        <f t="shared" si="69"/>
        <v>75.970149253731336</v>
      </c>
      <c r="BR43" s="35">
        <f t="shared" si="70"/>
        <v>72.557286892758938</v>
      </c>
      <c r="BS43" s="35">
        <f t="shared" si="71"/>
        <v>79.055045871559628</v>
      </c>
      <c r="BT43" s="35">
        <f t="shared" si="72"/>
        <v>82.565969062784347</v>
      </c>
      <c r="BU43" s="35">
        <f t="shared" si="73"/>
        <v>72.462620932277943</v>
      </c>
      <c r="BV43" s="35">
        <f t="shared" si="74"/>
        <v>0</v>
      </c>
      <c r="BW43" s="35">
        <f t="shared" si="75"/>
        <v>0</v>
      </c>
      <c r="BX43" s="35">
        <f t="shared" si="76"/>
        <v>0</v>
      </c>
      <c r="BY43" s="35">
        <f t="shared" si="77"/>
        <v>0</v>
      </c>
      <c r="BZ43" s="35">
        <f t="shared" si="78"/>
        <v>0</v>
      </c>
      <c r="CA43" s="35">
        <f t="shared" si="79"/>
        <v>0</v>
      </c>
      <c r="CB43" s="35">
        <f t="shared" si="80"/>
        <v>78.285212427269741</v>
      </c>
      <c r="CC43" s="35">
        <f t="shared" si="81"/>
        <v>75.316525377078065</v>
      </c>
      <c r="CD43" s="35">
        <f t="shared" si="82"/>
        <v>77.480008644910313</v>
      </c>
      <c r="CE43" s="36">
        <f t="shared" si="83"/>
        <v>0</v>
      </c>
      <c r="CF43" s="35">
        <f t="shared" si="84"/>
        <v>89.750936742340755</v>
      </c>
      <c r="CG43" s="35">
        <f t="shared" si="85"/>
        <v>87.238263169495269</v>
      </c>
      <c r="CH43" s="35">
        <f t="shared" si="86"/>
        <v>94.963632356182501</v>
      </c>
      <c r="CI43" s="35">
        <f t="shared" si="87"/>
        <v>100</v>
      </c>
      <c r="CJ43" s="35">
        <f t="shared" si="88"/>
        <v>90.797884064359721</v>
      </c>
      <c r="CK43" s="35">
        <f t="shared" si="89"/>
        <v>0</v>
      </c>
      <c r="CL43" s="35">
        <f t="shared" si="90"/>
        <v>0</v>
      </c>
      <c r="CM43" s="35">
        <f t="shared" si="91"/>
        <v>0</v>
      </c>
      <c r="CN43" s="35">
        <f t="shared" si="92"/>
        <v>0</v>
      </c>
      <c r="CO43" s="35">
        <f t="shared" si="93"/>
        <v>0</v>
      </c>
      <c r="CP43" s="35">
        <f t="shared" si="94"/>
        <v>0</v>
      </c>
      <c r="CQ43" s="35">
        <f t="shared" si="95"/>
        <v>99.456066945606693</v>
      </c>
      <c r="CR43" s="35">
        <f t="shared" si="96"/>
        <v>95.411436541143658</v>
      </c>
      <c r="CS43" s="35">
        <f t="shared" si="97"/>
        <v>100</v>
      </c>
      <c r="CT43" s="56"/>
      <c r="CU43" s="57">
        <v>8.1440000000000001</v>
      </c>
      <c r="CV43" s="57">
        <v>7.9160000000000004</v>
      </c>
      <c r="CW43" s="57">
        <v>8.6170000000000009</v>
      </c>
      <c r="CX43" s="57">
        <v>9.0739999999999998</v>
      </c>
      <c r="CY43" s="57">
        <v>8.2390000000000008</v>
      </c>
      <c r="CZ43" s="57"/>
      <c r="DA43" s="57"/>
      <c r="DB43" s="57"/>
      <c r="DC43" s="57"/>
      <c r="DD43" s="57"/>
      <c r="DE43" s="68"/>
      <c r="DF43" s="57">
        <v>7.1310000000000002</v>
      </c>
      <c r="DG43" s="57">
        <v>6.8410000000000002</v>
      </c>
      <c r="DH43" s="57">
        <v>7.17</v>
      </c>
      <c r="DI43" s="56"/>
      <c r="DJ43" s="57">
        <v>8.0100000000000005E-2</v>
      </c>
      <c r="DK43" s="57">
        <v>0.1454</v>
      </c>
      <c r="DL43" s="57">
        <v>7.9479999999999995E-2</v>
      </c>
      <c r="DM43" s="57">
        <v>7.2459999999999997E-2</v>
      </c>
      <c r="DN43" s="57">
        <v>0.23599999999999999</v>
      </c>
      <c r="DO43" s="57"/>
      <c r="DP43" s="57"/>
      <c r="DQ43" s="57"/>
      <c r="DR43" s="57"/>
      <c r="DS43" s="57"/>
      <c r="DT43" s="68"/>
      <c r="DU43" s="57">
        <v>0.15340000000000001</v>
      </c>
      <c r="DV43" s="57">
        <v>0.21160000000000001</v>
      </c>
      <c r="DW43" s="57">
        <v>0.13139999999999999</v>
      </c>
    </row>
    <row r="44" spans="1:127" x14ac:dyDescent="0.2">
      <c r="A44" s="50" t="s">
        <v>31</v>
      </c>
      <c r="B44" s="50" t="e">
        <f>VLOOKUP(A44,#REF!,6,FALSE)</f>
        <v>#REF!</v>
      </c>
      <c r="C44" s="87" t="e">
        <f>VLOOKUP(B44,#REF!,10,FALSE)</f>
        <v>#REF!</v>
      </c>
      <c r="E44" s="102">
        <f t="shared" si="5"/>
        <v>5.3181818181817775E-2</v>
      </c>
      <c r="F44" s="103" t="str">
        <f t="shared" si="6"/>
        <v/>
      </c>
      <c r="G44" s="103" t="str">
        <f t="shared" si="7"/>
        <v/>
      </c>
      <c r="H44" s="103" t="str">
        <f t="shared" si="8"/>
        <v/>
      </c>
      <c r="I44" s="103">
        <f t="shared" si="9"/>
        <v>-1.2379411764705877</v>
      </c>
      <c r="J44" s="103" t="str">
        <f t="shared" si="10"/>
        <v/>
      </c>
      <c r="K44" s="103" t="str">
        <f t="shared" si="11"/>
        <v/>
      </c>
      <c r="L44" s="103" t="str">
        <f t="shared" si="12"/>
        <v/>
      </c>
      <c r="M44" s="103" t="str">
        <f t="shared" si="13"/>
        <v/>
      </c>
      <c r="N44" s="103" t="str">
        <f t="shared" si="14"/>
        <v/>
      </c>
      <c r="O44" s="103" t="str">
        <f t="shared" si="15"/>
        <v/>
      </c>
      <c r="P44" s="103">
        <f t="shared" si="16"/>
        <v>6.7320987654322373E-2</v>
      </c>
      <c r="Q44" s="102">
        <f t="shared" si="17"/>
        <v>1.2855000000000008</v>
      </c>
      <c r="R44" s="103" t="str">
        <f t="shared" si="18"/>
        <v/>
      </c>
      <c r="S44" s="103" t="str">
        <f t="shared" si="19"/>
        <v/>
      </c>
      <c r="T44" s="103" t="str">
        <f t="shared" si="20"/>
        <v/>
      </c>
      <c r="U44" s="103">
        <f t="shared" si="21"/>
        <v>-0.42749999999999932</v>
      </c>
      <c r="V44" s="103" t="str">
        <f t="shared" si="22"/>
        <v/>
      </c>
      <c r="W44" s="103" t="str">
        <f t="shared" si="23"/>
        <v/>
      </c>
      <c r="X44" s="103" t="str">
        <f t="shared" si="24"/>
        <v/>
      </c>
      <c r="Y44" s="103" t="str">
        <f t="shared" si="25"/>
        <v/>
      </c>
      <c r="Z44" s="103" t="str">
        <f t="shared" si="26"/>
        <v/>
      </c>
      <c r="AA44" s="103" t="str">
        <f t="shared" si="27"/>
        <v/>
      </c>
      <c r="AB44" s="103">
        <f t="shared" si="28"/>
        <v>0.57950000000000035</v>
      </c>
      <c r="AC44" s="36">
        <f t="shared" si="29"/>
        <v>71.452420701168606</v>
      </c>
      <c r="AD44" s="35">
        <f t="shared" si="30"/>
        <v>0</v>
      </c>
      <c r="AE44" s="35">
        <f t="shared" si="31"/>
        <v>0</v>
      </c>
      <c r="AF44" s="35">
        <f t="shared" si="32"/>
        <v>0</v>
      </c>
      <c r="AG44" s="35">
        <f t="shared" si="33"/>
        <v>62.302092811646965</v>
      </c>
      <c r="AH44" s="35">
        <f t="shared" si="34"/>
        <v>0</v>
      </c>
      <c r="AI44" s="35">
        <f t="shared" si="35"/>
        <v>0</v>
      </c>
      <c r="AJ44" s="35">
        <f t="shared" si="36"/>
        <v>0</v>
      </c>
      <c r="AK44" s="35">
        <f t="shared" si="37"/>
        <v>0</v>
      </c>
      <c r="AL44" s="35">
        <f t="shared" si="38"/>
        <v>0</v>
      </c>
      <c r="AM44" s="35">
        <f t="shared" si="39"/>
        <v>0</v>
      </c>
      <c r="AN44" s="35">
        <f t="shared" si="40"/>
        <v>74.094339622641513</v>
      </c>
      <c r="AO44" s="36">
        <f t="shared" si="41"/>
        <v>100</v>
      </c>
      <c r="AP44" s="35">
        <f t="shared" si="42"/>
        <v>0</v>
      </c>
      <c r="AQ44" s="35">
        <f t="shared" si="43"/>
        <v>0</v>
      </c>
      <c r="AR44" s="35">
        <f t="shared" si="44"/>
        <v>0</v>
      </c>
      <c r="AS44" s="35">
        <f t="shared" si="45"/>
        <v>100</v>
      </c>
      <c r="AT44" s="35">
        <f t="shared" si="46"/>
        <v>0</v>
      </c>
      <c r="AU44" s="35">
        <f t="shared" si="47"/>
        <v>0</v>
      </c>
      <c r="AV44" s="35">
        <f t="shared" si="48"/>
        <v>0</v>
      </c>
      <c r="AW44" s="35">
        <f t="shared" si="49"/>
        <v>0</v>
      </c>
      <c r="AX44" s="35">
        <f t="shared" si="50"/>
        <v>0</v>
      </c>
      <c r="AY44" s="35">
        <f t="shared" si="51"/>
        <v>0</v>
      </c>
      <c r="AZ44" s="35">
        <f t="shared" si="52"/>
        <v>100</v>
      </c>
      <c r="BA44" s="36">
        <f t="shared" si="53"/>
        <v>96.434384954467419</v>
      </c>
      <c r="BB44" s="35">
        <f t="shared" si="54"/>
        <v>0</v>
      </c>
      <c r="BC44" s="35">
        <f t="shared" si="55"/>
        <v>0</v>
      </c>
      <c r="BD44" s="35">
        <f t="shared" si="56"/>
        <v>0</v>
      </c>
      <c r="BE44" s="35">
        <f t="shared" si="57"/>
        <v>84.084820957914161</v>
      </c>
      <c r="BF44" s="35">
        <f t="shared" si="58"/>
        <v>0</v>
      </c>
      <c r="BG44" s="35">
        <f t="shared" si="59"/>
        <v>0</v>
      </c>
      <c r="BH44" s="35">
        <f t="shared" si="60"/>
        <v>0</v>
      </c>
      <c r="BI44" s="35">
        <f t="shared" si="61"/>
        <v>0</v>
      </c>
      <c r="BJ44" s="35">
        <f t="shared" si="62"/>
        <v>0</v>
      </c>
      <c r="BK44" s="35">
        <f t="shared" si="63"/>
        <v>0</v>
      </c>
      <c r="BL44" s="35">
        <f t="shared" si="64"/>
        <v>100</v>
      </c>
      <c r="BM44" s="35">
        <f t="shared" si="65"/>
        <v>98.825935351485441</v>
      </c>
      <c r="BN44" s="35">
        <f t="shared" si="66"/>
        <v>98.198895153447864</v>
      </c>
      <c r="BO44" s="35">
        <f t="shared" si="67"/>
        <v>100</v>
      </c>
      <c r="BP44" s="36">
        <f t="shared" si="68"/>
        <v>71.452420701168606</v>
      </c>
      <c r="BQ44" s="35">
        <f t="shared" si="69"/>
        <v>0</v>
      </c>
      <c r="BR44" s="35">
        <f t="shared" si="70"/>
        <v>0</v>
      </c>
      <c r="BS44" s="35">
        <f t="shared" si="71"/>
        <v>0</v>
      </c>
      <c r="BT44" s="35">
        <f t="shared" si="72"/>
        <v>62.302092811646958</v>
      </c>
      <c r="BU44" s="35">
        <f t="shared" si="73"/>
        <v>0</v>
      </c>
      <c r="BV44" s="35">
        <f t="shared" si="74"/>
        <v>0</v>
      </c>
      <c r="BW44" s="35">
        <f t="shared" si="75"/>
        <v>0</v>
      </c>
      <c r="BX44" s="35">
        <f t="shared" si="76"/>
        <v>0</v>
      </c>
      <c r="BY44" s="35">
        <f t="shared" si="77"/>
        <v>0</v>
      </c>
      <c r="BZ44" s="35">
        <f t="shared" si="78"/>
        <v>0</v>
      </c>
      <c r="CA44" s="35">
        <f t="shared" si="79"/>
        <v>74.094339622641513</v>
      </c>
      <c r="CB44" s="35">
        <f t="shared" si="80"/>
        <v>74.135470413876376</v>
      </c>
      <c r="CC44" s="35">
        <f t="shared" si="81"/>
        <v>73.66508862710559</v>
      </c>
      <c r="CD44" s="35">
        <f t="shared" si="82"/>
        <v>75.016209206829487</v>
      </c>
      <c r="CE44" s="36">
        <f t="shared" si="83"/>
        <v>100</v>
      </c>
      <c r="CF44" s="35">
        <f t="shared" si="84"/>
        <v>0</v>
      </c>
      <c r="CG44" s="35">
        <f t="shared" si="85"/>
        <v>0</v>
      </c>
      <c r="CH44" s="35">
        <f t="shared" si="86"/>
        <v>0</v>
      </c>
      <c r="CI44" s="35">
        <f t="shared" si="87"/>
        <v>79.988317757009341</v>
      </c>
      <c r="CJ44" s="35">
        <f t="shared" si="88"/>
        <v>0</v>
      </c>
      <c r="CK44" s="35">
        <f t="shared" si="89"/>
        <v>0</v>
      </c>
      <c r="CL44" s="35">
        <f t="shared" si="90"/>
        <v>0</v>
      </c>
      <c r="CM44" s="35">
        <f t="shared" si="91"/>
        <v>0</v>
      </c>
      <c r="CN44" s="35">
        <f t="shared" si="92"/>
        <v>0</v>
      </c>
      <c r="CO44" s="35">
        <f t="shared" si="93"/>
        <v>0</v>
      </c>
      <c r="CP44" s="35">
        <f t="shared" si="94"/>
        <v>91.752336448598129</v>
      </c>
      <c r="CQ44" s="35">
        <f t="shared" si="95"/>
        <v>97.277441659464117</v>
      </c>
      <c r="CR44" s="35">
        <f t="shared" si="96"/>
        <v>96.384327283203689</v>
      </c>
      <c r="CS44" s="35">
        <f t="shared" si="97"/>
        <v>100</v>
      </c>
      <c r="CT44" s="56">
        <v>8.56</v>
      </c>
      <c r="CU44" s="57"/>
      <c r="CV44" s="57"/>
      <c r="CW44" s="65"/>
      <c r="CX44" s="57">
        <v>6.8470000000000004</v>
      </c>
      <c r="CY44" s="65"/>
      <c r="CZ44" s="57"/>
      <c r="DA44" s="57"/>
      <c r="DB44" s="57"/>
      <c r="DC44" s="57"/>
      <c r="DD44" s="57"/>
      <c r="DE44" s="57">
        <v>7.8540000000000001</v>
      </c>
      <c r="DF44" s="57">
        <v>6.7530000000000001</v>
      </c>
      <c r="DG44" s="57">
        <v>6.6909999999999998</v>
      </c>
      <c r="DH44" s="57">
        <v>6.9420000000000002</v>
      </c>
      <c r="DI44" s="56">
        <v>6.8790000000000004E-2</v>
      </c>
      <c r="DJ44" s="57"/>
      <c r="DK44" s="57"/>
      <c r="DL44" s="65"/>
      <c r="DM44" s="57">
        <v>0.14660000000000001</v>
      </c>
      <c r="DN44" s="65"/>
      <c r="DO44" s="57"/>
      <c r="DP44" s="57"/>
      <c r="DQ44" s="57"/>
      <c r="DR44" s="57"/>
      <c r="DS44" s="57"/>
      <c r="DT44" s="57">
        <v>8.9590000000000003E-2</v>
      </c>
      <c r="DU44" s="57">
        <v>0.31640000000000001</v>
      </c>
      <c r="DV44" s="57">
        <v>0.1346</v>
      </c>
      <c r="DW44" s="57">
        <v>0.1663</v>
      </c>
    </row>
    <row r="45" spans="1:127" x14ac:dyDescent="0.2">
      <c r="A45" s="50" t="s">
        <v>32</v>
      </c>
      <c r="B45" s="50" t="e">
        <f>VLOOKUP(A45,#REF!,6,FALSE)</f>
        <v>#REF!</v>
      </c>
      <c r="C45" s="87" t="e">
        <f>VLOOKUP(B45,#REF!,10,FALSE)</f>
        <v>#REF!</v>
      </c>
      <c r="E45" s="102" t="str">
        <f t="shared" si="5"/>
        <v/>
      </c>
      <c r="F45" s="103">
        <f t="shared" si="6"/>
        <v>1.3958734177215195</v>
      </c>
      <c r="G45" s="103">
        <f t="shared" si="7"/>
        <v>1.219693333333332</v>
      </c>
      <c r="H45" s="103">
        <f t="shared" si="8"/>
        <v>1.4767402597402572</v>
      </c>
      <c r="I45" s="103">
        <f t="shared" si="9"/>
        <v>1.7560588235294112</v>
      </c>
      <c r="J45" s="103">
        <f t="shared" si="10"/>
        <v>2.1502602739726022</v>
      </c>
      <c r="K45" s="103" t="str">
        <f t="shared" si="11"/>
        <v/>
      </c>
      <c r="L45" s="103" t="str">
        <f t="shared" si="12"/>
        <v/>
      </c>
      <c r="M45" s="103" t="str">
        <f t="shared" si="13"/>
        <v/>
      </c>
      <c r="N45" s="103" t="str">
        <f t="shared" si="14"/>
        <v/>
      </c>
      <c r="O45" s="103">
        <f t="shared" si="15"/>
        <v>-0.46491111111111039</v>
      </c>
      <c r="P45" s="103">
        <f t="shared" si="16"/>
        <v>-0.54667901234567751</v>
      </c>
      <c r="Q45" s="102" t="str">
        <f t="shared" si="17"/>
        <v/>
      </c>
      <c r="R45" s="103">
        <f t="shared" si="18"/>
        <v>0.82279999999999909</v>
      </c>
      <c r="S45" s="103">
        <f t="shared" si="19"/>
        <v>0.76479999999999926</v>
      </c>
      <c r="T45" s="103">
        <f t="shared" si="20"/>
        <v>1.1657999999999991</v>
      </c>
      <c r="U45" s="103">
        <f t="shared" si="21"/>
        <v>1.492799999999999</v>
      </c>
      <c r="V45" s="103">
        <f t="shared" si="22"/>
        <v>1.9518000000000004</v>
      </c>
      <c r="W45" s="103" t="str">
        <f t="shared" si="23"/>
        <v/>
      </c>
      <c r="X45" s="103" t="str">
        <f t="shared" si="24"/>
        <v/>
      </c>
      <c r="Y45" s="103" t="str">
        <f t="shared" si="25"/>
        <v/>
      </c>
      <c r="Z45" s="103" t="str">
        <f t="shared" si="26"/>
        <v/>
      </c>
      <c r="AA45" s="103">
        <f t="shared" si="27"/>
        <v>-1.4982000000000006</v>
      </c>
      <c r="AB45" s="103">
        <f t="shared" si="28"/>
        <v>-1.1082000000000001</v>
      </c>
      <c r="AC45" s="36">
        <f t="shared" si="29"/>
        <v>0</v>
      </c>
      <c r="AD45" s="35">
        <f t="shared" si="30"/>
        <v>85.550373134328353</v>
      </c>
      <c r="AE45" s="35">
        <f t="shared" si="31"/>
        <v>83.528872593950496</v>
      </c>
      <c r="AF45" s="35">
        <f t="shared" si="32"/>
        <v>87.284403669724767</v>
      </c>
      <c r="AG45" s="35">
        <f t="shared" si="33"/>
        <v>89.545040946314828</v>
      </c>
      <c r="AH45" s="35">
        <f t="shared" si="34"/>
        <v>90.589270008795083</v>
      </c>
      <c r="AI45" s="35">
        <f t="shared" si="35"/>
        <v>0</v>
      </c>
      <c r="AJ45" s="35">
        <f t="shared" si="36"/>
        <v>0</v>
      </c>
      <c r="AK45" s="35">
        <f t="shared" si="37"/>
        <v>0</v>
      </c>
      <c r="AL45" s="35">
        <f t="shared" si="38"/>
        <v>0</v>
      </c>
      <c r="AM45" s="35">
        <f t="shared" si="39"/>
        <v>69.017632241813601</v>
      </c>
      <c r="AN45" s="35">
        <f t="shared" si="40"/>
        <v>68.301886792452834</v>
      </c>
      <c r="AO45" s="36">
        <f t="shared" si="41"/>
        <v>0</v>
      </c>
      <c r="AP45" s="35">
        <f t="shared" si="42"/>
        <v>89.038834951456295</v>
      </c>
      <c r="AQ45" s="35">
        <f t="shared" si="43"/>
        <v>88.475728155339795</v>
      </c>
      <c r="AR45" s="35">
        <f t="shared" si="44"/>
        <v>92.368932038834942</v>
      </c>
      <c r="AS45" s="35">
        <f t="shared" si="45"/>
        <v>95.543689320388339</v>
      </c>
      <c r="AT45" s="35">
        <f t="shared" si="46"/>
        <v>100</v>
      </c>
      <c r="AU45" s="35">
        <f t="shared" si="47"/>
        <v>0</v>
      </c>
      <c r="AV45" s="35">
        <f t="shared" si="48"/>
        <v>0</v>
      </c>
      <c r="AW45" s="35">
        <f t="shared" si="49"/>
        <v>0</v>
      </c>
      <c r="AX45" s="35">
        <f t="shared" si="50"/>
        <v>0</v>
      </c>
      <c r="AY45" s="35">
        <f t="shared" si="51"/>
        <v>94.613259668508277</v>
      </c>
      <c r="AZ45" s="35">
        <f t="shared" si="52"/>
        <v>100</v>
      </c>
      <c r="BA45" s="36">
        <f t="shared" si="53"/>
        <v>0</v>
      </c>
      <c r="BB45" s="35">
        <f t="shared" si="54"/>
        <v>94.437644906535269</v>
      </c>
      <c r="BC45" s="35">
        <f t="shared" si="55"/>
        <v>92.206143824584174</v>
      </c>
      <c r="BD45" s="35">
        <f t="shared" si="56"/>
        <v>96.351812594637906</v>
      </c>
      <c r="BE45" s="35">
        <f t="shared" si="57"/>
        <v>98.84729277277664</v>
      </c>
      <c r="BF45" s="35">
        <f t="shared" si="58"/>
        <v>100</v>
      </c>
      <c r="BG45" s="35">
        <f t="shared" si="59"/>
        <v>0</v>
      </c>
      <c r="BH45" s="35">
        <f t="shared" si="60"/>
        <v>0</v>
      </c>
      <c r="BI45" s="35">
        <f t="shared" si="61"/>
        <v>0</v>
      </c>
      <c r="BJ45" s="35">
        <f t="shared" si="62"/>
        <v>0</v>
      </c>
      <c r="BK45" s="35">
        <f t="shared" si="63"/>
        <v>76.18742510576898</v>
      </c>
      <c r="BL45" s="35">
        <f t="shared" si="64"/>
        <v>75.397325517494039</v>
      </c>
      <c r="BM45" s="35">
        <f t="shared" si="65"/>
        <v>95.897374820663671</v>
      </c>
      <c r="BN45" s="35">
        <f t="shared" si="66"/>
        <v>93.642830265934705</v>
      </c>
      <c r="BO45" s="35">
        <f t="shared" si="67"/>
        <v>100</v>
      </c>
      <c r="BP45" s="36">
        <f t="shared" si="68"/>
        <v>0</v>
      </c>
      <c r="BQ45" s="35">
        <f t="shared" si="69"/>
        <v>85.550373134328339</v>
      </c>
      <c r="BR45" s="35">
        <f t="shared" si="70"/>
        <v>83.528872593950496</v>
      </c>
      <c r="BS45" s="35">
        <f t="shared" si="71"/>
        <v>87.284403669724767</v>
      </c>
      <c r="BT45" s="35">
        <f t="shared" si="72"/>
        <v>89.545040946314828</v>
      </c>
      <c r="BU45" s="35">
        <f t="shared" si="73"/>
        <v>90.589270008795083</v>
      </c>
      <c r="BV45" s="35">
        <f t="shared" si="74"/>
        <v>0</v>
      </c>
      <c r="BW45" s="35">
        <f t="shared" si="75"/>
        <v>0</v>
      </c>
      <c r="BX45" s="35">
        <f t="shared" si="76"/>
        <v>0</v>
      </c>
      <c r="BY45" s="35">
        <f t="shared" si="77"/>
        <v>0</v>
      </c>
      <c r="BZ45" s="35">
        <f t="shared" si="78"/>
        <v>69.017632241813601</v>
      </c>
      <c r="CA45" s="35">
        <f t="shared" si="79"/>
        <v>68.301886792452834</v>
      </c>
      <c r="CB45" s="35">
        <f t="shared" si="80"/>
        <v>77.648479525743781</v>
      </c>
      <c r="CC45" s="35">
        <f t="shared" si="81"/>
        <v>75.822965980402941</v>
      </c>
      <c r="CD45" s="35">
        <f t="shared" si="82"/>
        <v>80.970391182191491</v>
      </c>
      <c r="CE45" s="36">
        <f t="shared" si="83"/>
        <v>0</v>
      </c>
      <c r="CF45" s="35">
        <f t="shared" si="84"/>
        <v>89.038834951456295</v>
      </c>
      <c r="CG45" s="35">
        <f t="shared" si="85"/>
        <v>88.475728155339795</v>
      </c>
      <c r="CH45" s="35">
        <f t="shared" si="86"/>
        <v>92.368932038834942</v>
      </c>
      <c r="CI45" s="35">
        <f t="shared" si="87"/>
        <v>95.543689320388339</v>
      </c>
      <c r="CJ45" s="35">
        <f t="shared" si="88"/>
        <v>100</v>
      </c>
      <c r="CK45" s="35">
        <f t="shared" si="89"/>
        <v>0</v>
      </c>
      <c r="CL45" s="35">
        <f t="shared" si="90"/>
        <v>0</v>
      </c>
      <c r="CM45" s="35">
        <f t="shared" si="91"/>
        <v>0</v>
      </c>
      <c r="CN45" s="35">
        <f t="shared" si="92"/>
        <v>0</v>
      </c>
      <c r="CO45" s="35">
        <f t="shared" si="93"/>
        <v>66.50485436893203</v>
      </c>
      <c r="CP45" s="35">
        <f t="shared" si="94"/>
        <v>70.291262135922324</v>
      </c>
      <c r="CQ45" s="35">
        <f t="shared" si="95"/>
        <v>94.394768450553855</v>
      </c>
      <c r="CR45" s="35">
        <f t="shared" si="96"/>
        <v>91.912451621513398</v>
      </c>
      <c r="CS45" s="35">
        <f t="shared" si="97"/>
        <v>100</v>
      </c>
      <c r="CT45" s="56"/>
      <c r="CU45" s="57">
        <v>9.1709999999999994</v>
      </c>
      <c r="CV45" s="57">
        <v>9.1129999999999995</v>
      </c>
      <c r="CW45" s="57">
        <v>9.5139999999999993</v>
      </c>
      <c r="CX45" s="57">
        <v>9.8409999999999993</v>
      </c>
      <c r="CY45" s="57">
        <v>10.3</v>
      </c>
      <c r="CZ45" s="57"/>
      <c r="DA45" s="57"/>
      <c r="DB45" s="57"/>
      <c r="DC45" s="57"/>
      <c r="DD45" s="57">
        <v>6.85</v>
      </c>
      <c r="DE45" s="57">
        <v>7.24</v>
      </c>
      <c r="DF45" s="57">
        <v>7.0730000000000004</v>
      </c>
      <c r="DG45" s="57">
        <v>6.8869999999999996</v>
      </c>
      <c r="DH45" s="57">
        <v>7.4930000000000003</v>
      </c>
      <c r="DI45" s="56"/>
      <c r="DJ45" s="57">
        <v>0.1084</v>
      </c>
      <c r="DK45" s="57">
        <v>7.4770000000000003E-2</v>
      </c>
      <c r="DL45" s="57">
        <v>8.6319999999999994E-2</v>
      </c>
      <c r="DM45" s="57">
        <v>6.4589999999999995E-2</v>
      </c>
      <c r="DN45" s="57">
        <v>0.2147</v>
      </c>
      <c r="DO45" s="57"/>
      <c r="DP45" s="57"/>
      <c r="DQ45" s="57"/>
      <c r="DR45" s="57"/>
      <c r="DS45" s="57">
        <v>0.73370000000000002</v>
      </c>
      <c r="DT45" s="57">
        <v>0.1071</v>
      </c>
      <c r="DU45" s="57">
        <v>0.26329999999999998</v>
      </c>
      <c r="DV45" s="57">
        <v>0.12529999999999999</v>
      </c>
      <c r="DW45" s="57">
        <v>0.12740000000000001</v>
      </c>
    </row>
    <row r="46" spans="1:127" x14ac:dyDescent="0.2">
      <c r="A46" s="50" t="s">
        <v>33</v>
      </c>
      <c r="B46" s="50" t="e">
        <f>VLOOKUP(A46,#REF!,6,FALSE)</f>
        <v>#REF!</v>
      </c>
      <c r="C46" s="87" t="e">
        <f>VLOOKUP(B46,#REF!,10,FALSE)</f>
        <v>#REF!</v>
      </c>
      <c r="E46" s="102" t="str">
        <f t="shared" si="5"/>
        <v/>
      </c>
      <c r="F46" s="103">
        <f t="shared" si="6"/>
        <v>-1.3451265822784801</v>
      </c>
      <c r="G46" s="103">
        <f t="shared" si="7"/>
        <v>-0.52730666666666792</v>
      </c>
      <c r="H46" s="103">
        <f t="shared" si="8"/>
        <v>-3.7259740259742102E-2</v>
      </c>
      <c r="I46" s="103">
        <f t="shared" si="9"/>
        <v>-0.62494117647058811</v>
      </c>
      <c r="J46" s="103" t="str">
        <f t="shared" si="10"/>
        <v/>
      </c>
      <c r="K46" s="103">
        <f t="shared" si="11"/>
        <v>0.51638888888888879</v>
      </c>
      <c r="L46" s="103" t="str">
        <f t="shared" si="12"/>
        <v/>
      </c>
      <c r="M46" s="103">
        <f t="shared" si="13"/>
        <v>0.68243902439024406</v>
      </c>
      <c r="N46" s="103">
        <f t="shared" si="14"/>
        <v>0.58848648648648805</v>
      </c>
      <c r="O46" s="103">
        <f t="shared" si="15"/>
        <v>0.6310888888888897</v>
      </c>
      <c r="P46" s="103">
        <f t="shared" si="16"/>
        <v>1.5063209876543215</v>
      </c>
      <c r="Q46" s="102" t="str">
        <f t="shared" si="17"/>
        <v/>
      </c>
      <c r="R46" s="103">
        <f t="shared" si="18"/>
        <v>-1.4323999999999995</v>
      </c>
      <c r="S46" s="103">
        <f t="shared" si="19"/>
        <v>-0.49639999999999951</v>
      </c>
      <c r="T46" s="103">
        <f t="shared" si="20"/>
        <v>0.13760000000000083</v>
      </c>
      <c r="U46" s="103">
        <f t="shared" si="21"/>
        <v>-0.4023999999999992</v>
      </c>
      <c r="V46" s="103" t="str">
        <f t="shared" si="22"/>
        <v/>
      </c>
      <c r="W46" s="103">
        <f t="shared" si="23"/>
        <v>0.2646000000000015</v>
      </c>
      <c r="X46" s="103" t="str">
        <f t="shared" si="24"/>
        <v/>
      </c>
      <c r="Y46" s="103">
        <f t="shared" si="25"/>
        <v>0.45860000000000056</v>
      </c>
      <c r="Z46" s="103">
        <f t="shared" si="26"/>
        <v>0.41159999999999997</v>
      </c>
      <c r="AA46" s="103">
        <f t="shared" si="27"/>
        <v>8.3600000000000563E-2</v>
      </c>
      <c r="AB46" s="103">
        <f t="shared" si="28"/>
        <v>1.4306000000000001</v>
      </c>
      <c r="AC46" s="36">
        <f t="shared" si="29"/>
        <v>0</v>
      </c>
      <c r="AD46" s="35">
        <f t="shared" si="30"/>
        <v>59.981343283582085</v>
      </c>
      <c r="AE46" s="35">
        <f t="shared" si="31"/>
        <v>67.516040329972498</v>
      </c>
      <c r="AF46" s="35">
        <f t="shared" si="32"/>
        <v>73.394495412844037</v>
      </c>
      <c r="AG46" s="35">
        <f t="shared" si="33"/>
        <v>67.879890809827117</v>
      </c>
      <c r="AH46" s="35">
        <f t="shared" si="34"/>
        <v>0</v>
      </c>
      <c r="AI46" s="35">
        <f t="shared" si="35"/>
        <v>74.903225806451616</v>
      </c>
      <c r="AJ46" s="35">
        <f t="shared" si="36"/>
        <v>0</v>
      </c>
      <c r="AK46" s="35">
        <f t="shared" si="37"/>
        <v>84.778400407539479</v>
      </c>
      <c r="AL46" s="35">
        <f t="shared" si="38"/>
        <v>83.694112886910773</v>
      </c>
      <c r="AM46" s="35">
        <f t="shared" si="39"/>
        <v>80.060453400503775</v>
      </c>
      <c r="AN46" s="35">
        <f t="shared" si="40"/>
        <v>87.669811320754718</v>
      </c>
      <c r="AO46" s="36">
        <f t="shared" si="41"/>
        <v>0</v>
      </c>
      <c r="AP46" s="35">
        <f t="shared" si="42"/>
        <v>80.375</v>
      </c>
      <c r="AQ46" s="35">
        <f t="shared" si="43"/>
        <v>92.074999999999989</v>
      </c>
      <c r="AR46" s="35">
        <f t="shared" si="44"/>
        <v>100</v>
      </c>
      <c r="AS46" s="35">
        <f t="shared" si="45"/>
        <v>93.25</v>
      </c>
      <c r="AT46" s="35">
        <f t="shared" si="46"/>
        <v>0</v>
      </c>
      <c r="AU46" s="35">
        <f t="shared" si="47"/>
        <v>100</v>
      </c>
      <c r="AV46" s="35">
        <f t="shared" si="48"/>
        <v>0</v>
      </c>
      <c r="AW46" s="35">
        <f t="shared" si="49"/>
        <v>89.540514365651575</v>
      </c>
      <c r="AX46" s="35">
        <f t="shared" si="50"/>
        <v>89.03475734423759</v>
      </c>
      <c r="AY46" s="35">
        <f t="shared" si="51"/>
        <v>85.50521898202949</v>
      </c>
      <c r="AZ46" s="35">
        <f t="shared" si="52"/>
        <v>100</v>
      </c>
      <c r="BA46" s="36">
        <f t="shared" si="53"/>
        <v>0</v>
      </c>
      <c r="BB46" s="35">
        <f t="shared" si="54"/>
        <v>68.417329044008397</v>
      </c>
      <c r="BC46" s="35">
        <f t="shared" si="55"/>
        <v>77.011732217551753</v>
      </c>
      <c r="BD46" s="35">
        <f t="shared" si="56"/>
        <v>83.716953769089287</v>
      </c>
      <c r="BE46" s="35">
        <f t="shared" si="57"/>
        <v>77.426755900588347</v>
      </c>
      <c r="BF46" s="35">
        <f t="shared" si="58"/>
        <v>0</v>
      </c>
      <c r="BG46" s="35">
        <f t="shared" si="59"/>
        <v>85.437877278423244</v>
      </c>
      <c r="BH46" s="35">
        <f t="shared" si="60"/>
        <v>0</v>
      </c>
      <c r="BI46" s="35">
        <f t="shared" si="61"/>
        <v>96.701930950168787</v>
      </c>
      <c r="BJ46" s="35">
        <f t="shared" si="62"/>
        <v>95.465145442941377</v>
      </c>
      <c r="BK46" s="35">
        <f t="shared" si="63"/>
        <v>91.320435386348862</v>
      </c>
      <c r="BL46" s="35">
        <f t="shared" si="64"/>
        <v>100.00000000000001</v>
      </c>
      <c r="BM46" s="35">
        <f t="shared" si="65"/>
        <v>0</v>
      </c>
      <c r="BN46" s="35">
        <f t="shared" si="66"/>
        <v>100</v>
      </c>
      <c r="BO46" s="35">
        <f t="shared" si="67"/>
        <v>0</v>
      </c>
      <c r="BP46" s="36">
        <f t="shared" si="68"/>
        <v>0</v>
      </c>
      <c r="BQ46" s="35">
        <f t="shared" si="69"/>
        <v>59.981343283582085</v>
      </c>
      <c r="BR46" s="35">
        <f t="shared" si="70"/>
        <v>67.516040329972498</v>
      </c>
      <c r="BS46" s="35">
        <f t="shared" si="71"/>
        <v>73.394495412844037</v>
      </c>
      <c r="BT46" s="35">
        <f t="shared" si="72"/>
        <v>67.879890809827117</v>
      </c>
      <c r="BU46" s="35">
        <f t="shared" si="73"/>
        <v>0</v>
      </c>
      <c r="BV46" s="35">
        <f t="shared" si="74"/>
        <v>74.903225806451616</v>
      </c>
      <c r="BW46" s="35">
        <f t="shared" si="75"/>
        <v>0</v>
      </c>
      <c r="BX46" s="35">
        <f t="shared" si="76"/>
        <v>84.778400407539493</v>
      </c>
      <c r="BY46" s="35">
        <f t="shared" si="77"/>
        <v>83.694112886910773</v>
      </c>
      <c r="BZ46" s="35">
        <f t="shared" si="78"/>
        <v>80.060453400503775</v>
      </c>
      <c r="CA46" s="35">
        <f t="shared" si="79"/>
        <v>87.669811320754718</v>
      </c>
      <c r="CB46" s="35">
        <f t="shared" si="80"/>
        <v>0</v>
      </c>
      <c r="CC46" s="35">
        <f t="shared" si="81"/>
        <v>81.547946713640869</v>
      </c>
      <c r="CD46" s="35">
        <f t="shared" si="82"/>
        <v>0</v>
      </c>
      <c r="CE46" s="36">
        <f t="shared" si="83"/>
        <v>0</v>
      </c>
      <c r="CF46" s="35">
        <f t="shared" si="84"/>
        <v>69.191864844506625</v>
      </c>
      <c r="CG46" s="35">
        <f t="shared" si="85"/>
        <v>79.263962122027323</v>
      </c>
      <c r="CH46" s="35">
        <f t="shared" si="86"/>
        <v>86.086301517271067</v>
      </c>
      <c r="CI46" s="35">
        <f t="shared" si="87"/>
        <v>80.275476164855277</v>
      </c>
      <c r="CJ46" s="35">
        <f t="shared" si="88"/>
        <v>0</v>
      </c>
      <c r="CK46" s="35">
        <f t="shared" si="89"/>
        <v>87.452921553857749</v>
      </c>
      <c r="CL46" s="35">
        <f t="shared" si="90"/>
        <v>0</v>
      </c>
      <c r="CM46" s="35">
        <f t="shared" si="91"/>
        <v>89.540514365651575</v>
      </c>
      <c r="CN46" s="35">
        <f t="shared" si="92"/>
        <v>89.03475734423759</v>
      </c>
      <c r="CO46" s="35">
        <f t="shared" si="93"/>
        <v>85.50521898202949</v>
      </c>
      <c r="CP46" s="35">
        <f t="shared" si="94"/>
        <v>100</v>
      </c>
      <c r="CQ46" s="35">
        <f t="shared" si="95"/>
        <v>0</v>
      </c>
      <c r="CR46" s="35">
        <f t="shared" si="96"/>
        <v>100</v>
      </c>
      <c r="CS46" s="35">
        <f t="shared" si="97"/>
        <v>0</v>
      </c>
      <c r="CT46" s="56"/>
      <c r="CU46" s="57">
        <v>6.43</v>
      </c>
      <c r="CV46" s="57">
        <v>7.3659999999999997</v>
      </c>
      <c r="CW46" s="57">
        <v>8</v>
      </c>
      <c r="CX46" s="57">
        <v>7.46</v>
      </c>
      <c r="CY46" s="57"/>
      <c r="CZ46" s="57">
        <v>8.1270000000000007</v>
      </c>
      <c r="DA46" s="57"/>
      <c r="DB46" s="57">
        <v>8.3209999999999997</v>
      </c>
      <c r="DC46" s="57">
        <v>8.2739999999999991</v>
      </c>
      <c r="DD46" s="57">
        <v>7.9459999999999997</v>
      </c>
      <c r="DE46" s="57">
        <v>9.2929999999999993</v>
      </c>
      <c r="DF46" s="57"/>
      <c r="DG46" s="57">
        <v>7.407</v>
      </c>
      <c r="DH46" s="57"/>
      <c r="DI46" s="56"/>
      <c r="DJ46" s="57">
        <v>0.79300000000000004</v>
      </c>
      <c r="DK46" s="57">
        <v>0.311</v>
      </c>
      <c r="DL46" s="57">
        <v>0.61280000000000001</v>
      </c>
      <c r="DM46" s="57">
        <v>0.31590000000000001</v>
      </c>
      <c r="DN46" s="57"/>
      <c r="DO46" s="57">
        <v>0.34720000000000001</v>
      </c>
      <c r="DP46" s="57"/>
      <c r="DQ46" s="57">
        <v>6.9000000000000006E-2</v>
      </c>
      <c r="DR46" s="57">
        <v>8.362E-2</v>
      </c>
      <c r="DS46" s="57">
        <v>9.6890000000000004E-2</v>
      </c>
      <c r="DT46" s="57">
        <v>3.4569999999999997E-2</v>
      </c>
      <c r="DU46" s="57"/>
      <c r="DV46" s="57">
        <v>0.4859</v>
      </c>
      <c r="DW46" s="57"/>
    </row>
    <row r="47" spans="1:127" x14ac:dyDescent="0.2">
      <c r="A47" s="50" t="s">
        <v>34</v>
      </c>
      <c r="B47" s="50" t="e">
        <f>VLOOKUP(A47,#REF!,6,FALSE)</f>
        <v>#REF!</v>
      </c>
      <c r="C47" s="87" t="e">
        <f>VLOOKUP(B47,#REF!,10,FALSE)</f>
        <v>#REF!</v>
      </c>
      <c r="E47" s="102">
        <f t="shared" si="5"/>
        <v>0.94818181818181735</v>
      </c>
      <c r="F47" s="103" t="str">
        <f t="shared" si="6"/>
        <v/>
      </c>
      <c r="G47" s="103" t="str">
        <f t="shared" si="7"/>
        <v/>
      </c>
      <c r="H47" s="103" t="str">
        <f t="shared" si="8"/>
        <v/>
      </c>
      <c r="I47" s="103" t="str">
        <f t="shared" si="9"/>
        <v/>
      </c>
      <c r="J47" s="103">
        <f t="shared" si="10"/>
        <v>-1.7217397260273986</v>
      </c>
      <c r="K47" s="103" t="str">
        <f t="shared" si="11"/>
        <v/>
      </c>
      <c r="L47" s="103" t="str">
        <f t="shared" si="12"/>
        <v/>
      </c>
      <c r="M47" s="103" t="str">
        <f t="shared" si="13"/>
        <v/>
      </c>
      <c r="N47" s="103" t="str">
        <f t="shared" si="14"/>
        <v/>
      </c>
      <c r="O47" s="103" t="str">
        <f t="shared" si="15"/>
        <v/>
      </c>
      <c r="P47" s="103">
        <f t="shared" si="16"/>
        <v>-1.1646790123456778</v>
      </c>
      <c r="Q47" s="102">
        <f t="shared" si="17"/>
        <v>2.2536666666666667</v>
      </c>
      <c r="R47" s="103" t="str">
        <f t="shared" si="18"/>
        <v/>
      </c>
      <c r="S47" s="103" t="str">
        <f t="shared" si="19"/>
        <v/>
      </c>
      <c r="T47" s="103" t="str">
        <f t="shared" si="20"/>
        <v/>
      </c>
      <c r="U47" s="103" t="str">
        <f t="shared" si="21"/>
        <v/>
      </c>
      <c r="V47" s="103">
        <f t="shared" si="22"/>
        <v>-0.77333333333333343</v>
      </c>
      <c r="W47" s="103" t="str">
        <f t="shared" si="23"/>
        <v/>
      </c>
      <c r="X47" s="103" t="str">
        <f t="shared" si="24"/>
        <v/>
      </c>
      <c r="Y47" s="103" t="str">
        <f t="shared" si="25"/>
        <v/>
      </c>
      <c r="Z47" s="103" t="str">
        <f t="shared" si="26"/>
        <v/>
      </c>
      <c r="AA47" s="103" t="str">
        <f t="shared" si="27"/>
        <v/>
      </c>
      <c r="AB47" s="103">
        <f t="shared" si="28"/>
        <v>-0.57933333333333348</v>
      </c>
      <c r="AC47" s="36">
        <f t="shared" si="29"/>
        <v>78.923205342237054</v>
      </c>
      <c r="AD47" s="35">
        <f t="shared" si="30"/>
        <v>0</v>
      </c>
      <c r="AE47" s="35">
        <f t="shared" si="31"/>
        <v>0</v>
      </c>
      <c r="AF47" s="35">
        <f t="shared" si="32"/>
        <v>0</v>
      </c>
      <c r="AG47" s="35">
        <f t="shared" si="33"/>
        <v>0</v>
      </c>
      <c r="AH47" s="35">
        <f t="shared" si="34"/>
        <v>56.534740545294632</v>
      </c>
      <c r="AI47" s="35">
        <f t="shared" si="35"/>
        <v>0</v>
      </c>
      <c r="AJ47" s="35">
        <f t="shared" si="36"/>
        <v>0</v>
      </c>
      <c r="AK47" s="35">
        <f t="shared" si="37"/>
        <v>0</v>
      </c>
      <c r="AL47" s="35">
        <f t="shared" si="38"/>
        <v>0</v>
      </c>
      <c r="AM47" s="35">
        <f t="shared" si="39"/>
        <v>0</v>
      </c>
      <c r="AN47" s="35">
        <f t="shared" si="40"/>
        <v>62.471698113207538</v>
      </c>
      <c r="AO47" s="36">
        <f t="shared" si="41"/>
        <v>100</v>
      </c>
      <c r="AP47" s="35">
        <f t="shared" si="42"/>
        <v>0</v>
      </c>
      <c r="AQ47" s="35">
        <f t="shared" si="43"/>
        <v>0</v>
      </c>
      <c r="AR47" s="35">
        <f t="shared" si="44"/>
        <v>0</v>
      </c>
      <c r="AS47" s="35">
        <f t="shared" si="45"/>
        <v>0</v>
      </c>
      <c r="AT47" s="35">
        <f t="shared" si="46"/>
        <v>100</v>
      </c>
      <c r="AU47" s="35">
        <f t="shared" si="47"/>
        <v>0</v>
      </c>
      <c r="AV47" s="35">
        <f t="shared" si="48"/>
        <v>0</v>
      </c>
      <c r="AW47" s="35">
        <f t="shared" si="49"/>
        <v>0</v>
      </c>
      <c r="AX47" s="35">
        <f t="shared" si="50"/>
        <v>0</v>
      </c>
      <c r="AY47" s="35">
        <f t="shared" si="51"/>
        <v>0</v>
      </c>
      <c r="AZ47" s="35">
        <f t="shared" si="52"/>
        <v>100.00000000000001</v>
      </c>
      <c r="BA47" s="36">
        <f t="shared" si="53"/>
        <v>100</v>
      </c>
      <c r="BB47" s="35">
        <f t="shared" si="54"/>
        <v>0</v>
      </c>
      <c r="BC47" s="35">
        <f t="shared" si="55"/>
        <v>0</v>
      </c>
      <c r="BD47" s="35">
        <f t="shared" si="56"/>
        <v>0</v>
      </c>
      <c r="BE47" s="35">
        <f t="shared" si="57"/>
        <v>0</v>
      </c>
      <c r="BF47" s="35">
        <f t="shared" si="58"/>
        <v>71.632595635391837</v>
      </c>
      <c r="BG47" s="35">
        <f t="shared" si="59"/>
        <v>0</v>
      </c>
      <c r="BH47" s="35">
        <f t="shared" si="60"/>
        <v>0</v>
      </c>
      <c r="BI47" s="35">
        <f t="shared" si="61"/>
        <v>0</v>
      </c>
      <c r="BJ47" s="35">
        <f t="shared" si="62"/>
        <v>0</v>
      </c>
      <c r="BK47" s="35">
        <f t="shared" si="63"/>
        <v>0</v>
      </c>
      <c r="BL47" s="35">
        <f t="shared" si="64"/>
        <v>79.155044251319566</v>
      </c>
      <c r="BM47" s="35">
        <f t="shared" si="65"/>
        <v>89.445189395971354</v>
      </c>
      <c r="BN47" s="35">
        <f t="shared" si="66"/>
        <v>100</v>
      </c>
      <c r="BO47" s="35">
        <f t="shared" si="67"/>
        <v>93.584419891018555</v>
      </c>
      <c r="BP47" s="36">
        <f t="shared" si="68"/>
        <v>78.923205342237054</v>
      </c>
      <c r="BQ47" s="35">
        <f t="shared" si="69"/>
        <v>0</v>
      </c>
      <c r="BR47" s="35">
        <f t="shared" si="70"/>
        <v>0</v>
      </c>
      <c r="BS47" s="35">
        <f t="shared" si="71"/>
        <v>0</v>
      </c>
      <c r="BT47" s="35">
        <f t="shared" si="72"/>
        <v>0</v>
      </c>
      <c r="BU47" s="35">
        <f t="shared" si="73"/>
        <v>56.534740545294632</v>
      </c>
      <c r="BV47" s="35">
        <f t="shared" si="74"/>
        <v>0</v>
      </c>
      <c r="BW47" s="35">
        <f t="shared" si="75"/>
        <v>0</v>
      </c>
      <c r="BX47" s="35">
        <f t="shared" si="76"/>
        <v>0</v>
      </c>
      <c r="BY47" s="35">
        <f t="shared" si="77"/>
        <v>0</v>
      </c>
      <c r="BZ47" s="35">
        <f t="shared" si="78"/>
        <v>0</v>
      </c>
      <c r="CA47" s="35">
        <f t="shared" si="79"/>
        <v>62.471698113207552</v>
      </c>
      <c r="CB47" s="35">
        <f t="shared" si="80"/>
        <v>71.522669886925016</v>
      </c>
      <c r="CC47" s="35">
        <f t="shared" si="81"/>
        <v>79.962567433667289</v>
      </c>
      <c r="CD47" s="35">
        <f t="shared" si="82"/>
        <v>74.83250486276205</v>
      </c>
      <c r="CE47" s="36">
        <f t="shared" si="83"/>
        <v>100</v>
      </c>
      <c r="CF47" s="35">
        <f t="shared" si="84"/>
        <v>0</v>
      </c>
      <c r="CG47" s="35">
        <f t="shared" si="85"/>
        <v>0</v>
      </c>
      <c r="CH47" s="35">
        <f t="shared" si="86"/>
        <v>0</v>
      </c>
      <c r="CI47" s="35">
        <f t="shared" si="87"/>
        <v>0</v>
      </c>
      <c r="CJ47" s="35">
        <f t="shared" si="88"/>
        <v>67.985193019566367</v>
      </c>
      <c r="CK47" s="35">
        <f t="shared" si="89"/>
        <v>0</v>
      </c>
      <c r="CL47" s="35">
        <f t="shared" si="90"/>
        <v>0</v>
      </c>
      <c r="CM47" s="35">
        <f t="shared" si="91"/>
        <v>0</v>
      </c>
      <c r="CN47" s="35">
        <f t="shared" si="92"/>
        <v>0</v>
      </c>
      <c r="CO47" s="35">
        <f t="shared" si="93"/>
        <v>0</v>
      </c>
      <c r="CP47" s="35">
        <f t="shared" si="94"/>
        <v>70.037017451084083</v>
      </c>
      <c r="CQ47" s="35">
        <f t="shared" si="95"/>
        <v>89.701225388957738</v>
      </c>
      <c r="CR47" s="35">
        <f t="shared" si="96"/>
        <v>100</v>
      </c>
      <c r="CS47" s="35">
        <f t="shared" si="97"/>
        <v>95.346275643673408</v>
      </c>
      <c r="CT47" s="56">
        <v>9.4550000000000001</v>
      </c>
      <c r="CU47" s="57"/>
      <c r="CV47" s="57"/>
      <c r="CW47" s="57"/>
      <c r="CX47" s="57"/>
      <c r="CY47" s="57">
        <v>6.4279999999999999</v>
      </c>
      <c r="CZ47" s="57"/>
      <c r="DA47" s="57"/>
      <c r="DB47" s="57"/>
      <c r="DC47" s="57"/>
      <c r="DD47" s="57"/>
      <c r="DE47" s="57">
        <v>6.6219999999999999</v>
      </c>
      <c r="DF47" s="57">
        <v>6.5149999999999997</v>
      </c>
      <c r="DG47" s="57">
        <v>7.2629999999999999</v>
      </c>
      <c r="DH47" s="57">
        <v>6.9249999999999998</v>
      </c>
      <c r="DI47" s="56">
        <v>7.2179999999999994E-2</v>
      </c>
      <c r="DJ47" s="57"/>
      <c r="DK47" s="57"/>
      <c r="DL47" s="57"/>
      <c r="DM47" s="57"/>
      <c r="DN47" s="57">
        <v>0.61609999999999998</v>
      </c>
      <c r="DO47" s="57"/>
      <c r="DP47" s="57"/>
      <c r="DQ47" s="57"/>
      <c r="DR47" s="57"/>
      <c r="DS47" s="57"/>
      <c r="DT47" s="57">
        <v>0.21779999999999999</v>
      </c>
      <c r="DU47" s="57">
        <v>0.39069999999999999</v>
      </c>
      <c r="DV47" s="57">
        <v>0.21379999999999999</v>
      </c>
      <c r="DW47" s="57">
        <v>0.15709999999999999</v>
      </c>
    </row>
    <row r="48" spans="1:127" x14ac:dyDescent="0.2">
      <c r="A48" s="50" t="s">
        <v>35</v>
      </c>
      <c r="B48" s="50" t="e">
        <f>VLOOKUP(A48,#REF!,6,FALSE)</f>
        <v>#REF!</v>
      </c>
      <c r="C48" s="87" t="e">
        <f>VLOOKUP(B48,#REF!,10,FALSE)</f>
        <v>#REF!</v>
      </c>
      <c r="E48" s="102" t="str">
        <f t="shared" si="5"/>
        <v/>
      </c>
      <c r="F48" s="103">
        <f t="shared" si="6"/>
        <v>1.9328734177215203</v>
      </c>
      <c r="G48" s="103">
        <f t="shared" si="7"/>
        <v>1.7526933333333332</v>
      </c>
      <c r="H48" s="103">
        <f t="shared" si="8"/>
        <v>1.7037402597402576</v>
      </c>
      <c r="I48" s="103">
        <f t="shared" si="9"/>
        <v>1.5130588235294127</v>
      </c>
      <c r="J48" s="103">
        <f t="shared" si="10"/>
        <v>2.290260273972601</v>
      </c>
      <c r="K48" s="103" t="str">
        <f t="shared" si="11"/>
        <v/>
      </c>
      <c r="L48" s="103">
        <f t="shared" si="12"/>
        <v>0.52646666666666597</v>
      </c>
      <c r="M48" s="103" t="str">
        <f t="shared" si="13"/>
        <v/>
      </c>
      <c r="N48" s="103" t="str">
        <f t="shared" si="14"/>
        <v/>
      </c>
      <c r="O48" s="103" t="str">
        <f t="shared" si="15"/>
        <v/>
      </c>
      <c r="P48" s="103">
        <f t="shared" si="16"/>
        <v>-7.3679012345677641E-2</v>
      </c>
      <c r="Q48" s="102" t="str">
        <f t="shared" si="17"/>
        <v/>
      </c>
      <c r="R48" s="103">
        <f t="shared" si="18"/>
        <v>0.45142857142857196</v>
      </c>
      <c r="S48" s="103">
        <f t="shared" si="19"/>
        <v>0.38942857142857257</v>
      </c>
      <c r="T48" s="103">
        <f t="shared" si="20"/>
        <v>0.48442857142857143</v>
      </c>
      <c r="U48" s="103">
        <f t="shared" si="21"/>
        <v>0.34142857142857252</v>
      </c>
      <c r="V48" s="103">
        <f t="shared" si="22"/>
        <v>1.1834285714285713</v>
      </c>
      <c r="W48" s="103" t="str">
        <f t="shared" si="23"/>
        <v/>
      </c>
      <c r="X48" s="103">
        <f t="shared" si="24"/>
        <v>-1.3065714285714281</v>
      </c>
      <c r="Y48" s="103" t="str">
        <f t="shared" si="25"/>
        <v/>
      </c>
      <c r="Z48" s="103" t="str">
        <f t="shared" si="26"/>
        <v/>
      </c>
      <c r="AA48" s="103" t="str">
        <f t="shared" si="27"/>
        <v/>
      </c>
      <c r="AB48" s="103">
        <f t="shared" si="28"/>
        <v>-1.5435714285714282</v>
      </c>
      <c r="AC48" s="36">
        <f t="shared" si="29"/>
        <v>0</v>
      </c>
      <c r="AD48" s="35">
        <f t="shared" si="30"/>
        <v>90.559701492537314</v>
      </c>
      <c r="AE48" s="35">
        <f t="shared" si="31"/>
        <v>88.414298808432648</v>
      </c>
      <c r="AF48" s="35">
        <f t="shared" si="32"/>
        <v>89.366972477064209</v>
      </c>
      <c r="AG48" s="35">
        <f t="shared" si="33"/>
        <v>87.333939945404921</v>
      </c>
      <c r="AH48" s="35">
        <f t="shared" si="34"/>
        <v>91.820580474934047</v>
      </c>
      <c r="AI48" s="35">
        <f t="shared" si="35"/>
        <v>0</v>
      </c>
      <c r="AJ48" s="35">
        <f t="shared" si="36"/>
        <v>85.327895245250616</v>
      </c>
      <c r="AK48" s="35">
        <f t="shared" si="37"/>
        <v>0</v>
      </c>
      <c r="AL48" s="35">
        <f t="shared" si="38"/>
        <v>0</v>
      </c>
      <c r="AM48" s="35">
        <f t="shared" si="39"/>
        <v>0</v>
      </c>
      <c r="AN48" s="35">
        <f t="shared" si="40"/>
        <v>72.764150943396231</v>
      </c>
      <c r="AO48" s="36">
        <f t="shared" si="41"/>
        <v>0</v>
      </c>
      <c r="AP48" s="35">
        <f t="shared" si="42"/>
        <v>92.988505747126453</v>
      </c>
      <c r="AQ48" s="35">
        <f t="shared" si="43"/>
        <v>92.394636015325688</v>
      </c>
      <c r="AR48" s="35">
        <f t="shared" si="44"/>
        <v>93.304597701149419</v>
      </c>
      <c r="AS48" s="35">
        <f t="shared" si="45"/>
        <v>91.934865900383159</v>
      </c>
      <c r="AT48" s="35">
        <f t="shared" si="46"/>
        <v>100</v>
      </c>
      <c r="AU48" s="35">
        <f t="shared" si="47"/>
        <v>0</v>
      </c>
      <c r="AV48" s="35">
        <f t="shared" si="48"/>
        <v>100</v>
      </c>
      <c r="AW48" s="35">
        <f t="shared" si="49"/>
        <v>0</v>
      </c>
      <c r="AX48" s="35">
        <f t="shared" si="50"/>
        <v>0</v>
      </c>
      <c r="AY48" s="35">
        <f t="shared" si="51"/>
        <v>0</v>
      </c>
      <c r="AZ48" s="35">
        <f t="shared" si="52"/>
        <v>100</v>
      </c>
      <c r="BA48" s="36">
        <f t="shared" si="53"/>
        <v>0</v>
      </c>
      <c r="BB48" s="35">
        <f t="shared" si="54"/>
        <v>98.626801338136886</v>
      </c>
      <c r="BC48" s="35">
        <f t="shared" si="55"/>
        <v>96.29028519654014</v>
      </c>
      <c r="BD48" s="35">
        <f t="shared" si="56"/>
        <v>97.327823473584289</v>
      </c>
      <c r="BE48" s="35">
        <f t="shared" si="57"/>
        <v>95.113687469277195</v>
      </c>
      <c r="BF48" s="35">
        <f t="shared" si="58"/>
        <v>100</v>
      </c>
      <c r="BG48" s="35">
        <f t="shared" si="59"/>
        <v>0</v>
      </c>
      <c r="BH48" s="35">
        <f t="shared" si="60"/>
        <v>92.928943384913737</v>
      </c>
      <c r="BI48" s="35">
        <f t="shared" si="61"/>
        <v>0</v>
      </c>
      <c r="BJ48" s="35">
        <f t="shared" si="62"/>
        <v>0</v>
      </c>
      <c r="BK48" s="35">
        <f t="shared" si="63"/>
        <v>0</v>
      </c>
      <c r="BL48" s="35">
        <f t="shared" si="64"/>
        <v>79.246014964216002</v>
      </c>
      <c r="BM48" s="35">
        <f t="shared" si="65"/>
        <v>0</v>
      </c>
      <c r="BN48" s="35">
        <f t="shared" si="66"/>
        <v>0</v>
      </c>
      <c r="BO48" s="35">
        <f t="shared" si="67"/>
        <v>0</v>
      </c>
      <c r="BP48" s="36">
        <f t="shared" si="68"/>
        <v>0</v>
      </c>
      <c r="BQ48" s="35">
        <f t="shared" si="69"/>
        <v>90.559701492537314</v>
      </c>
      <c r="BR48" s="35">
        <f t="shared" si="70"/>
        <v>88.414298808432648</v>
      </c>
      <c r="BS48" s="35">
        <f t="shared" si="71"/>
        <v>89.366972477064209</v>
      </c>
      <c r="BT48" s="35">
        <f t="shared" si="72"/>
        <v>87.333939945404921</v>
      </c>
      <c r="BU48" s="35">
        <f t="shared" si="73"/>
        <v>91.820580474934047</v>
      </c>
      <c r="BV48" s="35">
        <f t="shared" si="74"/>
        <v>0</v>
      </c>
      <c r="BW48" s="35">
        <f t="shared" si="75"/>
        <v>85.327895245250616</v>
      </c>
      <c r="BX48" s="35">
        <f t="shared" si="76"/>
        <v>0</v>
      </c>
      <c r="BY48" s="35">
        <f t="shared" si="77"/>
        <v>0</v>
      </c>
      <c r="BZ48" s="35">
        <f t="shared" si="78"/>
        <v>0</v>
      </c>
      <c r="CA48" s="35">
        <f t="shared" si="79"/>
        <v>72.764150943396231</v>
      </c>
      <c r="CB48" s="35">
        <f t="shared" si="80"/>
        <v>0</v>
      </c>
      <c r="CC48" s="35">
        <f t="shared" si="81"/>
        <v>0</v>
      </c>
      <c r="CD48" s="35">
        <f t="shared" si="82"/>
        <v>0</v>
      </c>
      <c r="CE48" s="36">
        <f t="shared" si="83"/>
        <v>0</v>
      </c>
      <c r="CF48" s="35">
        <f t="shared" si="84"/>
        <v>92.988505747126453</v>
      </c>
      <c r="CG48" s="35">
        <f t="shared" si="85"/>
        <v>92.394636015325688</v>
      </c>
      <c r="CH48" s="35">
        <f t="shared" si="86"/>
        <v>93.304597701149419</v>
      </c>
      <c r="CI48" s="35">
        <f t="shared" si="87"/>
        <v>91.934865900383159</v>
      </c>
      <c r="CJ48" s="35">
        <f t="shared" si="88"/>
        <v>100</v>
      </c>
      <c r="CK48" s="35">
        <f t="shared" si="89"/>
        <v>0</v>
      </c>
      <c r="CL48" s="35">
        <f t="shared" si="90"/>
        <v>76.149425287356323</v>
      </c>
      <c r="CM48" s="35">
        <f t="shared" si="91"/>
        <v>0</v>
      </c>
      <c r="CN48" s="35">
        <f t="shared" si="92"/>
        <v>0</v>
      </c>
      <c r="CO48" s="35">
        <f t="shared" si="93"/>
        <v>0</v>
      </c>
      <c r="CP48" s="35">
        <f t="shared" si="94"/>
        <v>73.879310344827587</v>
      </c>
      <c r="CQ48" s="35">
        <f t="shared" si="95"/>
        <v>0</v>
      </c>
      <c r="CR48" s="35">
        <f t="shared" si="96"/>
        <v>0</v>
      </c>
      <c r="CS48" s="35">
        <f t="shared" si="97"/>
        <v>0</v>
      </c>
      <c r="CT48" s="56"/>
      <c r="CU48" s="57">
        <v>9.7080000000000002</v>
      </c>
      <c r="CV48" s="57">
        <v>9.6460000000000008</v>
      </c>
      <c r="CW48" s="57">
        <v>9.7409999999999997</v>
      </c>
      <c r="CX48" s="57">
        <v>9.5980000000000008</v>
      </c>
      <c r="CY48" s="57">
        <v>10.44</v>
      </c>
      <c r="CZ48" s="68"/>
      <c r="DA48" s="57">
        <v>7.95</v>
      </c>
      <c r="DB48" s="57"/>
      <c r="DC48" s="57"/>
      <c r="DD48" s="57"/>
      <c r="DE48" s="57">
        <v>7.7130000000000001</v>
      </c>
      <c r="DF48" s="57"/>
      <c r="DG48" s="57"/>
      <c r="DH48" s="57"/>
      <c r="DI48" s="56"/>
      <c r="DJ48" s="57">
        <v>6.83E-2</v>
      </c>
      <c r="DK48" s="57">
        <v>0.1096</v>
      </c>
      <c r="DL48" s="57">
        <v>0.10059999999999999</v>
      </c>
      <c r="DM48" s="57">
        <v>9.5070000000000002E-2</v>
      </c>
      <c r="DN48" s="57">
        <v>0.1467</v>
      </c>
      <c r="DO48" s="68"/>
      <c r="DP48" s="57">
        <v>0.1439</v>
      </c>
      <c r="DQ48" s="57"/>
      <c r="DR48" s="57"/>
      <c r="DS48" s="57"/>
      <c r="DT48" s="57">
        <v>7.5990000000000002E-2</v>
      </c>
      <c r="DU48" s="57"/>
      <c r="DV48" s="57"/>
      <c r="DW48" s="57"/>
    </row>
    <row r="49" spans="1:127" x14ac:dyDescent="0.2">
      <c r="A49" s="50" t="s">
        <v>36</v>
      </c>
      <c r="B49" s="50" t="e">
        <f>VLOOKUP(A49,#REF!,6,FALSE)</f>
        <v>#REF!</v>
      </c>
      <c r="C49" s="87" t="e">
        <f>VLOOKUP(B49,#REF!,10,FALSE)</f>
        <v>#REF!</v>
      </c>
      <c r="E49" s="102">
        <f t="shared" si="5"/>
        <v>2.1031818181818167</v>
      </c>
      <c r="F49" s="103">
        <f t="shared" si="6"/>
        <v>1.3828734177215196</v>
      </c>
      <c r="G49" s="103">
        <f t="shared" si="7"/>
        <v>0.99169333333333221</v>
      </c>
      <c r="H49" s="103" t="str">
        <f t="shared" si="8"/>
        <v/>
      </c>
      <c r="I49" s="103">
        <f t="shared" si="9"/>
        <v>0.13205882352941245</v>
      </c>
      <c r="J49" s="103">
        <f t="shared" si="10"/>
        <v>0.10326027397260162</v>
      </c>
      <c r="K49" s="103">
        <f t="shared" si="11"/>
        <v>1.3753888888888888</v>
      </c>
      <c r="L49" s="103">
        <f t="shared" si="12"/>
        <v>1.2404666666666655</v>
      </c>
      <c r="M49" s="103" t="str">
        <f t="shared" si="13"/>
        <v/>
      </c>
      <c r="N49" s="103" t="str">
        <f t="shared" si="14"/>
        <v/>
      </c>
      <c r="O49" s="103" t="str">
        <f t="shared" si="15"/>
        <v/>
      </c>
      <c r="P49" s="103">
        <f t="shared" si="16"/>
        <v>1.0813209876543226</v>
      </c>
      <c r="Q49" s="102">
        <f t="shared" si="17"/>
        <v>1.6643636363636372</v>
      </c>
      <c r="R49" s="103">
        <f t="shared" si="18"/>
        <v>0.2123636363636372</v>
      </c>
      <c r="S49" s="103">
        <f t="shared" si="19"/>
        <v>-6.0636363636362489E-2</v>
      </c>
      <c r="T49" s="103" t="str">
        <f t="shared" si="20"/>
        <v/>
      </c>
      <c r="U49" s="103">
        <f t="shared" si="21"/>
        <v>-0.72863636363636175</v>
      </c>
      <c r="V49" s="103">
        <f t="shared" si="22"/>
        <v>-0.69263636363636216</v>
      </c>
      <c r="W49" s="103">
        <f t="shared" si="23"/>
        <v>4.0363636363638378E-2</v>
      </c>
      <c r="X49" s="103">
        <f t="shared" si="24"/>
        <v>-0.28163636363636257</v>
      </c>
      <c r="Y49" s="103" t="str">
        <f t="shared" si="25"/>
        <v/>
      </c>
      <c r="Z49" s="103" t="str">
        <f t="shared" si="26"/>
        <v/>
      </c>
      <c r="AA49" s="103" t="str">
        <f t="shared" si="27"/>
        <v/>
      </c>
      <c r="AB49" s="103">
        <f t="shared" si="28"/>
        <v>-7.7636363636361949E-2</v>
      </c>
      <c r="AC49" s="36">
        <f t="shared" si="29"/>
        <v>88.56427378964942</v>
      </c>
      <c r="AD49" s="35">
        <f t="shared" si="30"/>
        <v>85.429104477611929</v>
      </c>
      <c r="AE49" s="35">
        <f t="shared" si="31"/>
        <v>81.439046746104495</v>
      </c>
      <c r="AF49" s="35">
        <f t="shared" si="32"/>
        <v>0</v>
      </c>
      <c r="AG49" s="35">
        <f t="shared" si="33"/>
        <v>74.76797088262056</v>
      </c>
      <c r="AH49" s="35">
        <f t="shared" si="34"/>
        <v>72.585751978891821</v>
      </c>
      <c r="AI49" s="35">
        <f t="shared" si="35"/>
        <v>82.820276497695843</v>
      </c>
      <c r="AJ49" s="35">
        <f t="shared" si="36"/>
        <v>92.991306214446709</v>
      </c>
      <c r="AK49" s="35">
        <f t="shared" si="37"/>
        <v>0</v>
      </c>
      <c r="AL49" s="35">
        <f t="shared" si="38"/>
        <v>0</v>
      </c>
      <c r="AM49" s="35">
        <f t="shared" si="39"/>
        <v>0</v>
      </c>
      <c r="AN49" s="35">
        <f t="shared" si="40"/>
        <v>83.660377358490592</v>
      </c>
      <c r="AO49" s="36">
        <f t="shared" si="41"/>
        <v>100</v>
      </c>
      <c r="AP49" s="35">
        <f t="shared" si="42"/>
        <v>100</v>
      </c>
      <c r="AQ49" s="35">
        <f t="shared" si="43"/>
        <v>97.018999781611711</v>
      </c>
      <c r="AR49" s="35">
        <f t="shared" si="44"/>
        <v>0</v>
      </c>
      <c r="AS49" s="35">
        <f t="shared" si="45"/>
        <v>89.724830749071856</v>
      </c>
      <c r="AT49" s="35">
        <f t="shared" si="46"/>
        <v>90.117929678969205</v>
      </c>
      <c r="AU49" s="35">
        <f t="shared" si="47"/>
        <v>100</v>
      </c>
      <c r="AV49" s="35">
        <f t="shared" si="48"/>
        <v>96.416648119296667</v>
      </c>
      <c r="AW49" s="35">
        <f t="shared" si="49"/>
        <v>0</v>
      </c>
      <c r="AX49" s="35">
        <f t="shared" si="50"/>
        <v>0</v>
      </c>
      <c r="AY49" s="35">
        <f t="shared" si="51"/>
        <v>0</v>
      </c>
      <c r="AZ49" s="35">
        <f t="shared" si="52"/>
        <v>100</v>
      </c>
      <c r="BA49" s="36">
        <f t="shared" si="53"/>
        <v>95.23930504364769</v>
      </c>
      <c r="BB49" s="35">
        <f t="shared" si="54"/>
        <v>91.867840075936101</v>
      </c>
      <c r="BC49" s="35">
        <f t="shared" si="55"/>
        <v>87.577054309032278</v>
      </c>
      <c r="BD49" s="35">
        <f t="shared" si="56"/>
        <v>0</v>
      </c>
      <c r="BE49" s="35">
        <f t="shared" si="57"/>
        <v>80.403183831183725</v>
      </c>
      <c r="BF49" s="35">
        <f t="shared" si="58"/>
        <v>78.056492519313835</v>
      </c>
      <c r="BG49" s="35">
        <f t="shared" si="59"/>
        <v>89.062386441485714</v>
      </c>
      <c r="BH49" s="35">
        <f t="shared" si="60"/>
        <v>100</v>
      </c>
      <c r="BI49" s="35">
        <f t="shared" si="61"/>
        <v>0</v>
      </c>
      <c r="BJ49" s="35">
        <f t="shared" si="62"/>
        <v>0</v>
      </c>
      <c r="BK49" s="35">
        <f t="shared" si="63"/>
        <v>0</v>
      </c>
      <c r="BL49" s="35">
        <f t="shared" si="64"/>
        <v>89.965805153399913</v>
      </c>
      <c r="BM49" s="35">
        <f t="shared" si="65"/>
        <v>97.978457895814344</v>
      </c>
      <c r="BN49" s="35">
        <f t="shared" si="66"/>
        <v>94.613174001922218</v>
      </c>
      <c r="BO49" s="35">
        <f t="shared" si="67"/>
        <v>100</v>
      </c>
      <c r="BP49" s="36">
        <f t="shared" si="68"/>
        <v>88.564273789649405</v>
      </c>
      <c r="BQ49" s="35">
        <f t="shared" si="69"/>
        <v>85.429104477611929</v>
      </c>
      <c r="BR49" s="35">
        <f t="shared" si="70"/>
        <v>81.439046746104495</v>
      </c>
      <c r="BS49" s="35">
        <f t="shared" si="71"/>
        <v>0</v>
      </c>
      <c r="BT49" s="35">
        <f t="shared" si="72"/>
        <v>74.76797088262056</v>
      </c>
      <c r="BU49" s="35">
        <f t="shared" si="73"/>
        <v>72.585751978891821</v>
      </c>
      <c r="BV49" s="35">
        <f t="shared" si="74"/>
        <v>82.820276497695858</v>
      </c>
      <c r="BW49" s="35">
        <f t="shared" si="75"/>
        <v>92.991306214446709</v>
      </c>
      <c r="BX49" s="35">
        <f t="shared" si="76"/>
        <v>0</v>
      </c>
      <c r="BY49" s="35">
        <f t="shared" si="77"/>
        <v>0</v>
      </c>
      <c r="BZ49" s="35">
        <f t="shared" si="78"/>
        <v>0</v>
      </c>
      <c r="CA49" s="35">
        <f t="shared" si="79"/>
        <v>83.660377358490578</v>
      </c>
      <c r="CB49" s="35">
        <f t="shared" si="80"/>
        <v>97.9361071467779</v>
      </c>
      <c r="CC49" s="35">
        <f t="shared" si="81"/>
        <v>94.572277881757131</v>
      </c>
      <c r="CD49" s="35">
        <f t="shared" si="82"/>
        <v>99.956775448454721</v>
      </c>
      <c r="CE49" s="36">
        <f t="shared" si="83"/>
        <v>100</v>
      </c>
      <c r="CF49" s="35">
        <f t="shared" si="84"/>
        <v>86.314797360980208</v>
      </c>
      <c r="CG49" s="35">
        <f t="shared" si="85"/>
        <v>83.741753063147982</v>
      </c>
      <c r="CH49" s="35">
        <f t="shared" si="86"/>
        <v>0</v>
      </c>
      <c r="CI49" s="35">
        <f t="shared" si="87"/>
        <v>77.445805843543837</v>
      </c>
      <c r="CJ49" s="35">
        <f t="shared" si="88"/>
        <v>77.785108388312906</v>
      </c>
      <c r="CK49" s="35">
        <f t="shared" si="89"/>
        <v>84.693685202639031</v>
      </c>
      <c r="CL49" s="35">
        <f t="shared" si="90"/>
        <v>81.658812441093303</v>
      </c>
      <c r="CM49" s="35">
        <f t="shared" si="91"/>
        <v>0</v>
      </c>
      <c r="CN49" s="35">
        <f t="shared" si="92"/>
        <v>0</v>
      </c>
      <c r="CO49" s="35">
        <f t="shared" si="93"/>
        <v>0</v>
      </c>
      <c r="CP49" s="35">
        <f t="shared" si="94"/>
        <v>83.581526861451465</v>
      </c>
      <c r="CQ49" s="35">
        <f t="shared" si="95"/>
        <v>96.443243243243231</v>
      </c>
      <c r="CR49" s="35">
        <f t="shared" si="96"/>
        <v>92.86486486486487</v>
      </c>
      <c r="CS49" s="35">
        <f t="shared" si="97"/>
        <v>100</v>
      </c>
      <c r="CT49" s="56">
        <v>10.61</v>
      </c>
      <c r="CU49" s="57">
        <v>9.1579999999999995</v>
      </c>
      <c r="CV49" s="57">
        <v>8.8849999999999998</v>
      </c>
      <c r="CW49" s="57"/>
      <c r="CX49" s="57">
        <v>8.2170000000000005</v>
      </c>
      <c r="CY49" s="57">
        <v>8.2530000000000001</v>
      </c>
      <c r="CZ49" s="57">
        <v>8.9860000000000007</v>
      </c>
      <c r="DA49" s="57">
        <v>8.6639999999999997</v>
      </c>
      <c r="DB49" s="57"/>
      <c r="DC49" s="57"/>
      <c r="DD49" s="57"/>
      <c r="DE49" s="57">
        <v>8.8680000000000003</v>
      </c>
      <c r="DF49" s="57">
        <v>8.9209999999999994</v>
      </c>
      <c r="DG49" s="57">
        <v>8.59</v>
      </c>
      <c r="DH49" s="57">
        <v>9.25</v>
      </c>
      <c r="DI49" s="56">
        <v>7.5039999999999996E-2</v>
      </c>
      <c r="DJ49" s="57">
        <v>0.10349999999999999</v>
      </c>
      <c r="DK49" s="57">
        <v>5.9130000000000002E-2</v>
      </c>
      <c r="DL49" s="57"/>
      <c r="DM49" s="57">
        <v>0.21379999999999999</v>
      </c>
      <c r="DN49" s="57">
        <v>0.19589999999999999</v>
      </c>
      <c r="DO49" s="57">
        <v>0.33679999999999999</v>
      </c>
      <c r="DP49" s="57">
        <v>0.26329999999999998</v>
      </c>
      <c r="DQ49" s="57"/>
      <c r="DR49" s="57"/>
      <c r="DS49" s="57"/>
      <c r="DT49" s="57">
        <v>5.5660000000000001E-2</v>
      </c>
      <c r="DU49" s="57">
        <v>0.113</v>
      </c>
      <c r="DV49" s="57">
        <v>9.042E-2</v>
      </c>
      <c r="DW49" s="57">
        <v>9.6290000000000001E-2</v>
      </c>
    </row>
    <row r="50" spans="1:127" x14ac:dyDescent="0.2">
      <c r="A50" s="50" t="s">
        <v>37</v>
      </c>
      <c r="B50" s="50" t="e">
        <f>VLOOKUP(A50,#REF!,6,FALSE)</f>
        <v>#REF!</v>
      </c>
      <c r="C50" s="87" t="e">
        <f>VLOOKUP(B50,#REF!,10,FALSE)</f>
        <v>#REF!</v>
      </c>
      <c r="E50" s="102">
        <f t="shared" si="5"/>
        <v>6.6181818181817675E-2</v>
      </c>
      <c r="F50" s="103">
        <f t="shared" si="6"/>
        <v>1.5978734177215195</v>
      </c>
      <c r="G50" s="103">
        <f t="shared" si="7"/>
        <v>1.7566933333333328</v>
      </c>
      <c r="H50" s="103">
        <f t="shared" si="8"/>
        <v>1.7227402597402577</v>
      </c>
      <c r="I50" s="103">
        <f t="shared" si="9"/>
        <v>1.8590588235294128</v>
      </c>
      <c r="J50" s="103">
        <f t="shared" si="10"/>
        <v>2.3102602739726024</v>
      </c>
      <c r="K50" s="103">
        <f t="shared" si="11"/>
        <v>3.2393888888888878</v>
      </c>
      <c r="L50" s="103">
        <f t="shared" si="12"/>
        <v>1.893466666666666</v>
      </c>
      <c r="M50" s="103">
        <f t="shared" si="13"/>
        <v>2.1764390243902438</v>
      </c>
      <c r="N50" s="103">
        <f t="shared" si="14"/>
        <v>1.9914864864864885</v>
      </c>
      <c r="O50" s="103">
        <f t="shared" si="15"/>
        <v>2.4370888888888906</v>
      </c>
      <c r="P50" s="103">
        <f t="shared" si="16"/>
        <v>0.85532098765432174</v>
      </c>
      <c r="Q50" s="102">
        <f t="shared" si="17"/>
        <v>-0.82513333333333172</v>
      </c>
      <c r="R50" s="103">
        <f t="shared" si="18"/>
        <v>-2.5133333333332786E-2</v>
      </c>
      <c r="S50" s="103">
        <f t="shared" si="19"/>
        <v>0.25186666666666824</v>
      </c>
      <c r="T50" s="103">
        <f t="shared" si="20"/>
        <v>0.36186666666666767</v>
      </c>
      <c r="U50" s="103">
        <f t="shared" si="21"/>
        <v>0.54586666666666872</v>
      </c>
      <c r="V50" s="103">
        <f t="shared" si="22"/>
        <v>1.0618666666666687</v>
      </c>
      <c r="W50" s="103">
        <f t="shared" si="23"/>
        <v>1.4518666666666675</v>
      </c>
      <c r="X50" s="103">
        <f t="shared" si="24"/>
        <v>-8.1133333333331947E-2</v>
      </c>
      <c r="Y50" s="103">
        <f t="shared" si="25"/>
        <v>0.41686666666666738</v>
      </c>
      <c r="Z50" s="103">
        <f t="shared" si="26"/>
        <v>0.27886666666666748</v>
      </c>
      <c r="AA50" s="103">
        <f t="shared" si="27"/>
        <v>0.35386666666666855</v>
      </c>
      <c r="AB50" s="103">
        <f t="shared" si="28"/>
        <v>-0.75613333333333266</v>
      </c>
      <c r="AC50" s="36">
        <f t="shared" si="29"/>
        <v>71.560934891485815</v>
      </c>
      <c r="AD50" s="35">
        <f t="shared" si="30"/>
        <v>87.434701492537314</v>
      </c>
      <c r="AE50" s="35">
        <f t="shared" si="31"/>
        <v>88.450962419798358</v>
      </c>
      <c r="AF50" s="35">
        <f t="shared" si="32"/>
        <v>89.541284403669735</v>
      </c>
      <c r="AG50" s="35">
        <f t="shared" si="33"/>
        <v>90.482256596906296</v>
      </c>
      <c r="AH50" s="35">
        <f t="shared" si="34"/>
        <v>91.996481970096767</v>
      </c>
      <c r="AI50" s="35">
        <f t="shared" si="35"/>
        <v>100</v>
      </c>
      <c r="AJ50" s="35">
        <f t="shared" si="36"/>
        <v>100</v>
      </c>
      <c r="AK50" s="35">
        <f t="shared" si="37"/>
        <v>100</v>
      </c>
      <c r="AL50" s="35">
        <f t="shared" si="38"/>
        <v>97.885899251466725</v>
      </c>
      <c r="AM50" s="35">
        <f t="shared" si="39"/>
        <v>98.256926952141058</v>
      </c>
      <c r="AN50" s="35">
        <f t="shared" si="40"/>
        <v>81.528301886792448</v>
      </c>
      <c r="AO50" s="36">
        <f t="shared" si="41"/>
        <v>100</v>
      </c>
      <c r="AP50" s="35">
        <f t="shared" si="42"/>
        <v>89.60803059273421</v>
      </c>
      <c r="AQ50" s="35">
        <f t="shared" si="43"/>
        <v>92.256214149139566</v>
      </c>
      <c r="AR50" s="35">
        <f t="shared" si="44"/>
        <v>93.307839388145311</v>
      </c>
      <c r="AS50" s="35">
        <f t="shared" si="45"/>
        <v>95.066921606118541</v>
      </c>
      <c r="AT50" s="35">
        <f t="shared" si="46"/>
        <v>99.999999999999986</v>
      </c>
      <c r="AU50" s="35">
        <f t="shared" si="47"/>
        <v>100</v>
      </c>
      <c r="AV50" s="35">
        <f t="shared" si="48"/>
        <v>85.870967741935488</v>
      </c>
      <c r="AW50" s="35">
        <f t="shared" si="49"/>
        <v>100</v>
      </c>
      <c r="AX50" s="35">
        <f t="shared" si="50"/>
        <v>98.593988792664291</v>
      </c>
      <c r="AY50" s="35">
        <f t="shared" si="51"/>
        <v>99.358125318390222</v>
      </c>
      <c r="AZ50" s="35">
        <f t="shared" si="52"/>
        <v>88.048904737646453</v>
      </c>
      <c r="BA50" s="36">
        <f t="shared" si="53"/>
        <v>71.560934891485815</v>
      </c>
      <c r="BB50" s="35">
        <f t="shared" si="54"/>
        <v>87.4347014925373</v>
      </c>
      <c r="BC50" s="35">
        <f t="shared" si="55"/>
        <v>88.450962419798344</v>
      </c>
      <c r="BD50" s="35">
        <f t="shared" si="56"/>
        <v>89.541284403669721</v>
      </c>
      <c r="BE50" s="35">
        <f t="shared" si="57"/>
        <v>90.482256596906282</v>
      </c>
      <c r="BF50" s="35">
        <f t="shared" si="58"/>
        <v>91.996481970096752</v>
      </c>
      <c r="BG50" s="35">
        <f t="shared" si="59"/>
        <v>100</v>
      </c>
      <c r="BH50" s="35">
        <f t="shared" si="60"/>
        <v>100</v>
      </c>
      <c r="BI50" s="35">
        <f t="shared" si="61"/>
        <v>100</v>
      </c>
      <c r="BJ50" s="35">
        <f t="shared" si="62"/>
        <v>97.885899251466725</v>
      </c>
      <c r="BK50" s="35">
        <f t="shared" si="63"/>
        <v>98.256926952141058</v>
      </c>
      <c r="BL50" s="35">
        <f t="shared" si="64"/>
        <v>81.528301886792448</v>
      </c>
      <c r="BM50" s="35">
        <f t="shared" si="65"/>
        <v>96.050821888079497</v>
      </c>
      <c r="BN50" s="35">
        <f t="shared" si="66"/>
        <v>100</v>
      </c>
      <c r="BO50" s="35">
        <f t="shared" si="67"/>
        <v>96.257099541549678</v>
      </c>
      <c r="BP50" s="36">
        <f t="shared" si="68"/>
        <v>71.560934891485815</v>
      </c>
      <c r="BQ50" s="35">
        <f t="shared" si="69"/>
        <v>87.4347014925373</v>
      </c>
      <c r="BR50" s="35">
        <f t="shared" si="70"/>
        <v>88.450962419798344</v>
      </c>
      <c r="BS50" s="35">
        <f t="shared" si="71"/>
        <v>89.541284403669721</v>
      </c>
      <c r="BT50" s="35">
        <f t="shared" si="72"/>
        <v>90.482256596906282</v>
      </c>
      <c r="BU50" s="35">
        <f t="shared" si="73"/>
        <v>91.996481970096752</v>
      </c>
      <c r="BV50" s="35">
        <f t="shared" si="74"/>
        <v>100</v>
      </c>
      <c r="BW50" s="35">
        <f t="shared" si="75"/>
        <v>100</v>
      </c>
      <c r="BX50" s="35">
        <f t="shared" si="76"/>
        <v>100</v>
      </c>
      <c r="BY50" s="35">
        <f t="shared" si="77"/>
        <v>97.885899251466725</v>
      </c>
      <c r="BZ50" s="35">
        <f t="shared" si="78"/>
        <v>98.256926952141058</v>
      </c>
      <c r="CA50" s="35">
        <f t="shared" si="79"/>
        <v>81.528301886792448</v>
      </c>
      <c r="CB50" s="35">
        <f t="shared" si="80"/>
        <v>90.372159402788441</v>
      </c>
      <c r="CC50" s="35">
        <f t="shared" si="81"/>
        <v>94.08785643509853</v>
      </c>
      <c r="CD50" s="35">
        <f t="shared" si="82"/>
        <v>90.566241625243151</v>
      </c>
      <c r="CE50" s="36">
        <f t="shared" si="83"/>
        <v>79.013824884792641</v>
      </c>
      <c r="CF50" s="35">
        <f t="shared" si="84"/>
        <v>86.387096774193552</v>
      </c>
      <c r="CG50" s="35">
        <f t="shared" si="85"/>
        <v>88.940092165898619</v>
      </c>
      <c r="CH50" s="35">
        <f t="shared" si="86"/>
        <v>89.953917050691246</v>
      </c>
      <c r="CI50" s="35">
        <f t="shared" si="87"/>
        <v>91.649769585253466</v>
      </c>
      <c r="CJ50" s="35">
        <f t="shared" si="88"/>
        <v>96.405529953917053</v>
      </c>
      <c r="CK50" s="35">
        <f t="shared" si="89"/>
        <v>100</v>
      </c>
      <c r="CL50" s="35">
        <f t="shared" si="90"/>
        <v>85.870967741935488</v>
      </c>
      <c r="CM50" s="35">
        <f t="shared" si="91"/>
        <v>90.460829493087559</v>
      </c>
      <c r="CN50" s="35">
        <f t="shared" si="92"/>
        <v>89.188940092165893</v>
      </c>
      <c r="CO50" s="35">
        <f t="shared" si="93"/>
        <v>89.880184331797238</v>
      </c>
      <c r="CP50" s="35">
        <f t="shared" si="94"/>
        <v>79.649769585253452</v>
      </c>
      <c r="CQ50" s="35">
        <f t="shared" si="95"/>
        <v>96.325766440439978</v>
      </c>
      <c r="CR50" s="35">
        <f t="shared" si="96"/>
        <v>100</v>
      </c>
      <c r="CS50" s="35">
        <f t="shared" si="97"/>
        <v>98.069272174116549</v>
      </c>
      <c r="CT50" s="56">
        <v>8.5730000000000004</v>
      </c>
      <c r="CU50" s="57">
        <v>9.3729999999999993</v>
      </c>
      <c r="CV50" s="57">
        <v>9.65</v>
      </c>
      <c r="CW50" s="57">
        <v>9.76</v>
      </c>
      <c r="CX50" s="57">
        <v>9.9440000000000008</v>
      </c>
      <c r="CY50" s="57">
        <v>10.46</v>
      </c>
      <c r="CZ50" s="57">
        <v>10.85</v>
      </c>
      <c r="DA50" s="57">
        <v>9.3170000000000002</v>
      </c>
      <c r="DB50" s="57">
        <v>9.8149999999999995</v>
      </c>
      <c r="DC50" s="57">
        <v>9.6769999999999996</v>
      </c>
      <c r="DD50" s="57">
        <v>9.7520000000000007</v>
      </c>
      <c r="DE50" s="57">
        <v>8.6419999999999995</v>
      </c>
      <c r="DF50" s="57">
        <v>8.2319999999999993</v>
      </c>
      <c r="DG50" s="57">
        <v>8.5459999999999994</v>
      </c>
      <c r="DH50" s="57">
        <v>8.3810000000000002</v>
      </c>
      <c r="DI50" s="56">
        <v>0.12670000000000001</v>
      </c>
      <c r="DJ50" s="57">
        <v>0.1111</v>
      </c>
      <c r="DK50" s="57">
        <v>7.3800000000000004E-2</v>
      </c>
      <c r="DL50" s="57">
        <v>8.6919999999999997E-2</v>
      </c>
      <c r="DM50" s="57">
        <v>5.1319999999999998E-2</v>
      </c>
      <c r="DN50" s="57">
        <v>0.13969999999999999</v>
      </c>
      <c r="DO50" s="57">
        <v>0.1157</v>
      </c>
      <c r="DP50" s="57">
        <v>9.5009999999999997E-2</v>
      </c>
      <c r="DQ50" s="57">
        <v>3.8289999999999998E-2</v>
      </c>
      <c r="DR50" s="57">
        <v>6.053E-2</v>
      </c>
      <c r="DS50" s="57">
        <v>5.2319999999999998E-2</v>
      </c>
      <c r="DT50" s="57">
        <v>4.5659999999999999E-2</v>
      </c>
      <c r="DU50" s="57">
        <v>3.5049999999999998E-2</v>
      </c>
      <c r="DV50" s="57">
        <v>6.7430000000000004E-2</v>
      </c>
      <c r="DW50" s="57">
        <v>7.6569999999999999E-2</v>
      </c>
    </row>
    <row r="51" spans="1:127" x14ac:dyDescent="0.2">
      <c r="A51" s="50" t="s">
        <v>38</v>
      </c>
      <c r="B51" s="50" t="e">
        <f>VLOOKUP(A51,#REF!,6,FALSE)</f>
        <v>#REF!</v>
      </c>
      <c r="C51" s="87" t="e">
        <f>VLOOKUP(B51,#REF!,10,FALSE)</f>
        <v>#REF!</v>
      </c>
      <c r="E51" s="102" t="str">
        <f t="shared" si="5"/>
        <v/>
      </c>
      <c r="F51" s="103" t="str">
        <f t="shared" si="6"/>
        <v/>
      </c>
      <c r="G51" s="103" t="str">
        <f t="shared" si="7"/>
        <v/>
      </c>
      <c r="H51" s="103">
        <f t="shared" si="8"/>
        <v>-1.1172597402597422</v>
      </c>
      <c r="I51" s="103">
        <f t="shared" si="9"/>
        <v>-1.0939411764705884</v>
      </c>
      <c r="J51" s="103">
        <f t="shared" si="10"/>
        <v>-0.68573972602739808</v>
      </c>
      <c r="K51" s="103" t="str">
        <f t="shared" si="11"/>
        <v/>
      </c>
      <c r="L51" s="103">
        <f t="shared" si="12"/>
        <v>0.76346666666666518</v>
      </c>
      <c r="M51" s="103">
        <f t="shared" si="13"/>
        <v>1.0954390243902443</v>
      </c>
      <c r="N51" s="103">
        <f t="shared" si="14"/>
        <v>0.97848648648648862</v>
      </c>
      <c r="O51" s="103">
        <f t="shared" si="15"/>
        <v>0.85908888888888946</v>
      </c>
      <c r="P51" s="103">
        <f t="shared" si="16"/>
        <v>1.0903209876543229</v>
      </c>
      <c r="Q51" s="102" t="str">
        <f t="shared" si="17"/>
        <v/>
      </c>
      <c r="R51" s="103" t="str">
        <f t="shared" si="18"/>
        <v/>
      </c>
      <c r="S51" s="103" t="str">
        <f t="shared" si="19"/>
        <v/>
      </c>
      <c r="T51" s="103">
        <f t="shared" si="20"/>
        <v>-1.0813749999999995</v>
      </c>
      <c r="U51" s="103">
        <f t="shared" si="21"/>
        <v>-1.0103749999999998</v>
      </c>
      <c r="V51" s="103">
        <f t="shared" si="22"/>
        <v>-0.53737499999999905</v>
      </c>
      <c r="W51" s="103" t="str">
        <f t="shared" si="23"/>
        <v/>
      </c>
      <c r="X51" s="103">
        <f t="shared" si="24"/>
        <v>0.18562499999999993</v>
      </c>
      <c r="Y51" s="103">
        <f t="shared" si="25"/>
        <v>0.73262500000000053</v>
      </c>
      <c r="Z51" s="103">
        <f t="shared" si="26"/>
        <v>0.66262500000000024</v>
      </c>
      <c r="AA51" s="103">
        <f t="shared" si="27"/>
        <v>0.17262500000000003</v>
      </c>
      <c r="AB51" s="103">
        <f t="shared" si="28"/>
        <v>0.87562500000000121</v>
      </c>
      <c r="AC51" s="36">
        <f t="shared" si="29"/>
        <v>0</v>
      </c>
      <c r="AD51" s="35">
        <f t="shared" si="30"/>
        <v>0</v>
      </c>
      <c r="AE51" s="35">
        <f t="shared" si="31"/>
        <v>0</v>
      </c>
      <c r="AF51" s="35">
        <f t="shared" si="32"/>
        <v>63.486238532110093</v>
      </c>
      <c r="AG51" s="35">
        <f t="shared" si="33"/>
        <v>63.61237488626022</v>
      </c>
      <c r="AH51" s="35">
        <f t="shared" si="34"/>
        <v>65.646437994722973</v>
      </c>
      <c r="AI51" s="35">
        <f t="shared" si="35"/>
        <v>0</v>
      </c>
      <c r="AJ51" s="35">
        <f t="shared" si="36"/>
        <v>87.87163249973166</v>
      </c>
      <c r="AK51" s="35">
        <f t="shared" si="37"/>
        <v>88.986245542536921</v>
      </c>
      <c r="AL51" s="35">
        <f t="shared" si="38"/>
        <v>87.63908557556141</v>
      </c>
      <c r="AM51" s="35">
        <f t="shared" si="39"/>
        <v>82.357682619647349</v>
      </c>
      <c r="AN51" s="35">
        <f t="shared" si="40"/>
        <v>83.745283018867937</v>
      </c>
      <c r="AO51" s="36">
        <f t="shared" si="41"/>
        <v>0</v>
      </c>
      <c r="AP51" s="35">
        <f t="shared" si="42"/>
        <v>0</v>
      </c>
      <c r="AQ51" s="35">
        <f t="shared" si="43"/>
        <v>0</v>
      </c>
      <c r="AR51" s="35">
        <f t="shared" si="44"/>
        <v>92.711682743837073</v>
      </c>
      <c r="AS51" s="35">
        <f t="shared" si="45"/>
        <v>93.66291532690245</v>
      </c>
      <c r="AT51" s="35">
        <f t="shared" si="46"/>
        <v>100</v>
      </c>
      <c r="AU51" s="35">
        <f t="shared" si="47"/>
        <v>0</v>
      </c>
      <c r="AV51" s="35">
        <f t="shared" si="48"/>
        <v>100</v>
      </c>
      <c r="AW51" s="35">
        <f t="shared" si="49"/>
        <v>98.389095415117708</v>
      </c>
      <c r="AX51" s="35">
        <f t="shared" si="50"/>
        <v>97.600540723217293</v>
      </c>
      <c r="AY51" s="35">
        <f t="shared" si="51"/>
        <v>92.080657879914369</v>
      </c>
      <c r="AZ51" s="35">
        <f t="shared" si="52"/>
        <v>100</v>
      </c>
      <c r="BA51" s="36">
        <f t="shared" si="53"/>
        <v>0</v>
      </c>
      <c r="BB51" s="35">
        <f t="shared" si="54"/>
        <v>0</v>
      </c>
      <c r="BC51" s="35">
        <f t="shared" si="55"/>
        <v>0</v>
      </c>
      <c r="BD51" s="35">
        <f t="shared" si="56"/>
        <v>71.343878084801986</v>
      </c>
      <c r="BE51" s="35">
        <f t="shared" si="57"/>
        <v>71.485626231811779</v>
      </c>
      <c r="BF51" s="35">
        <f t="shared" si="58"/>
        <v>73.77144365905724</v>
      </c>
      <c r="BG51" s="35">
        <f t="shared" si="59"/>
        <v>0</v>
      </c>
      <c r="BH51" s="35">
        <f t="shared" si="60"/>
        <v>98.747432217181839</v>
      </c>
      <c r="BI51" s="35">
        <f t="shared" si="61"/>
        <v>99.999999999999986</v>
      </c>
      <c r="BJ51" s="35">
        <f t="shared" si="62"/>
        <v>98.486103151377961</v>
      </c>
      <c r="BK51" s="35">
        <f t="shared" si="63"/>
        <v>92.55102529331792</v>
      </c>
      <c r="BL51" s="35">
        <f t="shared" si="64"/>
        <v>94.110367853238927</v>
      </c>
      <c r="BM51" s="35">
        <f t="shared" si="65"/>
        <v>0</v>
      </c>
      <c r="BN51" s="35">
        <f t="shared" si="66"/>
        <v>0</v>
      </c>
      <c r="BO51" s="35">
        <f t="shared" si="67"/>
        <v>0</v>
      </c>
      <c r="BP51" s="36">
        <f t="shared" si="68"/>
        <v>0</v>
      </c>
      <c r="BQ51" s="35">
        <f t="shared" si="69"/>
        <v>0</v>
      </c>
      <c r="BR51" s="35">
        <f t="shared" si="70"/>
        <v>0</v>
      </c>
      <c r="BS51" s="35">
        <f t="shared" si="71"/>
        <v>63.486238532110093</v>
      </c>
      <c r="BT51" s="35">
        <f t="shared" si="72"/>
        <v>63.612374886260227</v>
      </c>
      <c r="BU51" s="35">
        <f t="shared" si="73"/>
        <v>65.646437994722973</v>
      </c>
      <c r="BV51" s="35">
        <f t="shared" si="74"/>
        <v>0</v>
      </c>
      <c r="BW51" s="35">
        <f t="shared" si="75"/>
        <v>87.87163249973166</v>
      </c>
      <c r="BX51" s="35">
        <f t="shared" si="76"/>
        <v>88.986245542536935</v>
      </c>
      <c r="BY51" s="35">
        <f t="shared" si="77"/>
        <v>87.63908557556141</v>
      </c>
      <c r="BZ51" s="35">
        <f t="shared" si="78"/>
        <v>82.357682619647349</v>
      </c>
      <c r="CA51" s="35">
        <f t="shared" si="79"/>
        <v>83.745283018867937</v>
      </c>
      <c r="CB51" s="35">
        <f t="shared" si="80"/>
        <v>0</v>
      </c>
      <c r="CC51" s="35">
        <f t="shared" si="81"/>
        <v>0</v>
      </c>
      <c r="CD51" s="35">
        <f t="shared" si="82"/>
        <v>0</v>
      </c>
      <c r="CE51" s="36">
        <f t="shared" si="83"/>
        <v>0</v>
      </c>
      <c r="CF51" s="35">
        <f t="shared" si="84"/>
        <v>0</v>
      </c>
      <c r="CG51" s="35">
        <f t="shared" si="85"/>
        <v>0</v>
      </c>
      <c r="CH51" s="35">
        <f t="shared" si="86"/>
        <v>77.954263827869767</v>
      </c>
      <c r="CI51" s="35">
        <f t="shared" si="87"/>
        <v>78.754083586797321</v>
      </c>
      <c r="CJ51" s="35">
        <f t="shared" si="88"/>
        <v>84.082460290638736</v>
      </c>
      <c r="CK51" s="35">
        <f t="shared" si="89"/>
        <v>0</v>
      </c>
      <c r="CL51" s="35">
        <f t="shared" si="90"/>
        <v>92.227103751267308</v>
      </c>
      <c r="CM51" s="35">
        <f t="shared" si="91"/>
        <v>98.389095415117708</v>
      </c>
      <c r="CN51" s="35">
        <f t="shared" si="92"/>
        <v>97.600540723217293</v>
      </c>
      <c r="CO51" s="35">
        <f t="shared" si="93"/>
        <v>92.080657879914369</v>
      </c>
      <c r="CP51" s="35">
        <f t="shared" si="94"/>
        <v>100</v>
      </c>
      <c r="CQ51" s="35">
        <f t="shared" si="95"/>
        <v>0</v>
      </c>
      <c r="CR51" s="35">
        <f t="shared" si="96"/>
        <v>0</v>
      </c>
      <c r="CS51" s="35">
        <f t="shared" si="97"/>
        <v>0</v>
      </c>
      <c r="CT51" s="56"/>
      <c r="CU51" s="57"/>
      <c r="CV51" s="57"/>
      <c r="CW51" s="57">
        <v>6.92</v>
      </c>
      <c r="CX51" s="57">
        <v>6.9909999999999997</v>
      </c>
      <c r="CY51" s="57">
        <v>7.4640000000000004</v>
      </c>
      <c r="CZ51" s="57"/>
      <c r="DA51" s="57">
        <v>8.1869999999999994</v>
      </c>
      <c r="DB51" s="57">
        <v>8.734</v>
      </c>
      <c r="DC51" s="57">
        <v>8.6639999999999997</v>
      </c>
      <c r="DD51" s="57">
        <v>8.1739999999999995</v>
      </c>
      <c r="DE51" s="57">
        <v>8.8770000000000007</v>
      </c>
      <c r="DF51" s="57"/>
      <c r="DG51" s="57"/>
      <c r="DH51" s="57"/>
      <c r="DI51" s="56"/>
      <c r="DJ51" s="57"/>
      <c r="DK51" s="57"/>
      <c r="DL51" s="57">
        <v>0.41620000000000001</v>
      </c>
      <c r="DM51" s="57">
        <v>0.18909999999999999</v>
      </c>
      <c r="DN51" s="57">
        <v>0.25159999999999999</v>
      </c>
      <c r="DO51" s="57"/>
      <c r="DP51" s="57">
        <v>8.6499999999999994E-2</v>
      </c>
      <c r="DQ51" s="57">
        <v>6.1120000000000001E-2</v>
      </c>
      <c r="DR51" s="57">
        <v>4.1640000000000003E-2</v>
      </c>
      <c r="DS51" s="57">
        <v>5.0599999999999999E-2</v>
      </c>
      <c r="DT51" s="57">
        <v>2.9309999999999999E-2</v>
      </c>
      <c r="DU51" s="57"/>
      <c r="DV51" s="57"/>
      <c r="DW51" s="57"/>
    </row>
    <row r="52" spans="1:127" x14ac:dyDescent="0.2">
      <c r="A52" s="50" t="s">
        <v>39</v>
      </c>
      <c r="B52" s="50" t="e">
        <f>VLOOKUP(A52,#REF!,6,FALSE)</f>
        <v>#REF!</v>
      </c>
      <c r="C52" s="87" t="e">
        <f>VLOOKUP(B52,#REF!,10,FALSE)</f>
        <v>#REF!</v>
      </c>
      <c r="E52" s="102">
        <f t="shared" si="5"/>
        <v>2.5931818181818169</v>
      </c>
      <c r="F52" s="103">
        <f t="shared" si="6"/>
        <v>0.37887341772152006</v>
      </c>
      <c r="G52" s="103">
        <f t="shared" si="7"/>
        <v>0.18069333333333226</v>
      </c>
      <c r="H52" s="103">
        <f t="shared" si="8"/>
        <v>0.80774025974025854</v>
      </c>
      <c r="I52" s="103">
        <f t="shared" si="9"/>
        <v>0.93705882352941217</v>
      </c>
      <c r="J52" s="103">
        <f t="shared" si="10"/>
        <v>0.46226027397260161</v>
      </c>
      <c r="K52" s="103" t="str">
        <f t="shared" si="11"/>
        <v/>
      </c>
      <c r="L52" s="103" t="str">
        <f t="shared" si="12"/>
        <v/>
      </c>
      <c r="M52" s="103">
        <f t="shared" si="13"/>
        <v>-0.31456097560975582</v>
      </c>
      <c r="N52" s="103">
        <f t="shared" si="14"/>
        <v>-0.21651351351351078</v>
      </c>
      <c r="O52" s="103">
        <f t="shared" si="15"/>
        <v>0.10908888888889035</v>
      </c>
      <c r="P52" s="103">
        <f t="shared" si="16"/>
        <v>1.3353209876543222</v>
      </c>
      <c r="Q52" s="102">
        <f t="shared" si="17"/>
        <v>2.7522307692307688</v>
      </c>
      <c r="R52" s="103">
        <f t="shared" si="18"/>
        <v>-0.19376923076923092</v>
      </c>
      <c r="S52" s="103">
        <f t="shared" si="19"/>
        <v>-0.27376923076923099</v>
      </c>
      <c r="T52" s="103">
        <f t="shared" si="20"/>
        <v>0.49723076923076981</v>
      </c>
      <c r="U52" s="103">
        <f t="shared" si="21"/>
        <v>0.67423076923076941</v>
      </c>
      <c r="V52" s="103">
        <f t="shared" si="22"/>
        <v>0.26423076923076927</v>
      </c>
      <c r="W52" s="103" t="str">
        <f t="shared" si="23"/>
        <v/>
      </c>
      <c r="X52" s="103" t="str">
        <f t="shared" si="24"/>
        <v/>
      </c>
      <c r="Y52" s="103">
        <f t="shared" si="25"/>
        <v>-1.023769230769231</v>
      </c>
      <c r="Z52" s="103">
        <f t="shared" si="26"/>
        <v>-0.87876923076923052</v>
      </c>
      <c r="AA52" s="103">
        <f t="shared" si="27"/>
        <v>-0.92376923076923045</v>
      </c>
      <c r="AB52" s="103">
        <f t="shared" si="28"/>
        <v>0.77423076923076906</v>
      </c>
      <c r="AC52" s="36">
        <f t="shared" si="29"/>
        <v>92.654424040066772</v>
      </c>
      <c r="AD52" s="35">
        <f t="shared" si="30"/>
        <v>76.06343283582089</v>
      </c>
      <c r="AE52" s="35">
        <f t="shared" si="31"/>
        <v>74.00549954170485</v>
      </c>
      <c r="AF52" s="35">
        <f t="shared" si="32"/>
        <v>81.146788990825698</v>
      </c>
      <c r="AG52" s="35">
        <f t="shared" si="33"/>
        <v>82.092811646951773</v>
      </c>
      <c r="AH52" s="35">
        <f t="shared" si="34"/>
        <v>75.743183817062459</v>
      </c>
      <c r="AI52" s="35">
        <f t="shared" si="35"/>
        <v>0</v>
      </c>
      <c r="AJ52" s="35">
        <f t="shared" si="36"/>
        <v>0</v>
      </c>
      <c r="AK52" s="35">
        <f t="shared" si="37"/>
        <v>74.620478858889456</v>
      </c>
      <c r="AL52" s="35">
        <f t="shared" si="38"/>
        <v>75.55128464495246</v>
      </c>
      <c r="AM52" s="35">
        <f t="shared" si="39"/>
        <v>74.80100755667506</v>
      </c>
      <c r="AN52" s="35">
        <f t="shared" si="40"/>
        <v>86.056603773584897</v>
      </c>
      <c r="AO52" s="36">
        <f t="shared" si="41"/>
        <v>100</v>
      </c>
      <c r="AP52" s="35">
        <f t="shared" si="42"/>
        <v>90.379073376191528</v>
      </c>
      <c r="AQ52" s="35">
        <f t="shared" si="43"/>
        <v>89.49235202837508</v>
      </c>
      <c r="AR52" s="35">
        <f t="shared" si="44"/>
        <v>98.038129017956123</v>
      </c>
      <c r="AS52" s="35">
        <f t="shared" si="45"/>
        <v>100</v>
      </c>
      <c r="AT52" s="35">
        <f t="shared" si="46"/>
        <v>95.455553092440709</v>
      </c>
      <c r="AU52" s="35">
        <f t="shared" si="47"/>
        <v>0</v>
      </c>
      <c r="AV52" s="35">
        <f t="shared" si="48"/>
        <v>0</v>
      </c>
      <c r="AW52" s="35">
        <f t="shared" si="49"/>
        <v>80.289410217057664</v>
      </c>
      <c r="AX52" s="35">
        <f t="shared" si="50"/>
        <v>81.878973909230425</v>
      </c>
      <c r="AY52" s="35">
        <f t="shared" si="51"/>
        <v>81.38566103924579</v>
      </c>
      <c r="AZ52" s="35">
        <f t="shared" si="52"/>
        <v>100</v>
      </c>
      <c r="BA52" s="36">
        <f t="shared" si="53"/>
        <v>100</v>
      </c>
      <c r="BB52" s="35">
        <f t="shared" si="54"/>
        <v>82.093686970552653</v>
      </c>
      <c r="BC52" s="35">
        <f t="shared" si="55"/>
        <v>79.872602208074241</v>
      </c>
      <c r="BD52" s="35">
        <f t="shared" si="56"/>
        <v>87.580047937846118</v>
      </c>
      <c r="BE52" s="35">
        <f t="shared" si="57"/>
        <v>88.601070588331737</v>
      </c>
      <c r="BF52" s="35">
        <f t="shared" si="58"/>
        <v>81.748048840397146</v>
      </c>
      <c r="BG52" s="35">
        <f t="shared" si="59"/>
        <v>0</v>
      </c>
      <c r="BH52" s="35">
        <f t="shared" si="60"/>
        <v>0</v>
      </c>
      <c r="BI52" s="35">
        <f t="shared" si="61"/>
        <v>80.536336642296916</v>
      </c>
      <c r="BJ52" s="35">
        <f t="shared" si="62"/>
        <v>81.540936040227976</v>
      </c>
      <c r="BK52" s="35">
        <f t="shared" si="63"/>
        <v>80.731177525132182</v>
      </c>
      <c r="BL52" s="35">
        <f t="shared" si="64"/>
        <v>92.879109297977223</v>
      </c>
      <c r="BM52" s="35">
        <f t="shared" si="65"/>
        <v>92.801301313999588</v>
      </c>
      <c r="BN52" s="35">
        <f t="shared" si="66"/>
        <v>94.877199120396725</v>
      </c>
      <c r="BO52" s="35">
        <f t="shared" si="67"/>
        <v>100.00000000000001</v>
      </c>
      <c r="BP52" s="36">
        <f t="shared" si="68"/>
        <v>92.654424040066772</v>
      </c>
      <c r="BQ52" s="35">
        <f t="shared" si="69"/>
        <v>76.06343283582089</v>
      </c>
      <c r="BR52" s="35">
        <f t="shared" si="70"/>
        <v>74.00549954170485</v>
      </c>
      <c r="BS52" s="35">
        <f t="shared" si="71"/>
        <v>81.146788990825698</v>
      </c>
      <c r="BT52" s="35">
        <f t="shared" si="72"/>
        <v>82.092811646951773</v>
      </c>
      <c r="BU52" s="35">
        <f t="shared" si="73"/>
        <v>75.743183817062459</v>
      </c>
      <c r="BV52" s="35">
        <f t="shared" si="74"/>
        <v>0</v>
      </c>
      <c r="BW52" s="35">
        <f t="shared" si="75"/>
        <v>0</v>
      </c>
      <c r="BX52" s="35">
        <f t="shared" si="76"/>
        <v>74.620478858889456</v>
      </c>
      <c r="BY52" s="35">
        <f t="shared" si="77"/>
        <v>75.55128464495246</v>
      </c>
      <c r="BZ52" s="35">
        <f t="shared" si="78"/>
        <v>74.80100755667506</v>
      </c>
      <c r="CA52" s="35">
        <f t="shared" si="79"/>
        <v>86.056603773584911</v>
      </c>
      <c r="CB52" s="35">
        <f t="shared" si="80"/>
        <v>82.402019980239331</v>
      </c>
      <c r="CC52" s="35">
        <f t="shared" si="81"/>
        <v>84.245293405262586</v>
      </c>
      <c r="CD52" s="35">
        <f t="shared" si="82"/>
        <v>88.794035011886763</v>
      </c>
      <c r="CE52" s="36">
        <f t="shared" si="83"/>
        <v>100</v>
      </c>
      <c r="CF52" s="35">
        <f t="shared" si="84"/>
        <v>73.459459459459467</v>
      </c>
      <c r="CG52" s="35">
        <f t="shared" si="85"/>
        <v>72.738738738738732</v>
      </c>
      <c r="CH52" s="35">
        <f t="shared" si="86"/>
        <v>79.684684684684697</v>
      </c>
      <c r="CI52" s="35">
        <f t="shared" si="87"/>
        <v>81.27927927927928</v>
      </c>
      <c r="CJ52" s="35">
        <f t="shared" si="88"/>
        <v>77.585585585585591</v>
      </c>
      <c r="CK52" s="35">
        <f t="shared" si="89"/>
        <v>0</v>
      </c>
      <c r="CL52" s="35">
        <f t="shared" si="90"/>
        <v>0</v>
      </c>
      <c r="CM52" s="35">
        <f t="shared" si="91"/>
        <v>65.981981981981988</v>
      </c>
      <c r="CN52" s="35">
        <f t="shared" si="92"/>
        <v>67.288288288288285</v>
      </c>
      <c r="CO52" s="35">
        <f t="shared" si="93"/>
        <v>66.882882882882896</v>
      </c>
      <c r="CP52" s="35">
        <f t="shared" si="94"/>
        <v>82.180180180180187</v>
      </c>
      <c r="CQ52" s="35">
        <f t="shared" si="95"/>
        <v>91.347207009857613</v>
      </c>
      <c r="CR52" s="35">
        <f t="shared" si="96"/>
        <v>93.124011196300359</v>
      </c>
      <c r="CS52" s="35">
        <f t="shared" si="97"/>
        <v>100</v>
      </c>
      <c r="CT52" s="56">
        <v>11.1</v>
      </c>
      <c r="CU52" s="57">
        <v>8.1539999999999999</v>
      </c>
      <c r="CV52" s="57">
        <v>8.0739999999999998</v>
      </c>
      <c r="CW52" s="57">
        <v>8.8450000000000006</v>
      </c>
      <c r="CX52" s="57">
        <v>9.0220000000000002</v>
      </c>
      <c r="CY52" s="57">
        <v>8.6120000000000001</v>
      </c>
      <c r="CZ52" s="57"/>
      <c r="DA52" s="57"/>
      <c r="DB52" s="57">
        <v>7.3239999999999998</v>
      </c>
      <c r="DC52" s="57">
        <v>7.4690000000000003</v>
      </c>
      <c r="DD52" s="57">
        <v>7.4240000000000004</v>
      </c>
      <c r="DE52" s="57">
        <v>9.1219999999999999</v>
      </c>
      <c r="DF52" s="57">
        <v>7.5060000000000002</v>
      </c>
      <c r="DG52" s="57">
        <v>7.6520000000000001</v>
      </c>
      <c r="DH52" s="57">
        <v>8.2170000000000005</v>
      </c>
      <c r="DI52" s="56">
        <v>0.13789999999999999</v>
      </c>
      <c r="DJ52" s="57">
        <v>9.3659999999999993E-2</v>
      </c>
      <c r="DK52" s="57">
        <v>8.763E-2</v>
      </c>
      <c r="DL52" s="57">
        <v>7.4399999999999994E-2</v>
      </c>
      <c r="DM52" s="57">
        <v>8.9520000000000002E-2</v>
      </c>
      <c r="DN52" s="57">
        <v>0.1245</v>
      </c>
      <c r="DO52" s="57"/>
      <c r="DP52" s="57"/>
      <c r="DQ52" s="57">
        <v>0.15759999999999999</v>
      </c>
      <c r="DR52" s="57">
        <v>0.12690000000000001</v>
      </c>
      <c r="DS52" s="57">
        <v>0.1396</v>
      </c>
      <c r="DT52" s="57">
        <v>6.2740000000000004E-2</v>
      </c>
      <c r="DU52" s="57">
        <v>0.1084</v>
      </c>
      <c r="DV52" s="57">
        <v>0.11700000000000001</v>
      </c>
      <c r="DW52" s="57">
        <v>8.4879999999999997E-2</v>
      </c>
    </row>
    <row r="53" spans="1:127" x14ac:dyDescent="0.2">
      <c r="A53" s="50" t="s">
        <v>97</v>
      </c>
      <c r="B53" s="50" t="e">
        <f>VLOOKUP(A53,#REF!,6,FALSE)</f>
        <v>#REF!</v>
      </c>
      <c r="C53" s="87" t="e">
        <f>VLOOKUP(B53,#REF!,10,FALSE)</f>
        <v>#REF!</v>
      </c>
      <c r="E53" s="102" t="str">
        <f t="shared" si="5"/>
        <v/>
      </c>
      <c r="F53" s="103">
        <f t="shared" si="6"/>
        <v>0.80687341772152088</v>
      </c>
      <c r="G53" s="103">
        <f t="shared" si="7"/>
        <v>0.72069333333333319</v>
      </c>
      <c r="H53" s="103">
        <f t="shared" si="8"/>
        <v>0.75774025974025783</v>
      </c>
      <c r="I53" s="103">
        <f t="shared" si="9"/>
        <v>0.74905882352941155</v>
      </c>
      <c r="J53" s="103">
        <f t="shared" si="10"/>
        <v>0.93726027397260125</v>
      </c>
      <c r="K53" s="103">
        <f t="shared" si="11"/>
        <v>1.5453888888888887</v>
      </c>
      <c r="L53" s="103">
        <f t="shared" si="12"/>
        <v>1.0884666666666662</v>
      </c>
      <c r="M53" s="103">
        <f t="shared" si="13"/>
        <v>1.6434390243902444</v>
      </c>
      <c r="N53" s="103">
        <f t="shared" si="14"/>
        <v>1.9144864864864886</v>
      </c>
      <c r="O53" s="103">
        <f t="shared" si="15"/>
        <v>1.5820888888888902</v>
      </c>
      <c r="P53" s="103">
        <f t="shared" si="16"/>
        <v>1.4303209876543228</v>
      </c>
      <c r="Q53" s="102" t="str">
        <f t="shared" si="17"/>
        <v/>
      </c>
      <c r="R53" s="103">
        <f t="shared" si="18"/>
        <v>-0.28371428571428581</v>
      </c>
      <c r="S53" s="103">
        <f t="shared" si="19"/>
        <v>-0.25171428571428578</v>
      </c>
      <c r="T53" s="103">
        <f t="shared" si="20"/>
        <v>-7.0714285714286618E-2</v>
      </c>
      <c r="U53" s="103">
        <f t="shared" si="21"/>
        <v>-3.1714285714286916E-2</v>
      </c>
      <c r="V53" s="103">
        <f t="shared" si="22"/>
        <v>0.2212857142857132</v>
      </c>
      <c r="W53" s="103">
        <f t="shared" si="23"/>
        <v>0.29028571428571404</v>
      </c>
      <c r="X53" s="103">
        <f t="shared" si="24"/>
        <v>-0.35371428571428609</v>
      </c>
      <c r="Y53" s="103">
        <f t="shared" si="25"/>
        <v>0.41628571428571348</v>
      </c>
      <c r="Z53" s="103">
        <f t="shared" si="26"/>
        <v>0.7342857142857131</v>
      </c>
      <c r="AA53" s="103">
        <f t="shared" si="27"/>
        <v>3.1285714285713695E-2</v>
      </c>
      <c r="AB53" s="103">
        <f t="shared" si="28"/>
        <v>0.35128571428571398</v>
      </c>
      <c r="AC53" s="36">
        <f t="shared" si="29"/>
        <v>0</v>
      </c>
      <c r="AD53" s="35">
        <f t="shared" si="30"/>
        <v>80.055970149253724</v>
      </c>
      <c r="AE53" s="35">
        <f t="shared" si="31"/>
        <v>78.955087076077007</v>
      </c>
      <c r="AF53" s="35">
        <f t="shared" si="32"/>
        <v>80.688073394495405</v>
      </c>
      <c r="AG53" s="35">
        <f t="shared" si="33"/>
        <v>80.382165605095537</v>
      </c>
      <c r="AH53" s="35">
        <f t="shared" si="34"/>
        <v>79.920844327176781</v>
      </c>
      <c r="AI53" s="35">
        <f t="shared" si="35"/>
        <v>84.387096774193566</v>
      </c>
      <c r="AJ53" s="35">
        <f t="shared" si="36"/>
        <v>91.359879789631862</v>
      </c>
      <c r="AK53" s="35">
        <f t="shared" si="37"/>
        <v>94.569536423841072</v>
      </c>
      <c r="AL53" s="35">
        <f t="shared" si="38"/>
        <v>97.107020028322893</v>
      </c>
      <c r="AM53" s="35">
        <f t="shared" si="39"/>
        <v>89.642317380352637</v>
      </c>
      <c r="AN53" s="35">
        <f t="shared" si="40"/>
        <v>86.952830188679258</v>
      </c>
      <c r="AO53" s="36">
        <f t="shared" si="41"/>
        <v>0</v>
      </c>
      <c r="AP53" s="35">
        <f t="shared" si="42"/>
        <v>94.442610322438654</v>
      </c>
      <c r="AQ53" s="35">
        <f t="shared" si="43"/>
        <v>94.794761747551462</v>
      </c>
      <c r="AR53" s="35">
        <f t="shared" si="44"/>
        <v>96.786618245845716</v>
      </c>
      <c r="AS53" s="35">
        <f t="shared" si="45"/>
        <v>97.215802795201938</v>
      </c>
      <c r="AT53" s="35">
        <f t="shared" si="46"/>
        <v>100</v>
      </c>
      <c r="AU53" s="35">
        <f t="shared" si="47"/>
        <v>100</v>
      </c>
      <c r="AV53" s="35">
        <f t="shared" si="48"/>
        <v>92.966360856269105</v>
      </c>
      <c r="AW53" s="35">
        <f t="shared" si="49"/>
        <v>96.687500000000014</v>
      </c>
      <c r="AX53" s="35">
        <f t="shared" si="50"/>
        <v>100</v>
      </c>
      <c r="AY53" s="35">
        <f t="shared" si="51"/>
        <v>92.677083333333343</v>
      </c>
      <c r="AZ53" s="35">
        <f t="shared" si="52"/>
        <v>96.010416666666671</v>
      </c>
      <c r="BA53" s="36">
        <f t="shared" si="53"/>
        <v>0</v>
      </c>
      <c r="BB53" s="35">
        <f t="shared" si="54"/>
        <v>82.440970926616899</v>
      </c>
      <c r="BC53" s="35">
        <f t="shared" si="55"/>
        <v>81.30729071188513</v>
      </c>
      <c r="BD53" s="35">
        <f t="shared" si="56"/>
        <v>83.09190558103974</v>
      </c>
      <c r="BE53" s="35">
        <f t="shared" si="57"/>
        <v>82.776884288747326</v>
      </c>
      <c r="BF53" s="35">
        <f t="shared" si="58"/>
        <v>82.301819481090575</v>
      </c>
      <c r="BG53" s="35">
        <f t="shared" si="59"/>
        <v>86.901129032258069</v>
      </c>
      <c r="BH53" s="35">
        <f t="shared" si="60"/>
        <v>94.081642875031307</v>
      </c>
      <c r="BI53" s="35">
        <f t="shared" si="61"/>
        <v>97.38692052980133</v>
      </c>
      <c r="BJ53" s="35">
        <f t="shared" si="62"/>
        <v>100</v>
      </c>
      <c r="BK53" s="35">
        <f t="shared" si="63"/>
        <v>92.312911418975631</v>
      </c>
      <c r="BL53" s="35">
        <f t="shared" si="64"/>
        <v>89.54329992138365</v>
      </c>
      <c r="BM53" s="35">
        <f t="shared" si="65"/>
        <v>93.683994477413663</v>
      </c>
      <c r="BN53" s="35">
        <f t="shared" si="66"/>
        <v>100.00000000000001</v>
      </c>
      <c r="BO53" s="35">
        <f t="shared" si="67"/>
        <v>95.189699412136264</v>
      </c>
      <c r="BP53" s="36">
        <f t="shared" si="68"/>
        <v>0</v>
      </c>
      <c r="BQ53" s="35">
        <f t="shared" si="69"/>
        <v>80.055970149253724</v>
      </c>
      <c r="BR53" s="35">
        <f t="shared" si="70"/>
        <v>78.955087076077007</v>
      </c>
      <c r="BS53" s="35">
        <f t="shared" si="71"/>
        <v>80.688073394495405</v>
      </c>
      <c r="BT53" s="35">
        <f t="shared" si="72"/>
        <v>80.382165605095537</v>
      </c>
      <c r="BU53" s="35">
        <f t="shared" si="73"/>
        <v>79.920844327176781</v>
      </c>
      <c r="BV53" s="35">
        <f t="shared" si="74"/>
        <v>84.387096774193552</v>
      </c>
      <c r="BW53" s="35">
        <f t="shared" si="75"/>
        <v>91.359879789631862</v>
      </c>
      <c r="BX53" s="35">
        <f t="shared" si="76"/>
        <v>94.569536423841072</v>
      </c>
      <c r="BY53" s="35">
        <f t="shared" si="77"/>
        <v>97.107020028322893</v>
      </c>
      <c r="BZ53" s="35">
        <f t="shared" si="78"/>
        <v>89.642317380352637</v>
      </c>
      <c r="CA53" s="35">
        <f t="shared" si="79"/>
        <v>86.952830188679258</v>
      </c>
      <c r="CB53" s="35">
        <f t="shared" si="80"/>
        <v>90.558788011856421</v>
      </c>
      <c r="CC53" s="35">
        <f t="shared" si="81"/>
        <v>96.664097765055587</v>
      </c>
      <c r="CD53" s="35">
        <f t="shared" si="82"/>
        <v>92.014264102009946</v>
      </c>
      <c r="CE53" s="36">
        <f t="shared" si="83"/>
        <v>0</v>
      </c>
      <c r="CF53" s="35">
        <f t="shared" si="84"/>
        <v>89.395833333333343</v>
      </c>
      <c r="CG53" s="35">
        <f t="shared" si="85"/>
        <v>89.729166666666686</v>
      </c>
      <c r="CH53" s="35">
        <f t="shared" si="86"/>
        <v>91.614583333333343</v>
      </c>
      <c r="CI53" s="35">
        <f t="shared" si="87"/>
        <v>92.020833333333329</v>
      </c>
      <c r="CJ53" s="35">
        <f t="shared" si="88"/>
        <v>94.65625</v>
      </c>
      <c r="CK53" s="35">
        <f t="shared" si="89"/>
        <v>95.375</v>
      </c>
      <c r="CL53" s="35">
        <f t="shared" si="90"/>
        <v>88.666666666666671</v>
      </c>
      <c r="CM53" s="35">
        <f t="shared" si="91"/>
        <v>96.687500000000014</v>
      </c>
      <c r="CN53" s="35">
        <f t="shared" si="92"/>
        <v>100</v>
      </c>
      <c r="CO53" s="35">
        <f t="shared" si="93"/>
        <v>92.677083333333343</v>
      </c>
      <c r="CP53" s="35">
        <f t="shared" si="94"/>
        <v>96.010416666666671</v>
      </c>
      <c r="CQ53" s="35">
        <f t="shared" si="95"/>
        <v>93.952164009111641</v>
      </c>
      <c r="CR53" s="35">
        <f t="shared" si="96"/>
        <v>100</v>
      </c>
      <c r="CS53" s="35">
        <f t="shared" si="97"/>
        <v>96.981776765375855</v>
      </c>
      <c r="CT53" s="56"/>
      <c r="CU53" s="57">
        <v>8.5820000000000007</v>
      </c>
      <c r="CV53" s="57">
        <v>8.6140000000000008</v>
      </c>
      <c r="CW53" s="57">
        <v>8.7949999999999999</v>
      </c>
      <c r="CX53" s="57">
        <v>8.8339999999999996</v>
      </c>
      <c r="CY53" s="57">
        <v>9.0869999999999997</v>
      </c>
      <c r="CZ53" s="57">
        <v>9.1560000000000006</v>
      </c>
      <c r="DA53" s="57">
        <v>8.5120000000000005</v>
      </c>
      <c r="DB53" s="57">
        <v>9.282</v>
      </c>
      <c r="DC53" s="57">
        <v>9.6</v>
      </c>
      <c r="DD53" s="57">
        <v>8.8970000000000002</v>
      </c>
      <c r="DE53" s="57">
        <v>9.2170000000000005</v>
      </c>
      <c r="DF53" s="57">
        <v>8.2490000000000006</v>
      </c>
      <c r="DG53" s="57">
        <v>8.7799999999999994</v>
      </c>
      <c r="DH53" s="57">
        <v>8.5150000000000006</v>
      </c>
      <c r="DI53" s="56"/>
      <c r="DJ53" s="57">
        <v>7.5190000000000007E-2</v>
      </c>
      <c r="DK53" s="57">
        <v>6.9769999999999999E-2</v>
      </c>
      <c r="DL53" s="57">
        <v>6.8269999999999997E-2</v>
      </c>
      <c r="DM53" s="57">
        <v>6.1210000000000001E-2</v>
      </c>
      <c r="DN53" s="57">
        <v>6.8629999999999997E-2</v>
      </c>
      <c r="DO53" s="57">
        <v>9.5100000000000004E-2</v>
      </c>
      <c r="DP53" s="57">
        <v>7.8229999999999994E-2</v>
      </c>
      <c r="DQ53" s="57">
        <v>0.1135</v>
      </c>
      <c r="DR53" s="57">
        <v>0.13159999999999999</v>
      </c>
      <c r="DS53" s="57">
        <v>4.1779999999999998E-2</v>
      </c>
      <c r="DT53" s="57">
        <v>8.4500000000000006E-2</v>
      </c>
      <c r="DU53" s="57">
        <v>0.21129999999999999</v>
      </c>
      <c r="DV53" s="57">
        <v>8.4110000000000004E-2</v>
      </c>
      <c r="DW53" s="57">
        <v>8.1780000000000005E-2</v>
      </c>
    </row>
    <row r="54" spans="1:127" x14ac:dyDescent="0.2">
      <c r="A54" s="50" t="s">
        <v>657</v>
      </c>
      <c r="B54" s="50" t="e">
        <f>VLOOKUP(A54,#REF!,6,FALSE)</f>
        <v>#REF!</v>
      </c>
      <c r="C54" s="87" t="e">
        <f>VLOOKUP(B54,#REF!,10,FALSE)</f>
        <v>#REF!</v>
      </c>
      <c r="E54" s="102">
        <f t="shared" si="5"/>
        <v>1.9631818181818179</v>
      </c>
      <c r="F54" s="103">
        <f t="shared" si="6"/>
        <v>1.0928734177215205</v>
      </c>
      <c r="G54" s="103">
        <f t="shared" si="7"/>
        <v>1.158693333333332</v>
      </c>
      <c r="H54" s="103">
        <f t="shared" si="8"/>
        <v>1.0447402597402586</v>
      </c>
      <c r="I54" s="103">
        <f t="shared" si="9"/>
        <v>1.1320588235294125</v>
      </c>
      <c r="J54" s="103">
        <f t="shared" si="10"/>
        <v>1.1402602739726007</v>
      </c>
      <c r="K54" s="103" t="str">
        <f t="shared" si="11"/>
        <v/>
      </c>
      <c r="L54" s="103" t="str">
        <f t="shared" si="12"/>
        <v/>
      </c>
      <c r="M54" s="103" t="str">
        <f t="shared" si="13"/>
        <v/>
      </c>
      <c r="N54" s="103" t="str">
        <f t="shared" si="14"/>
        <v/>
      </c>
      <c r="O54" s="103" t="str">
        <f t="shared" si="15"/>
        <v/>
      </c>
      <c r="P54" s="103">
        <f t="shared" si="16"/>
        <v>1.2993209876543226</v>
      </c>
      <c r="Q54" s="102">
        <f t="shared" si="17"/>
        <v>1.5414000000000012</v>
      </c>
      <c r="R54" s="103">
        <f t="shared" si="18"/>
        <v>-6.0599999999999099E-2</v>
      </c>
      <c r="S54" s="103">
        <f t="shared" si="19"/>
        <v>0.12340000000000018</v>
      </c>
      <c r="T54" s="103">
        <f t="shared" si="20"/>
        <v>0.15340000000000131</v>
      </c>
      <c r="U54" s="103">
        <f t="shared" si="21"/>
        <v>0.2884000000000011</v>
      </c>
      <c r="V54" s="103">
        <f t="shared" si="22"/>
        <v>0.36139999999999972</v>
      </c>
      <c r="W54" s="103" t="str">
        <f t="shared" si="23"/>
        <v/>
      </c>
      <c r="X54" s="103" t="str">
        <f t="shared" si="24"/>
        <v/>
      </c>
      <c r="Y54" s="103" t="str">
        <f t="shared" si="25"/>
        <v/>
      </c>
      <c r="Z54" s="103" t="str">
        <f t="shared" si="26"/>
        <v/>
      </c>
      <c r="AA54" s="103" t="str">
        <f t="shared" si="27"/>
        <v/>
      </c>
      <c r="AB54" s="103">
        <f t="shared" si="28"/>
        <v>0.15740000000000087</v>
      </c>
      <c r="AC54" s="36">
        <f t="shared" si="29"/>
        <v>87.395659432387305</v>
      </c>
      <c r="AD54" s="35">
        <f t="shared" si="30"/>
        <v>82.723880597014926</v>
      </c>
      <c r="AE54" s="35">
        <f t="shared" si="31"/>
        <v>82.969752520623274</v>
      </c>
      <c r="AF54" s="35">
        <f t="shared" si="32"/>
        <v>83.321100917431195</v>
      </c>
      <c r="AG54" s="35">
        <f t="shared" si="33"/>
        <v>83.867151956323937</v>
      </c>
      <c r="AH54" s="35">
        <f t="shared" si="34"/>
        <v>81.706244503078267</v>
      </c>
      <c r="AI54" s="35">
        <f t="shared" si="35"/>
        <v>0</v>
      </c>
      <c r="AJ54" s="35">
        <f t="shared" si="36"/>
        <v>0</v>
      </c>
      <c r="AK54" s="35">
        <f t="shared" si="37"/>
        <v>0</v>
      </c>
      <c r="AL54" s="35">
        <f t="shared" si="38"/>
        <v>0</v>
      </c>
      <c r="AM54" s="35">
        <f t="shared" si="39"/>
        <v>0</v>
      </c>
      <c r="AN54" s="35">
        <f t="shared" si="40"/>
        <v>85.716981132075475</v>
      </c>
      <c r="AO54" s="36">
        <f t="shared" si="41"/>
        <v>100</v>
      </c>
      <c r="AP54" s="35">
        <f t="shared" si="42"/>
        <v>95.457481162540375</v>
      </c>
      <c r="AQ54" s="35">
        <f t="shared" si="43"/>
        <v>97.438105489773946</v>
      </c>
      <c r="AR54" s="35">
        <f t="shared" si="44"/>
        <v>97.761033369214218</v>
      </c>
      <c r="AS54" s="35">
        <f t="shared" si="45"/>
        <v>99.214208826695383</v>
      </c>
      <c r="AT54" s="35">
        <f t="shared" si="46"/>
        <v>100</v>
      </c>
      <c r="AU54" s="35">
        <f t="shared" si="47"/>
        <v>0</v>
      </c>
      <c r="AV54" s="35">
        <f t="shared" si="48"/>
        <v>0</v>
      </c>
      <c r="AW54" s="35">
        <f t="shared" si="49"/>
        <v>0</v>
      </c>
      <c r="AX54" s="35">
        <f t="shared" si="50"/>
        <v>0</v>
      </c>
      <c r="AY54" s="35">
        <f t="shared" si="51"/>
        <v>0</v>
      </c>
      <c r="AZ54" s="35">
        <f t="shared" si="52"/>
        <v>100</v>
      </c>
      <c r="BA54" s="36">
        <f t="shared" si="53"/>
        <v>100</v>
      </c>
      <c r="BB54" s="35">
        <f t="shared" si="54"/>
        <v>94.654449813967418</v>
      </c>
      <c r="BC54" s="35">
        <f t="shared" si="55"/>
        <v>94.935781776224161</v>
      </c>
      <c r="BD54" s="35">
        <f t="shared" si="56"/>
        <v>95.337802195876392</v>
      </c>
      <c r="BE54" s="35">
        <f t="shared" si="57"/>
        <v>95.96260558135252</v>
      </c>
      <c r="BF54" s="35">
        <f t="shared" si="58"/>
        <v>93.490048629119173</v>
      </c>
      <c r="BG54" s="35">
        <f t="shared" si="59"/>
        <v>0</v>
      </c>
      <c r="BH54" s="35">
        <f t="shared" si="60"/>
        <v>0</v>
      </c>
      <c r="BI54" s="35">
        <f t="shared" si="61"/>
        <v>0</v>
      </c>
      <c r="BJ54" s="35">
        <f t="shared" si="62"/>
        <v>0</v>
      </c>
      <c r="BK54" s="35">
        <f t="shared" si="63"/>
        <v>0</v>
      </c>
      <c r="BL54" s="35">
        <f t="shared" si="64"/>
        <v>98.079220053702414</v>
      </c>
      <c r="BM54" s="35">
        <f t="shared" si="65"/>
        <v>87.2812711569687</v>
      </c>
      <c r="BN54" s="35">
        <f t="shared" si="66"/>
        <v>100</v>
      </c>
      <c r="BO54" s="35">
        <f t="shared" si="67"/>
        <v>97.710076021058356</v>
      </c>
      <c r="BP54" s="36">
        <f t="shared" si="68"/>
        <v>87.395659432387305</v>
      </c>
      <c r="BQ54" s="35">
        <f t="shared" si="69"/>
        <v>82.723880597014926</v>
      </c>
      <c r="BR54" s="35">
        <f t="shared" si="70"/>
        <v>82.969752520623274</v>
      </c>
      <c r="BS54" s="35">
        <f t="shared" si="71"/>
        <v>83.321100917431195</v>
      </c>
      <c r="BT54" s="35">
        <f t="shared" si="72"/>
        <v>83.867151956323937</v>
      </c>
      <c r="BU54" s="35">
        <f t="shared" si="73"/>
        <v>81.706244503078267</v>
      </c>
      <c r="BV54" s="35">
        <f t="shared" si="74"/>
        <v>0</v>
      </c>
      <c r="BW54" s="35">
        <f t="shared" si="75"/>
        <v>0</v>
      </c>
      <c r="BX54" s="35">
        <f t="shared" si="76"/>
        <v>0</v>
      </c>
      <c r="BY54" s="35">
        <f t="shared" si="77"/>
        <v>0</v>
      </c>
      <c r="BZ54" s="35">
        <f t="shared" si="78"/>
        <v>0</v>
      </c>
      <c r="CA54" s="35">
        <f t="shared" si="79"/>
        <v>85.716981132075475</v>
      </c>
      <c r="CB54" s="35">
        <f t="shared" si="80"/>
        <v>81.073663409814472</v>
      </c>
      <c r="CC54" s="35">
        <f t="shared" si="81"/>
        <v>92.887812396785193</v>
      </c>
      <c r="CD54" s="35">
        <f t="shared" si="82"/>
        <v>90.760752107196879</v>
      </c>
      <c r="CE54" s="36">
        <f t="shared" si="83"/>
        <v>100</v>
      </c>
      <c r="CF54" s="35">
        <f t="shared" si="84"/>
        <v>84.699140401146138</v>
      </c>
      <c r="CG54" s="35">
        <f t="shared" si="85"/>
        <v>86.456542502387762</v>
      </c>
      <c r="CH54" s="35">
        <f t="shared" si="86"/>
        <v>86.743075453677179</v>
      </c>
      <c r="CI54" s="35">
        <f t="shared" si="87"/>
        <v>88.032473734479467</v>
      </c>
      <c r="CJ54" s="35">
        <f t="shared" si="88"/>
        <v>88.729703915950324</v>
      </c>
      <c r="CK54" s="35">
        <f t="shared" si="89"/>
        <v>0</v>
      </c>
      <c r="CL54" s="35">
        <f t="shared" si="90"/>
        <v>0</v>
      </c>
      <c r="CM54" s="35">
        <f t="shared" si="91"/>
        <v>0</v>
      </c>
      <c r="CN54" s="35">
        <f t="shared" si="92"/>
        <v>0</v>
      </c>
      <c r="CO54" s="35">
        <f t="shared" si="93"/>
        <v>0</v>
      </c>
      <c r="CP54" s="35">
        <f t="shared" si="94"/>
        <v>86.781279847182418</v>
      </c>
      <c r="CQ54" s="35">
        <f t="shared" si="95"/>
        <v>87.531112954841774</v>
      </c>
      <c r="CR54" s="35">
        <f t="shared" si="96"/>
        <v>100</v>
      </c>
      <c r="CS54" s="35">
        <f t="shared" si="97"/>
        <v>99.549602939433441</v>
      </c>
      <c r="CT54" s="56">
        <v>10.47</v>
      </c>
      <c r="CU54" s="57">
        <v>8.8680000000000003</v>
      </c>
      <c r="CV54" s="57">
        <v>9.0519999999999996</v>
      </c>
      <c r="CW54" s="57">
        <v>9.0820000000000007</v>
      </c>
      <c r="CX54" s="57">
        <v>9.2170000000000005</v>
      </c>
      <c r="CY54" s="57">
        <v>9.2899999999999991</v>
      </c>
      <c r="CZ54" s="57"/>
      <c r="DA54" s="57"/>
      <c r="DB54" s="57"/>
      <c r="DC54" s="57"/>
      <c r="DD54" s="57"/>
      <c r="DE54" s="57">
        <v>9.0860000000000003</v>
      </c>
      <c r="DF54" s="57">
        <v>7.3849999999999998</v>
      </c>
      <c r="DG54" s="57">
        <v>8.4369999999999994</v>
      </c>
      <c r="DH54" s="57">
        <v>8.3989999999999991</v>
      </c>
      <c r="DI54" s="56">
        <v>0.127</v>
      </c>
      <c r="DJ54" s="57">
        <v>9.0939999999999993E-2</v>
      </c>
      <c r="DK54" s="57">
        <v>5.9900000000000002E-2</v>
      </c>
      <c r="DL54" s="57">
        <v>0.1203</v>
      </c>
      <c r="DM54" s="57">
        <v>0.12540000000000001</v>
      </c>
      <c r="DN54" s="57">
        <v>0.18859999999999999</v>
      </c>
      <c r="DO54" s="57"/>
      <c r="DP54" s="57"/>
      <c r="DQ54" s="57"/>
      <c r="DR54" s="57"/>
      <c r="DS54" s="57"/>
      <c r="DT54" s="57">
        <v>0.1057</v>
      </c>
      <c r="DU54" s="57">
        <v>0.83389999999999997</v>
      </c>
      <c r="DV54" s="57">
        <v>0.30969999999999998</v>
      </c>
      <c r="DW54" s="57">
        <v>9.3679999999999999E-2</v>
      </c>
    </row>
    <row r="55" spans="1:127" x14ac:dyDescent="0.2">
      <c r="A55" s="50" t="s">
        <v>40</v>
      </c>
      <c r="B55" s="50" t="e">
        <f>VLOOKUP(A55,#REF!,6,FALSE)</f>
        <v>#REF!</v>
      </c>
      <c r="C55" s="87" t="e">
        <f>VLOOKUP(B55,#REF!,10,FALSE)</f>
        <v>#REF!</v>
      </c>
      <c r="E55" s="102">
        <f t="shared" si="5"/>
        <v>2.1131818181818165</v>
      </c>
      <c r="F55" s="103">
        <f t="shared" si="6"/>
        <v>0.56987341772152078</v>
      </c>
      <c r="G55" s="103">
        <f t="shared" si="7"/>
        <v>0.53269333333333257</v>
      </c>
      <c r="H55" s="103">
        <f t="shared" si="8"/>
        <v>0.47874025974025791</v>
      </c>
      <c r="I55" s="103">
        <f t="shared" si="9"/>
        <v>0.7580588235294119</v>
      </c>
      <c r="J55" s="103" t="str">
        <f t="shared" si="10"/>
        <v/>
      </c>
      <c r="K55" s="103" t="str">
        <f t="shared" si="11"/>
        <v/>
      </c>
      <c r="L55" s="103" t="str">
        <f t="shared" si="12"/>
        <v/>
      </c>
      <c r="M55" s="103" t="str">
        <f t="shared" si="13"/>
        <v/>
      </c>
      <c r="N55" s="103" t="str">
        <f t="shared" si="14"/>
        <v/>
      </c>
      <c r="O55" s="103" t="str">
        <f t="shared" si="15"/>
        <v/>
      </c>
      <c r="P55" s="103">
        <f t="shared" si="16"/>
        <v>0.79032098765432224</v>
      </c>
      <c r="Q55" s="102">
        <f t="shared" si="17"/>
        <v>1.9272222222222215</v>
      </c>
      <c r="R55" s="103">
        <f t="shared" si="18"/>
        <v>-0.34777777777777708</v>
      </c>
      <c r="S55" s="103">
        <f t="shared" si="19"/>
        <v>-0.26677777777777756</v>
      </c>
      <c r="T55" s="103">
        <f t="shared" si="20"/>
        <v>-0.1767777777777777</v>
      </c>
      <c r="U55" s="103">
        <f t="shared" si="21"/>
        <v>0.15022222222222226</v>
      </c>
      <c r="V55" s="103" t="str">
        <f t="shared" si="22"/>
        <v/>
      </c>
      <c r="W55" s="103" t="str">
        <f t="shared" si="23"/>
        <v/>
      </c>
      <c r="X55" s="103" t="str">
        <f t="shared" si="24"/>
        <v/>
      </c>
      <c r="Y55" s="103" t="str">
        <f t="shared" si="25"/>
        <v/>
      </c>
      <c r="Z55" s="103" t="str">
        <f t="shared" si="26"/>
        <v/>
      </c>
      <c r="AA55" s="103" t="str">
        <f t="shared" si="27"/>
        <v/>
      </c>
      <c r="AB55" s="103">
        <f t="shared" si="28"/>
        <v>-0.11577777777777776</v>
      </c>
      <c r="AC55" s="36">
        <f t="shared" si="29"/>
        <v>88.647746243739562</v>
      </c>
      <c r="AD55" s="35">
        <f t="shared" si="30"/>
        <v>77.84514925373135</v>
      </c>
      <c r="AE55" s="35">
        <f t="shared" si="31"/>
        <v>77.231897341888171</v>
      </c>
      <c r="AF55" s="35">
        <f t="shared" si="32"/>
        <v>78.12844036697247</v>
      </c>
      <c r="AG55" s="35">
        <f t="shared" si="33"/>
        <v>80.464058234758866</v>
      </c>
      <c r="AH55" s="35">
        <f t="shared" si="34"/>
        <v>0</v>
      </c>
      <c r="AI55" s="35">
        <f t="shared" si="35"/>
        <v>0</v>
      </c>
      <c r="AJ55" s="35">
        <f t="shared" si="36"/>
        <v>0</v>
      </c>
      <c r="AK55" s="35">
        <f t="shared" si="37"/>
        <v>0</v>
      </c>
      <c r="AL55" s="35">
        <f t="shared" si="38"/>
        <v>0</v>
      </c>
      <c r="AM55" s="35">
        <f t="shared" si="39"/>
        <v>0</v>
      </c>
      <c r="AN55" s="35">
        <f t="shared" si="40"/>
        <v>80.915094339622655</v>
      </c>
      <c r="AO55" s="36">
        <f t="shared" si="41"/>
        <v>100</v>
      </c>
      <c r="AP55" s="35">
        <f t="shared" si="42"/>
        <v>94.368427004410279</v>
      </c>
      <c r="AQ55" s="35">
        <f t="shared" si="43"/>
        <v>95.284405744656794</v>
      </c>
      <c r="AR55" s="35">
        <f t="shared" si="44"/>
        <v>96.302159900486259</v>
      </c>
      <c r="AS55" s="35">
        <f t="shared" si="45"/>
        <v>100</v>
      </c>
      <c r="AT55" s="35">
        <f t="shared" si="46"/>
        <v>0</v>
      </c>
      <c r="AU55" s="35">
        <f t="shared" si="47"/>
        <v>0</v>
      </c>
      <c r="AV55" s="35">
        <f t="shared" si="48"/>
        <v>0</v>
      </c>
      <c r="AW55" s="35">
        <f t="shared" si="49"/>
        <v>0</v>
      </c>
      <c r="AX55" s="35">
        <f t="shared" si="50"/>
        <v>0</v>
      </c>
      <c r="AY55" s="35">
        <f t="shared" si="51"/>
        <v>0</v>
      </c>
      <c r="AZ55" s="35">
        <f t="shared" si="52"/>
        <v>100</v>
      </c>
      <c r="BA55" s="36">
        <f t="shared" si="53"/>
        <v>100</v>
      </c>
      <c r="BB55" s="35">
        <f t="shared" si="54"/>
        <v>87.814019591309005</v>
      </c>
      <c r="BC55" s="35">
        <f t="shared" si="55"/>
        <v>87.122234477949178</v>
      </c>
      <c r="BD55" s="35">
        <f t="shared" si="56"/>
        <v>88.133589039202477</v>
      </c>
      <c r="BE55" s="35">
        <f t="shared" si="57"/>
        <v>90.768306746931387</v>
      </c>
      <c r="BF55" s="35">
        <f t="shared" si="58"/>
        <v>0</v>
      </c>
      <c r="BG55" s="35">
        <f t="shared" si="59"/>
        <v>0</v>
      </c>
      <c r="BH55" s="35">
        <f t="shared" si="60"/>
        <v>0</v>
      </c>
      <c r="BI55" s="35">
        <f t="shared" si="61"/>
        <v>0</v>
      </c>
      <c r="BJ55" s="35">
        <f t="shared" si="62"/>
        <v>0</v>
      </c>
      <c r="BK55" s="35">
        <f t="shared" si="63"/>
        <v>0</v>
      </c>
      <c r="BL55" s="35">
        <f t="shared" si="64"/>
        <v>91.277102654301274</v>
      </c>
      <c r="BM55" s="35">
        <f t="shared" si="65"/>
        <v>100</v>
      </c>
      <c r="BN55" s="35">
        <f t="shared" si="66"/>
        <v>97.805883170225059</v>
      </c>
      <c r="BO55" s="35">
        <f t="shared" si="67"/>
        <v>99.934011071536318</v>
      </c>
      <c r="BP55" s="36">
        <f t="shared" si="68"/>
        <v>88.647746243739562</v>
      </c>
      <c r="BQ55" s="35">
        <f t="shared" si="69"/>
        <v>77.84514925373135</v>
      </c>
      <c r="BR55" s="35">
        <f t="shared" si="70"/>
        <v>77.231897341888171</v>
      </c>
      <c r="BS55" s="35">
        <f t="shared" si="71"/>
        <v>78.12844036697247</v>
      </c>
      <c r="BT55" s="35">
        <f t="shared" si="72"/>
        <v>80.464058234758866</v>
      </c>
      <c r="BU55" s="35">
        <f t="shared" si="73"/>
        <v>0</v>
      </c>
      <c r="BV55" s="35">
        <f t="shared" si="74"/>
        <v>0</v>
      </c>
      <c r="BW55" s="35">
        <f t="shared" si="75"/>
        <v>0</v>
      </c>
      <c r="BX55" s="35">
        <f t="shared" si="76"/>
        <v>0</v>
      </c>
      <c r="BY55" s="35">
        <f t="shared" si="77"/>
        <v>0</v>
      </c>
      <c r="BZ55" s="35">
        <f t="shared" si="78"/>
        <v>0</v>
      </c>
      <c r="CA55" s="35">
        <f t="shared" si="79"/>
        <v>80.915094339622655</v>
      </c>
      <c r="CB55" s="35">
        <f t="shared" si="80"/>
        <v>91.437040289823258</v>
      </c>
      <c r="CC55" s="35">
        <f t="shared" si="81"/>
        <v>89.430804800176148</v>
      </c>
      <c r="CD55" s="35">
        <f t="shared" si="82"/>
        <v>91.376701966717093</v>
      </c>
      <c r="CE55" s="36">
        <f t="shared" si="83"/>
        <v>100.00000000000001</v>
      </c>
      <c r="CF55" s="35">
        <f t="shared" si="84"/>
        <v>78.57815442561207</v>
      </c>
      <c r="CG55" s="35">
        <f t="shared" si="85"/>
        <v>79.340866290018838</v>
      </c>
      <c r="CH55" s="35">
        <f t="shared" si="86"/>
        <v>80.188323917137481</v>
      </c>
      <c r="CI55" s="35">
        <f t="shared" si="87"/>
        <v>83.267419962335225</v>
      </c>
      <c r="CJ55" s="35">
        <f t="shared" si="88"/>
        <v>0</v>
      </c>
      <c r="CK55" s="35">
        <f t="shared" si="89"/>
        <v>0</v>
      </c>
      <c r="CL55" s="35">
        <f t="shared" si="90"/>
        <v>0</v>
      </c>
      <c r="CM55" s="35">
        <f t="shared" si="91"/>
        <v>0</v>
      </c>
      <c r="CN55" s="35">
        <f t="shared" si="92"/>
        <v>0</v>
      </c>
      <c r="CO55" s="35">
        <f t="shared" si="93"/>
        <v>0</v>
      </c>
      <c r="CP55" s="35">
        <f t="shared" si="94"/>
        <v>80.762711864406796</v>
      </c>
      <c r="CQ55" s="35">
        <f t="shared" si="95"/>
        <v>98.498107852412502</v>
      </c>
      <c r="CR55" s="35">
        <f t="shared" si="96"/>
        <v>96.061967833491011</v>
      </c>
      <c r="CS55" s="35">
        <f t="shared" si="97"/>
        <v>100</v>
      </c>
      <c r="CT55" s="56">
        <v>10.62</v>
      </c>
      <c r="CU55" s="57">
        <v>8.3450000000000006</v>
      </c>
      <c r="CV55" s="57">
        <v>8.4260000000000002</v>
      </c>
      <c r="CW55" s="57">
        <v>8.516</v>
      </c>
      <c r="CX55" s="57">
        <v>8.843</v>
      </c>
      <c r="CY55" s="57"/>
      <c r="CZ55" s="57"/>
      <c r="DA55" s="57"/>
      <c r="DB55" s="57"/>
      <c r="DC55" s="57"/>
      <c r="DD55" s="57"/>
      <c r="DE55" s="57">
        <v>8.577</v>
      </c>
      <c r="DF55" s="57">
        <v>8.3290000000000006</v>
      </c>
      <c r="DG55" s="57">
        <v>8.1229999999999993</v>
      </c>
      <c r="DH55" s="57">
        <v>8.4559999999999995</v>
      </c>
      <c r="DI55" s="56">
        <v>0.12230000000000001</v>
      </c>
      <c r="DJ55" s="57">
        <v>0.17910000000000001</v>
      </c>
      <c r="DK55" s="57">
        <v>0.2147</v>
      </c>
      <c r="DL55" s="57">
        <v>0.19819999999999999</v>
      </c>
      <c r="DM55" s="57">
        <v>6.8959999999999994E-2</v>
      </c>
      <c r="DN55" s="57"/>
      <c r="DO55" s="57"/>
      <c r="DP55" s="57"/>
      <c r="DQ55" s="57"/>
      <c r="DR55" s="57"/>
      <c r="DS55" s="57"/>
      <c r="DT55" s="57">
        <v>5.1860000000000003E-2</v>
      </c>
      <c r="DU55" s="57">
        <v>6.5579999999999999E-2</v>
      </c>
      <c r="DV55" s="57">
        <v>7.4819999999999998E-2</v>
      </c>
      <c r="DW55" s="57">
        <v>6.5850000000000006E-2</v>
      </c>
    </row>
    <row r="56" spans="1:127" x14ac:dyDescent="0.2">
      <c r="A56" s="50" t="s">
        <v>41</v>
      </c>
      <c r="B56" s="50" t="e">
        <f>VLOOKUP(A56,#REF!,6,FALSE)</f>
        <v>#REF!</v>
      </c>
      <c r="C56" s="87" t="e">
        <f>VLOOKUP(B56,#REF!,10,FALSE)</f>
        <v>#REF!</v>
      </c>
      <c r="E56" s="102">
        <f t="shared" si="5"/>
        <v>1.5931818181818169</v>
      </c>
      <c r="F56" s="103">
        <f t="shared" si="6"/>
        <v>0.91087341772152008</v>
      </c>
      <c r="G56" s="103">
        <f t="shared" si="7"/>
        <v>0.7286933333333323</v>
      </c>
      <c r="H56" s="103">
        <f t="shared" si="8"/>
        <v>1.1977402597402573</v>
      </c>
      <c r="I56" s="103">
        <f t="shared" si="9"/>
        <v>1.1130588235294123</v>
      </c>
      <c r="J56" s="103">
        <f t="shared" si="10"/>
        <v>0.88326027397260098</v>
      </c>
      <c r="K56" s="103" t="str">
        <f t="shared" si="11"/>
        <v/>
      </c>
      <c r="L56" s="103" t="str">
        <f t="shared" si="12"/>
        <v/>
      </c>
      <c r="M56" s="103" t="str">
        <f t="shared" si="13"/>
        <v/>
      </c>
      <c r="N56" s="103" t="str">
        <f t="shared" si="14"/>
        <v/>
      </c>
      <c r="O56" s="103" t="str">
        <f t="shared" si="15"/>
        <v/>
      </c>
      <c r="P56" s="103">
        <f t="shared" si="16"/>
        <v>0.45332098765432249</v>
      </c>
      <c r="Q56" s="102">
        <f t="shared" si="17"/>
        <v>1.2266999999999992</v>
      </c>
      <c r="R56" s="103">
        <f t="shared" si="18"/>
        <v>-0.18730000000000047</v>
      </c>
      <c r="S56" s="103">
        <f t="shared" si="19"/>
        <v>-0.25130000000000052</v>
      </c>
      <c r="T56" s="103">
        <f t="shared" si="20"/>
        <v>0.36169999999999902</v>
      </c>
      <c r="U56" s="103">
        <f t="shared" si="21"/>
        <v>0.32469999999999999</v>
      </c>
      <c r="V56" s="103">
        <f t="shared" si="22"/>
        <v>0.15969999999999906</v>
      </c>
      <c r="W56" s="103" t="str">
        <f t="shared" si="23"/>
        <v/>
      </c>
      <c r="X56" s="103" t="str">
        <f t="shared" si="24"/>
        <v/>
      </c>
      <c r="Y56" s="103" t="str">
        <f t="shared" si="25"/>
        <v/>
      </c>
      <c r="Z56" s="103" t="str">
        <f t="shared" si="26"/>
        <v/>
      </c>
      <c r="AA56" s="103" t="str">
        <f t="shared" si="27"/>
        <v/>
      </c>
      <c r="AB56" s="103">
        <f t="shared" si="28"/>
        <v>-0.6333000000000002</v>
      </c>
      <c r="AC56" s="36">
        <f t="shared" si="29"/>
        <v>84.307178631051755</v>
      </c>
      <c r="AD56" s="35">
        <f t="shared" si="30"/>
        <v>81.026119402985074</v>
      </c>
      <c r="AE56" s="35">
        <f t="shared" si="31"/>
        <v>79.028414298808443</v>
      </c>
      <c r="AF56" s="35">
        <f t="shared" si="32"/>
        <v>84.724770642201833</v>
      </c>
      <c r="AG56" s="35">
        <f t="shared" si="33"/>
        <v>83.69426751592357</v>
      </c>
      <c r="AH56" s="35">
        <f t="shared" si="34"/>
        <v>79.445910290237464</v>
      </c>
      <c r="AI56" s="35">
        <f t="shared" si="35"/>
        <v>0</v>
      </c>
      <c r="AJ56" s="35">
        <f t="shared" si="36"/>
        <v>0</v>
      </c>
      <c r="AK56" s="35">
        <f t="shared" si="37"/>
        <v>0</v>
      </c>
      <c r="AL56" s="35">
        <f t="shared" si="38"/>
        <v>0</v>
      </c>
      <c r="AM56" s="35">
        <f t="shared" si="39"/>
        <v>0</v>
      </c>
      <c r="AN56" s="35">
        <f t="shared" si="40"/>
        <v>77.735849056603783</v>
      </c>
      <c r="AO56" s="36">
        <f t="shared" si="41"/>
        <v>100</v>
      </c>
      <c r="AP56" s="35">
        <f t="shared" si="42"/>
        <v>94.055224688684362</v>
      </c>
      <c r="AQ56" s="35">
        <f t="shared" si="43"/>
        <v>93.36220898754739</v>
      </c>
      <c r="AR56" s="35">
        <f t="shared" si="44"/>
        <v>100</v>
      </c>
      <c r="AS56" s="35">
        <f t="shared" si="45"/>
        <v>99.599350297780191</v>
      </c>
      <c r="AT56" s="35">
        <f t="shared" si="46"/>
        <v>97.812669193286411</v>
      </c>
      <c r="AU56" s="35">
        <f t="shared" si="47"/>
        <v>0</v>
      </c>
      <c r="AV56" s="35">
        <f t="shared" si="48"/>
        <v>0</v>
      </c>
      <c r="AW56" s="35">
        <f t="shared" si="49"/>
        <v>0</v>
      </c>
      <c r="AX56" s="35">
        <f t="shared" si="50"/>
        <v>0</v>
      </c>
      <c r="AY56" s="35">
        <f t="shared" si="51"/>
        <v>0</v>
      </c>
      <c r="AZ56" s="35">
        <f t="shared" si="52"/>
        <v>100</v>
      </c>
      <c r="BA56" s="36">
        <f t="shared" si="53"/>
        <v>99.507119337137425</v>
      </c>
      <c r="BB56" s="35">
        <f t="shared" si="54"/>
        <v>95.634510177860022</v>
      </c>
      <c r="BC56" s="35">
        <f t="shared" si="55"/>
        <v>93.276634093883274</v>
      </c>
      <c r="BD56" s="35">
        <f t="shared" si="56"/>
        <v>100</v>
      </c>
      <c r="BE56" s="35">
        <f t="shared" si="57"/>
        <v>98.78370502691574</v>
      </c>
      <c r="BF56" s="35">
        <f t="shared" si="58"/>
        <v>93.769401425402094</v>
      </c>
      <c r="BG56" s="35">
        <f t="shared" si="59"/>
        <v>0</v>
      </c>
      <c r="BH56" s="35">
        <f t="shared" si="60"/>
        <v>0</v>
      </c>
      <c r="BI56" s="35">
        <f t="shared" si="61"/>
        <v>0</v>
      </c>
      <c r="BJ56" s="35">
        <f t="shared" si="62"/>
        <v>0</v>
      </c>
      <c r="BK56" s="35">
        <f t="shared" si="63"/>
        <v>0</v>
      </c>
      <c r="BL56" s="35">
        <f t="shared" si="64"/>
        <v>91.751029205953571</v>
      </c>
      <c r="BM56" s="35">
        <f t="shared" si="65"/>
        <v>100</v>
      </c>
      <c r="BN56" s="35">
        <f t="shared" si="66"/>
        <v>94.249867425700018</v>
      </c>
      <c r="BO56" s="35">
        <f t="shared" si="67"/>
        <v>96.536712880275758</v>
      </c>
      <c r="BP56" s="36">
        <f t="shared" si="68"/>
        <v>84.307178631051755</v>
      </c>
      <c r="BQ56" s="35">
        <f t="shared" si="69"/>
        <v>81.026119402985074</v>
      </c>
      <c r="BR56" s="35">
        <f t="shared" si="70"/>
        <v>79.028414298808443</v>
      </c>
      <c r="BS56" s="35">
        <f t="shared" si="71"/>
        <v>84.724770642201833</v>
      </c>
      <c r="BT56" s="35">
        <f t="shared" si="72"/>
        <v>83.69426751592357</v>
      </c>
      <c r="BU56" s="35">
        <f t="shared" si="73"/>
        <v>79.445910290237464</v>
      </c>
      <c r="BV56" s="35">
        <f t="shared" si="74"/>
        <v>0</v>
      </c>
      <c r="BW56" s="35">
        <f t="shared" si="75"/>
        <v>0</v>
      </c>
      <c r="BX56" s="35">
        <f t="shared" si="76"/>
        <v>0</v>
      </c>
      <c r="BY56" s="35">
        <f t="shared" si="77"/>
        <v>0</v>
      </c>
      <c r="BZ56" s="35">
        <f t="shared" si="78"/>
        <v>0</v>
      </c>
      <c r="CA56" s="35">
        <f t="shared" si="79"/>
        <v>77.735849056603783</v>
      </c>
      <c r="CB56" s="35">
        <f t="shared" si="80"/>
        <v>96.300362279064672</v>
      </c>
      <c r="CC56" s="35">
        <f t="shared" si="81"/>
        <v>90.762963778487276</v>
      </c>
      <c r="CD56" s="35">
        <f t="shared" si="82"/>
        <v>92.965204236006045</v>
      </c>
      <c r="CE56" s="36">
        <f t="shared" si="83"/>
        <v>100</v>
      </c>
      <c r="CF56" s="35">
        <f t="shared" si="84"/>
        <v>86</v>
      </c>
      <c r="CG56" s="35">
        <f t="shared" si="85"/>
        <v>85.36633663366338</v>
      </c>
      <c r="CH56" s="35">
        <f t="shared" si="86"/>
        <v>91.43564356435644</v>
      </c>
      <c r="CI56" s="35">
        <f t="shared" si="87"/>
        <v>91.069306930693074</v>
      </c>
      <c r="CJ56" s="35">
        <f t="shared" si="88"/>
        <v>89.43564356435644</v>
      </c>
      <c r="CK56" s="35">
        <f t="shared" si="89"/>
        <v>0</v>
      </c>
      <c r="CL56" s="35">
        <f t="shared" si="90"/>
        <v>0</v>
      </c>
      <c r="CM56" s="35">
        <f t="shared" si="91"/>
        <v>0</v>
      </c>
      <c r="CN56" s="35">
        <f t="shared" si="92"/>
        <v>0</v>
      </c>
      <c r="CO56" s="35">
        <f t="shared" si="93"/>
        <v>0</v>
      </c>
      <c r="CP56" s="35">
        <f t="shared" si="94"/>
        <v>81.584158415841586</v>
      </c>
      <c r="CQ56" s="35">
        <f t="shared" si="95"/>
        <v>100</v>
      </c>
      <c r="CR56" s="35">
        <f t="shared" si="96"/>
        <v>93.980848153214765</v>
      </c>
      <c r="CS56" s="35">
        <f t="shared" si="97"/>
        <v>98.073415412676695</v>
      </c>
      <c r="CT56" s="56">
        <v>10.1</v>
      </c>
      <c r="CU56" s="57">
        <v>8.6859999999999999</v>
      </c>
      <c r="CV56" s="57">
        <v>8.6219999999999999</v>
      </c>
      <c r="CW56" s="57">
        <v>9.2349999999999994</v>
      </c>
      <c r="CX56" s="57">
        <v>9.1980000000000004</v>
      </c>
      <c r="CY56" s="57">
        <v>9.0329999999999995</v>
      </c>
      <c r="CZ56" s="57"/>
      <c r="DA56" s="57"/>
      <c r="DB56" s="57"/>
      <c r="DC56" s="57"/>
      <c r="DD56" s="57"/>
      <c r="DE56" s="57">
        <v>8.24</v>
      </c>
      <c r="DF56" s="57">
        <v>8.7720000000000002</v>
      </c>
      <c r="DG56" s="57">
        <v>8.2439999999999998</v>
      </c>
      <c r="DH56" s="57">
        <v>8.6029999999999998</v>
      </c>
      <c r="DI56" s="56">
        <v>0.12509999999999999</v>
      </c>
      <c r="DJ56" s="57">
        <v>0.16950000000000001</v>
      </c>
      <c r="DK56" s="57">
        <v>0.1188</v>
      </c>
      <c r="DL56" s="57">
        <v>0.10150000000000001</v>
      </c>
      <c r="DM56" s="57">
        <v>9.3969999999999998E-2</v>
      </c>
      <c r="DN56" s="57">
        <v>0.25559999999999999</v>
      </c>
      <c r="DO56" s="57"/>
      <c r="DP56" s="57"/>
      <c r="DQ56" s="57"/>
      <c r="DR56" s="57"/>
      <c r="DS56" s="57"/>
      <c r="DT56" s="57">
        <v>7.7410000000000007E-2</v>
      </c>
      <c r="DU56" s="57">
        <v>9.1889999999999999E-2</v>
      </c>
      <c r="DV56" s="57">
        <v>0.19</v>
      </c>
      <c r="DW56" s="57">
        <v>8.7010000000000004E-2</v>
      </c>
    </row>
    <row r="57" spans="1:127" x14ac:dyDescent="0.2">
      <c r="A57" s="50" t="s">
        <v>42</v>
      </c>
      <c r="B57" s="50" t="e">
        <f>VLOOKUP(A57,#REF!,6,FALSE)</f>
        <v>#REF!</v>
      </c>
      <c r="C57" s="87" t="e">
        <f>VLOOKUP(B57,#REF!,10,FALSE)</f>
        <v>#REF!</v>
      </c>
      <c r="E57" s="102" t="str">
        <f t="shared" si="5"/>
        <v/>
      </c>
      <c r="F57" s="103" t="str">
        <f t="shared" si="6"/>
        <v/>
      </c>
      <c r="G57" s="103" t="str">
        <f t="shared" si="7"/>
        <v/>
      </c>
      <c r="H57" s="103" t="str">
        <f t="shared" si="8"/>
        <v/>
      </c>
      <c r="I57" s="103" t="str">
        <f t="shared" si="9"/>
        <v/>
      </c>
      <c r="J57" s="103" t="str">
        <f t="shared" si="10"/>
        <v/>
      </c>
      <c r="K57" s="103" t="str">
        <f t="shared" si="11"/>
        <v/>
      </c>
      <c r="L57" s="103" t="str">
        <f t="shared" si="12"/>
        <v/>
      </c>
      <c r="M57" s="103">
        <f t="shared" si="13"/>
        <v>1.8354390243902445</v>
      </c>
      <c r="N57" s="103">
        <f t="shared" si="14"/>
        <v>1.6104864864864883</v>
      </c>
      <c r="O57" s="103">
        <f t="shared" si="15"/>
        <v>1.6450888888888908</v>
      </c>
      <c r="P57" s="103">
        <f t="shared" si="16"/>
        <v>1.1523209876543223</v>
      </c>
      <c r="Q57" s="102" t="str">
        <f t="shared" si="17"/>
        <v/>
      </c>
      <c r="R57" s="103" t="str">
        <f t="shared" si="18"/>
        <v/>
      </c>
      <c r="S57" s="103" t="str">
        <f t="shared" si="19"/>
        <v/>
      </c>
      <c r="T57" s="103" t="str">
        <f t="shared" si="20"/>
        <v/>
      </c>
      <c r="U57" s="103" t="str">
        <f t="shared" si="21"/>
        <v/>
      </c>
      <c r="V57" s="103" t="str">
        <f t="shared" si="22"/>
        <v/>
      </c>
      <c r="W57" s="103" t="str">
        <f t="shared" si="23"/>
        <v/>
      </c>
      <c r="X57" s="103" t="str">
        <f t="shared" si="24"/>
        <v/>
      </c>
      <c r="Y57" s="103">
        <f t="shared" si="25"/>
        <v>0.30675000000000097</v>
      </c>
      <c r="Z57" s="103">
        <f t="shared" si="26"/>
        <v>0.12875000000000014</v>
      </c>
      <c r="AA57" s="103">
        <f t="shared" si="27"/>
        <v>-0.20724999999999838</v>
      </c>
      <c r="AB57" s="103">
        <f t="shared" si="28"/>
        <v>-0.22824999999999918</v>
      </c>
      <c r="AC57" s="36">
        <f t="shared" si="29"/>
        <v>0</v>
      </c>
      <c r="AD57" s="35">
        <f t="shared" si="30"/>
        <v>0</v>
      </c>
      <c r="AE57" s="35">
        <f t="shared" si="31"/>
        <v>0</v>
      </c>
      <c r="AF57" s="35">
        <f t="shared" si="32"/>
        <v>0</v>
      </c>
      <c r="AG57" s="35">
        <f t="shared" si="33"/>
        <v>0</v>
      </c>
      <c r="AH57" s="35">
        <f t="shared" si="34"/>
        <v>0</v>
      </c>
      <c r="AI57" s="35">
        <f t="shared" si="35"/>
        <v>0</v>
      </c>
      <c r="AJ57" s="35">
        <f t="shared" si="36"/>
        <v>0</v>
      </c>
      <c r="AK57" s="35">
        <f t="shared" si="37"/>
        <v>96.525725929699462</v>
      </c>
      <c r="AL57" s="35">
        <f t="shared" si="38"/>
        <v>94.031964394092654</v>
      </c>
      <c r="AM57" s="35">
        <f t="shared" si="39"/>
        <v>90.277078085642316</v>
      </c>
      <c r="AN57" s="35">
        <f t="shared" si="40"/>
        <v>84.330188679245282</v>
      </c>
      <c r="AO57" s="36">
        <f t="shared" si="41"/>
        <v>0</v>
      </c>
      <c r="AP57" s="35">
        <f t="shared" si="42"/>
        <v>0</v>
      </c>
      <c r="AQ57" s="35">
        <f t="shared" si="43"/>
        <v>0</v>
      </c>
      <c r="AR57" s="35">
        <f t="shared" si="44"/>
        <v>0</v>
      </c>
      <c r="AS57" s="35">
        <f t="shared" si="45"/>
        <v>0</v>
      </c>
      <c r="AT57" s="35">
        <f t="shared" si="46"/>
        <v>0</v>
      </c>
      <c r="AU57" s="35">
        <f t="shared" si="47"/>
        <v>0</v>
      </c>
      <c r="AV57" s="35">
        <f t="shared" si="48"/>
        <v>0</v>
      </c>
      <c r="AW57" s="35">
        <f t="shared" si="49"/>
        <v>100</v>
      </c>
      <c r="AX57" s="35">
        <f t="shared" si="50"/>
        <v>98.121173738653141</v>
      </c>
      <c r="AY57" s="35">
        <f t="shared" si="51"/>
        <v>94.574625290268116</v>
      </c>
      <c r="AZ57" s="35">
        <f t="shared" si="52"/>
        <v>94.352966012244039</v>
      </c>
      <c r="BA57" s="36">
        <f t="shared" si="53"/>
        <v>0</v>
      </c>
      <c r="BB57" s="35">
        <f t="shared" si="54"/>
        <v>0</v>
      </c>
      <c r="BC57" s="35">
        <f t="shared" si="55"/>
        <v>0</v>
      </c>
      <c r="BD57" s="35">
        <f t="shared" si="56"/>
        <v>0</v>
      </c>
      <c r="BE57" s="35">
        <f t="shared" si="57"/>
        <v>0</v>
      </c>
      <c r="BF57" s="35">
        <f t="shared" si="58"/>
        <v>0</v>
      </c>
      <c r="BG57" s="35">
        <f t="shared" si="59"/>
        <v>0</v>
      </c>
      <c r="BH57" s="35">
        <f t="shared" si="60"/>
        <v>0</v>
      </c>
      <c r="BI57" s="35">
        <f t="shared" si="61"/>
        <v>100.00000000000001</v>
      </c>
      <c r="BJ57" s="35">
        <f t="shared" si="62"/>
        <v>97.416479895294415</v>
      </c>
      <c r="BK57" s="35">
        <f t="shared" si="63"/>
        <v>93.526443045237414</v>
      </c>
      <c r="BL57" s="35">
        <f t="shared" si="64"/>
        <v>87.365505793412737</v>
      </c>
      <c r="BM57" s="35">
        <f t="shared" si="65"/>
        <v>0</v>
      </c>
      <c r="BN57" s="35">
        <f t="shared" si="66"/>
        <v>0</v>
      </c>
      <c r="BO57" s="35">
        <f t="shared" si="67"/>
        <v>0</v>
      </c>
      <c r="BP57" s="36">
        <f t="shared" si="68"/>
        <v>0</v>
      </c>
      <c r="BQ57" s="35">
        <f t="shared" si="69"/>
        <v>0</v>
      </c>
      <c r="BR57" s="35">
        <f t="shared" si="70"/>
        <v>0</v>
      </c>
      <c r="BS57" s="35">
        <f t="shared" si="71"/>
        <v>0</v>
      </c>
      <c r="BT57" s="35">
        <f t="shared" si="72"/>
        <v>0</v>
      </c>
      <c r="BU57" s="35">
        <f t="shared" si="73"/>
        <v>0</v>
      </c>
      <c r="BV57" s="35">
        <f t="shared" si="74"/>
        <v>0</v>
      </c>
      <c r="BW57" s="35">
        <f t="shared" si="75"/>
        <v>0</v>
      </c>
      <c r="BX57" s="35">
        <f t="shared" si="76"/>
        <v>96.525725929699448</v>
      </c>
      <c r="BY57" s="35">
        <f t="shared" si="77"/>
        <v>94.031964394092654</v>
      </c>
      <c r="BZ57" s="35">
        <f t="shared" si="78"/>
        <v>90.277078085642316</v>
      </c>
      <c r="CA57" s="35">
        <f t="shared" si="79"/>
        <v>84.330188679245282</v>
      </c>
      <c r="CB57" s="35">
        <f t="shared" si="80"/>
        <v>0</v>
      </c>
      <c r="CC57" s="35">
        <f t="shared" si="81"/>
        <v>0</v>
      </c>
      <c r="CD57" s="35">
        <f t="shared" si="82"/>
        <v>0</v>
      </c>
      <c r="CE57" s="36">
        <f t="shared" si="83"/>
        <v>0</v>
      </c>
      <c r="CF57" s="35">
        <f t="shared" si="84"/>
        <v>0</v>
      </c>
      <c r="CG57" s="35">
        <f t="shared" si="85"/>
        <v>0</v>
      </c>
      <c r="CH57" s="35">
        <f t="shared" si="86"/>
        <v>0</v>
      </c>
      <c r="CI57" s="35">
        <f t="shared" si="87"/>
        <v>0</v>
      </c>
      <c r="CJ57" s="35">
        <f t="shared" si="88"/>
        <v>0</v>
      </c>
      <c r="CK57" s="35">
        <f t="shared" si="89"/>
        <v>0</v>
      </c>
      <c r="CL57" s="35">
        <f t="shared" si="90"/>
        <v>0</v>
      </c>
      <c r="CM57" s="35">
        <f t="shared" si="91"/>
        <v>100</v>
      </c>
      <c r="CN57" s="35">
        <f t="shared" si="92"/>
        <v>98.121173738653141</v>
      </c>
      <c r="CO57" s="35">
        <f t="shared" si="93"/>
        <v>94.574625290268116</v>
      </c>
      <c r="CP57" s="35">
        <f t="shared" si="94"/>
        <v>94.352966012244039</v>
      </c>
      <c r="CQ57" s="35">
        <f t="shared" si="95"/>
        <v>0</v>
      </c>
      <c r="CR57" s="35">
        <f t="shared" si="96"/>
        <v>0</v>
      </c>
      <c r="CS57" s="35">
        <f t="shared" si="97"/>
        <v>0</v>
      </c>
      <c r="CT57" s="56"/>
      <c r="CU57" s="57"/>
      <c r="CV57" s="57"/>
      <c r="CW57" s="57"/>
      <c r="CX57" s="57"/>
      <c r="CY57" s="57"/>
      <c r="CZ57" s="57"/>
      <c r="DA57" s="57"/>
      <c r="DB57" s="57">
        <v>9.4740000000000002</v>
      </c>
      <c r="DC57" s="57">
        <v>9.2959999999999994</v>
      </c>
      <c r="DD57" s="57">
        <v>8.9600000000000009</v>
      </c>
      <c r="DE57" s="57">
        <v>8.9390000000000001</v>
      </c>
      <c r="DF57" s="57"/>
      <c r="DG57" s="57"/>
      <c r="DH57" s="57"/>
      <c r="DI57" s="56"/>
      <c r="DJ57" s="57"/>
      <c r="DK57" s="57"/>
      <c r="DL57" s="57"/>
      <c r="DM57" s="57"/>
      <c r="DN57" s="57"/>
      <c r="DO57" s="57"/>
      <c r="DP57" s="57"/>
      <c r="DQ57" s="57">
        <v>5.2769999999999997E-2</v>
      </c>
      <c r="DR57" s="57">
        <v>6.8339999999999998E-2</v>
      </c>
      <c r="DS57" s="57">
        <v>6.6449999999999995E-2</v>
      </c>
      <c r="DT57" s="57">
        <v>6.0560000000000003E-2</v>
      </c>
      <c r="DU57" s="57"/>
      <c r="DV57" s="57"/>
      <c r="DW57" s="57"/>
    </row>
    <row r="58" spans="1:127" x14ac:dyDescent="0.2">
      <c r="A58" s="50" t="s">
        <v>43</v>
      </c>
      <c r="B58" s="50" t="e">
        <f>VLOOKUP(A58,#REF!,6,FALSE)</f>
        <v>#REF!</v>
      </c>
      <c r="C58" s="87" t="e">
        <f>VLOOKUP(B58,#REF!,10,FALSE)</f>
        <v>#REF!</v>
      </c>
      <c r="E58" s="102" t="str">
        <f t="shared" si="5"/>
        <v/>
      </c>
      <c r="F58" s="103">
        <f t="shared" si="6"/>
        <v>-1.65312658227848</v>
      </c>
      <c r="G58" s="103">
        <f t="shared" si="7"/>
        <v>-1.5823066666666676</v>
      </c>
      <c r="H58" s="103">
        <f t="shared" si="8"/>
        <v>-2.4392597402597422</v>
      </c>
      <c r="I58" s="103">
        <f t="shared" si="9"/>
        <v>-1.8189411764705881</v>
      </c>
      <c r="J58" s="103" t="str">
        <f t="shared" si="10"/>
        <v/>
      </c>
      <c r="K58" s="103" t="str">
        <f t="shared" si="11"/>
        <v/>
      </c>
      <c r="L58" s="103" t="str">
        <f t="shared" si="12"/>
        <v/>
      </c>
      <c r="M58" s="103">
        <f t="shared" si="13"/>
        <v>-2.5415609756097552</v>
      </c>
      <c r="N58" s="103">
        <f t="shared" si="14"/>
        <v>-2.6105135135135109</v>
      </c>
      <c r="O58" s="103">
        <f t="shared" si="15"/>
        <v>-1.8099111111111101</v>
      </c>
      <c r="P58" s="103">
        <f t="shared" si="16"/>
        <v>-2.2536790123456774</v>
      </c>
      <c r="Q58" s="102" t="str">
        <f t="shared" si="17"/>
        <v/>
      </c>
      <c r="R58" s="103">
        <f t="shared" si="18"/>
        <v>0.66609090909090796</v>
      </c>
      <c r="S58" s="103">
        <f t="shared" si="19"/>
        <v>0.85509090909090801</v>
      </c>
      <c r="T58" s="103">
        <f t="shared" si="20"/>
        <v>0.14209090909090794</v>
      </c>
      <c r="U58" s="103">
        <f t="shared" si="21"/>
        <v>0.81009090909090808</v>
      </c>
      <c r="V58" s="103" t="str">
        <f t="shared" si="22"/>
        <v/>
      </c>
      <c r="W58" s="103" t="str">
        <f t="shared" si="23"/>
        <v/>
      </c>
      <c r="X58" s="103" t="str">
        <f t="shared" si="24"/>
        <v/>
      </c>
      <c r="Y58" s="103">
        <f t="shared" si="25"/>
        <v>-0.35890909090909151</v>
      </c>
      <c r="Z58" s="103">
        <f t="shared" si="26"/>
        <v>-0.38090909090909175</v>
      </c>
      <c r="AA58" s="103">
        <f t="shared" si="27"/>
        <v>4.9090909090907964E-2</v>
      </c>
      <c r="AB58" s="103">
        <f t="shared" si="28"/>
        <v>7.7090909090908433E-2</v>
      </c>
      <c r="AC58" s="36">
        <f t="shared" si="29"/>
        <v>0</v>
      </c>
      <c r="AD58" s="35">
        <f t="shared" si="30"/>
        <v>57.10820895522388</v>
      </c>
      <c r="AE58" s="35">
        <f t="shared" si="31"/>
        <v>57.84601283226398</v>
      </c>
      <c r="AF58" s="35">
        <f t="shared" si="32"/>
        <v>51.357798165137609</v>
      </c>
      <c r="AG58" s="35">
        <f t="shared" si="33"/>
        <v>57.015468607825298</v>
      </c>
      <c r="AH58" s="35">
        <f t="shared" si="34"/>
        <v>0</v>
      </c>
      <c r="AI58" s="35">
        <f t="shared" si="35"/>
        <v>0</v>
      </c>
      <c r="AJ58" s="35">
        <f t="shared" si="36"/>
        <v>0</v>
      </c>
      <c r="AK58" s="35">
        <f t="shared" si="37"/>
        <v>51.930718288334191</v>
      </c>
      <c r="AL58" s="35">
        <f t="shared" si="38"/>
        <v>51.335221525389443</v>
      </c>
      <c r="AM58" s="35">
        <f t="shared" si="39"/>
        <v>55.46599496221662</v>
      </c>
      <c r="AN58" s="35">
        <f t="shared" si="40"/>
        <v>52.198113207547173</v>
      </c>
      <c r="AO58" s="36">
        <f t="shared" si="41"/>
        <v>0</v>
      </c>
      <c r="AP58" s="35">
        <f t="shared" si="42"/>
        <v>97.005228965298699</v>
      </c>
      <c r="AQ58" s="35">
        <f t="shared" si="43"/>
        <v>100</v>
      </c>
      <c r="AR58" s="35">
        <f t="shared" si="44"/>
        <v>88.702265884962756</v>
      </c>
      <c r="AS58" s="35">
        <f t="shared" si="45"/>
        <v>99.28695927745207</v>
      </c>
      <c r="AT58" s="35">
        <f t="shared" si="46"/>
        <v>0</v>
      </c>
      <c r="AU58" s="35">
        <f t="shared" si="47"/>
        <v>0</v>
      </c>
      <c r="AV58" s="35">
        <f t="shared" si="48"/>
        <v>0</v>
      </c>
      <c r="AW58" s="35">
        <f t="shared" si="49"/>
        <v>92.120007229351174</v>
      </c>
      <c r="AX58" s="35">
        <f t="shared" si="50"/>
        <v>91.722392915235858</v>
      </c>
      <c r="AY58" s="35">
        <f t="shared" si="51"/>
        <v>99.493945418398695</v>
      </c>
      <c r="AZ58" s="35">
        <f t="shared" si="52"/>
        <v>100</v>
      </c>
      <c r="BA58" s="36">
        <f t="shared" si="53"/>
        <v>0</v>
      </c>
      <c r="BB58" s="35">
        <f t="shared" si="54"/>
        <v>98.724538060765724</v>
      </c>
      <c r="BC58" s="35">
        <f t="shared" si="55"/>
        <v>100</v>
      </c>
      <c r="BD58" s="35">
        <f t="shared" si="56"/>
        <v>88.783644110545282</v>
      </c>
      <c r="BE58" s="35">
        <f t="shared" si="57"/>
        <v>98.564215260873709</v>
      </c>
      <c r="BF58" s="35">
        <f t="shared" si="58"/>
        <v>0</v>
      </c>
      <c r="BG58" s="35">
        <f t="shared" si="59"/>
        <v>0</v>
      </c>
      <c r="BH58" s="35">
        <f t="shared" si="60"/>
        <v>0</v>
      </c>
      <c r="BI58" s="35">
        <f t="shared" si="61"/>
        <v>89.77406695067755</v>
      </c>
      <c r="BJ58" s="35">
        <f t="shared" si="62"/>
        <v>88.744615249880965</v>
      </c>
      <c r="BK58" s="35">
        <f t="shared" si="63"/>
        <v>95.88559737565889</v>
      </c>
      <c r="BL58" s="35">
        <f t="shared" si="64"/>
        <v>90.236319932552632</v>
      </c>
      <c r="BM58" s="35">
        <f t="shared" si="65"/>
        <v>94.752038426335574</v>
      </c>
      <c r="BN58" s="35">
        <f t="shared" si="66"/>
        <v>100</v>
      </c>
      <c r="BO58" s="35">
        <f t="shared" si="67"/>
        <v>96.662890603189766</v>
      </c>
      <c r="BP58" s="36">
        <f t="shared" si="68"/>
        <v>0</v>
      </c>
      <c r="BQ58" s="35">
        <f t="shared" si="69"/>
        <v>57.10820895522388</v>
      </c>
      <c r="BR58" s="35">
        <f t="shared" si="70"/>
        <v>57.84601283226398</v>
      </c>
      <c r="BS58" s="35">
        <f t="shared" si="71"/>
        <v>51.357798165137609</v>
      </c>
      <c r="BT58" s="35">
        <f t="shared" si="72"/>
        <v>57.015468607825298</v>
      </c>
      <c r="BU58" s="35">
        <f t="shared" si="73"/>
        <v>0</v>
      </c>
      <c r="BV58" s="35">
        <f t="shared" si="74"/>
        <v>0</v>
      </c>
      <c r="BW58" s="35">
        <f t="shared" si="75"/>
        <v>0</v>
      </c>
      <c r="BX58" s="35">
        <f t="shared" si="76"/>
        <v>51.930718288334191</v>
      </c>
      <c r="BY58" s="35">
        <f t="shared" si="77"/>
        <v>51.335221525389443</v>
      </c>
      <c r="BZ58" s="35">
        <f t="shared" si="78"/>
        <v>55.46599496221662</v>
      </c>
      <c r="CA58" s="35">
        <f t="shared" si="79"/>
        <v>52.198113207547181</v>
      </c>
      <c r="CB58" s="35">
        <f t="shared" si="80"/>
        <v>51.564386870128445</v>
      </c>
      <c r="CC58" s="35">
        <f t="shared" si="81"/>
        <v>54.420345700759654</v>
      </c>
      <c r="CD58" s="35">
        <f t="shared" si="82"/>
        <v>52.604279230602984</v>
      </c>
      <c r="CE58" s="36">
        <f t="shared" si="83"/>
        <v>0</v>
      </c>
      <c r="CF58" s="35">
        <f t="shared" si="84"/>
        <v>97.005228965298699</v>
      </c>
      <c r="CG58" s="35">
        <f t="shared" si="85"/>
        <v>100</v>
      </c>
      <c r="CH58" s="35">
        <f t="shared" si="86"/>
        <v>88.702265884962756</v>
      </c>
      <c r="CI58" s="35">
        <f t="shared" si="87"/>
        <v>99.28695927745207</v>
      </c>
      <c r="CJ58" s="35">
        <f t="shared" si="88"/>
        <v>0</v>
      </c>
      <c r="CK58" s="35">
        <f t="shared" si="89"/>
        <v>0</v>
      </c>
      <c r="CL58" s="35">
        <f t="shared" si="90"/>
        <v>0</v>
      </c>
      <c r="CM58" s="35">
        <f t="shared" si="91"/>
        <v>80.763745840595789</v>
      </c>
      <c r="CN58" s="35">
        <f t="shared" si="92"/>
        <v>80.415148154016791</v>
      </c>
      <c r="CO58" s="35">
        <f t="shared" si="93"/>
        <v>87.228648391697035</v>
      </c>
      <c r="CP58" s="35">
        <f t="shared" si="94"/>
        <v>87.672318174615768</v>
      </c>
      <c r="CQ58" s="35">
        <f t="shared" si="95"/>
        <v>95.023265223548464</v>
      </c>
      <c r="CR58" s="35">
        <f t="shared" si="96"/>
        <v>100</v>
      </c>
      <c r="CS58" s="35">
        <f t="shared" si="97"/>
        <v>98.482702812057468</v>
      </c>
      <c r="CT58" s="56"/>
      <c r="CU58" s="57">
        <v>6.1219999999999999</v>
      </c>
      <c r="CV58" s="57">
        <v>6.3109999999999999</v>
      </c>
      <c r="CW58" s="57">
        <v>5.5979999999999999</v>
      </c>
      <c r="CX58" s="57">
        <v>6.266</v>
      </c>
      <c r="CY58" s="57"/>
      <c r="CZ58" s="57"/>
      <c r="DA58" s="57"/>
      <c r="DB58" s="57">
        <v>5.0970000000000004</v>
      </c>
      <c r="DC58" s="57">
        <v>5.0750000000000002</v>
      </c>
      <c r="DD58" s="57">
        <v>5.5049999999999999</v>
      </c>
      <c r="DE58" s="57">
        <v>5.5330000000000004</v>
      </c>
      <c r="DF58" s="57">
        <v>4.6970000000000001</v>
      </c>
      <c r="DG58" s="57">
        <v>4.9429999999999996</v>
      </c>
      <c r="DH58" s="57">
        <v>4.8680000000000003</v>
      </c>
      <c r="DI58" s="56"/>
      <c r="DJ58" s="57">
        <v>0.2213</v>
      </c>
      <c r="DK58" s="57">
        <v>0.123</v>
      </c>
      <c r="DL58" s="57">
        <v>0.2611</v>
      </c>
      <c r="DM58" s="57">
        <v>0.1434</v>
      </c>
      <c r="DN58" s="57"/>
      <c r="DO58" s="57"/>
      <c r="DP58" s="57"/>
      <c r="DQ58" s="57">
        <v>3.3390000000000003E-2</v>
      </c>
      <c r="DR58" s="57">
        <v>3.2250000000000001E-2</v>
      </c>
      <c r="DS58" s="57" t="s">
        <v>168</v>
      </c>
      <c r="DT58" s="57" t="s">
        <v>169</v>
      </c>
      <c r="DU58" s="57">
        <v>0.16980000000000001</v>
      </c>
      <c r="DV58" s="57">
        <v>7.2309999999999999E-2</v>
      </c>
      <c r="DW58" s="57">
        <v>6.3880000000000006E-2</v>
      </c>
    </row>
    <row r="59" spans="1:127" x14ac:dyDescent="0.2">
      <c r="A59" s="50" t="s">
        <v>98</v>
      </c>
      <c r="B59" s="50" t="e">
        <f>VLOOKUP(A59,#REF!,6,FALSE)</f>
        <v>#REF!</v>
      </c>
      <c r="C59" s="87" t="e">
        <f>VLOOKUP(B59,#REF!,10,FALSE)</f>
        <v>#REF!</v>
      </c>
      <c r="E59" s="102" t="str">
        <f t="shared" si="5"/>
        <v/>
      </c>
      <c r="F59" s="103">
        <f t="shared" si="6"/>
        <v>-3.6781265822784794</v>
      </c>
      <c r="G59" s="103">
        <f t="shared" si="7"/>
        <v>-3.6993066666666676</v>
      </c>
      <c r="H59" s="103">
        <f t="shared" si="8"/>
        <v>-3.8792597402597417</v>
      </c>
      <c r="I59" s="103">
        <f t="shared" si="9"/>
        <v>-3.8379411764705882</v>
      </c>
      <c r="J59" s="103" t="str">
        <f t="shared" si="10"/>
        <v/>
      </c>
      <c r="K59" s="103">
        <f t="shared" si="11"/>
        <v>-2.7266111111111115</v>
      </c>
      <c r="L59" s="103">
        <f t="shared" si="12"/>
        <v>-2.9325333333333345</v>
      </c>
      <c r="M59" s="103">
        <f t="shared" si="13"/>
        <v>-3.1625609756097557</v>
      </c>
      <c r="N59" s="103">
        <f t="shared" si="14"/>
        <v>-3.4705135135135112</v>
      </c>
      <c r="O59" s="103">
        <f t="shared" si="15"/>
        <v>-3.0599111111111101</v>
      </c>
      <c r="P59" s="103">
        <f t="shared" si="16"/>
        <v>-3.4066790123456778</v>
      </c>
      <c r="Q59" s="102" t="str">
        <f t="shared" si="17"/>
        <v/>
      </c>
      <c r="R59" s="103">
        <f t="shared" si="18"/>
        <v>-0.19016666666666637</v>
      </c>
      <c r="S59" s="103">
        <f t="shared" si="19"/>
        <v>-9.3166666666666842E-2</v>
      </c>
      <c r="T59" s="103">
        <f t="shared" si="20"/>
        <v>-0.12916666666666643</v>
      </c>
      <c r="U59" s="103">
        <f t="shared" si="21"/>
        <v>-4.0166666666666906E-2</v>
      </c>
      <c r="V59" s="103" t="str">
        <f t="shared" si="22"/>
        <v/>
      </c>
      <c r="W59" s="103">
        <f t="shared" si="23"/>
        <v>0.59683333333333355</v>
      </c>
      <c r="X59" s="103">
        <f t="shared" si="24"/>
        <v>0.20383333333333287</v>
      </c>
      <c r="Y59" s="103">
        <f t="shared" si="25"/>
        <v>0.18883333333333319</v>
      </c>
      <c r="Z59" s="103">
        <f t="shared" si="26"/>
        <v>-7.2166666666666934E-2</v>
      </c>
      <c r="AA59" s="103">
        <f t="shared" si="27"/>
        <v>-3.2166666666666899E-2</v>
      </c>
      <c r="AB59" s="103">
        <f t="shared" si="28"/>
        <v>9.2833333333333101E-2</v>
      </c>
      <c r="AC59" s="36">
        <f t="shared" si="29"/>
        <v>0</v>
      </c>
      <c r="AD59" s="35">
        <f t="shared" si="30"/>
        <v>38.218283582089555</v>
      </c>
      <c r="AE59" s="35">
        <f t="shared" si="31"/>
        <v>38.44179651695692</v>
      </c>
      <c r="AF59" s="35">
        <f t="shared" si="32"/>
        <v>38.146788990825691</v>
      </c>
      <c r="AG59" s="35">
        <f t="shared" si="33"/>
        <v>38.644222020018198</v>
      </c>
      <c r="AH59" s="35">
        <f t="shared" si="34"/>
        <v>0</v>
      </c>
      <c r="AI59" s="35">
        <f t="shared" si="35"/>
        <v>45.013824884792626</v>
      </c>
      <c r="AJ59" s="35">
        <f t="shared" si="36"/>
        <v>48.202211012128366</v>
      </c>
      <c r="AK59" s="35">
        <f t="shared" si="37"/>
        <v>45.603667855323486</v>
      </c>
      <c r="AL59" s="35">
        <f t="shared" si="38"/>
        <v>42.63605098118552</v>
      </c>
      <c r="AM59" s="35">
        <f t="shared" si="39"/>
        <v>42.871536523929471</v>
      </c>
      <c r="AN59" s="35">
        <f t="shared" si="40"/>
        <v>41.320754716981135</v>
      </c>
      <c r="AO59" s="36">
        <f t="shared" si="41"/>
        <v>0</v>
      </c>
      <c r="AP59" s="35">
        <f t="shared" si="42"/>
        <v>96.468095125971288</v>
      </c>
      <c r="AQ59" s="35">
        <f t="shared" si="43"/>
        <v>98.752060277843185</v>
      </c>
      <c r="AR59" s="35">
        <f t="shared" si="44"/>
        <v>97.904403108076295</v>
      </c>
      <c r="AS59" s="35">
        <f t="shared" si="45"/>
        <v>100</v>
      </c>
      <c r="AT59" s="35">
        <f t="shared" si="46"/>
        <v>0</v>
      </c>
      <c r="AU59" s="35">
        <f t="shared" si="47"/>
        <v>100</v>
      </c>
      <c r="AV59" s="35">
        <f t="shared" si="48"/>
        <v>91.953316953316943</v>
      </c>
      <c r="AW59" s="35">
        <f t="shared" si="49"/>
        <v>100</v>
      </c>
      <c r="AX59" s="35">
        <f t="shared" si="50"/>
        <v>94.168900804289549</v>
      </c>
      <c r="AY59" s="35">
        <f t="shared" si="51"/>
        <v>95.062555853440571</v>
      </c>
      <c r="AZ59" s="35">
        <f t="shared" si="52"/>
        <v>97.855227882037539</v>
      </c>
      <c r="BA59" s="36">
        <f t="shared" si="53"/>
        <v>0</v>
      </c>
      <c r="BB59" s="35">
        <f t="shared" si="54"/>
        <v>79.28740773420806</v>
      </c>
      <c r="BC59" s="35">
        <f t="shared" si="55"/>
        <v>79.751106245488231</v>
      </c>
      <c r="BD59" s="35">
        <f t="shared" si="56"/>
        <v>79.139085510470494</v>
      </c>
      <c r="BE59" s="35">
        <f t="shared" si="57"/>
        <v>80.171056905034419</v>
      </c>
      <c r="BF59" s="35">
        <f t="shared" si="58"/>
        <v>0</v>
      </c>
      <c r="BG59" s="35">
        <f t="shared" si="59"/>
        <v>93.385394444803595</v>
      </c>
      <c r="BH59" s="35">
        <f t="shared" si="60"/>
        <v>100</v>
      </c>
      <c r="BI59" s="35">
        <f t="shared" si="61"/>
        <v>94.60907891517455</v>
      </c>
      <c r="BJ59" s="35">
        <f t="shared" si="62"/>
        <v>88.452479846739138</v>
      </c>
      <c r="BK59" s="35">
        <f t="shared" si="63"/>
        <v>88.941016654075014</v>
      </c>
      <c r="BL59" s="35">
        <f t="shared" si="64"/>
        <v>85.723774593211587</v>
      </c>
      <c r="BM59" s="35">
        <f t="shared" si="65"/>
        <v>0</v>
      </c>
      <c r="BN59" s="35">
        <f t="shared" si="66"/>
        <v>99.999999999999986</v>
      </c>
      <c r="BO59" s="35">
        <f t="shared" si="67"/>
        <v>98.0302828395901</v>
      </c>
      <c r="BP59" s="36">
        <f t="shared" si="68"/>
        <v>0</v>
      </c>
      <c r="BQ59" s="35">
        <f t="shared" si="69"/>
        <v>38.218283582089555</v>
      </c>
      <c r="BR59" s="35">
        <f t="shared" si="70"/>
        <v>38.44179651695692</v>
      </c>
      <c r="BS59" s="35">
        <f t="shared" si="71"/>
        <v>38.146788990825691</v>
      </c>
      <c r="BT59" s="35">
        <f t="shared" si="72"/>
        <v>38.644222020018198</v>
      </c>
      <c r="BU59" s="35">
        <f t="shared" si="73"/>
        <v>0</v>
      </c>
      <c r="BV59" s="35">
        <f t="shared" si="74"/>
        <v>45.013824884792633</v>
      </c>
      <c r="BW59" s="35">
        <f t="shared" si="75"/>
        <v>48.202211012128366</v>
      </c>
      <c r="BX59" s="35">
        <f t="shared" si="76"/>
        <v>45.603667855323486</v>
      </c>
      <c r="BY59" s="35">
        <f t="shared" si="77"/>
        <v>42.63605098118552</v>
      </c>
      <c r="BZ59" s="35">
        <f t="shared" si="78"/>
        <v>42.871536523929471</v>
      </c>
      <c r="CA59" s="35">
        <f t="shared" si="79"/>
        <v>41.320754716981135</v>
      </c>
      <c r="CB59" s="35">
        <f t="shared" si="80"/>
        <v>0</v>
      </c>
      <c r="CC59" s="35">
        <f t="shared" si="81"/>
        <v>44.335571947594403</v>
      </c>
      <c r="CD59" s="35">
        <f t="shared" si="82"/>
        <v>43.462286578776755</v>
      </c>
      <c r="CE59" s="36">
        <f t="shared" si="83"/>
        <v>0</v>
      </c>
      <c r="CF59" s="35">
        <f t="shared" si="84"/>
        <v>83.886158886158896</v>
      </c>
      <c r="CG59" s="35">
        <f t="shared" si="85"/>
        <v>85.872235872235862</v>
      </c>
      <c r="CH59" s="35">
        <f t="shared" si="86"/>
        <v>85.13513513513513</v>
      </c>
      <c r="CI59" s="35">
        <f t="shared" si="87"/>
        <v>86.957411957411949</v>
      </c>
      <c r="CJ59" s="35">
        <f t="shared" si="88"/>
        <v>0</v>
      </c>
      <c r="CK59" s="35">
        <f t="shared" si="89"/>
        <v>100</v>
      </c>
      <c r="CL59" s="35">
        <f t="shared" si="90"/>
        <v>91.953316953316943</v>
      </c>
      <c r="CM59" s="35">
        <f t="shared" si="91"/>
        <v>91.646191646191639</v>
      </c>
      <c r="CN59" s="35">
        <f t="shared" si="92"/>
        <v>86.30221130221129</v>
      </c>
      <c r="CO59" s="35">
        <f t="shared" si="93"/>
        <v>87.12121212121211</v>
      </c>
      <c r="CP59" s="35">
        <f t="shared" si="94"/>
        <v>89.680589680589677</v>
      </c>
      <c r="CQ59" s="35">
        <f t="shared" si="95"/>
        <v>0</v>
      </c>
      <c r="CR59" s="35">
        <f t="shared" si="96"/>
        <v>100</v>
      </c>
      <c r="CS59" s="35">
        <f t="shared" si="97"/>
        <v>99.87583809287311</v>
      </c>
      <c r="CT59" s="56"/>
      <c r="CU59" s="57">
        <v>4.0970000000000004</v>
      </c>
      <c r="CV59" s="57">
        <v>4.194</v>
      </c>
      <c r="CW59" s="57">
        <v>4.1580000000000004</v>
      </c>
      <c r="CX59" s="57">
        <v>4.2469999999999999</v>
      </c>
      <c r="CY59" s="65"/>
      <c r="CZ59" s="57">
        <v>4.8840000000000003</v>
      </c>
      <c r="DA59" s="57">
        <v>4.4909999999999997</v>
      </c>
      <c r="DB59" s="57">
        <v>4.476</v>
      </c>
      <c r="DC59" s="57">
        <v>4.2149999999999999</v>
      </c>
      <c r="DD59" s="57">
        <v>4.2549999999999999</v>
      </c>
      <c r="DE59" s="68">
        <v>4.38</v>
      </c>
      <c r="DF59" s="57"/>
      <c r="DG59" s="68">
        <v>4.0270000000000001</v>
      </c>
      <c r="DH59" s="68">
        <v>4.0220000000000002</v>
      </c>
      <c r="DI59" s="56"/>
      <c r="DJ59" s="57">
        <v>0.13950000000000001</v>
      </c>
      <c r="DK59" s="57">
        <v>0.12139999999999999</v>
      </c>
      <c r="DL59" s="57">
        <v>0.4546</v>
      </c>
      <c r="DM59" s="57">
        <v>0.15740000000000001</v>
      </c>
      <c r="DN59" s="65"/>
      <c r="DO59" s="57">
        <v>0.36170000000000002</v>
      </c>
      <c r="DP59" s="57">
        <v>0.33239999999999997</v>
      </c>
      <c r="DQ59" s="57">
        <v>0.1075</v>
      </c>
      <c r="DR59" s="57">
        <v>0.17780000000000001</v>
      </c>
      <c r="DS59" s="57">
        <v>0.1477</v>
      </c>
      <c r="DT59" s="68">
        <v>0.35289999999999999</v>
      </c>
      <c r="DU59" s="57"/>
      <c r="DV59" s="68">
        <v>0.70620000000000005</v>
      </c>
      <c r="DW59" s="68">
        <v>0.52749999999999997</v>
      </c>
    </row>
    <row r="60" spans="1:127" x14ac:dyDescent="0.2">
      <c r="A60" s="50" t="s">
        <v>44</v>
      </c>
      <c r="B60" s="50" t="e">
        <f>VLOOKUP(A60,#REF!,6,FALSE)</f>
        <v>#REF!</v>
      </c>
      <c r="C60" s="87" t="e">
        <f>VLOOKUP(B60,#REF!,10,FALSE)</f>
        <v>#REF!</v>
      </c>
      <c r="E60" s="102">
        <f t="shared" si="5"/>
        <v>-0.59381818181818247</v>
      </c>
      <c r="F60" s="103" t="str">
        <f t="shared" si="6"/>
        <v/>
      </c>
      <c r="G60" s="103" t="str">
        <f t="shared" si="7"/>
        <v/>
      </c>
      <c r="H60" s="103" t="str">
        <f t="shared" si="8"/>
        <v/>
      </c>
      <c r="I60" s="103" t="str">
        <f t="shared" si="9"/>
        <v/>
      </c>
      <c r="J60" s="103" t="str">
        <f t="shared" si="10"/>
        <v/>
      </c>
      <c r="K60" s="103">
        <f t="shared" si="11"/>
        <v>0.128388888888888</v>
      </c>
      <c r="L60" s="103">
        <f t="shared" si="12"/>
        <v>-0.24853333333333438</v>
      </c>
      <c r="M60" s="103">
        <f t="shared" si="13"/>
        <v>-0.91056097560975591</v>
      </c>
      <c r="N60" s="103">
        <f t="shared" si="14"/>
        <v>-1.0435135135135107</v>
      </c>
      <c r="O60" s="103">
        <f t="shared" si="15"/>
        <v>-1.0559111111111097</v>
      </c>
      <c r="P60" s="103">
        <f t="shared" si="16"/>
        <v>-1.1956790123456775</v>
      </c>
      <c r="Q60" s="102">
        <f t="shared" si="17"/>
        <v>0.83633333333333315</v>
      </c>
      <c r="R60" s="103" t="str">
        <f t="shared" si="18"/>
        <v/>
      </c>
      <c r="S60" s="103" t="str">
        <f t="shared" si="19"/>
        <v/>
      </c>
      <c r="T60" s="103" t="str">
        <f t="shared" si="20"/>
        <v/>
      </c>
      <c r="U60" s="103" t="str">
        <f t="shared" si="21"/>
        <v/>
      </c>
      <c r="V60" s="103" t="str">
        <f t="shared" si="22"/>
        <v/>
      </c>
      <c r="W60" s="103">
        <f t="shared" si="23"/>
        <v>0.66233333333333277</v>
      </c>
      <c r="X60" s="103">
        <f t="shared" si="24"/>
        <v>9.8333333333332718E-2</v>
      </c>
      <c r="Y60" s="103">
        <f t="shared" si="25"/>
        <v>-0.34866666666666735</v>
      </c>
      <c r="Z60" s="103">
        <f t="shared" si="26"/>
        <v>-0.43466666666666676</v>
      </c>
      <c r="AA60" s="103">
        <f t="shared" si="27"/>
        <v>-0.81766666666666676</v>
      </c>
      <c r="AB60" s="103">
        <f t="shared" si="28"/>
        <v>-0.48566666666666691</v>
      </c>
      <c r="AC60" s="36">
        <f t="shared" si="29"/>
        <v>66.051752921535893</v>
      </c>
      <c r="AD60" s="35">
        <f t="shared" si="30"/>
        <v>0</v>
      </c>
      <c r="AE60" s="35">
        <f t="shared" si="31"/>
        <v>0</v>
      </c>
      <c r="AF60" s="35">
        <f t="shared" si="32"/>
        <v>0</v>
      </c>
      <c r="AG60" s="35">
        <f t="shared" si="33"/>
        <v>0</v>
      </c>
      <c r="AH60" s="35">
        <f t="shared" si="34"/>
        <v>0</v>
      </c>
      <c r="AI60" s="35">
        <f t="shared" si="35"/>
        <v>71.327188940092171</v>
      </c>
      <c r="AJ60" s="35">
        <f t="shared" si="36"/>
        <v>77.009767092411721</v>
      </c>
      <c r="AK60" s="35">
        <f t="shared" si="37"/>
        <v>68.548140601120735</v>
      </c>
      <c r="AL60" s="35">
        <f t="shared" si="38"/>
        <v>67.185919482095898</v>
      </c>
      <c r="AM60" s="35">
        <f t="shared" si="39"/>
        <v>63.062972292191446</v>
      </c>
      <c r="AN60" s="35">
        <f t="shared" si="40"/>
        <v>62.179245283018872</v>
      </c>
      <c r="AO60" s="36">
        <f t="shared" si="41"/>
        <v>100</v>
      </c>
      <c r="AP60" s="35">
        <f t="shared" si="42"/>
        <v>0</v>
      </c>
      <c r="AQ60" s="35">
        <f t="shared" si="43"/>
        <v>0</v>
      </c>
      <c r="AR60" s="35">
        <f t="shared" si="44"/>
        <v>0</v>
      </c>
      <c r="AS60" s="35">
        <f t="shared" si="45"/>
        <v>0</v>
      </c>
      <c r="AT60" s="35">
        <f t="shared" si="46"/>
        <v>0</v>
      </c>
      <c r="AU60" s="35">
        <f t="shared" si="47"/>
        <v>100</v>
      </c>
      <c r="AV60" s="35">
        <f t="shared" si="48"/>
        <v>92.71223672309084</v>
      </c>
      <c r="AW60" s="35">
        <f t="shared" si="49"/>
        <v>100</v>
      </c>
      <c r="AX60" s="35">
        <f t="shared" si="50"/>
        <v>98.72175980975031</v>
      </c>
      <c r="AY60" s="35">
        <f t="shared" si="51"/>
        <v>93.029131985731283</v>
      </c>
      <c r="AZ60" s="35">
        <f t="shared" si="52"/>
        <v>97.963733650416174</v>
      </c>
      <c r="BA60" s="36">
        <f t="shared" si="53"/>
        <v>85.770617696160258</v>
      </c>
      <c r="BB60" s="35">
        <f t="shared" si="54"/>
        <v>0</v>
      </c>
      <c r="BC60" s="35">
        <f t="shared" si="55"/>
        <v>0</v>
      </c>
      <c r="BD60" s="35">
        <f t="shared" si="56"/>
        <v>0</v>
      </c>
      <c r="BE60" s="35">
        <f t="shared" si="57"/>
        <v>0</v>
      </c>
      <c r="BF60" s="35">
        <f t="shared" si="58"/>
        <v>0</v>
      </c>
      <c r="BG60" s="35">
        <f t="shared" si="59"/>
        <v>92.620964370012373</v>
      </c>
      <c r="BH60" s="35">
        <f t="shared" si="60"/>
        <v>100</v>
      </c>
      <c r="BI60" s="35">
        <f t="shared" si="61"/>
        <v>89.012268429357761</v>
      </c>
      <c r="BJ60" s="35">
        <f t="shared" si="62"/>
        <v>87.243374468945987</v>
      </c>
      <c r="BK60" s="35">
        <f t="shared" si="63"/>
        <v>81.889576703323712</v>
      </c>
      <c r="BL60" s="35">
        <f t="shared" si="64"/>
        <v>80.74202485043719</v>
      </c>
      <c r="BM60" s="35">
        <f t="shared" si="65"/>
        <v>99.999999999999986</v>
      </c>
      <c r="BN60" s="35">
        <f t="shared" si="66"/>
        <v>91.497941200224631</v>
      </c>
      <c r="BO60" s="35">
        <f t="shared" si="67"/>
        <v>0</v>
      </c>
      <c r="BP60" s="36">
        <f t="shared" si="68"/>
        <v>66.051752921535893</v>
      </c>
      <c r="BQ60" s="35">
        <f t="shared" si="69"/>
        <v>0</v>
      </c>
      <c r="BR60" s="35">
        <f t="shared" si="70"/>
        <v>0</v>
      </c>
      <c r="BS60" s="35">
        <f t="shared" si="71"/>
        <v>0</v>
      </c>
      <c r="BT60" s="35">
        <f t="shared" si="72"/>
        <v>0</v>
      </c>
      <c r="BU60" s="35">
        <f t="shared" si="73"/>
        <v>0</v>
      </c>
      <c r="BV60" s="35">
        <f t="shared" si="74"/>
        <v>71.327188940092171</v>
      </c>
      <c r="BW60" s="35">
        <f t="shared" si="75"/>
        <v>77.009767092411721</v>
      </c>
      <c r="BX60" s="35">
        <f t="shared" si="76"/>
        <v>68.548140601120735</v>
      </c>
      <c r="BY60" s="35">
        <f t="shared" si="77"/>
        <v>67.185919482095898</v>
      </c>
      <c r="BZ60" s="35">
        <f t="shared" si="78"/>
        <v>63.062972292191439</v>
      </c>
      <c r="CA60" s="35">
        <f t="shared" si="79"/>
        <v>62.179245283018872</v>
      </c>
      <c r="CB60" s="35">
        <f t="shared" si="80"/>
        <v>84.059721154901752</v>
      </c>
      <c r="CC60" s="35">
        <f t="shared" si="81"/>
        <v>76.91291423538479</v>
      </c>
      <c r="CD60" s="35">
        <f t="shared" si="82"/>
        <v>0</v>
      </c>
      <c r="CE60" s="36">
        <f t="shared" si="83"/>
        <v>100</v>
      </c>
      <c r="CF60" s="35">
        <f t="shared" si="84"/>
        <v>0</v>
      </c>
      <c r="CG60" s="35">
        <f t="shared" si="85"/>
        <v>0</v>
      </c>
      <c r="CH60" s="35">
        <f t="shared" si="86"/>
        <v>0</v>
      </c>
      <c r="CI60" s="35">
        <f t="shared" si="87"/>
        <v>0</v>
      </c>
      <c r="CJ60" s="35">
        <f t="shared" si="88"/>
        <v>0</v>
      </c>
      <c r="CK60" s="35">
        <f t="shared" si="89"/>
        <v>97.801086819158343</v>
      </c>
      <c r="CL60" s="35">
        <f t="shared" si="90"/>
        <v>90.673575129533674</v>
      </c>
      <c r="CM60" s="35">
        <f t="shared" si="91"/>
        <v>85.024642992543903</v>
      </c>
      <c r="CN60" s="35">
        <f t="shared" si="92"/>
        <v>83.937823834196891</v>
      </c>
      <c r="CO60" s="35">
        <f t="shared" si="93"/>
        <v>79.09768734993051</v>
      </c>
      <c r="CP60" s="35">
        <f t="shared" si="94"/>
        <v>83.293314798432959</v>
      </c>
      <c r="CQ60" s="35">
        <f t="shared" si="95"/>
        <v>100</v>
      </c>
      <c r="CR60" s="35">
        <f t="shared" si="96"/>
        <v>91.236776805537417</v>
      </c>
      <c r="CS60" s="35">
        <f t="shared" si="97"/>
        <v>0</v>
      </c>
      <c r="CT60" s="56">
        <v>7.9130000000000003</v>
      </c>
      <c r="CU60" s="57"/>
      <c r="CV60" s="57"/>
      <c r="CW60" s="57"/>
      <c r="CX60" s="68"/>
      <c r="CY60" s="68"/>
      <c r="CZ60" s="57">
        <v>7.7389999999999999</v>
      </c>
      <c r="DA60" s="57">
        <v>7.1749999999999998</v>
      </c>
      <c r="DB60" s="57">
        <v>6.7279999999999998</v>
      </c>
      <c r="DC60" s="57">
        <v>6.6420000000000003</v>
      </c>
      <c r="DD60" s="57">
        <v>6.2590000000000003</v>
      </c>
      <c r="DE60" s="57">
        <v>6.5910000000000002</v>
      </c>
      <c r="DF60" s="57">
        <v>7.657</v>
      </c>
      <c r="DG60" s="57">
        <v>6.9859999999999998</v>
      </c>
      <c r="DH60" s="65"/>
      <c r="DI60" s="56">
        <v>6.633E-2</v>
      </c>
      <c r="DJ60" s="57"/>
      <c r="DK60" s="57"/>
      <c r="DL60" s="57"/>
      <c r="DM60" s="68"/>
      <c r="DN60" s="68"/>
      <c r="DO60" s="57">
        <v>0.35310000000000002</v>
      </c>
      <c r="DP60" s="57">
        <v>0.18970000000000001</v>
      </c>
      <c r="DQ60" s="57">
        <v>0.112</v>
      </c>
      <c r="DR60" s="57">
        <v>0.1124</v>
      </c>
      <c r="DS60" s="57">
        <v>0.69750000000000001</v>
      </c>
      <c r="DT60" s="57">
        <v>0.1222</v>
      </c>
      <c r="DU60" s="57" t="s">
        <v>167</v>
      </c>
      <c r="DV60" s="57">
        <v>0.42559999999999998</v>
      </c>
      <c r="DW60" s="65"/>
    </row>
    <row r="61" spans="1:127" x14ac:dyDescent="0.2">
      <c r="A61" s="50" t="s">
        <v>45</v>
      </c>
      <c r="B61" s="50" t="e">
        <f>VLOOKUP(A61,#REF!,6,FALSE)</f>
        <v>#REF!</v>
      </c>
      <c r="C61" s="87" t="e">
        <f>VLOOKUP(B61,#REF!,10,FALSE)</f>
        <v>#REF!</v>
      </c>
      <c r="E61" s="102" t="str">
        <f t="shared" si="5"/>
        <v/>
      </c>
      <c r="F61" s="103">
        <f t="shared" si="6"/>
        <v>-2.5251265822784799</v>
      </c>
      <c r="G61" s="103">
        <f t="shared" si="7"/>
        <v>-2.3703066666666679</v>
      </c>
      <c r="H61" s="103">
        <f t="shared" si="8"/>
        <v>-2.3822597402597419</v>
      </c>
      <c r="I61" s="103">
        <f t="shared" si="9"/>
        <v>-2.4559411764705885</v>
      </c>
      <c r="J61" s="103">
        <f t="shared" si="10"/>
        <v>-2.9767397260273984</v>
      </c>
      <c r="K61" s="103" t="str">
        <f t="shared" si="11"/>
        <v/>
      </c>
      <c r="L61" s="103" t="str">
        <f t="shared" si="12"/>
        <v/>
      </c>
      <c r="M61" s="103" t="str">
        <f t="shared" si="13"/>
        <v/>
      </c>
      <c r="N61" s="103" t="str">
        <f t="shared" si="14"/>
        <v/>
      </c>
      <c r="O61" s="103" t="str">
        <f t="shared" si="15"/>
        <v/>
      </c>
      <c r="P61" s="103" t="str">
        <f t="shared" si="16"/>
        <v/>
      </c>
      <c r="Q61" s="102" t="str">
        <f t="shared" si="17"/>
        <v/>
      </c>
      <c r="R61" s="103">
        <f t="shared" si="18"/>
        <v>-0.19600000000000062</v>
      </c>
      <c r="S61" s="103">
        <f t="shared" si="19"/>
        <v>7.6999999999999069E-2</v>
      </c>
      <c r="T61" s="103">
        <f t="shared" si="20"/>
        <v>0.20899999999999963</v>
      </c>
      <c r="U61" s="103">
        <f t="shared" si="21"/>
        <v>0.18299999999999894</v>
      </c>
      <c r="V61" s="103">
        <f t="shared" si="22"/>
        <v>-0.27300000000000058</v>
      </c>
      <c r="W61" s="103" t="str">
        <f t="shared" si="23"/>
        <v/>
      </c>
      <c r="X61" s="103" t="str">
        <f t="shared" si="24"/>
        <v/>
      </c>
      <c r="Y61" s="103" t="str">
        <f t="shared" si="25"/>
        <v/>
      </c>
      <c r="Z61" s="103" t="str">
        <f t="shared" si="26"/>
        <v/>
      </c>
      <c r="AA61" s="103" t="str">
        <f t="shared" si="27"/>
        <v/>
      </c>
      <c r="AB61" s="103" t="str">
        <f t="shared" si="28"/>
        <v/>
      </c>
      <c r="AC61" s="36">
        <f t="shared" si="29"/>
        <v>0</v>
      </c>
      <c r="AD61" s="35">
        <f t="shared" si="30"/>
        <v>48.973880597014926</v>
      </c>
      <c r="AE61" s="35">
        <f t="shared" si="31"/>
        <v>50.623281393217233</v>
      </c>
      <c r="AF61" s="35">
        <f t="shared" si="32"/>
        <v>51.88073394495413</v>
      </c>
      <c r="AG61" s="35">
        <f t="shared" si="33"/>
        <v>51.219290263876246</v>
      </c>
      <c r="AH61" s="35">
        <f t="shared" si="34"/>
        <v>45.49692172383466</v>
      </c>
      <c r="AI61" s="35">
        <f t="shared" si="35"/>
        <v>0</v>
      </c>
      <c r="AJ61" s="35">
        <f t="shared" si="36"/>
        <v>0</v>
      </c>
      <c r="AK61" s="35">
        <f t="shared" si="37"/>
        <v>0</v>
      </c>
      <c r="AL61" s="35">
        <f t="shared" si="38"/>
        <v>0</v>
      </c>
      <c r="AM61" s="35">
        <f t="shared" si="39"/>
        <v>0</v>
      </c>
      <c r="AN61" s="35">
        <f t="shared" si="40"/>
        <v>0</v>
      </c>
      <c r="AO61" s="36">
        <f t="shared" si="41"/>
        <v>0</v>
      </c>
      <c r="AP61" s="35">
        <f t="shared" si="42"/>
        <v>92.83819628647214</v>
      </c>
      <c r="AQ61" s="35">
        <f t="shared" si="43"/>
        <v>97.665782493368681</v>
      </c>
      <c r="AR61" s="35">
        <f t="shared" si="44"/>
        <v>100</v>
      </c>
      <c r="AS61" s="35">
        <f t="shared" si="45"/>
        <v>99.540229885057457</v>
      </c>
      <c r="AT61" s="35">
        <f t="shared" si="46"/>
        <v>91.476569407603876</v>
      </c>
      <c r="AU61" s="35">
        <f t="shared" si="47"/>
        <v>0</v>
      </c>
      <c r="AV61" s="35">
        <f t="shared" si="48"/>
        <v>0</v>
      </c>
      <c r="AW61" s="35">
        <f t="shared" si="49"/>
        <v>0</v>
      </c>
      <c r="AX61" s="35">
        <f t="shared" si="50"/>
        <v>0</v>
      </c>
      <c r="AY61" s="35">
        <f t="shared" si="51"/>
        <v>0</v>
      </c>
      <c r="AZ61" s="35">
        <f t="shared" si="52"/>
        <v>0</v>
      </c>
      <c r="BA61" s="36">
        <f t="shared" si="53"/>
        <v>0</v>
      </c>
      <c r="BB61" s="35">
        <f t="shared" si="54"/>
        <v>94.397046597252455</v>
      </c>
      <c r="BC61" s="35">
        <f t="shared" si="55"/>
        <v>97.576262986042053</v>
      </c>
      <c r="BD61" s="35">
        <f t="shared" si="56"/>
        <v>100</v>
      </c>
      <c r="BE61" s="35">
        <f t="shared" si="57"/>
        <v>98.725068766799481</v>
      </c>
      <c r="BF61" s="35">
        <f t="shared" si="58"/>
        <v>87.695216054782975</v>
      </c>
      <c r="BG61" s="35">
        <f t="shared" si="59"/>
        <v>0</v>
      </c>
      <c r="BH61" s="35">
        <f t="shared" si="60"/>
        <v>0</v>
      </c>
      <c r="BI61" s="35">
        <f t="shared" si="61"/>
        <v>0</v>
      </c>
      <c r="BJ61" s="35">
        <f t="shared" si="62"/>
        <v>0</v>
      </c>
      <c r="BK61" s="35">
        <f t="shared" si="63"/>
        <v>0</v>
      </c>
      <c r="BL61" s="35">
        <f t="shared" si="64"/>
        <v>0</v>
      </c>
      <c r="BM61" s="35">
        <f t="shared" si="65"/>
        <v>0</v>
      </c>
      <c r="BN61" s="35">
        <f t="shared" si="66"/>
        <v>0</v>
      </c>
      <c r="BO61" s="35">
        <f t="shared" si="67"/>
        <v>0</v>
      </c>
      <c r="BP61" s="36">
        <f t="shared" si="68"/>
        <v>0</v>
      </c>
      <c r="BQ61" s="35">
        <f t="shared" si="69"/>
        <v>48.973880597014926</v>
      </c>
      <c r="BR61" s="35">
        <f t="shared" si="70"/>
        <v>50.623281393217226</v>
      </c>
      <c r="BS61" s="35">
        <f t="shared" si="71"/>
        <v>51.88073394495413</v>
      </c>
      <c r="BT61" s="35">
        <f t="shared" si="72"/>
        <v>51.219290263876246</v>
      </c>
      <c r="BU61" s="35">
        <f t="shared" si="73"/>
        <v>45.496921723834653</v>
      </c>
      <c r="BV61" s="35">
        <f t="shared" si="74"/>
        <v>0</v>
      </c>
      <c r="BW61" s="35">
        <f t="shared" si="75"/>
        <v>0</v>
      </c>
      <c r="BX61" s="35">
        <f t="shared" si="76"/>
        <v>0</v>
      </c>
      <c r="BY61" s="35">
        <f t="shared" si="77"/>
        <v>0</v>
      </c>
      <c r="BZ61" s="35">
        <f t="shared" si="78"/>
        <v>0</v>
      </c>
      <c r="CA61" s="35">
        <f t="shared" si="79"/>
        <v>0</v>
      </c>
      <c r="CB61" s="35">
        <f t="shared" si="80"/>
        <v>0</v>
      </c>
      <c r="CC61" s="35">
        <f t="shared" si="81"/>
        <v>0</v>
      </c>
      <c r="CD61" s="35">
        <f t="shared" si="82"/>
        <v>0</v>
      </c>
      <c r="CE61" s="36">
        <f t="shared" si="83"/>
        <v>0</v>
      </c>
      <c r="CF61" s="35">
        <f t="shared" si="84"/>
        <v>92.83819628647214</v>
      </c>
      <c r="CG61" s="35">
        <f t="shared" si="85"/>
        <v>97.665782493368681</v>
      </c>
      <c r="CH61" s="35">
        <f t="shared" si="86"/>
        <v>100</v>
      </c>
      <c r="CI61" s="35">
        <f t="shared" si="87"/>
        <v>99.540229885057457</v>
      </c>
      <c r="CJ61" s="35">
        <f t="shared" si="88"/>
        <v>91.476569407603876</v>
      </c>
      <c r="CK61" s="35">
        <f t="shared" si="89"/>
        <v>0</v>
      </c>
      <c r="CL61" s="35">
        <f t="shared" si="90"/>
        <v>0</v>
      </c>
      <c r="CM61" s="35">
        <f t="shared" si="91"/>
        <v>0</v>
      </c>
      <c r="CN61" s="35">
        <f t="shared" si="92"/>
        <v>0</v>
      </c>
      <c r="CO61" s="35">
        <f t="shared" si="93"/>
        <v>0</v>
      </c>
      <c r="CP61" s="35">
        <f t="shared" si="94"/>
        <v>0</v>
      </c>
      <c r="CQ61" s="35">
        <f t="shared" si="95"/>
        <v>0</v>
      </c>
      <c r="CR61" s="35">
        <f t="shared" si="96"/>
        <v>0</v>
      </c>
      <c r="CS61" s="35">
        <f t="shared" si="97"/>
        <v>0</v>
      </c>
      <c r="CT61" s="56"/>
      <c r="CU61" s="57">
        <v>5.25</v>
      </c>
      <c r="CV61" s="57">
        <v>5.5229999999999997</v>
      </c>
      <c r="CW61" s="57">
        <v>5.6550000000000002</v>
      </c>
      <c r="CX61" s="57">
        <v>5.6289999999999996</v>
      </c>
      <c r="CY61" s="57">
        <v>5.173</v>
      </c>
      <c r="CZ61" s="57"/>
      <c r="DA61" s="57"/>
      <c r="DB61" s="57"/>
      <c r="DC61" s="57"/>
      <c r="DD61" s="57"/>
      <c r="DE61" s="57"/>
      <c r="DF61" s="57"/>
      <c r="DG61" s="57"/>
      <c r="DH61" s="57"/>
      <c r="DI61" s="56"/>
      <c r="DJ61" s="57">
        <v>8.1240000000000007E-2</v>
      </c>
      <c r="DK61" s="57">
        <v>8.1019999999999995E-2</v>
      </c>
      <c r="DL61" s="57">
        <v>3.9289999999999999E-2</v>
      </c>
      <c r="DM61" s="57">
        <v>6.4899999999999999E-2</v>
      </c>
      <c r="DN61" s="57">
        <v>0.41149999999999998</v>
      </c>
      <c r="DO61" s="57"/>
      <c r="DP61" s="57"/>
      <c r="DQ61" s="57"/>
      <c r="DR61" s="57"/>
      <c r="DS61" s="57"/>
      <c r="DT61" s="57"/>
      <c r="DU61" s="57"/>
      <c r="DV61" s="57"/>
      <c r="DW61" s="57"/>
    </row>
    <row r="62" spans="1:127" x14ac:dyDescent="0.2">
      <c r="A62" s="50" t="s">
        <v>46</v>
      </c>
      <c r="B62" s="50" t="e">
        <f>VLOOKUP(A62,#REF!,6,FALSE)</f>
        <v>#REF!</v>
      </c>
      <c r="C62" s="87" t="e">
        <f>VLOOKUP(B62,#REF!,10,FALSE)</f>
        <v>#REF!</v>
      </c>
      <c r="E62" s="102" t="str">
        <f t="shared" si="5"/>
        <v/>
      </c>
      <c r="F62" s="103">
        <f t="shared" si="6"/>
        <v>-3.1921265822784797</v>
      </c>
      <c r="G62" s="103">
        <f t="shared" si="7"/>
        <v>-3.2433066666666672</v>
      </c>
      <c r="H62" s="103" t="str">
        <f t="shared" si="8"/>
        <v/>
      </c>
      <c r="I62" s="103" t="str">
        <f t="shared" si="9"/>
        <v/>
      </c>
      <c r="J62" s="103" t="str">
        <f t="shared" si="10"/>
        <v/>
      </c>
      <c r="K62" s="103" t="str">
        <f t="shared" si="11"/>
        <v/>
      </c>
      <c r="L62" s="103" t="str">
        <f t="shared" si="12"/>
        <v/>
      </c>
      <c r="M62" s="103">
        <f t="shared" si="13"/>
        <v>-3.5435609756097559</v>
      </c>
      <c r="N62" s="103">
        <f t="shared" si="14"/>
        <v>-3.2125135135135112</v>
      </c>
      <c r="O62" s="103">
        <f t="shared" si="15"/>
        <v>-2.1139111111111104</v>
      </c>
      <c r="P62" s="103" t="str">
        <f t="shared" si="16"/>
        <v/>
      </c>
      <c r="Q62" s="102" t="str">
        <f t="shared" si="17"/>
        <v/>
      </c>
      <c r="R62" s="103">
        <f t="shared" si="18"/>
        <v>-1.7399999999999416E-2</v>
      </c>
      <c r="S62" s="103">
        <f t="shared" si="19"/>
        <v>4.9600000000000755E-2</v>
      </c>
      <c r="T62" s="103" t="str">
        <f t="shared" si="20"/>
        <v/>
      </c>
      <c r="U62" s="103" t="str">
        <f t="shared" si="21"/>
        <v/>
      </c>
      <c r="V62" s="103" t="str">
        <f t="shared" si="22"/>
        <v/>
      </c>
      <c r="W62" s="103" t="str">
        <f t="shared" si="23"/>
        <v/>
      </c>
      <c r="X62" s="103" t="str">
        <f t="shared" si="24"/>
        <v/>
      </c>
      <c r="Y62" s="103">
        <f t="shared" si="25"/>
        <v>-0.50539999999999985</v>
      </c>
      <c r="Z62" s="103">
        <f t="shared" si="26"/>
        <v>-0.12739999999999974</v>
      </c>
      <c r="AA62" s="103">
        <f t="shared" si="27"/>
        <v>0.60060000000000002</v>
      </c>
      <c r="AB62" s="103" t="str">
        <f t="shared" si="28"/>
        <v/>
      </c>
      <c r="AC62" s="36">
        <f t="shared" si="29"/>
        <v>0</v>
      </c>
      <c r="AD62" s="35">
        <f t="shared" si="30"/>
        <v>42.751865671641788</v>
      </c>
      <c r="AE62" s="35">
        <f t="shared" si="31"/>
        <v>42.62144821264895</v>
      </c>
      <c r="AF62" s="35">
        <f t="shared" si="32"/>
        <v>0</v>
      </c>
      <c r="AG62" s="35">
        <f t="shared" si="33"/>
        <v>0</v>
      </c>
      <c r="AH62" s="35">
        <f t="shared" si="34"/>
        <v>0</v>
      </c>
      <c r="AI62" s="35">
        <f t="shared" si="35"/>
        <v>0</v>
      </c>
      <c r="AJ62" s="35">
        <f t="shared" si="36"/>
        <v>0</v>
      </c>
      <c r="AK62" s="35">
        <f t="shared" si="37"/>
        <v>41.721854304635769</v>
      </c>
      <c r="AL62" s="35">
        <f t="shared" si="38"/>
        <v>45.245802144446706</v>
      </c>
      <c r="AM62" s="35">
        <f t="shared" si="39"/>
        <v>52.40302267002518</v>
      </c>
      <c r="AN62" s="35">
        <f t="shared" si="40"/>
        <v>0</v>
      </c>
      <c r="AO62" s="36">
        <f t="shared" si="41"/>
        <v>0</v>
      </c>
      <c r="AP62" s="35">
        <f t="shared" si="42"/>
        <v>98.559139784946225</v>
      </c>
      <c r="AQ62" s="35">
        <f t="shared" si="43"/>
        <v>100</v>
      </c>
      <c r="AR62" s="35">
        <f t="shared" si="44"/>
        <v>0</v>
      </c>
      <c r="AS62" s="35">
        <f t="shared" si="45"/>
        <v>0</v>
      </c>
      <c r="AT62" s="35">
        <f t="shared" si="46"/>
        <v>0</v>
      </c>
      <c r="AU62" s="35">
        <f t="shared" si="47"/>
        <v>0</v>
      </c>
      <c r="AV62" s="35">
        <f t="shared" si="48"/>
        <v>0</v>
      </c>
      <c r="AW62" s="35">
        <f t="shared" si="49"/>
        <v>78.734858681022885</v>
      </c>
      <c r="AX62" s="35">
        <f t="shared" si="50"/>
        <v>86.002691790040387</v>
      </c>
      <c r="AY62" s="35">
        <f t="shared" si="51"/>
        <v>99.999999999999986</v>
      </c>
      <c r="AZ62" s="35">
        <f t="shared" si="52"/>
        <v>0</v>
      </c>
      <c r="BA62" s="36">
        <f t="shared" si="53"/>
        <v>0</v>
      </c>
      <c r="BB62" s="35">
        <f t="shared" si="54"/>
        <v>81.582823839847123</v>
      </c>
      <c r="BC62" s="35">
        <f t="shared" si="55"/>
        <v>81.333949915504888</v>
      </c>
      <c r="BD62" s="35">
        <f t="shared" si="56"/>
        <v>0</v>
      </c>
      <c r="BE62" s="35">
        <f t="shared" si="57"/>
        <v>0</v>
      </c>
      <c r="BF62" s="35">
        <f t="shared" si="58"/>
        <v>0</v>
      </c>
      <c r="BG62" s="35">
        <f t="shared" si="59"/>
        <v>0</v>
      </c>
      <c r="BH62" s="35">
        <f t="shared" si="60"/>
        <v>0</v>
      </c>
      <c r="BI62" s="35">
        <f t="shared" si="61"/>
        <v>79.617266674391473</v>
      </c>
      <c r="BJ62" s="35">
        <f t="shared" si="62"/>
        <v>86.341970060302557</v>
      </c>
      <c r="BK62" s="35">
        <f t="shared" si="63"/>
        <v>100</v>
      </c>
      <c r="BL62" s="35">
        <f t="shared" si="64"/>
        <v>0</v>
      </c>
      <c r="BM62" s="35">
        <f t="shared" si="65"/>
        <v>0</v>
      </c>
      <c r="BN62" s="35">
        <f t="shared" si="66"/>
        <v>0</v>
      </c>
      <c r="BO62" s="35">
        <f t="shared" si="67"/>
        <v>0</v>
      </c>
      <c r="BP62" s="36">
        <f t="shared" si="68"/>
        <v>0</v>
      </c>
      <c r="BQ62" s="35">
        <f t="shared" si="69"/>
        <v>42.751865671641788</v>
      </c>
      <c r="BR62" s="35">
        <f t="shared" si="70"/>
        <v>42.62144821264895</v>
      </c>
      <c r="BS62" s="35">
        <f t="shared" si="71"/>
        <v>0</v>
      </c>
      <c r="BT62" s="35">
        <f t="shared" si="72"/>
        <v>0</v>
      </c>
      <c r="BU62" s="35">
        <f t="shared" si="73"/>
        <v>0</v>
      </c>
      <c r="BV62" s="35">
        <f t="shared" si="74"/>
        <v>0</v>
      </c>
      <c r="BW62" s="35">
        <f t="shared" si="75"/>
        <v>0</v>
      </c>
      <c r="BX62" s="35">
        <f t="shared" si="76"/>
        <v>41.721854304635762</v>
      </c>
      <c r="BY62" s="35">
        <f t="shared" si="77"/>
        <v>45.245802144446699</v>
      </c>
      <c r="BZ62" s="35">
        <f t="shared" si="78"/>
        <v>52.403022670025173</v>
      </c>
      <c r="CA62" s="35">
        <f t="shared" si="79"/>
        <v>0</v>
      </c>
      <c r="CB62" s="35">
        <f t="shared" si="80"/>
        <v>0</v>
      </c>
      <c r="CC62" s="35">
        <f t="shared" si="81"/>
        <v>0</v>
      </c>
      <c r="CD62" s="35">
        <f t="shared" si="82"/>
        <v>0</v>
      </c>
      <c r="CE62" s="36">
        <f t="shared" si="83"/>
        <v>0</v>
      </c>
      <c r="CF62" s="35">
        <f t="shared" si="84"/>
        <v>88.117669678907916</v>
      </c>
      <c r="CG62" s="35">
        <f t="shared" si="85"/>
        <v>89.405883483945416</v>
      </c>
      <c r="CH62" s="35">
        <f t="shared" si="86"/>
        <v>0</v>
      </c>
      <c r="CI62" s="35">
        <f t="shared" si="87"/>
        <v>0</v>
      </c>
      <c r="CJ62" s="35">
        <f t="shared" si="88"/>
        <v>0</v>
      </c>
      <c r="CK62" s="35">
        <f t="shared" si="89"/>
        <v>0</v>
      </c>
      <c r="CL62" s="35">
        <f t="shared" si="90"/>
        <v>0</v>
      </c>
      <c r="CM62" s="35">
        <f t="shared" si="91"/>
        <v>78.734858681022885</v>
      </c>
      <c r="CN62" s="35">
        <f t="shared" si="92"/>
        <v>86.002691790040387</v>
      </c>
      <c r="CO62" s="35">
        <f t="shared" si="93"/>
        <v>99.999999999999986</v>
      </c>
      <c r="CP62" s="35">
        <f t="shared" si="94"/>
        <v>0</v>
      </c>
      <c r="CQ62" s="35">
        <f t="shared" si="95"/>
        <v>0</v>
      </c>
      <c r="CR62" s="35">
        <f t="shared" si="96"/>
        <v>0</v>
      </c>
      <c r="CS62" s="35">
        <f t="shared" si="97"/>
        <v>0</v>
      </c>
      <c r="CT62" s="56"/>
      <c r="CU62" s="68">
        <v>4.5830000000000002</v>
      </c>
      <c r="CV62" s="57">
        <v>4.6500000000000004</v>
      </c>
      <c r="CW62" s="57"/>
      <c r="CX62" s="66"/>
      <c r="CY62" s="57"/>
      <c r="CZ62" s="57"/>
      <c r="DA62" s="57"/>
      <c r="DB62" s="68">
        <v>4.0949999999999998</v>
      </c>
      <c r="DC62" s="68">
        <v>4.4729999999999999</v>
      </c>
      <c r="DD62" s="57">
        <v>5.2009999999999996</v>
      </c>
      <c r="DE62" s="57"/>
      <c r="DF62" s="57"/>
      <c r="DG62" s="57"/>
      <c r="DH62" s="57"/>
      <c r="DI62" s="56"/>
      <c r="DJ62" s="68">
        <v>0.1711</v>
      </c>
      <c r="DK62" s="57">
        <v>0.15049999999999999</v>
      </c>
      <c r="DL62" s="57"/>
      <c r="DM62" s="66"/>
      <c r="DN62" s="57"/>
      <c r="DO62" s="57"/>
      <c r="DP62" s="57"/>
      <c r="DQ62" s="68">
        <v>0.71919999999999995</v>
      </c>
      <c r="DR62" s="68">
        <v>0.26400000000000001</v>
      </c>
      <c r="DS62" s="57">
        <v>0.20860000000000001</v>
      </c>
      <c r="DT62" s="57"/>
      <c r="DU62" s="57"/>
      <c r="DV62" s="57"/>
      <c r="DW62" s="57"/>
    </row>
    <row r="63" spans="1:127" x14ac:dyDescent="0.2">
      <c r="A63" s="50" t="s">
        <v>47</v>
      </c>
      <c r="B63" s="50" t="e">
        <f>VLOOKUP(A63,#REF!,6,FALSE)</f>
        <v>#REF!</v>
      </c>
      <c r="C63" s="87" t="e">
        <f>VLOOKUP(B63,#REF!,10,FALSE)</f>
        <v>#REF!</v>
      </c>
      <c r="E63" s="102">
        <f t="shared" si="5"/>
        <v>-1.5088181818181825</v>
      </c>
      <c r="F63" s="103" t="str">
        <f t="shared" si="6"/>
        <v/>
      </c>
      <c r="G63" s="103" t="str">
        <f t="shared" si="7"/>
        <v/>
      </c>
      <c r="H63" s="103" t="str">
        <f t="shared" si="8"/>
        <v/>
      </c>
      <c r="I63" s="103">
        <f t="shared" si="9"/>
        <v>-1.7799411764705884</v>
      </c>
      <c r="J63" s="103" t="str">
        <f t="shared" si="10"/>
        <v/>
      </c>
      <c r="K63" s="103" t="str">
        <f t="shared" si="11"/>
        <v/>
      </c>
      <c r="L63" s="103">
        <f t="shared" si="12"/>
        <v>-0.35853333333333381</v>
      </c>
      <c r="M63" s="103" t="str">
        <f t="shared" si="13"/>
        <v/>
      </c>
      <c r="N63" s="103" t="str">
        <f t="shared" si="14"/>
        <v/>
      </c>
      <c r="O63" s="103" t="str">
        <f t="shared" si="15"/>
        <v/>
      </c>
      <c r="P63" s="103" t="str">
        <f t="shared" si="16"/>
        <v/>
      </c>
      <c r="Q63" s="102">
        <f t="shared" si="17"/>
        <v>0.46800000000000086</v>
      </c>
      <c r="R63" s="103" t="str">
        <f t="shared" si="18"/>
        <v/>
      </c>
      <c r="S63" s="103" t="str">
        <f t="shared" si="19"/>
        <v/>
      </c>
      <c r="T63" s="103" t="str">
        <f t="shared" si="20"/>
        <v/>
      </c>
      <c r="U63" s="103">
        <f t="shared" si="21"/>
        <v>-0.22499999999999964</v>
      </c>
      <c r="V63" s="103" t="str">
        <f t="shared" si="22"/>
        <v/>
      </c>
      <c r="W63" s="103" t="str">
        <f t="shared" si="23"/>
        <v/>
      </c>
      <c r="X63" s="103">
        <f t="shared" si="24"/>
        <v>0.53500000000000103</v>
      </c>
      <c r="Y63" s="103" t="str">
        <f t="shared" si="25"/>
        <v/>
      </c>
      <c r="Z63" s="103" t="str">
        <f t="shared" si="26"/>
        <v/>
      </c>
      <c r="AA63" s="103" t="str">
        <f t="shared" si="27"/>
        <v/>
      </c>
      <c r="AB63" s="103" t="str">
        <f t="shared" si="28"/>
        <v/>
      </c>
      <c r="AC63" s="36">
        <f t="shared" si="29"/>
        <v>58.414023372287147</v>
      </c>
      <c r="AD63" s="35">
        <f t="shared" si="30"/>
        <v>0</v>
      </c>
      <c r="AE63" s="35">
        <f t="shared" si="31"/>
        <v>0</v>
      </c>
      <c r="AF63" s="35">
        <f t="shared" si="32"/>
        <v>0</v>
      </c>
      <c r="AG63" s="35">
        <f t="shared" si="33"/>
        <v>57.370336669699725</v>
      </c>
      <c r="AH63" s="35">
        <f t="shared" si="34"/>
        <v>0</v>
      </c>
      <c r="AI63" s="35">
        <f t="shared" si="35"/>
        <v>0</v>
      </c>
      <c r="AJ63" s="35">
        <f t="shared" si="36"/>
        <v>75.829129548137814</v>
      </c>
      <c r="AK63" s="35">
        <f t="shared" si="37"/>
        <v>0</v>
      </c>
      <c r="AL63" s="35">
        <f t="shared" si="38"/>
        <v>0</v>
      </c>
      <c r="AM63" s="35">
        <f t="shared" si="39"/>
        <v>0</v>
      </c>
      <c r="AN63" s="35">
        <f t="shared" si="40"/>
        <v>0</v>
      </c>
      <c r="AO63" s="36">
        <f t="shared" si="41"/>
        <v>100</v>
      </c>
      <c r="AP63" s="35">
        <f t="shared" si="42"/>
        <v>0</v>
      </c>
      <c r="AQ63" s="35">
        <f t="shared" si="43"/>
        <v>0</v>
      </c>
      <c r="AR63" s="35">
        <f t="shared" si="44"/>
        <v>0</v>
      </c>
      <c r="AS63" s="35">
        <f t="shared" si="45"/>
        <v>100</v>
      </c>
      <c r="AT63" s="35">
        <f t="shared" si="46"/>
        <v>0</v>
      </c>
      <c r="AU63" s="35">
        <f t="shared" si="47"/>
        <v>0</v>
      </c>
      <c r="AV63" s="35">
        <f t="shared" si="48"/>
        <v>100</v>
      </c>
      <c r="AW63" s="35">
        <f t="shared" si="49"/>
        <v>0</v>
      </c>
      <c r="AX63" s="35">
        <f t="shared" si="50"/>
        <v>0</v>
      </c>
      <c r="AY63" s="35">
        <f t="shared" si="51"/>
        <v>0</v>
      </c>
      <c r="AZ63" s="35">
        <f t="shared" si="52"/>
        <v>0</v>
      </c>
      <c r="BA63" s="36">
        <f t="shared" si="53"/>
        <v>77.033751699872511</v>
      </c>
      <c r="BB63" s="35">
        <f t="shared" si="54"/>
        <v>0</v>
      </c>
      <c r="BC63" s="35">
        <f t="shared" si="55"/>
        <v>0</v>
      </c>
      <c r="BD63" s="35">
        <f t="shared" si="56"/>
        <v>0</v>
      </c>
      <c r="BE63" s="35">
        <f t="shared" si="57"/>
        <v>75.657385244386745</v>
      </c>
      <c r="BF63" s="35">
        <f t="shared" si="58"/>
        <v>0</v>
      </c>
      <c r="BG63" s="35">
        <f t="shared" si="59"/>
        <v>0</v>
      </c>
      <c r="BH63" s="35">
        <f t="shared" si="60"/>
        <v>100</v>
      </c>
      <c r="BI63" s="35">
        <f t="shared" si="61"/>
        <v>0</v>
      </c>
      <c r="BJ63" s="35">
        <f t="shared" si="62"/>
        <v>0</v>
      </c>
      <c r="BK63" s="35">
        <f t="shared" si="63"/>
        <v>0</v>
      </c>
      <c r="BL63" s="35">
        <f t="shared" si="64"/>
        <v>0</v>
      </c>
      <c r="BM63" s="35">
        <f t="shared" si="65"/>
        <v>94.49639366091543</v>
      </c>
      <c r="BN63" s="35">
        <f t="shared" si="66"/>
        <v>100</v>
      </c>
      <c r="BO63" s="35">
        <f t="shared" si="67"/>
        <v>0</v>
      </c>
      <c r="BP63" s="36">
        <f t="shared" si="68"/>
        <v>58.414023372287147</v>
      </c>
      <c r="BQ63" s="35">
        <f t="shared" si="69"/>
        <v>0</v>
      </c>
      <c r="BR63" s="35">
        <f t="shared" si="70"/>
        <v>0</v>
      </c>
      <c r="BS63" s="35">
        <f t="shared" si="71"/>
        <v>0</v>
      </c>
      <c r="BT63" s="35">
        <f t="shared" si="72"/>
        <v>57.370336669699725</v>
      </c>
      <c r="BU63" s="35">
        <f t="shared" si="73"/>
        <v>0</v>
      </c>
      <c r="BV63" s="35">
        <f t="shared" si="74"/>
        <v>0</v>
      </c>
      <c r="BW63" s="35">
        <f t="shared" si="75"/>
        <v>75.829129548137814</v>
      </c>
      <c r="BX63" s="35">
        <f t="shared" si="76"/>
        <v>0</v>
      </c>
      <c r="BY63" s="35">
        <f t="shared" si="77"/>
        <v>0</v>
      </c>
      <c r="BZ63" s="35">
        <f t="shared" si="78"/>
        <v>0</v>
      </c>
      <c r="CA63" s="35">
        <f t="shared" si="79"/>
        <v>0</v>
      </c>
      <c r="CB63" s="35">
        <f t="shared" si="80"/>
        <v>65.605445164123395</v>
      </c>
      <c r="CC63" s="35">
        <f t="shared" si="81"/>
        <v>69.426400968842898</v>
      </c>
      <c r="CD63" s="35">
        <f t="shared" si="82"/>
        <v>0</v>
      </c>
      <c r="CE63" s="36">
        <f t="shared" si="83"/>
        <v>99.051663128096251</v>
      </c>
      <c r="CF63" s="35">
        <f t="shared" si="84"/>
        <v>0</v>
      </c>
      <c r="CG63" s="35">
        <f t="shared" si="85"/>
        <v>0</v>
      </c>
      <c r="CH63" s="35">
        <f t="shared" si="86"/>
        <v>0</v>
      </c>
      <c r="CI63" s="35">
        <f t="shared" si="87"/>
        <v>89.24274593064402</v>
      </c>
      <c r="CJ63" s="35">
        <f t="shared" si="88"/>
        <v>0</v>
      </c>
      <c r="CK63" s="35">
        <f t="shared" si="89"/>
        <v>0</v>
      </c>
      <c r="CL63" s="35">
        <f t="shared" si="90"/>
        <v>100</v>
      </c>
      <c r="CM63" s="35">
        <f t="shared" si="91"/>
        <v>0</v>
      </c>
      <c r="CN63" s="35">
        <f t="shared" si="92"/>
        <v>0</v>
      </c>
      <c r="CO63" s="35">
        <f t="shared" si="93"/>
        <v>0</v>
      </c>
      <c r="CP63" s="35">
        <f t="shared" si="94"/>
        <v>0</v>
      </c>
      <c r="CQ63" s="35">
        <f t="shared" si="95"/>
        <v>94.766888677450055</v>
      </c>
      <c r="CR63" s="35">
        <f t="shared" si="96"/>
        <v>100</v>
      </c>
      <c r="CS63" s="35">
        <f t="shared" si="97"/>
        <v>0</v>
      </c>
      <c r="CT63" s="58">
        <v>6.9980000000000002</v>
      </c>
      <c r="CU63" s="59"/>
      <c r="CV63" s="59"/>
      <c r="CW63" s="59"/>
      <c r="CX63" s="59">
        <v>6.3049999999999997</v>
      </c>
      <c r="CY63" s="64"/>
      <c r="CZ63" s="63"/>
      <c r="DA63" s="59">
        <v>7.0650000000000004</v>
      </c>
      <c r="DB63" s="59"/>
      <c r="DC63" s="59"/>
      <c r="DD63" s="59"/>
      <c r="DE63" s="59"/>
      <c r="DF63" s="59">
        <v>5.976</v>
      </c>
      <c r="DG63" s="59">
        <v>6.306</v>
      </c>
      <c r="DH63" s="65"/>
      <c r="DI63" s="58">
        <v>0.1154</v>
      </c>
      <c r="DJ63" s="59"/>
      <c r="DK63" s="59"/>
      <c r="DL63" s="59"/>
      <c r="DM63" s="59">
        <v>0.1633</v>
      </c>
      <c r="DN63" s="64"/>
      <c r="DO63" s="63"/>
      <c r="DP63" s="59">
        <v>7.1279999999999996E-2</v>
      </c>
      <c r="DQ63" s="59"/>
      <c r="DR63" s="59"/>
      <c r="DS63" s="59"/>
      <c r="DT63" s="59"/>
      <c r="DU63" s="59">
        <v>0.35859999999999997</v>
      </c>
      <c r="DV63" s="59">
        <v>0.25800000000000001</v>
      </c>
      <c r="DW63" s="65"/>
    </row>
    <row r="64" spans="1:127" x14ac:dyDescent="0.2">
      <c r="A64" s="50" t="s">
        <v>48</v>
      </c>
      <c r="B64" s="50" t="e">
        <f>VLOOKUP(A64,#REF!,6,FALSE)</f>
        <v>#REF!</v>
      </c>
      <c r="C64" s="87" t="e">
        <f>VLOOKUP(B64,#REF!,10,FALSE)</f>
        <v>#REF!</v>
      </c>
      <c r="E64" s="102">
        <f t="shared" si="5"/>
        <v>-1.9988181818181827</v>
      </c>
      <c r="F64" s="103">
        <f t="shared" si="6"/>
        <v>-1.2121265822784801</v>
      </c>
      <c r="G64" s="103">
        <f t="shared" si="7"/>
        <v>-1.2603066666666676</v>
      </c>
      <c r="H64" s="103">
        <f t="shared" si="8"/>
        <v>-0.86425974025974206</v>
      </c>
      <c r="I64" s="103">
        <f t="shared" si="9"/>
        <v>-0.67494117647058793</v>
      </c>
      <c r="J64" s="103" t="str">
        <f t="shared" si="10"/>
        <v/>
      </c>
      <c r="K64" s="103">
        <f t="shared" si="11"/>
        <v>-0.4706111111111122</v>
      </c>
      <c r="L64" s="103">
        <f t="shared" si="12"/>
        <v>0.13246666666666584</v>
      </c>
      <c r="M64" s="103">
        <f t="shared" si="13"/>
        <v>-0.23756097560975586</v>
      </c>
      <c r="N64" s="103">
        <f t="shared" si="14"/>
        <v>-0.339513513513511</v>
      </c>
      <c r="O64" s="103">
        <f t="shared" si="15"/>
        <v>-0.11591111111111019</v>
      </c>
      <c r="P64" s="103">
        <f t="shared" si="16"/>
        <v>-1.2936790123456774</v>
      </c>
      <c r="Q64" s="102">
        <f t="shared" si="17"/>
        <v>-0.33064285714285724</v>
      </c>
      <c r="R64" s="103">
        <f t="shared" si="18"/>
        <v>-0.27564285714285752</v>
      </c>
      <c r="S64" s="103">
        <f t="shared" si="19"/>
        <v>-0.20564285714285724</v>
      </c>
      <c r="T64" s="103">
        <f t="shared" si="20"/>
        <v>0.3343571428571428</v>
      </c>
      <c r="U64" s="103">
        <f t="shared" si="21"/>
        <v>0.5713571428571429</v>
      </c>
      <c r="V64" s="103" t="str">
        <f t="shared" si="22"/>
        <v/>
      </c>
      <c r="W64" s="103">
        <f t="shared" si="23"/>
        <v>0.30135714285714243</v>
      </c>
      <c r="X64" s="103">
        <f t="shared" si="24"/>
        <v>0.7173571428571428</v>
      </c>
      <c r="Y64" s="103">
        <f t="shared" si="25"/>
        <v>0.56235714285714256</v>
      </c>
      <c r="Z64" s="103">
        <f t="shared" si="26"/>
        <v>0.50735714285714284</v>
      </c>
      <c r="AA64" s="103">
        <f t="shared" si="27"/>
        <v>0.3603571428571426</v>
      </c>
      <c r="AB64" s="103">
        <f t="shared" si="28"/>
        <v>-0.34564285714285692</v>
      </c>
      <c r="AC64" s="36">
        <f t="shared" si="29"/>
        <v>54.323873121869781</v>
      </c>
      <c r="AD64" s="35">
        <f t="shared" si="30"/>
        <v>61.222014925373124</v>
      </c>
      <c r="AE64" s="35">
        <f t="shared" si="31"/>
        <v>60.797433547204392</v>
      </c>
      <c r="AF64" s="35">
        <f t="shared" si="32"/>
        <v>65.807339449541274</v>
      </c>
      <c r="AG64" s="35">
        <f t="shared" si="33"/>
        <v>67.424931756141945</v>
      </c>
      <c r="AH64" s="35">
        <f t="shared" si="34"/>
        <v>0</v>
      </c>
      <c r="AI64" s="35">
        <f t="shared" si="35"/>
        <v>65.806451612903231</v>
      </c>
      <c r="AJ64" s="35">
        <f t="shared" si="36"/>
        <v>81.099066223033162</v>
      </c>
      <c r="AK64" s="35">
        <f t="shared" si="37"/>
        <v>75.404992358634743</v>
      </c>
      <c r="AL64" s="35">
        <f t="shared" si="38"/>
        <v>74.307100950839583</v>
      </c>
      <c r="AM64" s="35">
        <f t="shared" si="39"/>
        <v>72.534005037783373</v>
      </c>
      <c r="AN64" s="35">
        <f t="shared" si="40"/>
        <v>61.254716981132084</v>
      </c>
      <c r="AO64" s="36">
        <f t="shared" si="41"/>
        <v>100</v>
      </c>
      <c r="AP64" s="35">
        <f t="shared" si="42"/>
        <v>88.56950067476383</v>
      </c>
      <c r="AQ64" s="35">
        <f t="shared" si="43"/>
        <v>89.514170040485823</v>
      </c>
      <c r="AR64" s="35">
        <f t="shared" si="44"/>
        <v>96.801619433198368</v>
      </c>
      <c r="AS64" s="35">
        <f t="shared" si="45"/>
        <v>100</v>
      </c>
      <c r="AT64" s="35">
        <f t="shared" si="46"/>
        <v>0</v>
      </c>
      <c r="AU64" s="35">
        <f t="shared" si="47"/>
        <v>94.494441503440967</v>
      </c>
      <c r="AV64" s="35">
        <f t="shared" si="48"/>
        <v>100</v>
      </c>
      <c r="AW64" s="35">
        <f t="shared" si="49"/>
        <v>100</v>
      </c>
      <c r="AX64" s="35">
        <f t="shared" si="50"/>
        <v>99.256857181461967</v>
      </c>
      <c r="AY64" s="35">
        <f t="shared" si="51"/>
        <v>97.270639102823935</v>
      </c>
      <c r="AZ64" s="35">
        <f t="shared" si="52"/>
        <v>87.731387650317529</v>
      </c>
      <c r="BA64" s="36">
        <f t="shared" si="53"/>
        <v>66.984585213930757</v>
      </c>
      <c r="BB64" s="35">
        <f t="shared" si="54"/>
        <v>75.490406704566098</v>
      </c>
      <c r="BC64" s="35">
        <f t="shared" si="55"/>
        <v>74.966872466821513</v>
      </c>
      <c r="BD64" s="35">
        <f t="shared" si="56"/>
        <v>81.144386137027013</v>
      </c>
      <c r="BE64" s="35">
        <f t="shared" si="57"/>
        <v>83.138974215454539</v>
      </c>
      <c r="BF64" s="35">
        <f t="shared" si="58"/>
        <v>0</v>
      </c>
      <c r="BG64" s="35">
        <f t="shared" si="59"/>
        <v>81.143291381341896</v>
      </c>
      <c r="BH64" s="35">
        <f t="shared" si="60"/>
        <v>100</v>
      </c>
      <c r="BI64" s="35">
        <f t="shared" si="61"/>
        <v>92.978866305637894</v>
      </c>
      <c r="BJ64" s="35">
        <f t="shared" si="62"/>
        <v>91.62510052395082</v>
      </c>
      <c r="BK64" s="35">
        <f t="shared" si="63"/>
        <v>89.438767196536219</v>
      </c>
      <c r="BL64" s="35">
        <f t="shared" si="64"/>
        <v>75.530730295554221</v>
      </c>
      <c r="BM64" s="35">
        <f t="shared" si="65"/>
        <v>100</v>
      </c>
      <c r="BN64" s="35">
        <f t="shared" si="66"/>
        <v>96.243354338655351</v>
      </c>
      <c r="BO64" s="35">
        <f t="shared" si="67"/>
        <v>95.567196389273633</v>
      </c>
      <c r="BP64" s="36">
        <f t="shared" si="68"/>
        <v>54.323873121869781</v>
      </c>
      <c r="BQ64" s="35">
        <f t="shared" si="69"/>
        <v>61.222014925373124</v>
      </c>
      <c r="BR64" s="35">
        <f t="shared" si="70"/>
        <v>60.797433547204392</v>
      </c>
      <c r="BS64" s="35">
        <f t="shared" si="71"/>
        <v>65.807339449541274</v>
      </c>
      <c r="BT64" s="35">
        <f t="shared" si="72"/>
        <v>67.424931756141945</v>
      </c>
      <c r="BU64" s="35">
        <f t="shared" si="73"/>
        <v>0</v>
      </c>
      <c r="BV64" s="35">
        <f t="shared" si="74"/>
        <v>65.806451612903231</v>
      </c>
      <c r="BW64" s="35">
        <f t="shared" si="75"/>
        <v>81.099066223033162</v>
      </c>
      <c r="BX64" s="35">
        <f t="shared" si="76"/>
        <v>75.404992358634743</v>
      </c>
      <c r="BY64" s="35">
        <f t="shared" si="77"/>
        <v>74.307100950839583</v>
      </c>
      <c r="BZ64" s="35">
        <f t="shared" si="78"/>
        <v>72.534005037783373</v>
      </c>
      <c r="CA64" s="35">
        <f t="shared" si="79"/>
        <v>61.254716981132084</v>
      </c>
      <c r="CB64" s="35">
        <f t="shared" si="80"/>
        <v>68.624437369634435</v>
      </c>
      <c r="CC64" s="35">
        <f t="shared" si="81"/>
        <v>66.046460420565893</v>
      </c>
      <c r="CD64" s="35">
        <f t="shared" si="82"/>
        <v>65.582450832072624</v>
      </c>
      <c r="CE64" s="36">
        <f t="shared" si="83"/>
        <v>86.130227633668596</v>
      </c>
      <c r="CF64" s="35">
        <f t="shared" si="84"/>
        <v>86.858125992588668</v>
      </c>
      <c r="CG64" s="35">
        <f t="shared" si="85"/>
        <v>87.784542085759654</v>
      </c>
      <c r="CH64" s="35">
        <f t="shared" si="86"/>
        <v>94.931180518792999</v>
      </c>
      <c r="CI64" s="35">
        <f t="shared" si="87"/>
        <v>98.067760719957647</v>
      </c>
      <c r="CJ64" s="35">
        <f t="shared" si="88"/>
        <v>0</v>
      </c>
      <c r="CK64" s="35">
        <f t="shared" si="89"/>
        <v>94.494441503440967</v>
      </c>
      <c r="CL64" s="35">
        <f t="shared" si="90"/>
        <v>100</v>
      </c>
      <c r="CM64" s="35">
        <f t="shared" si="91"/>
        <v>97.948650079407102</v>
      </c>
      <c r="CN64" s="35">
        <f t="shared" si="92"/>
        <v>97.22075172048703</v>
      </c>
      <c r="CO64" s="35">
        <f t="shared" si="93"/>
        <v>95.275277924827947</v>
      </c>
      <c r="CP64" s="35">
        <f t="shared" si="94"/>
        <v>85.931709899417683</v>
      </c>
      <c r="CQ64" s="35">
        <f t="shared" si="95"/>
        <v>100</v>
      </c>
      <c r="CR64" s="35">
        <f t="shared" si="96"/>
        <v>95.968645016797311</v>
      </c>
      <c r="CS64" s="35">
        <f t="shared" si="97"/>
        <v>97.088465845464711</v>
      </c>
      <c r="CT64" s="56">
        <v>6.508</v>
      </c>
      <c r="CU64" s="57">
        <v>6.5629999999999997</v>
      </c>
      <c r="CV64" s="57">
        <v>6.633</v>
      </c>
      <c r="CW64" s="57">
        <v>7.173</v>
      </c>
      <c r="CX64" s="57">
        <v>7.41</v>
      </c>
      <c r="CY64" s="65"/>
      <c r="CZ64" s="57">
        <v>7.14</v>
      </c>
      <c r="DA64" s="57">
        <v>7.556</v>
      </c>
      <c r="DB64" s="57">
        <v>7.4009999999999998</v>
      </c>
      <c r="DC64" s="57">
        <v>7.3460000000000001</v>
      </c>
      <c r="DD64" s="57">
        <v>7.1989999999999998</v>
      </c>
      <c r="DE64" s="57">
        <v>6.4930000000000003</v>
      </c>
      <c r="DF64" s="57">
        <v>6.2510000000000003</v>
      </c>
      <c r="DG64" s="57">
        <v>5.9989999999999997</v>
      </c>
      <c r="DH64" s="57">
        <v>6.069</v>
      </c>
      <c r="DI64" s="56">
        <v>0.46310000000000001</v>
      </c>
      <c r="DJ64" s="57">
        <v>6.2560000000000004E-2</v>
      </c>
      <c r="DK64" s="57">
        <v>9.0719999999999995E-2</v>
      </c>
      <c r="DL64" s="57">
        <v>2.537E-2</v>
      </c>
      <c r="DM64" s="57">
        <v>6.2420000000000003E-2</v>
      </c>
      <c r="DN64" s="65"/>
      <c r="DO64" s="57">
        <v>0.1042</v>
      </c>
      <c r="DP64" s="57">
        <v>0.1166</v>
      </c>
      <c r="DQ64" s="57">
        <v>6.658E-2</v>
      </c>
      <c r="DR64" s="57">
        <v>5.7979999999999997E-2</v>
      </c>
      <c r="DS64" s="57">
        <v>4.7739999999999998E-2</v>
      </c>
      <c r="DT64" s="57">
        <v>9.7640000000000005E-2</v>
      </c>
      <c r="DU64" s="57">
        <v>0.254</v>
      </c>
      <c r="DV64" s="57">
        <v>0.35670000000000002</v>
      </c>
      <c r="DW64" s="57">
        <v>0.1411</v>
      </c>
    </row>
    <row r="65" spans="1:127" x14ac:dyDescent="0.2">
      <c r="A65" s="50" t="s">
        <v>49</v>
      </c>
      <c r="B65" s="50" t="e">
        <f>VLOOKUP(A65,#REF!,6,FALSE)</f>
        <v>#REF!</v>
      </c>
      <c r="C65" s="87" t="e">
        <f>VLOOKUP(B65,#REF!,10,FALSE)</f>
        <v>#REF!</v>
      </c>
      <c r="E65" s="102" t="str">
        <f t="shared" si="5"/>
        <v/>
      </c>
      <c r="F65" s="103">
        <f t="shared" si="6"/>
        <v>-3.6491265822784795</v>
      </c>
      <c r="G65" s="103">
        <f t="shared" si="7"/>
        <v>-3.8743066666666675</v>
      </c>
      <c r="H65" s="103" t="str">
        <f t="shared" si="8"/>
        <v/>
      </c>
      <c r="I65" s="103" t="str">
        <f t="shared" si="9"/>
        <v/>
      </c>
      <c r="J65" s="103">
        <f t="shared" si="10"/>
        <v>-2.9747397260273987</v>
      </c>
      <c r="K65" s="103" t="str">
        <f t="shared" si="11"/>
        <v/>
      </c>
      <c r="L65" s="103">
        <f t="shared" si="12"/>
        <v>-2.3745333333333338</v>
      </c>
      <c r="M65" s="103" t="str">
        <f t="shared" si="13"/>
        <v/>
      </c>
      <c r="N65" s="103" t="str">
        <f t="shared" si="14"/>
        <v/>
      </c>
      <c r="O65" s="103" t="str">
        <f t="shared" si="15"/>
        <v/>
      </c>
      <c r="P65" s="103" t="str">
        <f t="shared" si="16"/>
        <v/>
      </c>
      <c r="Q65" s="102" t="str">
        <f t="shared" si="17"/>
        <v/>
      </c>
      <c r="R65" s="103">
        <f t="shared" si="18"/>
        <v>-0.46624999999999961</v>
      </c>
      <c r="S65" s="103">
        <f t="shared" si="19"/>
        <v>-0.57324999999999982</v>
      </c>
      <c r="T65" s="103" t="str">
        <f t="shared" si="20"/>
        <v/>
      </c>
      <c r="U65" s="103" t="str">
        <f t="shared" si="21"/>
        <v/>
      </c>
      <c r="V65" s="103">
        <f t="shared" si="22"/>
        <v>0.58274999999999988</v>
      </c>
      <c r="W65" s="103" t="str">
        <f t="shared" si="23"/>
        <v/>
      </c>
      <c r="X65" s="103">
        <f t="shared" si="24"/>
        <v>0.45675000000000043</v>
      </c>
      <c r="Y65" s="103" t="str">
        <f t="shared" si="25"/>
        <v/>
      </c>
      <c r="Z65" s="103" t="str">
        <f t="shared" si="26"/>
        <v/>
      </c>
      <c r="AA65" s="103" t="str">
        <f t="shared" si="27"/>
        <v/>
      </c>
      <c r="AB65" s="103" t="str">
        <f t="shared" si="28"/>
        <v/>
      </c>
      <c r="AC65" s="36">
        <f t="shared" si="29"/>
        <v>0</v>
      </c>
      <c r="AD65" s="35">
        <f t="shared" si="30"/>
        <v>38.488805970149251</v>
      </c>
      <c r="AE65" s="35">
        <f t="shared" si="31"/>
        <v>36.837763519706691</v>
      </c>
      <c r="AF65" s="35">
        <f t="shared" si="32"/>
        <v>0</v>
      </c>
      <c r="AG65" s="35">
        <f t="shared" si="33"/>
        <v>0</v>
      </c>
      <c r="AH65" s="35">
        <f t="shared" si="34"/>
        <v>45.514511873350926</v>
      </c>
      <c r="AI65" s="35">
        <f t="shared" si="35"/>
        <v>0</v>
      </c>
      <c r="AJ65" s="35">
        <f t="shared" si="36"/>
        <v>54.191263282172379</v>
      </c>
      <c r="AK65" s="35">
        <f t="shared" si="37"/>
        <v>0</v>
      </c>
      <c r="AL65" s="35">
        <f t="shared" si="38"/>
        <v>0</v>
      </c>
      <c r="AM65" s="35">
        <f t="shared" si="39"/>
        <v>0</v>
      </c>
      <c r="AN65" s="35">
        <f t="shared" si="40"/>
        <v>0</v>
      </c>
      <c r="AO65" s="36">
        <f t="shared" si="41"/>
        <v>0</v>
      </c>
      <c r="AP65" s="35">
        <f t="shared" si="42"/>
        <v>79.729468599033822</v>
      </c>
      <c r="AQ65" s="35">
        <f t="shared" si="43"/>
        <v>77.661835748792285</v>
      </c>
      <c r="AR65" s="35">
        <f t="shared" si="44"/>
        <v>0</v>
      </c>
      <c r="AS65" s="35">
        <f t="shared" si="45"/>
        <v>0</v>
      </c>
      <c r="AT65" s="35">
        <f t="shared" si="46"/>
        <v>100</v>
      </c>
      <c r="AU65" s="35">
        <f t="shared" si="47"/>
        <v>0</v>
      </c>
      <c r="AV65" s="35">
        <f t="shared" si="48"/>
        <v>100</v>
      </c>
      <c r="AW65" s="35">
        <f t="shared" si="49"/>
        <v>0</v>
      </c>
      <c r="AX65" s="35">
        <f t="shared" si="50"/>
        <v>0</v>
      </c>
      <c r="AY65" s="35">
        <f t="shared" si="51"/>
        <v>0</v>
      </c>
      <c r="AZ65" s="35">
        <f t="shared" si="52"/>
        <v>0</v>
      </c>
      <c r="BA65" s="36">
        <f t="shared" si="53"/>
        <v>0</v>
      </c>
      <c r="BB65" s="35">
        <f t="shared" si="54"/>
        <v>71.024005788053188</v>
      </c>
      <c r="BC65" s="35">
        <f t="shared" si="55"/>
        <v>67.977310895842194</v>
      </c>
      <c r="BD65" s="35">
        <f t="shared" si="56"/>
        <v>0</v>
      </c>
      <c r="BE65" s="35">
        <f t="shared" si="57"/>
        <v>0</v>
      </c>
      <c r="BF65" s="35">
        <f t="shared" si="58"/>
        <v>83.988652629037546</v>
      </c>
      <c r="BG65" s="35">
        <f t="shared" si="59"/>
        <v>0</v>
      </c>
      <c r="BH65" s="35">
        <f t="shared" si="60"/>
        <v>100</v>
      </c>
      <c r="BI65" s="35">
        <f t="shared" si="61"/>
        <v>0</v>
      </c>
      <c r="BJ65" s="35">
        <f t="shared" si="62"/>
        <v>0</v>
      </c>
      <c r="BK65" s="35">
        <f t="shared" si="63"/>
        <v>0</v>
      </c>
      <c r="BL65" s="35">
        <f t="shared" si="64"/>
        <v>0</v>
      </c>
      <c r="BM65" s="35">
        <f t="shared" si="65"/>
        <v>0</v>
      </c>
      <c r="BN65" s="35">
        <f t="shared" si="66"/>
        <v>0</v>
      </c>
      <c r="BO65" s="35">
        <f t="shared" si="67"/>
        <v>0</v>
      </c>
      <c r="BP65" s="36">
        <f t="shared" si="68"/>
        <v>0</v>
      </c>
      <c r="BQ65" s="35">
        <f t="shared" si="69"/>
        <v>38.488805970149251</v>
      </c>
      <c r="BR65" s="35">
        <f t="shared" si="70"/>
        <v>36.837763519706691</v>
      </c>
      <c r="BS65" s="35">
        <f t="shared" si="71"/>
        <v>0</v>
      </c>
      <c r="BT65" s="35">
        <f t="shared" si="72"/>
        <v>0</v>
      </c>
      <c r="BU65" s="35">
        <f t="shared" si="73"/>
        <v>45.514511873350926</v>
      </c>
      <c r="BV65" s="35">
        <f t="shared" si="74"/>
        <v>0</v>
      </c>
      <c r="BW65" s="35">
        <f t="shared" si="75"/>
        <v>54.191263282172379</v>
      </c>
      <c r="BX65" s="35">
        <f t="shared" si="76"/>
        <v>0</v>
      </c>
      <c r="BY65" s="35">
        <f t="shared" si="77"/>
        <v>0</v>
      </c>
      <c r="BZ65" s="35">
        <f t="shared" si="78"/>
        <v>0</v>
      </c>
      <c r="CA65" s="35">
        <f t="shared" si="79"/>
        <v>0</v>
      </c>
      <c r="CB65" s="35">
        <f t="shared" si="80"/>
        <v>0</v>
      </c>
      <c r="CC65" s="35">
        <f t="shared" si="81"/>
        <v>0</v>
      </c>
      <c r="CD65" s="35">
        <f t="shared" si="82"/>
        <v>0</v>
      </c>
      <c r="CE65" s="36">
        <f t="shared" si="83"/>
        <v>0</v>
      </c>
      <c r="CF65" s="35">
        <f t="shared" si="84"/>
        <v>79.729468599033822</v>
      </c>
      <c r="CG65" s="35">
        <f t="shared" si="85"/>
        <v>77.661835748792285</v>
      </c>
      <c r="CH65" s="35">
        <f t="shared" si="86"/>
        <v>0</v>
      </c>
      <c r="CI65" s="35">
        <f t="shared" si="87"/>
        <v>0</v>
      </c>
      <c r="CJ65" s="35">
        <f t="shared" si="88"/>
        <v>100</v>
      </c>
      <c r="CK65" s="35">
        <f t="shared" si="89"/>
        <v>0</v>
      </c>
      <c r="CL65" s="35">
        <f t="shared" si="90"/>
        <v>97.565217391304358</v>
      </c>
      <c r="CM65" s="35">
        <f t="shared" si="91"/>
        <v>0</v>
      </c>
      <c r="CN65" s="35">
        <f t="shared" si="92"/>
        <v>0</v>
      </c>
      <c r="CO65" s="35">
        <f t="shared" si="93"/>
        <v>0</v>
      </c>
      <c r="CP65" s="35">
        <f t="shared" si="94"/>
        <v>0</v>
      </c>
      <c r="CQ65" s="35">
        <f t="shared" si="95"/>
        <v>0</v>
      </c>
      <c r="CR65" s="35">
        <f t="shared" si="96"/>
        <v>0</v>
      </c>
      <c r="CS65" s="35">
        <f t="shared" si="97"/>
        <v>0</v>
      </c>
      <c r="CT65" s="56"/>
      <c r="CU65" s="57">
        <v>4.1260000000000003</v>
      </c>
      <c r="CV65" s="57">
        <v>4.0190000000000001</v>
      </c>
      <c r="CW65" s="57"/>
      <c r="CX65" s="57"/>
      <c r="CY65" s="57">
        <v>5.1749999999999998</v>
      </c>
      <c r="CZ65" s="57"/>
      <c r="DA65" s="57">
        <v>5.0490000000000004</v>
      </c>
      <c r="DB65" s="57"/>
      <c r="DC65" s="57"/>
      <c r="DD65" s="57"/>
      <c r="DE65" s="57"/>
      <c r="DF65" s="57"/>
      <c r="DG65" s="57"/>
      <c r="DH65" s="57"/>
      <c r="DI65" s="56"/>
      <c r="DJ65" s="57">
        <v>0.51300000000000001</v>
      </c>
      <c r="DK65" s="57">
        <v>0.59719999999999995</v>
      </c>
      <c r="DL65" s="57"/>
      <c r="DM65" s="57"/>
      <c r="DN65" s="57">
        <v>0.753</v>
      </c>
      <c r="DO65" s="57"/>
      <c r="DP65" s="57">
        <v>0.44340000000000002</v>
      </c>
      <c r="DQ65" s="57"/>
      <c r="DR65" s="57"/>
      <c r="DS65" s="57"/>
      <c r="DT65" s="57"/>
      <c r="DU65" s="57"/>
      <c r="DV65" s="57"/>
      <c r="DW65" s="57"/>
    </row>
    <row r="66" spans="1:127" x14ac:dyDescent="0.2">
      <c r="A66" s="50" t="s">
        <v>50</v>
      </c>
      <c r="B66" s="50" t="e">
        <f>VLOOKUP(A66,#REF!,6,FALSE)</f>
        <v>#REF!</v>
      </c>
      <c r="C66" s="87" t="e">
        <f>VLOOKUP(B66,#REF!,10,FALSE)</f>
        <v>#REF!</v>
      </c>
      <c r="E66" s="102" t="str">
        <f t="shared" si="5"/>
        <v/>
      </c>
      <c r="F66" s="103">
        <f t="shared" si="6"/>
        <v>1.9698734177215194</v>
      </c>
      <c r="G66" s="103">
        <f t="shared" si="7"/>
        <v>1.860693333333332</v>
      </c>
      <c r="H66" s="103">
        <f t="shared" si="8"/>
        <v>1.1217402597402586</v>
      </c>
      <c r="I66" s="103">
        <f t="shared" si="9"/>
        <v>1.6620588235294118</v>
      </c>
      <c r="J66" s="103">
        <f t="shared" si="10"/>
        <v>1.0072602739726015</v>
      </c>
      <c r="K66" s="103" t="str">
        <f t="shared" si="11"/>
        <v/>
      </c>
      <c r="L66" s="103" t="str">
        <f t="shared" si="12"/>
        <v/>
      </c>
      <c r="M66" s="103" t="str">
        <f t="shared" si="13"/>
        <v/>
      </c>
      <c r="N66" s="103" t="str">
        <f t="shared" si="14"/>
        <v/>
      </c>
      <c r="O66" s="103" t="str">
        <f t="shared" si="15"/>
        <v/>
      </c>
      <c r="P66" s="103">
        <f t="shared" si="16"/>
        <v>0.7213209876543214</v>
      </c>
      <c r="Q66" s="102" t="str">
        <f t="shared" si="17"/>
        <v/>
      </c>
      <c r="R66" s="103">
        <f t="shared" si="18"/>
        <v>0.62911111111111317</v>
      </c>
      <c r="S66" s="103">
        <f t="shared" si="19"/>
        <v>0.63811111111111352</v>
      </c>
      <c r="T66" s="103">
        <f t="shared" si="20"/>
        <v>4.3111111111114653E-2</v>
      </c>
      <c r="U66" s="103">
        <f t="shared" si="21"/>
        <v>0.63111111111111384</v>
      </c>
      <c r="V66" s="103">
        <f t="shared" si="22"/>
        <v>4.1111111111113985E-2</v>
      </c>
      <c r="W66" s="103" t="str">
        <f t="shared" si="23"/>
        <v/>
      </c>
      <c r="X66" s="103" t="str">
        <f t="shared" si="24"/>
        <v/>
      </c>
      <c r="Y66" s="103" t="str">
        <f t="shared" si="25"/>
        <v/>
      </c>
      <c r="Z66" s="103" t="str">
        <f t="shared" si="26"/>
        <v/>
      </c>
      <c r="AA66" s="103" t="str">
        <f t="shared" si="27"/>
        <v/>
      </c>
      <c r="AB66" s="103">
        <f t="shared" si="28"/>
        <v>-0.60788888888888692</v>
      </c>
      <c r="AC66" s="36">
        <f t="shared" si="29"/>
        <v>0</v>
      </c>
      <c r="AD66" s="35">
        <f t="shared" si="30"/>
        <v>90.904850746268636</v>
      </c>
      <c r="AE66" s="35">
        <f t="shared" si="31"/>
        <v>89.404216315307053</v>
      </c>
      <c r="AF66" s="35">
        <f t="shared" si="32"/>
        <v>84.027522935779828</v>
      </c>
      <c r="AG66" s="35">
        <f t="shared" si="33"/>
        <v>88.689717925386717</v>
      </c>
      <c r="AH66" s="35">
        <f t="shared" si="34"/>
        <v>80.53649956024627</v>
      </c>
      <c r="AI66" s="35">
        <f t="shared" si="35"/>
        <v>0</v>
      </c>
      <c r="AJ66" s="35">
        <f t="shared" si="36"/>
        <v>0</v>
      </c>
      <c r="AK66" s="35">
        <f t="shared" si="37"/>
        <v>0</v>
      </c>
      <c r="AL66" s="35">
        <f t="shared" si="38"/>
        <v>0</v>
      </c>
      <c r="AM66" s="35">
        <f t="shared" si="39"/>
        <v>0</v>
      </c>
      <c r="AN66" s="35">
        <f t="shared" si="40"/>
        <v>80.264150943396231</v>
      </c>
      <c r="AO66" s="36">
        <f t="shared" si="41"/>
        <v>0</v>
      </c>
      <c r="AP66" s="35">
        <f t="shared" si="42"/>
        <v>99.907730161984816</v>
      </c>
      <c r="AQ66" s="35">
        <f t="shared" si="43"/>
        <v>100</v>
      </c>
      <c r="AR66" s="35">
        <f t="shared" si="44"/>
        <v>93.899938486774673</v>
      </c>
      <c r="AS66" s="35">
        <f t="shared" si="45"/>
        <v>99.92823457043265</v>
      </c>
      <c r="AT66" s="35">
        <f t="shared" si="46"/>
        <v>93.879434078326852</v>
      </c>
      <c r="AU66" s="35">
        <f t="shared" si="47"/>
        <v>0</v>
      </c>
      <c r="AV66" s="35">
        <f t="shared" si="48"/>
        <v>0</v>
      </c>
      <c r="AW66" s="35">
        <f t="shared" si="49"/>
        <v>0</v>
      </c>
      <c r="AX66" s="35">
        <f t="shared" si="50"/>
        <v>0</v>
      </c>
      <c r="AY66" s="35">
        <f t="shared" si="51"/>
        <v>0</v>
      </c>
      <c r="AZ66" s="35">
        <f t="shared" si="52"/>
        <v>100</v>
      </c>
      <c r="BA66" s="36">
        <f t="shared" si="53"/>
        <v>0</v>
      </c>
      <c r="BB66" s="35">
        <f t="shared" si="54"/>
        <v>100</v>
      </c>
      <c r="BC66" s="35">
        <f t="shared" si="55"/>
        <v>98.349225130845753</v>
      </c>
      <c r="BD66" s="35">
        <f t="shared" si="56"/>
        <v>92.434586544028733</v>
      </c>
      <c r="BE66" s="35">
        <f t="shared" si="57"/>
        <v>97.563240242190446</v>
      </c>
      <c r="BF66" s="35">
        <f t="shared" si="58"/>
        <v>88.5942817122463</v>
      </c>
      <c r="BG66" s="35">
        <f t="shared" si="59"/>
        <v>0</v>
      </c>
      <c r="BH66" s="35">
        <f t="shared" si="60"/>
        <v>0</v>
      </c>
      <c r="BI66" s="35">
        <f t="shared" si="61"/>
        <v>0</v>
      </c>
      <c r="BJ66" s="35">
        <f t="shared" si="62"/>
        <v>0</v>
      </c>
      <c r="BK66" s="35">
        <f t="shared" si="63"/>
        <v>0</v>
      </c>
      <c r="BL66" s="35">
        <f t="shared" si="64"/>
        <v>88.294684259949491</v>
      </c>
      <c r="BM66" s="35">
        <f t="shared" si="65"/>
        <v>100</v>
      </c>
      <c r="BN66" s="35">
        <f t="shared" si="66"/>
        <v>92.28128740310386</v>
      </c>
      <c r="BO66" s="35">
        <f t="shared" si="67"/>
        <v>96.804479455230521</v>
      </c>
      <c r="BP66" s="36">
        <f t="shared" si="68"/>
        <v>0</v>
      </c>
      <c r="BQ66" s="35">
        <f t="shared" si="69"/>
        <v>90.904850746268636</v>
      </c>
      <c r="BR66" s="35">
        <f t="shared" si="70"/>
        <v>89.404216315307053</v>
      </c>
      <c r="BS66" s="35">
        <f t="shared" si="71"/>
        <v>84.027522935779828</v>
      </c>
      <c r="BT66" s="35">
        <f t="shared" si="72"/>
        <v>88.689717925386717</v>
      </c>
      <c r="BU66" s="35">
        <f t="shared" si="73"/>
        <v>80.53649956024627</v>
      </c>
      <c r="BV66" s="35">
        <f t="shared" si="74"/>
        <v>0</v>
      </c>
      <c r="BW66" s="35">
        <f t="shared" si="75"/>
        <v>0</v>
      </c>
      <c r="BX66" s="35">
        <f t="shared" si="76"/>
        <v>0</v>
      </c>
      <c r="BY66" s="35">
        <f t="shared" si="77"/>
        <v>0</v>
      </c>
      <c r="BZ66" s="35">
        <f t="shared" si="78"/>
        <v>0</v>
      </c>
      <c r="CA66" s="35">
        <f t="shared" si="79"/>
        <v>80.264150943396231</v>
      </c>
      <c r="CB66" s="35">
        <f t="shared" si="80"/>
        <v>98.199582830167969</v>
      </c>
      <c r="CC66" s="35">
        <f t="shared" si="81"/>
        <v>90.61983926015634</v>
      </c>
      <c r="CD66" s="35">
        <f t="shared" si="82"/>
        <v>95.061594985952027</v>
      </c>
      <c r="CE66" s="36">
        <f t="shared" si="83"/>
        <v>0</v>
      </c>
      <c r="CF66" s="35">
        <f t="shared" si="84"/>
        <v>99.907730161984816</v>
      </c>
      <c r="CG66" s="35">
        <f t="shared" si="85"/>
        <v>100</v>
      </c>
      <c r="CH66" s="35">
        <f t="shared" si="86"/>
        <v>93.899938486774673</v>
      </c>
      <c r="CI66" s="35">
        <f t="shared" si="87"/>
        <v>99.92823457043265</v>
      </c>
      <c r="CJ66" s="35">
        <f t="shared" si="88"/>
        <v>93.879434078326852</v>
      </c>
      <c r="CK66" s="35">
        <f t="shared" si="89"/>
        <v>0</v>
      </c>
      <c r="CL66" s="35">
        <f t="shared" si="90"/>
        <v>0</v>
      </c>
      <c r="CM66" s="35">
        <f t="shared" si="91"/>
        <v>0</v>
      </c>
      <c r="CN66" s="35">
        <f t="shared" si="92"/>
        <v>0</v>
      </c>
      <c r="CO66" s="35">
        <f t="shared" si="93"/>
        <v>0</v>
      </c>
      <c r="CP66" s="35">
        <f t="shared" si="94"/>
        <v>87.225753537010462</v>
      </c>
      <c r="CQ66" s="35">
        <f t="shared" si="95"/>
        <v>100</v>
      </c>
      <c r="CR66" s="35">
        <f t="shared" si="96"/>
        <v>92.017887087758524</v>
      </c>
      <c r="CS66" s="35">
        <f t="shared" si="97"/>
        <v>98.34544438233651</v>
      </c>
      <c r="CT66" s="56"/>
      <c r="CU66" s="57">
        <v>9.7449999999999992</v>
      </c>
      <c r="CV66" s="57">
        <v>9.7539999999999996</v>
      </c>
      <c r="CW66" s="57">
        <v>9.1590000000000007</v>
      </c>
      <c r="CX66" s="57">
        <v>9.7469999999999999</v>
      </c>
      <c r="CY66" s="57">
        <v>9.157</v>
      </c>
      <c r="CZ66" s="68"/>
      <c r="DA66" s="57"/>
      <c r="DB66" s="57"/>
      <c r="DC66" s="57"/>
      <c r="DD66" s="57"/>
      <c r="DE66" s="57">
        <v>8.5079999999999991</v>
      </c>
      <c r="DF66" s="57">
        <v>8.9450000000000003</v>
      </c>
      <c r="DG66" s="57">
        <v>8.2309999999999999</v>
      </c>
      <c r="DH66" s="57">
        <v>8.7970000000000006</v>
      </c>
      <c r="DI66" s="56"/>
      <c r="DJ66" s="57">
        <v>4.743E-2</v>
      </c>
      <c r="DK66" s="57">
        <v>9.9290000000000003E-2</v>
      </c>
      <c r="DL66" s="57">
        <v>7.4819999999999998E-2</v>
      </c>
      <c r="DM66" s="57">
        <v>5.6329999999999998E-2</v>
      </c>
      <c r="DN66" s="57">
        <v>0.1014</v>
      </c>
      <c r="DO66" s="68"/>
      <c r="DP66" s="57"/>
      <c r="DQ66" s="57"/>
      <c r="DR66" s="57"/>
      <c r="DS66" s="57"/>
      <c r="DT66" s="57">
        <v>0.189</v>
      </c>
      <c r="DU66" s="57">
        <v>5.1569999999999998E-2</v>
      </c>
      <c r="DV66" s="57">
        <v>6.8409999999999999E-2</v>
      </c>
      <c r="DW66" s="57">
        <v>2.7539999999999999E-2</v>
      </c>
    </row>
    <row r="67" spans="1:127" x14ac:dyDescent="0.2">
      <c r="A67" s="50" t="s">
        <v>51</v>
      </c>
      <c r="B67" s="50" t="e">
        <f>VLOOKUP(A67,#REF!,6,FALSE)</f>
        <v>#REF!</v>
      </c>
      <c r="C67" s="87" t="e">
        <f>VLOOKUP(B67,#REF!,10,FALSE)</f>
        <v>#REF!</v>
      </c>
      <c r="E67" s="102" t="str">
        <f t="shared" ref="E67:E101" si="98">IF(CT67&gt;0,(CT67-AVERAGE(CT$2:CT$101)),"")</f>
        <v/>
      </c>
      <c r="F67" s="103">
        <f t="shared" ref="F67:F101" si="99">IF(CU67&gt;0,(CU67-AVERAGE(CU$2:CU$101)),"")</f>
        <v>-2.3631265822784799</v>
      </c>
      <c r="G67" s="103">
        <f t="shared" ref="G67:G101" si="100">IF(CV67&gt;0,(CV67-AVERAGE(CV$2:CV$101)),"")</f>
        <v>-2.5363066666666674</v>
      </c>
      <c r="H67" s="103">
        <f t="shared" ref="H67:H101" si="101">IF(CW67&gt;0,(CW67-AVERAGE(CW$2:CW$101)),"")</f>
        <v>-2.0722597402597422</v>
      </c>
      <c r="I67" s="103">
        <f t="shared" ref="I67:I101" si="102">IF(CX67&gt;0,(CX67-AVERAGE(CX$2:CX$101)),"")</f>
        <v>-1.9999411764705881</v>
      </c>
      <c r="J67" s="103">
        <f t="shared" ref="J67:J101" si="103">IF(CY67&gt;0,(CY67-AVERAGE(CY$2:CY$101)),"")</f>
        <v>-2.6497397260273985</v>
      </c>
      <c r="K67" s="103" t="str">
        <f t="shared" ref="K67:K101" si="104">IF(CZ67&gt;0,(CZ67-AVERAGE(CZ$2:CZ$101)),"")</f>
        <v/>
      </c>
      <c r="L67" s="103" t="str">
        <f t="shared" ref="L67:L101" si="105">IF(DA67&gt;0,(DA67-AVERAGE(DA$2:DA$101)),"")</f>
        <v/>
      </c>
      <c r="M67" s="103" t="str">
        <f t="shared" ref="M67:M101" si="106">IF(DB67&gt;0,(DB67-AVERAGE(DB$2:DB$101)),"")</f>
        <v/>
      </c>
      <c r="N67" s="103" t="str">
        <f t="shared" ref="N67:N101" si="107">IF(DC67&gt;0,(DC67-AVERAGE(DC$2:DC$101)),"")</f>
        <v/>
      </c>
      <c r="O67" s="103" t="str">
        <f t="shared" ref="O67:O101" si="108">IF(DD67&gt;0,(DD67-AVERAGE(DD$2:DD$101)),"")</f>
        <v/>
      </c>
      <c r="P67" s="103">
        <f t="shared" ref="P67:P101" si="109">IF(DE67&gt;0,(DE67-AVERAGE(DE$2:DE$101)),"")</f>
        <v>-2.8016790123456774</v>
      </c>
      <c r="Q67" s="102" t="str">
        <f t="shared" ref="Q67:Q101" si="110">IF(CT67&gt;0,(CT67-AVERAGE($CT67:$DH67)),"")</f>
        <v/>
      </c>
      <c r="R67" s="103">
        <f t="shared" ref="R67:R101" si="111">IF(CU67&gt;0,(CU67-AVERAGE($CT67:$DH67)),"")</f>
        <v>-0.13866666666666738</v>
      </c>
      <c r="S67" s="103">
        <f t="shared" ref="S67:S101" si="112">IF(CV67&gt;0,(CV67-AVERAGE($CT67:$DH67)),"")</f>
        <v>-0.1936666666666671</v>
      </c>
      <c r="T67" s="103">
        <f t="shared" ref="T67:T101" si="113">IF(CW67&gt;0,(CW67-AVERAGE($CT67:$DH67)),"")</f>
        <v>0.41433333333333255</v>
      </c>
      <c r="U67" s="103">
        <f t="shared" ref="U67:U101" si="114">IF(CX67&gt;0,(CX67-AVERAGE($CT67:$DH67)),"")</f>
        <v>0.53433333333333266</v>
      </c>
      <c r="V67" s="103">
        <f t="shared" ref="V67:V101" si="115">IF(CY67&gt;0,(CY67-AVERAGE($CT67:$DH67)),"")</f>
        <v>-5.0666666666667304E-2</v>
      </c>
      <c r="W67" s="103" t="str">
        <f t="shared" ref="W67:W101" si="116">IF(CZ67&gt;0,(CZ67-AVERAGE($CT67:$DH67)),"")</f>
        <v/>
      </c>
      <c r="X67" s="103" t="str">
        <f t="shared" ref="X67:X101" si="117">IF(DA67&gt;0,(DA67-AVERAGE($CT67:$DH67)),"")</f>
        <v/>
      </c>
      <c r="Y67" s="103" t="str">
        <f t="shared" ref="Y67:Y101" si="118">IF(DB67&gt;0,(DB67-AVERAGE($CT67:$DH67)),"")</f>
        <v/>
      </c>
      <c r="Z67" s="103" t="str">
        <f t="shared" ref="Z67:Z101" si="119">IF(DC67&gt;0,(DC67-AVERAGE($CT67:$DH67)),"")</f>
        <v/>
      </c>
      <c r="AA67" s="103" t="str">
        <f t="shared" ref="AA67:AA101" si="120">IF(DD67&gt;0,(DD67-AVERAGE($CT67:$DH67)),"")</f>
        <v/>
      </c>
      <c r="AB67" s="103">
        <f t="shared" ref="AB67:AB101" si="121">IF(DE67&gt;0,(DE67-AVERAGE($CT67:$DH67)),"")</f>
        <v>-0.56566666666666698</v>
      </c>
      <c r="AC67" s="36">
        <f t="shared" ref="AC67:AC101" si="122">IFERROR(100*BP67/MAX($AO67:$AO67),0)</f>
        <v>0</v>
      </c>
      <c r="AD67" s="35">
        <f t="shared" ref="AD67:AD101" si="123">IFERROR(100*BQ67/MAX($AP67:$AT67),0)</f>
        <v>50.485074626865668</v>
      </c>
      <c r="AE67" s="35">
        <f t="shared" ref="AE67:AE101" si="124">IFERROR(100*BR67/MAX($AP67:$AT67),0)</f>
        <v>49.101741521539878</v>
      </c>
      <c r="AF67" s="35">
        <f t="shared" ref="AF67:AF101" si="125">IFERROR(100*BS67/MAX($AP67:$AT67),0)</f>
        <v>54.724770642201833</v>
      </c>
      <c r="AG67" s="35">
        <f t="shared" ref="AG67:AG101" si="126">IFERROR(100*BT67/MAX($AP67:$AT67),0)</f>
        <v>55.368516833484982</v>
      </c>
      <c r="AH67" s="35">
        <f t="shared" ref="AH67:AH101" si="127">IFERROR(100*BU67/MAX($AP67:$AT67),0)</f>
        <v>48.372911169744945</v>
      </c>
      <c r="AI67" s="35">
        <f t="shared" ref="AI67:AI101" si="128">IFERROR(100*BV67/MAX($AU67:$AV67),0)</f>
        <v>0</v>
      </c>
      <c r="AJ67" s="35">
        <f t="shared" ref="AJ67:AJ101" si="129">IFERROR(100*BW67/MAX($AU67:$AV67),0)</f>
        <v>0</v>
      </c>
      <c r="AK67" s="35">
        <f t="shared" ref="AK67:AK101" si="130">IFERROR(100*BX67/MAX($AW67:$AZ67),0)</f>
        <v>0</v>
      </c>
      <c r="AL67" s="35">
        <f t="shared" ref="AL67:AL101" si="131">IFERROR(100*BY67/MAX($AW67:$AZ67),0)</f>
        <v>0</v>
      </c>
      <c r="AM67" s="35">
        <f t="shared" ref="AM67:AM101" si="132">IFERROR(100*BZ67/MAX($AW67:$AZ67),0)</f>
        <v>0</v>
      </c>
      <c r="AN67" s="35">
        <f t="shared" ref="AN67:AN101" si="133">IFERROR(100*CA67/MAX($AW67:$AZ67),0)</f>
        <v>47.028301886792462</v>
      </c>
      <c r="AO67" s="36">
        <f t="shared" ref="AO67:AO101" si="134">IF(CT67&gt;0,100,0)</f>
        <v>0</v>
      </c>
      <c r="AP67" s="35">
        <f t="shared" ref="AP67:AP101" si="135">IFERROR(100*CU67/MAX($CU67:$CY67),0)</f>
        <v>88.940016433853742</v>
      </c>
      <c r="AQ67" s="35">
        <f t="shared" ref="AQ67:AQ101" si="136">IFERROR(100*CV67/MAX($CU67:$CY67),0)</f>
        <v>88.036154478225157</v>
      </c>
      <c r="AR67" s="35">
        <f t="shared" ref="AR67:AR101" si="137">IFERROR(100*CW67/MAX($CU67:$CY67),0)</f>
        <v>98.027937551355791</v>
      </c>
      <c r="AS67" s="35">
        <f t="shared" ref="AS67:AS101" si="138">IFERROR(100*CX67/MAX($CU67:$CY67),0)</f>
        <v>100</v>
      </c>
      <c r="AT67" s="35">
        <f t="shared" ref="AT67:AT101" si="139">IFERROR(100*CY67/MAX($CU67:$CY67),0)</f>
        <v>90.386195562859484</v>
      </c>
      <c r="AU67" s="35">
        <f t="shared" ref="AU67:AU101" si="140">IFERROR(100*CZ67/MAX($CZ67:$DA67),0)</f>
        <v>0</v>
      </c>
      <c r="AV67" s="35">
        <f t="shared" ref="AV67:AV101" si="141">IFERROR(100*DA67/MAX($CZ67:$DA67),0)</f>
        <v>0</v>
      </c>
      <c r="AW67" s="35">
        <f t="shared" ref="AW67:AW101" si="142">IFERROR(100*DB67/MAX($DB67:$DE67),0)</f>
        <v>0</v>
      </c>
      <c r="AX67" s="35">
        <f t="shared" ref="AX67:AX101" si="143">IFERROR(100*DC67/MAX($DB67:$DE67),0)</f>
        <v>0</v>
      </c>
      <c r="AY67" s="35">
        <f t="shared" ref="AY67:AY101" si="144">IFERROR(100*DD67/MAX($DB67:$DE67),0)</f>
        <v>0</v>
      </c>
      <c r="AZ67" s="35">
        <f t="shared" ref="AZ67:AZ101" si="145">IFERROR(100*DE67/MAX($DB67:$DE67),0)</f>
        <v>100</v>
      </c>
      <c r="BA67" s="36">
        <f t="shared" ref="BA67:BA101" si="146">IFERROR(100*BP67/MAX($BP67:$CA67),0)</f>
        <v>0</v>
      </c>
      <c r="BB67" s="35">
        <f t="shared" ref="BB67:BB101" si="147">IFERROR(100*BQ67/MAX($BP67:$CA67),0)</f>
        <v>91.180110131348201</v>
      </c>
      <c r="BC67" s="35">
        <f t="shared" ref="BC67:BC101" si="148">IFERROR(100*BR67/MAX($BP67:$CA67),0)</f>
        <v>88.681699149009589</v>
      </c>
      <c r="BD67" s="35">
        <f t="shared" ref="BD67:BD101" si="149">IFERROR(100*BS67/MAX($BP67:$CA67),0)</f>
        <v>98.837342540311937</v>
      </c>
      <c r="BE67" s="35">
        <f t="shared" ref="BE67:BE101" si="150">IFERROR(100*BT67/MAX($BP67:$CA67),0)</f>
        <v>100</v>
      </c>
      <c r="BF67" s="35">
        <f t="shared" ref="BF67:BF101" si="151">IFERROR(100*BU67/MAX($BP67:$CA67),0)</f>
        <v>87.365372843960074</v>
      </c>
      <c r="BG67" s="35">
        <f t="shared" ref="BG67:BG101" si="152">IFERROR(100*BV67/MAX($BP67:$CA67),0)</f>
        <v>0</v>
      </c>
      <c r="BH67" s="35">
        <f t="shared" ref="BH67:BH101" si="153">IFERROR(100*BW67/MAX($BP67:$CA67),0)</f>
        <v>0</v>
      </c>
      <c r="BI67" s="35">
        <f t="shared" ref="BI67:BI101" si="154">IFERROR(100*BX67/MAX($BP67:$CA67),0)</f>
        <v>0</v>
      </c>
      <c r="BJ67" s="35">
        <f t="shared" ref="BJ67:BJ101" si="155">IFERROR(100*BY67/MAX($BP67:$CA67),0)</f>
        <v>0</v>
      </c>
      <c r="BK67" s="35">
        <f t="shared" ref="BK67:BK101" si="156">IFERROR(100*BZ67/MAX($BP67:$CA67),0)</f>
        <v>0</v>
      </c>
      <c r="BL67" s="35">
        <f t="shared" ref="BL67:BL101" si="157">IFERROR(100*CA67/MAX($BP67:$CA67),0)</f>
        <v>84.93690020309765</v>
      </c>
      <c r="BM67" s="35">
        <f t="shared" ref="BM67:BM101" si="158">IFERROR(100*CB67/MAX($CB67:$CD67),0)</f>
        <v>0</v>
      </c>
      <c r="BN67" s="35">
        <f t="shared" ref="BN67:BN101" si="159">IFERROR(100*CC67/MAX($CB67:$CD67),0)</f>
        <v>0</v>
      </c>
      <c r="BO67" s="35">
        <f t="shared" ref="BO67:BO101" si="160">IFERROR(100*CD67/MAX($CB67:$CD67),0)</f>
        <v>0</v>
      </c>
      <c r="BP67" s="36">
        <f t="shared" ref="BP67:BP101" si="161">IFERROR(100*CT67/MAX(CT$2:CT$101),0)</f>
        <v>0</v>
      </c>
      <c r="BQ67" s="35">
        <f t="shared" ref="BQ67:BQ101" si="162">IFERROR(100*CU67/MAX(CU$2:CU$101),0)</f>
        <v>50.485074626865675</v>
      </c>
      <c r="BR67" s="35">
        <f t="shared" ref="BR67:BR101" si="163">IFERROR(100*CV67/MAX(CV$2:CV$101),0)</f>
        <v>49.101741521539878</v>
      </c>
      <c r="BS67" s="35">
        <f t="shared" ref="BS67:BS101" si="164">IFERROR(100*CW67/MAX(CW$2:CW$101),0)</f>
        <v>54.724770642201833</v>
      </c>
      <c r="BT67" s="35">
        <f t="shared" ref="BT67:BT101" si="165">IFERROR(100*CX67/MAX(CX$2:CX$101),0)</f>
        <v>55.368516833484982</v>
      </c>
      <c r="BU67" s="35">
        <f t="shared" ref="BU67:BU101" si="166">IFERROR(100*CY67/MAX(CY$2:CY$101),0)</f>
        <v>48.372911169744945</v>
      </c>
      <c r="BV67" s="35">
        <f t="shared" ref="BV67:BV101" si="167">IFERROR(100*CZ67/MAX(CZ$2:CZ$101),0)</f>
        <v>0</v>
      </c>
      <c r="BW67" s="35">
        <f t="shared" ref="BW67:BW101" si="168">IFERROR(100*DA67/MAX(DA$2:DA$101),0)</f>
        <v>0</v>
      </c>
      <c r="BX67" s="35">
        <f t="shared" ref="BX67:BX101" si="169">IFERROR(100*DB67/MAX(DB$2:DB$101),0)</f>
        <v>0</v>
      </c>
      <c r="BY67" s="35">
        <f t="shared" ref="BY67:BY101" si="170">IFERROR(100*DC67/MAX(DC$2:DC$101),0)</f>
        <v>0</v>
      </c>
      <c r="BZ67" s="35">
        <f t="shared" ref="BZ67:BZ101" si="171">IFERROR(100*DD67/MAX(DD$2:DD$101),0)</f>
        <v>0</v>
      </c>
      <c r="CA67" s="35">
        <f t="shared" ref="CA67:CA101" si="172">IFERROR(100*DE67/MAX(DE$2:DE$101),0)</f>
        <v>47.028301886792462</v>
      </c>
      <c r="CB67" s="35">
        <f t="shared" ref="CB67:CB101" si="173">IFERROR(100*DF67/MAX(DF$2:DF$101),0)</f>
        <v>0</v>
      </c>
      <c r="CC67" s="35">
        <f t="shared" ref="CC67:CC101" si="174">IFERROR(100*DG67/MAX(DG$2:DG$101),0)</f>
        <v>0</v>
      </c>
      <c r="CD67" s="35">
        <f t="shared" ref="CD67:CD101" si="175">IFERROR(100*DH67/MAX(DH$2:DH$101),0)</f>
        <v>0</v>
      </c>
      <c r="CE67" s="36">
        <f t="shared" ref="CE67:CE101" si="176">IFERROR(100*CT67/MAX($CT67:$DE67),0)</f>
        <v>0</v>
      </c>
      <c r="CF67" s="35">
        <f t="shared" ref="CF67:CF101" si="177">IFERROR(100*CU67/MAX($CT67:$DE67),0)</f>
        <v>88.940016433853742</v>
      </c>
      <c r="CG67" s="35">
        <f t="shared" ref="CG67:CG101" si="178">IFERROR(100*CV67/MAX($CT67:$DE67),0)</f>
        <v>88.036154478225157</v>
      </c>
      <c r="CH67" s="35">
        <f t="shared" ref="CH67:CH101" si="179">IFERROR(100*CW67/MAX($CT67:$DE67),0)</f>
        <v>98.027937551355791</v>
      </c>
      <c r="CI67" s="35">
        <f t="shared" ref="CI67:CI101" si="180">IFERROR(100*CX67/MAX($CT67:$DE67),0)</f>
        <v>100</v>
      </c>
      <c r="CJ67" s="35">
        <f t="shared" ref="CJ67:CJ101" si="181">IFERROR(100*CY67/MAX($CT67:$DE67),0)</f>
        <v>90.386195562859484</v>
      </c>
      <c r="CK67" s="35">
        <f t="shared" ref="CK67:CK101" si="182">IFERROR(100*CZ67/MAX($CT67:$DE67),0)</f>
        <v>0</v>
      </c>
      <c r="CL67" s="35">
        <f t="shared" ref="CL67:CL101" si="183">IFERROR(100*DA67/MAX($CT67:$DE67),0)</f>
        <v>0</v>
      </c>
      <c r="CM67" s="35">
        <f t="shared" ref="CM67:CM101" si="184">IFERROR(100*DB67/MAX($CT67:$DE67),0)</f>
        <v>0</v>
      </c>
      <c r="CN67" s="35">
        <f t="shared" ref="CN67:CN101" si="185">IFERROR(100*DC67/MAX($CT67:$DE67),0)</f>
        <v>0</v>
      </c>
      <c r="CO67" s="35">
        <f t="shared" ref="CO67:CO101" si="186">IFERROR(100*DD67/MAX($CT67:$DE67),0)</f>
        <v>0</v>
      </c>
      <c r="CP67" s="35">
        <f t="shared" ref="CP67:CP101" si="187">IFERROR(100*DE67/MAX($CT67:$DE67),0)</f>
        <v>81.922760887428112</v>
      </c>
      <c r="CQ67" s="35">
        <f t="shared" ref="CQ67:CQ101" si="188">IFERROR(100*DF67/MAX($DF67:$DH67),0)</f>
        <v>0</v>
      </c>
      <c r="CR67" s="35">
        <f t="shared" ref="CR67:CR101" si="189">IFERROR(100*DG67/MAX($DF67:$DH67),0)</f>
        <v>0</v>
      </c>
      <c r="CS67" s="35">
        <f t="shared" ref="CS67:CS101" si="190">IFERROR(100*DH67/MAX($DF67:$DH67),0)</f>
        <v>0</v>
      </c>
      <c r="CT67" s="56"/>
      <c r="CU67" s="57">
        <v>5.4119999999999999</v>
      </c>
      <c r="CV67" s="57">
        <v>5.3570000000000002</v>
      </c>
      <c r="CW67" s="57">
        <v>5.9649999999999999</v>
      </c>
      <c r="CX67" s="57">
        <v>6.085</v>
      </c>
      <c r="CY67" s="57">
        <v>5.5</v>
      </c>
      <c r="CZ67" s="57"/>
      <c r="DA67" s="57"/>
      <c r="DB67" s="57"/>
      <c r="DC67" s="57"/>
      <c r="DD67" s="57"/>
      <c r="DE67" s="57">
        <v>4.9850000000000003</v>
      </c>
      <c r="DF67" s="57"/>
      <c r="DG67" s="57"/>
      <c r="DH67" s="57"/>
      <c r="DI67" s="56"/>
      <c r="DJ67" s="57">
        <v>5.5129999999999998E-2</v>
      </c>
      <c r="DK67" s="57">
        <v>3.9170000000000003E-2</v>
      </c>
      <c r="DL67" s="57">
        <v>6.9470000000000004E-2</v>
      </c>
      <c r="DM67" s="57">
        <v>9.6320000000000003E-2</v>
      </c>
      <c r="DN67" s="57">
        <v>0.17519999999999999</v>
      </c>
      <c r="DO67" s="57"/>
      <c r="DP67" s="57"/>
      <c r="DQ67" s="57"/>
      <c r="DR67" s="57"/>
      <c r="DS67" s="57"/>
      <c r="DT67" s="57">
        <v>0.1077</v>
      </c>
      <c r="DU67" s="57"/>
      <c r="DV67" s="57"/>
      <c r="DW67" s="57"/>
    </row>
    <row r="68" spans="1:127" x14ac:dyDescent="0.2">
      <c r="A68" s="50" t="s">
        <v>52</v>
      </c>
      <c r="B68" s="50" t="e">
        <f>VLOOKUP(A68,#REF!,6,FALSE)</f>
        <v>#REF!</v>
      </c>
      <c r="C68" s="87" t="e">
        <f>VLOOKUP(B68,#REF!,10,FALSE)</f>
        <v>#REF!</v>
      </c>
      <c r="E68" s="102" t="str">
        <f t="shared" si="98"/>
        <v/>
      </c>
      <c r="F68" s="103">
        <f t="shared" si="99"/>
        <v>-3.1951265822784798</v>
      </c>
      <c r="G68" s="103" t="str">
        <f t="shared" si="100"/>
        <v/>
      </c>
      <c r="H68" s="103">
        <f t="shared" si="101"/>
        <v>-2.7852597402597423</v>
      </c>
      <c r="I68" s="103">
        <f t="shared" si="102"/>
        <v>-3.2419411764705881</v>
      </c>
      <c r="J68" s="103" t="str">
        <f t="shared" si="103"/>
        <v/>
      </c>
      <c r="K68" s="103" t="str">
        <f t="shared" si="104"/>
        <v/>
      </c>
      <c r="L68" s="103" t="str">
        <f t="shared" si="105"/>
        <v/>
      </c>
      <c r="M68" s="103" t="str">
        <f t="shared" si="106"/>
        <v/>
      </c>
      <c r="N68" s="103" t="str">
        <f t="shared" si="107"/>
        <v/>
      </c>
      <c r="O68" s="103" t="str">
        <f t="shared" si="108"/>
        <v/>
      </c>
      <c r="P68" s="103" t="str">
        <f t="shared" si="109"/>
        <v/>
      </c>
      <c r="Q68" s="102" t="str">
        <f t="shared" si="110"/>
        <v/>
      </c>
      <c r="R68" s="103">
        <f t="shared" si="111"/>
        <v>-0.31166666666666654</v>
      </c>
      <c r="S68" s="103" t="str">
        <f t="shared" si="112"/>
        <v/>
      </c>
      <c r="T68" s="103">
        <f t="shared" si="113"/>
        <v>0.36033333333333317</v>
      </c>
      <c r="U68" s="103">
        <f t="shared" si="114"/>
        <v>-4.8666666666666636E-2</v>
      </c>
      <c r="V68" s="103" t="str">
        <f t="shared" si="115"/>
        <v/>
      </c>
      <c r="W68" s="103" t="str">
        <f t="shared" si="116"/>
        <v/>
      </c>
      <c r="X68" s="103" t="str">
        <f t="shared" si="117"/>
        <v/>
      </c>
      <c r="Y68" s="103" t="str">
        <f t="shared" si="118"/>
        <v/>
      </c>
      <c r="Z68" s="103" t="str">
        <f t="shared" si="119"/>
        <v/>
      </c>
      <c r="AA68" s="103" t="str">
        <f t="shared" si="120"/>
        <v/>
      </c>
      <c r="AB68" s="103" t="str">
        <f t="shared" si="121"/>
        <v/>
      </c>
      <c r="AC68" s="36">
        <f t="shared" si="122"/>
        <v>0</v>
      </c>
      <c r="AD68" s="35">
        <f t="shared" si="123"/>
        <v>42.723880597014926</v>
      </c>
      <c r="AE68" s="35">
        <f t="shared" si="124"/>
        <v>0</v>
      </c>
      <c r="AF68" s="35">
        <f t="shared" si="125"/>
        <v>48.183486238532112</v>
      </c>
      <c r="AG68" s="35">
        <f t="shared" si="126"/>
        <v>44.067333939945414</v>
      </c>
      <c r="AH68" s="35">
        <f t="shared" si="127"/>
        <v>0</v>
      </c>
      <c r="AI68" s="35">
        <f t="shared" si="128"/>
        <v>0</v>
      </c>
      <c r="AJ68" s="35">
        <f t="shared" si="129"/>
        <v>0</v>
      </c>
      <c r="AK68" s="35">
        <f t="shared" si="130"/>
        <v>0</v>
      </c>
      <c r="AL68" s="35">
        <f t="shared" si="131"/>
        <v>0</v>
      </c>
      <c r="AM68" s="35">
        <f t="shared" si="132"/>
        <v>0</v>
      </c>
      <c r="AN68" s="35">
        <f t="shared" si="133"/>
        <v>0</v>
      </c>
      <c r="AO68" s="36">
        <f t="shared" si="134"/>
        <v>0</v>
      </c>
      <c r="AP68" s="35">
        <f t="shared" si="135"/>
        <v>87.204874333587213</v>
      </c>
      <c r="AQ68" s="35">
        <f t="shared" si="136"/>
        <v>0</v>
      </c>
      <c r="AR68" s="35">
        <f t="shared" si="137"/>
        <v>99.999999999999986</v>
      </c>
      <c r="AS68" s="35">
        <f t="shared" si="138"/>
        <v>92.21249047981722</v>
      </c>
      <c r="AT68" s="35">
        <f t="shared" si="139"/>
        <v>0</v>
      </c>
      <c r="AU68" s="35">
        <f t="shared" si="140"/>
        <v>0</v>
      </c>
      <c r="AV68" s="35">
        <f t="shared" si="141"/>
        <v>0</v>
      </c>
      <c r="AW68" s="35">
        <f t="shared" si="142"/>
        <v>0</v>
      </c>
      <c r="AX68" s="35">
        <f t="shared" si="143"/>
        <v>0</v>
      </c>
      <c r="AY68" s="35">
        <f t="shared" si="144"/>
        <v>0</v>
      </c>
      <c r="AZ68" s="35">
        <f t="shared" si="145"/>
        <v>0</v>
      </c>
      <c r="BA68" s="36">
        <f t="shared" si="146"/>
        <v>0</v>
      </c>
      <c r="BB68" s="35">
        <f t="shared" si="147"/>
        <v>88.669135283218338</v>
      </c>
      <c r="BC68" s="35">
        <f t="shared" si="148"/>
        <v>0</v>
      </c>
      <c r="BD68" s="35">
        <f t="shared" si="149"/>
        <v>100</v>
      </c>
      <c r="BE68" s="35">
        <f t="shared" si="150"/>
        <v>91.457338146497534</v>
      </c>
      <c r="BF68" s="35">
        <f t="shared" si="151"/>
        <v>0</v>
      </c>
      <c r="BG68" s="35">
        <f t="shared" si="152"/>
        <v>0</v>
      </c>
      <c r="BH68" s="35">
        <f t="shared" si="153"/>
        <v>0</v>
      </c>
      <c r="BI68" s="35">
        <f t="shared" si="154"/>
        <v>0</v>
      </c>
      <c r="BJ68" s="35">
        <f t="shared" si="155"/>
        <v>0</v>
      </c>
      <c r="BK68" s="35">
        <f t="shared" si="156"/>
        <v>0</v>
      </c>
      <c r="BL68" s="35">
        <f t="shared" si="157"/>
        <v>0</v>
      </c>
      <c r="BM68" s="35">
        <f t="shared" si="158"/>
        <v>0</v>
      </c>
      <c r="BN68" s="35">
        <f t="shared" si="159"/>
        <v>0</v>
      </c>
      <c r="BO68" s="35">
        <f t="shared" si="160"/>
        <v>0</v>
      </c>
      <c r="BP68" s="36">
        <f t="shared" si="161"/>
        <v>0</v>
      </c>
      <c r="BQ68" s="35">
        <f t="shared" si="162"/>
        <v>42.723880597014926</v>
      </c>
      <c r="BR68" s="35">
        <f t="shared" si="163"/>
        <v>0</v>
      </c>
      <c r="BS68" s="35">
        <f t="shared" si="164"/>
        <v>48.183486238532105</v>
      </c>
      <c r="BT68" s="35">
        <f t="shared" si="165"/>
        <v>44.067333939945406</v>
      </c>
      <c r="BU68" s="35">
        <f t="shared" si="166"/>
        <v>0</v>
      </c>
      <c r="BV68" s="35">
        <f t="shared" si="167"/>
        <v>0</v>
      </c>
      <c r="BW68" s="35">
        <f t="shared" si="168"/>
        <v>0</v>
      </c>
      <c r="BX68" s="35">
        <f t="shared" si="169"/>
        <v>0</v>
      </c>
      <c r="BY68" s="35">
        <f t="shared" si="170"/>
        <v>0</v>
      </c>
      <c r="BZ68" s="35">
        <f t="shared" si="171"/>
        <v>0</v>
      </c>
      <c r="CA68" s="35">
        <f t="shared" si="172"/>
        <v>0</v>
      </c>
      <c r="CB68" s="35">
        <f t="shared" si="173"/>
        <v>0</v>
      </c>
      <c r="CC68" s="35">
        <f t="shared" si="174"/>
        <v>0</v>
      </c>
      <c r="CD68" s="35">
        <f t="shared" si="175"/>
        <v>0</v>
      </c>
      <c r="CE68" s="36">
        <f t="shared" si="176"/>
        <v>0</v>
      </c>
      <c r="CF68" s="35">
        <f t="shared" si="177"/>
        <v>87.204874333587213</v>
      </c>
      <c r="CG68" s="35">
        <f t="shared" si="178"/>
        <v>0</v>
      </c>
      <c r="CH68" s="35">
        <f t="shared" si="179"/>
        <v>99.999999999999986</v>
      </c>
      <c r="CI68" s="35">
        <f t="shared" si="180"/>
        <v>92.21249047981722</v>
      </c>
      <c r="CJ68" s="35">
        <f t="shared" si="181"/>
        <v>0</v>
      </c>
      <c r="CK68" s="35">
        <f t="shared" si="182"/>
        <v>0</v>
      </c>
      <c r="CL68" s="35">
        <f t="shared" si="183"/>
        <v>0</v>
      </c>
      <c r="CM68" s="35">
        <f t="shared" si="184"/>
        <v>0</v>
      </c>
      <c r="CN68" s="35">
        <f t="shared" si="185"/>
        <v>0</v>
      </c>
      <c r="CO68" s="35">
        <f t="shared" si="186"/>
        <v>0</v>
      </c>
      <c r="CP68" s="35">
        <f t="shared" si="187"/>
        <v>0</v>
      </c>
      <c r="CQ68" s="35">
        <f t="shared" si="188"/>
        <v>0</v>
      </c>
      <c r="CR68" s="35">
        <f t="shared" si="189"/>
        <v>0</v>
      </c>
      <c r="CS68" s="35">
        <f t="shared" si="190"/>
        <v>0</v>
      </c>
      <c r="CT68" s="56"/>
      <c r="CU68" s="57">
        <v>4.58</v>
      </c>
      <c r="CV68" s="57"/>
      <c r="CW68" s="57">
        <v>5.2519999999999998</v>
      </c>
      <c r="CX68" s="57">
        <v>4.843</v>
      </c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6"/>
      <c r="DJ68" s="57">
        <v>9.5560000000000006E-2</v>
      </c>
      <c r="DK68" s="57"/>
      <c r="DL68" s="57">
        <v>9.7780000000000006E-2</v>
      </c>
      <c r="DM68" s="57">
        <v>9.1420000000000001E-2</v>
      </c>
      <c r="DN68" s="57"/>
      <c r="DO68" s="57"/>
      <c r="DP68" s="57"/>
      <c r="DQ68" s="57"/>
      <c r="DR68" s="57"/>
      <c r="DS68" s="57"/>
      <c r="DT68" s="57"/>
      <c r="DU68" s="57"/>
      <c r="DV68" s="57"/>
      <c r="DW68" s="57"/>
    </row>
    <row r="69" spans="1:127" x14ac:dyDescent="0.2">
      <c r="A69" s="50" t="s">
        <v>53</v>
      </c>
      <c r="B69" s="50" t="e">
        <f>VLOOKUP(A69,#REF!,6,FALSE)</f>
        <v>#REF!</v>
      </c>
      <c r="C69" s="87" t="e">
        <f>VLOOKUP(B69,#REF!,10,FALSE)</f>
        <v>#REF!</v>
      </c>
      <c r="E69" s="102" t="str">
        <f t="shared" si="98"/>
        <v/>
      </c>
      <c r="F69" s="103">
        <f t="shared" si="99"/>
        <v>-2.2141265822784799</v>
      </c>
      <c r="G69" s="103">
        <f t="shared" si="100"/>
        <v>-2.3083066666666676</v>
      </c>
      <c r="H69" s="103">
        <f t="shared" si="101"/>
        <v>-2.2812597402597419</v>
      </c>
      <c r="I69" s="103">
        <f t="shared" si="102"/>
        <v>-2.5779411764705884</v>
      </c>
      <c r="J69" s="103">
        <f t="shared" si="103"/>
        <v>-2.5507397260273983</v>
      </c>
      <c r="K69" s="103" t="str">
        <f t="shared" si="104"/>
        <v/>
      </c>
      <c r="L69" s="103" t="str">
        <f t="shared" si="105"/>
        <v/>
      </c>
      <c r="M69" s="103">
        <f t="shared" si="106"/>
        <v>-1.2955609756097557</v>
      </c>
      <c r="N69" s="103">
        <f t="shared" si="107"/>
        <v>-1.4865135135135112</v>
      </c>
      <c r="O69" s="103">
        <f t="shared" si="108"/>
        <v>-1.8089111111111098</v>
      </c>
      <c r="P69" s="103">
        <f t="shared" si="109"/>
        <v>-1.6206790123456774</v>
      </c>
      <c r="Q69" s="102" t="str">
        <f t="shared" si="110"/>
        <v/>
      </c>
      <c r="R69" s="103">
        <f t="shared" si="111"/>
        <v>-0.24144444444444346</v>
      </c>
      <c r="S69" s="103">
        <f t="shared" si="112"/>
        <v>-0.21744444444444344</v>
      </c>
      <c r="T69" s="103">
        <f t="shared" si="113"/>
        <v>-4.6444444444443178E-2</v>
      </c>
      <c r="U69" s="103">
        <f t="shared" si="114"/>
        <v>-0.29544444444444373</v>
      </c>
      <c r="V69" s="103">
        <f t="shared" si="115"/>
        <v>-0.20344444444444321</v>
      </c>
      <c r="W69" s="103" t="str">
        <f t="shared" si="116"/>
        <v/>
      </c>
      <c r="X69" s="103" t="str">
        <f t="shared" si="117"/>
        <v/>
      </c>
      <c r="Y69" s="103">
        <f t="shared" si="118"/>
        <v>0.54055555555555657</v>
      </c>
      <c r="Z69" s="103">
        <f t="shared" si="119"/>
        <v>0.39655555555555644</v>
      </c>
      <c r="AA69" s="103">
        <f t="shared" si="120"/>
        <v>-0.29644444444444318</v>
      </c>
      <c r="AB69" s="103">
        <f t="shared" si="121"/>
        <v>0.36355555555555696</v>
      </c>
      <c r="AC69" s="36">
        <f t="shared" si="122"/>
        <v>0</v>
      </c>
      <c r="AD69" s="35">
        <f t="shared" si="123"/>
        <v>51.875</v>
      </c>
      <c r="AE69" s="35">
        <f t="shared" si="124"/>
        <v>51.191567369385886</v>
      </c>
      <c r="AF69" s="35">
        <f t="shared" si="125"/>
        <v>52.807339449541274</v>
      </c>
      <c r="AG69" s="35">
        <f t="shared" si="126"/>
        <v>50.109190172884425</v>
      </c>
      <c r="AH69" s="35">
        <f t="shared" si="127"/>
        <v>49.243623570800352</v>
      </c>
      <c r="AI69" s="35">
        <f t="shared" si="128"/>
        <v>0</v>
      </c>
      <c r="AJ69" s="35">
        <f t="shared" si="129"/>
        <v>0</v>
      </c>
      <c r="AK69" s="35">
        <f t="shared" si="130"/>
        <v>64.625573102394299</v>
      </c>
      <c r="AL69" s="35">
        <f t="shared" si="131"/>
        <v>62.704835120372245</v>
      </c>
      <c r="AM69" s="35">
        <f t="shared" si="132"/>
        <v>55.476070528967256</v>
      </c>
      <c r="AN69" s="35">
        <f t="shared" si="133"/>
        <v>58.169811320754718</v>
      </c>
      <c r="AO69" s="36">
        <f t="shared" si="134"/>
        <v>0</v>
      </c>
      <c r="AP69" s="35">
        <f t="shared" si="135"/>
        <v>96.612230715774842</v>
      </c>
      <c r="AQ69" s="35">
        <f t="shared" si="136"/>
        <v>97.029186935371783</v>
      </c>
      <c r="AR69" s="35">
        <f t="shared" si="137"/>
        <v>100</v>
      </c>
      <c r="AS69" s="35">
        <f t="shared" si="138"/>
        <v>95.674079221681708</v>
      </c>
      <c r="AT69" s="35">
        <f t="shared" si="139"/>
        <v>97.272411396803321</v>
      </c>
      <c r="AU69" s="35">
        <f t="shared" si="140"/>
        <v>0</v>
      </c>
      <c r="AV69" s="35">
        <f t="shared" si="141"/>
        <v>0</v>
      </c>
      <c r="AW69" s="35">
        <f t="shared" si="142"/>
        <v>100</v>
      </c>
      <c r="AX69" s="35">
        <f t="shared" si="143"/>
        <v>97.729780860791422</v>
      </c>
      <c r="AY69" s="35">
        <f t="shared" si="144"/>
        <v>86.804351253350148</v>
      </c>
      <c r="AZ69" s="35">
        <f t="shared" si="145"/>
        <v>97.209522308056123</v>
      </c>
      <c r="BA69" s="36">
        <f t="shared" si="146"/>
        <v>0</v>
      </c>
      <c r="BB69" s="35">
        <f t="shared" si="147"/>
        <v>80.270081191865046</v>
      </c>
      <c r="BC69" s="35">
        <f t="shared" si="148"/>
        <v>79.212554584663792</v>
      </c>
      <c r="BD69" s="35">
        <f t="shared" si="149"/>
        <v>81.712760002719151</v>
      </c>
      <c r="BE69" s="35">
        <f t="shared" si="150"/>
        <v>77.537711106236898</v>
      </c>
      <c r="BF69" s="35">
        <f t="shared" si="151"/>
        <v>76.198354934164499</v>
      </c>
      <c r="BG69" s="35">
        <f t="shared" si="152"/>
        <v>0</v>
      </c>
      <c r="BH69" s="35">
        <f t="shared" si="153"/>
        <v>0</v>
      </c>
      <c r="BI69" s="35">
        <f t="shared" si="154"/>
        <v>100</v>
      </c>
      <c r="BJ69" s="35">
        <f t="shared" si="155"/>
        <v>97.027897951514035</v>
      </c>
      <c r="BK69" s="35">
        <f t="shared" si="156"/>
        <v>85.842287914522089</v>
      </c>
      <c r="BL69" s="35">
        <f t="shared" si="157"/>
        <v>90.010515231468943</v>
      </c>
      <c r="BM69" s="35">
        <f t="shared" si="158"/>
        <v>0</v>
      </c>
      <c r="BN69" s="35">
        <f t="shared" si="159"/>
        <v>0</v>
      </c>
      <c r="BO69" s="35">
        <f t="shared" si="160"/>
        <v>0</v>
      </c>
      <c r="BP69" s="36">
        <f t="shared" si="161"/>
        <v>0</v>
      </c>
      <c r="BQ69" s="35">
        <f t="shared" si="162"/>
        <v>51.875</v>
      </c>
      <c r="BR69" s="35">
        <f t="shared" si="163"/>
        <v>51.191567369385886</v>
      </c>
      <c r="BS69" s="35">
        <f t="shared" si="164"/>
        <v>52.807339449541281</v>
      </c>
      <c r="BT69" s="35">
        <f t="shared" si="165"/>
        <v>50.109190172884432</v>
      </c>
      <c r="BU69" s="35">
        <f t="shared" si="166"/>
        <v>49.243623570800352</v>
      </c>
      <c r="BV69" s="35">
        <f t="shared" si="167"/>
        <v>0</v>
      </c>
      <c r="BW69" s="35">
        <f t="shared" si="168"/>
        <v>0</v>
      </c>
      <c r="BX69" s="35">
        <f t="shared" si="169"/>
        <v>64.625573102394299</v>
      </c>
      <c r="BY69" s="35">
        <f t="shared" si="170"/>
        <v>62.704835120372245</v>
      </c>
      <c r="BZ69" s="35">
        <f t="shared" si="171"/>
        <v>55.476070528967256</v>
      </c>
      <c r="CA69" s="35">
        <f t="shared" si="172"/>
        <v>58.169811320754718</v>
      </c>
      <c r="CB69" s="35">
        <f t="shared" si="173"/>
        <v>0</v>
      </c>
      <c r="CC69" s="35">
        <f t="shared" si="174"/>
        <v>0</v>
      </c>
      <c r="CD69" s="35">
        <f t="shared" si="175"/>
        <v>0</v>
      </c>
      <c r="CE69" s="36">
        <f t="shared" si="176"/>
        <v>0</v>
      </c>
      <c r="CF69" s="35">
        <f t="shared" si="177"/>
        <v>87.671448841242324</v>
      </c>
      <c r="CG69" s="35">
        <f t="shared" si="178"/>
        <v>88.049818697777084</v>
      </c>
      <c r="CH69" s="35">
        <f t="shared" si="179"/>
        <v>90.745703925587264</v>
      </c>
      <c r="CI69" s="35">
        <f t="shared" si="180"/>
        <v>86.820116664039091</v>
      </c>
      <c r="CJ69" s="35">
        <f t="shared" si="181"/>
        <v>88.270534447422349</v>
      </c>
      <c r="CK69" s="35">
        <f t="shared" si="182"/>
        <v>0</v>
      </c>
      <c r="CL69" s="35">
        <f t="shared" si="183"/>
        <v>0</v>
      </c>
      <c r="CM69" s="35">
        <f t="shared" si="184"/>
        <v>100</v>
      </c>
      <c r="CN69" s="35">
        <f t="shared" si="185"/>
        <v>97.729780860791422</v>
      </c>
      <c r="CO69" s="35">
        <f t="shared" si="186"/>
        <v>86.804351253350148</v>
      </c>
      <c r="CP69" s="35">
        <f t="shared" si="187"/>
        <v>97.209522308056123</v>
      </c>
      <c r="CQ69" s="35">
        <f t="shared" si="188"/>
        <v>0</v>
      </c>
      <c r="CR69" s="35">
        <f t="shared" si="189"/>
        <v>0</v>
      </c>
      <c r="CS69" s="35">
        <f t="shared" si="190"/>
        <v>0</v>
      </c>
      <c r="CT69" s="56"/>
      <c r="CU69" s="57">
        <v>5.5609999999999999</v>
      </c>
      <c r="CV69" s="57">
        <v>5.585</v>
      </c>
      <c r="CW69" s="57">
        <v>5.7560000000000002</v>
      </c>
      <c r="CX69" s="57">
        <v>5.5069999999999997</v>
      </c>
      <c r="CY69" s="57">
        <v>5.5990000000000002</v>
      </c>
      <c r="CZ69" s="57"/>
      <c r="DA69" s="57"/>
      <c r="DB69" s="57">
        <v>6.343</v>
      </c>
      <c r="DC69" s="57">
        <v>6.1989999999999998</v>
      </c>
      <c r="DD69" s="57">
        <v>5.5060000000000002</v>
      </c>
      <c r="DE69" s="57">
        <v>6.1660000000000004</v>
      </c>
      <c r="DF69" s="57"/>
      <c r="DG69" s="57"/>
      <c r="DH69" s="57"/>
      <c r="DI69" s="56"/>
      <c r="DJ69" s="57">
        <v>6.7540000000000003E-2</v>
      </c>
      <c r="DK69" s="57">
        <v>5.1150000000000001E-2</v>
      </c>
      <c r="DL69" s="57" t="s">
        <v>170</v>
      </c>
      <c r="DM69" s="57">
        <v>7.1870000000000003E-2</v>
      </c>
      <c r="DN69" s="57">
        <v>4.0169999999999997E-2</v>
      </c>
      <c r="DO69" s="57"/>
      <c r="DP69" s="57"/>
      <c r="DQ69" s="57">
        <v>0.1042</v>
      </c>
      <c r="DR69" s="57">
        <v>5.8619999999999998E-2</v>
      </c>
      <c r="DS69" s="57">
        <v>3.4500000000000003E-2</v>
      </c>
      <c r="DT69" s="57">
        <v>6.021E-2</v>
      </c>
      <c r="DU69" s="57"/>
      <c r="DV69" s="57"/>
      <c r="DW69" s="57"/>
    </row>
    <row r="70" spans="1:127" x14ac:dyDescent="0.2">
      <c r="A70" s="50" t="s">
        <v>54</v>
      </c>
      <c r="B70" s="50" t="e">
        <f>VLOOKUP(A70,#REF!,6,FALSE)</f>
        <v>#REF!</v>
      </c>
      <c r="C70" s="87" t="e">
        <f>VLOOKUP(B70,#REF!,10,FALSE)</f>
        <v>#REF!</v>
      </c>
      <c r="E70" s="102" t="str">
        <f t="shared" si="98"/>
        <v/>
      </c>
      <c r="F70" s="103">
        <f t="shared" si="99"/>
        <v>-3.1161265822784801</v>
      </c>
      <c r="G70" s="103">
        <f t="shared" si="100"/>
        <v>-3.4303066666666675</v>
      </c>
      <c r="H70" s="103">
        <f t="shared" si="101"/>
        <v>-2.752259740259742</v>
      </c>
      <c r="I70" s="103">
        <f t="shared" si="102"/>
        <v>-2.8129411764705878</v>
      </c>
      <c r="J70" s="103">
        <f t="shared" si="103"/>
        <v>-3.5777397260273984</v>
      </c>
      <c r="K70" s="103" t="str">
        <f t="shared" si="104"/>
        <v/>
      </c>
      <c r="L70" s="103" t="str">
        <f t="shared" si="105"/>
        <v/>
      </c>
      <c r="M70" s="103" t="str">
        <f t="shared" si="106"/>
        <v/>
      </c>
      <c r="N70" s="103" t="str">
        <f t="shared" si="107"/>
        <v/>
      </c>
      <c r="O70" s="103" t="str">
        <f t="shared" si="108"/>
        <v/>
      </c>
      <c r="P70" s="103" t="str">
        <f t="shared" si="109"/>
        <v/>
      </c>
      <c r="Q70" s="102" t="str">
        <f t="shared" si="110"/>
        <v/>
      </c>
      <c r="R70" s="103">
        <f t="shared" si="111"/>
        <v>-0.19120000000000026</v>
      </c>
      <c r="S70" s="103">
        <f t="shared" si="112"/>
        <v>-0.38719999999999999</v>
      </c>
      <c r="T70" s="103">
        <f t="shared" si="113"/>
        <v>0.43480000000000008</v>
      </c>
      <c r="U70" s="103">
        <f t="shared" si="114"/>
        <v>0.42180000000000017</v>
      </c>
      <c r="V70" s="103">
        <f t="shared" si="115"/>
        <v>-0.2782</v>
      </c>
      <c r="W70" s="103" t="str">
        <f t="shared" si="116"/>
        <v/>
      </c>
      <c r="X70" s="103" t="str">
        <f t="shared" si="117"/>
        <v/>
      </c>
      <c r="Y70" s="103" t="str">
        <f t="shared" si="118"/>
        <v/>
      </c>
      <c r="Z70" s="103" t="str">
        <f t="shared" si="119"/>
        <v/>
      </c>
      <c r="AA70" s="103" t="str">
        <f t="shared" si="120"/>
        <v/>
      </c>
      <c r="AB70" s="103" t="str">
        <f t="shared" si="121"/>
        <v/>
      </c>
      <c r="AC70" s="36">
        <f t="shared" si="122"/>
        <v>0</v>
      </c>
      <c r="AD70" s="35">
        <f t="shared" si="123"/>
        <v>43.460820895522382</v>
      </c>
      <c r="AE70" s="35">
        <f t="shared" si="124"/>
        <v>40.90742438130156</v>
      </c>
      <c r="AF70" s="35">
        <f t="shared" si="125"/>
        <v>48.486238532110093</v>
      </c>
      <c r="AG70" s="35">
        <f t="shared" si="126"/>
        <v>47.970882620564154</v>
      </c>
      <c r="AH70" s="35">
        <f t="shared" si="127"/>
        <v>40.211081794195252</v>
      </c>
      <c r="AI70" s="35">
        <f t="shared" si="128"/>
        <v>0</v>
      </c>
      <c r="AJ70" s="35">
        <f t="shared" si="129"/>
        <v>0</v>
      </c>
      <c r="AK70" s="35">
        <f t="shared" si="130"/>
        <v>0</v>
      </c>
      <c r="AL70" s="35">
        <f t="shared" si="131"/>
        <v>0</v>
      </c>
      <c r="AM70" s="35">
        <f t="shared" si="132"/>
        <v>0</v>
      </c>
      <c r="AN70" s="35">
        <f t="shared" si="133"/>
        <v>0</v>
      </c>
      <c r="AO70" s="36">
        <f t="shared" si="134"/>
        <v>0</v>
      </c>
      <c r="AP70" s="35">
        <f t="shared" si="135"/>
        <v>88.155156102175965</v>
      </c>
      <c r="AQ70" s="35">
        <f t="shared" si="136"/>
        <v>84.446546830652792</v>
      </c>
      <c r="AR70" s="35">
        <f t="shared" si="137"/>
        <v>100</v>
      </c>
      <c r="AS70" s="35">
        <f t="shared" si="138"/>
        <v>99.75402081362347</v>
      </c>
      <c r="AT70" s="35">
        <f t="shared" si="139"/>
        <v>86.508987701040681</v>
      </c>
      <c r="AU70" s="35">
        <f t="shared" si="140"/>
        <v>0</v>
      </c>
      <c r="AV70" s="35">
        <f t="shared" si="141"/>
        <v>0</v>
      </c>
      <c r="AW70" s="35">
        <f t="shared" si="142"/>
        <v>0</v>
      </c>
      <c r="AX70" s="35">
        <f t="shared" si="143"/>
        <v>0</v>
      </c>
      <c r="AY70" s="35">
        <f t="shared" si="144"/>
        <v>0</v>
      </c>
      <c r="AZ70" s="35">
        <f t="shared" si="145"/>
        <v>0</v>
      </c>
      <c r="BA70" s="36">
        <f t="shared" si="146"/>
        <v>0</v>
      </c>
      <c r="BB70" s="35">
        <f t="shared" si="147"/>
        <v>89.635373275533397</v>
      </c>
      <c r="BC70" s="35">
        <f t="shared" si="148"/>
        <v>84.369143946298394</v>
      </c>
      <c r="BD70" s="35">
        <f t="shared" si="149"/>
        <v>100</v>
      </c>
      <c r="BE70" s="35">
        <f t="shared" si="150"/>
        <v>98.937108905231639</v>
      </c>
      <c r="BF70" s="35">
        <f t="shared" si="151"/>
        <v>82.932978534858705</v>
      </c>
      <c r="BG70" s="35">
        <f t="shared" si="152"/>
        <v>0</v>
      </c>
      <c r="BH70" s="35">
        <f t="shared" si="153"/>
        <v>0</v>
      </c>
      <c r="BI70" s="35">
        <f t="shared" si="154"/>
        <v>0</v>
      </c>
      <c r="BJ70" s="35">
        <f t="shared" si="155"/>
        <v>0</v>
      </c>
      <c r="BK70" s="35">
        <f t="shared" si="156"/>
        <v>0</v>
      </c>
      <c r="BL70" s="35">
        <f t="shared" si="157"/>
        <v>0</v>
      </c>
      <c r="BM70" s="35">
        <f t="shared" si="158"/>
        <v>0</v>
      </c>
      <c r="BN70" s="35">
        <f t="shared" si="159"/>
        <v>0</v>
      </c>
      <c r="BO70" s="35">
        <f t="shared" si="160"/>
        <v>0</v>
      </c>
      <c r="BP70" s="36">
        <f t="shared" si="161"/>
        <v>0</v>
      </c>
      <c r="BQ70" s="35">
        <f t="shared" si="162"/>
        <v>43.460820895522382</v>
      </c>
      <c r="BR70" s="35">
        <f t="shared" si="163"/>
        <v>40.90742438130156</v>
      </c>
      <c r="BS70" s="35">
        <f t="shared" si="164"/>
        <v>48.486238532110093</v>
      </c>
      <c r="BT70" s="35">
        <f t="shared" si="165"/>
        <v>47.970882620564154</v>
      </c>
      <c r="BU70" s="35">
        <f t="shared" si="166"/>
        <v>40.211081794195252</v>
      </c>
      <c r="BV70" s="35">
        <f t="shared" si="167"/>
        <v>0</v>
      </c>
      <c r="BW70" s="35">
        <f t="shared" si="168"/>
        <v>0</v>
      </c>
      <c r="BX70" s="35">
        <f t="shared" si="169"/>
        <v>0</v>
      </c>
      <c r="BY70" s="35">
        <f t="shared" si="170"/>
        <v>0</v>
      </c>
      <c r="BZ70" s="35">
        <f t="shared" si="171"/>
        <v>0</v>
      </c>
      <c r="CA70" s="35">
        <f t="shared" si="172"/>
        <v>0</v>
      </c>
      <c r="CB70" s="35">
        <f t="shared" si="173"/>
        <v>0</v>
      </c>
      <c r="CC70" s="35">
        <f t="shared" si="174"/>
        <v>0</v>
      </c>
      <c r="CD70" s="35">
        <f t="shared" si="175"/>
        <v>0</v>
      </c>
      <c r="CE70" s="36">
        <f t="shared" si="176"/>
        <v>0</v>
      </c>
      <c r="CF70" s="35">
        <f t="shared" si="177"/>
        <v>88.155156102175965</v>
      </c>
      <c r="CG70" s="35">
        <f t="shared" si="178"/>
        <v>84.446546830652792</v>
      </c>
      <c r="CH70" s="35">
        <f t="shared" si="179"/>
        <v>100</v>
      </c>
      <c r="CI70" s="35">
        <f t="shared" si="180"/>
        <v>99.75402081362347</v>
      </c>
      <c r="CJ70" s="35">
        <f t="shared" si="181"/>
        <v>86.508987701040681</v>
      </c>
      <c r="CK70" s="35">
        <f t="shared" si="182"/>
        <v>0</v>
      </c>
      <c r="CL70" s="35">
        <f t="shared" si="183"/>
        <v>0</v>
      </c>
      <c r="CM70" s="35">
        <f t="shared" si="184"/>
        <v>0</v>
      </c>
      <c r="CN70" s="35">
        <f t="shared" si="185"/>
        <v>0</v>
      </c>
      <c r="CO70" s="35">
        <f t="shared" si="186"/>
        <v>0</v>
      </c>
      <c r="CP70" s="35">
        <f t="shared" si="187"/>
        <v>0</v>
      </c>
      <c r="CQ70" s="35">
        <f t="shared" si="188"/>
        <v>0</v>
      </c>
      <c r="CR70" s="35">
        <f t="shared" si="189"/>
        <v>0</v>
      </c>
      <c r="CS70" s="35">
        <f t="shared" si="190"/>
        <v>0</v>
      </c>
      <c r="CT70" s="56"/>
      <c r="CU70" s="57">
        <v>4.6589999999999998</v>
      </c>
      <c r="CV70" s="57">
        <v>4.4630000000000001</v>
      </c>
      <c r="CW70" s="57">
        <v>5.2850000000000001</v>
      </c>
      <c r="CX70" s="57">
        <v>5.2720000000000002</v>
      </c>
      <c r="CY70" s="57">
        <v>4.5720000000000001</v>
      </c>
      <c r="CZ70" s="57"/>
      <c r="DA70" s="57"/>
      <c r="DB70" s="57"/>
      <c r="DC70" s="57"/>
      <c r="DD70" s="57"/>
      <c r="DE70" s="57"/>
      <c r="DF70" s="57"/>
      <c r="DG70" s="57"/>
      <c r="DH70" s="57"/>
      <c r="DI70" s="56"/>
      <c r="DJ70" s="57">
        <v>2.58E-2</v>
      </c>
      <c r="DK70" s="57">
        <v>0.1371</v>
      </c>
      <c r="DL70" s="57">
        <v>8.3479999999999999E-2</v>
      </c>
      <c r="DM70" s="57">
        <v>6.3740000000000005E-2</v>
      </c>
      <c r="DN70" s="57">
        <v>0.1205</v>
      </c>
      <c r="DO70" s="57"/>
      <c r="DP70" s="57"/>
      <c r="DQ70" s="57"/>
      <c r="DR70" s="57"/>
      <c r="DS70" s="57"/>
      <c r="DT70" s="57"/>
      <c r="DU70" s="57"/>
      <c r="DV70" s="57"/>
      <c r="DW70" s="57"/>
    </row>
    <row r="71" spans="1:127" x14ac:dyDescent="0.2">
      <c r="A71" s="50" t="s">
        <v>55</v>
      </c>
      <c r="B71" s="50" t="e">
        <f>VLOOKUP(A71,#REF!,6,FALSE)</f>
        <v>#REF!</v>
      </c>
      <c r="C71" s="87" t="e">
        <f>VLOOKUP(B71,#REF!,10,FALSE)</f>
        <v>#REF!</v>
      </c>
      <c r="E71" s="102" t="str">
        <f t="shared" si="98"/>
        <v/>
      </c>
      <c r="F71" s="103">
        <f t="shared" si="99"/>
        <v>-2.1791265822784798</v>
      </c>
      <c r="G71" s="103">
        <f t="shared" si="100"/>
        <v>-2.3743066666666675</v>
      </c>
      <c r="H71" s="103">
        <f t="shared" si="101"/>
        <v>-1.9702597402597419</v>
      </c>
      <c r="I71" s="103">
        <f t="shared" si="102"/>
        <v>-2.0919411764705877</v>
      </c>
      <c r="J71" s="103">
        <f t="shared" si="103"/>
        <v>-2.6567397260273982</v>
      </c>
      <c r="K71" s="103" t="str">
        <f t="shared" si="104"/>
        <v/>
      </c>
      <c r="L71" s="103" t="str">
        <f t="shared" si="105"/>
        <v/>
      </c>
      <c r="M71" s="103" t="str">
        <f t="shared" si="106"/>
        <v/>
      </c>
      <c r="N71" s="103" t="str">
        <f t="shared" si="107"/>
        <v/>
      </c>
      <c r="O71" s="103" t="str">
        <f t="shared" si="108"/>
        <v/>
      </c>
      <c r="P71" s="103" t="str">
        <f t="shared" si="109"/>
        <v/>
      </c>
      <c r="Q71" s="102" t="str">
        <f t="shared" si="110"/>
        <v/>
      </c>
      <c r="R71" s="103">
        <f t="shared" si="111"/>
        <v>-0.13760000000000083</v>
      </c>
      <c r="S71" s="103">
        <f t="shared" si="112"/>
        <v>-0.21460000000000079</v>
      </c>
      <c r="T71" s="103">
        <f t="shared" si="113"/>
        <v>0.33339999999999925</v>
      </c>
      <c r="U71" s="103">
        <f t="shared" si="114"/>
        <v>0.25939999999999941</v>
      </c>
      <c r="V71" s="103">
        <f t="shared" si="115"/>
        <v>-0.24060000000000059</v>
      </c>
      <c r="W71" s="103" t="str">
        <f t="shared" si="116"/>
        <v/>
      </c>
      <c r="X71" s="103" t="str">
        <f t="shared" si="117"/>
        <v/>
      </c>
      <c r="Y71" s="103" t="str">
        <f t="shared" si="118"/>
        <v/>
      </c>
      <c r="Z71" s="103" t="str">
        <f t="shared" si="119"/>
        <v/>
      </c>
      <c r="AA71" s="103" t="str">
        <f t="shared" si="120"/>
        <v/>
      </c>
      <c r="AB71" s="103" t="str">
        <f t="shared" si="121"/>
        <v/>
      </c>
      <c r="AC71" s="36">
        <f t="shared" si="122"/>
        <v>0</v>
      </c>
      <c r="AD71" s="35">
        <f t="shared" si="123"/>
        <v>52.201492537313435</v>
      </c>
      <c r="AE71" s="35">
        <f t="shared" si="124"/>
        <v>50.586617781851508</v>
      </c>
      <c r="AF71" s="35">
        <f t="shared" si="125"/>
        <v>55.660550458715598</v>
      </c>
      <c r="AG71" s="35">
        <f t="shared" si="126"/>
        <v>54.53139217470428</v>
      </c>
      <c r="AH71" s="35">
        <f t="shared" si="127"/>
        <v>48.311345646438006</v>
      </c>
      <c r="AI71" s="35">
        <f t="shared" si="128"/>
        <v>0</v>
      </c>
      <c r="AJ71" s="35">
        <f t="shared" si="129"/>
        <v>0</v>
      </c>
      <c r="AK71" s="35">
        <f t="shared" si="130"/>
        <v>0</v>
      </c>
      <c r="AL71" s="35">
        <f t="shared" si="131"/>
        <v>0</v>
      </c>
      <c r="AM71" s="35">
        <f t="shared" si="132"/>
        <v>0</v>
      </c>
      <c r="AN71" s="35">
        <f t="shared" si="133"/>
        <v>0</v>
      </c>
      <c r="AO71" s="36">
        <f t="shared" si="134"/>
        <v>0</v>
      </c>
      <c r="AP71" s="35">
        <f t="shared" si="135"/>
        <v>92.236690291742207</v>
      </c>
      <c r="AQ71" s="35">
        <f t="shared" si="136"/>
        <v>90.967529256634251</v>
      </c>
      <c r="AR71" s="35">
        <f t="shared" si="137"/>
        <v>100</v>
      </c>
      <c r="AS71" s="35">
        <f t="shared" si="138"/>
        <v>98.780286797428715</v>
      </c>
      <c r="AT71" s="35">
        <f t="shared" si="139"/>
        <v>90.538981374649751</v>
      </c>
      <c r="AU71" s="35">
        <f t="shared" si="140"/>
        <v>0</v>
      </c>
      <c r="AV71" s="35">
        <f t="shared" si="141"/>
        <v>0</v>
      </c>
      <c r="AW71" s="35">
        <f t="shared" si="142"/>
        <v>0</v>
      </c>
      <c r="AX71" s="35">
        <f t="shared" si="143"/>
        <v>0</v>
      </c>
      <c r="AY71" s="35">
        <f t="shared" si="144"/>
        <v>0</v>
      </c>
      <c r="AZ71" s="35">
        <f t="shared" si="145"/>
        <v>0</v>
      </c>
      <c r="BA71" s="36">
        <f t="shared" si="146"/>
        <v>0</v>
      </c>
      <c r="BB71" s="35">
        <f t="shared" si="147"/>
        <v>93.785440688431919</v>
      </c>
      <c r="BC71" s="35">
        <f t="shared" si="148"/>
        <v>90.884149303145122</v>
      </c>
      <c r="BD71" s="35">
        <f t="shared" si="149"/>
        <v>100</v>
      </c>
      <c r="BE71" s="35">
        <f t="shared" si="150"/>
        <v>97.971349052954778</v>
      </c>
      <c r="BF71" s="35">
        <f t="shared" si="151"/>
        <v>86.796384958987019</v>
      </c>
      <c r="BG71" s="35">
        <f t="shared" si="152"/>
        <v>0</v>
      </c>
      <c r="BH71" s="35">
        <f t="shared" si="153"/>
        <v>0</v>
      </c>
      <c r="BI71" s="35">
        <f t="shared" si="154"/>
        <v>0</v>
      </c>
      <c r="BJ71" s="35">
        <f t="shared" si="155"/>
        <v>0</v>
      </c>
      <c r="BK71" s="35">
        <f t="shared" si="156"/>
        <v>0</v>
      </c>
      <c r="BL71" s="35">
        <f t="shared" si="157"/>
        <v>0</v>
      </c>
      <c r="BM71" s="35">
        <f t="shared" si="158"/>
        <v>0</v>
      </c>
      <c r="BN71" s="35">
        <f t="shared" si="159"/>
        <v>0</v>
      </c>
      <c r="BO71" s="35">
        <f t="shared" si="160"/>
        <v>0</v>
      </c>
      <c r="BP71" s="36">
        <f t="shared" si="161"/>
        <v>0</v>
      </c>
      <c r="BQ71" s="35">
        <f t="shared" si="162"/>
        <v>52.201492537313435</v>
      </c>
      <c r="BR71" s="35">
        <f t="shared" si="163"/>
        <v>50.586617781851508</v>
      </c>
      <c r="BS71" s="35">
        <f t="shared" si="164"/>
        <v>55.660550458715598</v>
      </c>
      <c r="BT71" s="35">
        <f t="shared" si="165"/>
        <v>54.53139217470428</v>
      </c>
      <c r="BU71" s="35">
        <f t="shared" si="166"/>
        <v>48.311345646438006</v>
      </c>
      <c r="BV71" s="35">
        <f t="shared" si="167"/>
        <v>0</v>
      </c>
      <c r="BW71" s="35">
        <f t="shared" si="168"/>
        <v>0</v>
      </c>
      <c r="BX71" s="35">
        <f t="shared" si="169"/>
        <v>0</v>
      </c>
      <c r="BY71" s="35">
        <f t="shared" si="170"/>
        <v>0</v>
      </c>
      <c r="BZ71" s="35">
        <f t="shared" si="171"/>
        <v>0</v>
      </c>
      <c r="CA71" s="35">
        <f t="shared" si="172"/>
        <v>0</v>
      </c>
      <c r="CB71" s="35">
        <f t="shared" si="173"/>
        <v>0</v>
      </c>
      <c r="CC71" s="35">
        <f t="shared" si="174"/>
        <v>0</v>
      </c>
      <c r="CD71" s="35">
        <f t="shared" si="175"/>
        <v>0</v>
      </c>
      <c r="CE71" s="36">
        <f t="shared" si="176"/>
        <v>0</v>
      </c>
      <c r="CF71" s="35">
        <f t="shared" si="177"/>
        <v>92.236690291742207</v>
      </c>
      <c r="CG71" s="35">
        <f t="shared" si="178"/>
        <v>90.967529256634251</v>
      </c>
      <c r="CH71" s="35">
        <f t="shared" si="179"/>
        <v>100</v>
      </c>
      <c r="CI71" s="35">
        <f t="shared" si="180"/>
        <v>98.780286797428715</v>
      </c>
      <c r="CJ71" s="35">
        <f t="shared" si="181"/>
        <v>90.538981374649751</v>
      </c>
      <c r="CK71" s="35">
        <f t="shared" si="182"/>
        <v>0</v>
      </c>
      <c r="CL71" s="35">
        <f t="shared" si="183"/>
        <v>0</v>
      </c>
      <c r="CM71" s="35">
        <f t="shared" si="184"/>
        <v>0</v>
      </c>
      <c r="CN71" s="35">
        <f t="shared" si="185"/>
        <v>0</v>
      </c>
      <c r="CO71" s="35">
        <f t="shared" si="186"/>
        <v>0</v>
      </c>
      <c r="CP71" s="35">
        <f t="shared" si="187"/>
        <v>0</v>
      </c>
      <c r="CQ71" s="35">
        <f t="shared" si="188"/>
        <v>0</v>
      </c>
      <c r="CR71" s="35">
        <f t="shared" si="189"/>
        <v>0</v>
      </c>
      <c r="CS71" s="35">
        <f t="shared" si="190"/>
        <v>0</v>
      </c>
      <c r="CT71" s="56"/>
      <c r="CU71" s="57">
        <v>5.5960000000000001</v>
      </c>
      <c r="CV71" s="57">
        <v>5.5190000000000001</v>
      </c>
      <c r="CW71" s="57">
        <v>6.0670000000000002</v>
      </c>
      <c r="CX71" s="57">
        <v>5.9930000000000003</v>
      </c>
      <c r="CY71" s="57">
        <v>5.4930000000000003</v>
      </c>
      <c r="CZ71" s="57"/>
      <c r="DA71" s="57"/>
      <c r="DB71" s="57"/>
      <c r="DC71" s="57"/>
      <c r="DD71" s="57"/>
      <c r="DE71" s="57"/>
      <c r="DF71" s="57"/>
      <c r="DG71" s="57"/>
      <c r="DH71" s="57"/>
      <c r="DI71" s="56"/>
      <c r="DJ71" s="57">
        <v>4.3400000000000001E-2</v>
      </c>
      <c r="DK71" s="57">
        <v>8.6269999999999999E-2</v>
      </c>
      <c r="DL71" s="57">
        <v>0.1134</v>
      </c>
      <c r="DM71" s="57">
        <v>4.6739999999999997E-2</v>
      </c>
      <c r="DN71" s="57">
        <v>9.5039999999999999E-2</v>
      </c>
      <c r="DO71" s="57"/>
      <c r="DP71" s="57"/>
      <c r="DQ71" s="57"/>
      <c r="DR71" s="57"/>
      <c r="DS71" s="57"/>
      <c r="DT71" s="57"/>
      <c r="DU71" s="57"/>
      <c r="DV71" s="57"/>
      <c r="DW71" s="57"/>
    </row>
    <row r="72" spans="1:127" x14ac:dyDescent="0.2">
      <c r="A72" s="50" t="s">
        <v>56</v>
      </c>
      <c r="B72" s="50" t="e">
        <f>VLOOKUP(A72,#REF!,6,FALSE)</f>
        <v>#REF!</v>
      </c>
      <c r="C72" s="87" t="e">
        <f>VLOOKUP(B72,#REF!,10,FALSE)</f>
        <v>#REF!</v>
      </c>
      <c r="E72" s="102">
        <f t="shared" si="98"/>
        <v>-2.6908181818181829</v>
      </c>
      <c r="F72" s="103">
        <f t="shared" si="99"/>
        <v>-1.3681265822784798</v>
      </c>
      <c r="G72" s="103">
        <f t="shared" si="100"/>
        <v>-1.5093066666666672</v>
      </c>
      <c r="H72" s="103">
        <f t="shared" si="101"/>
        <v>-1.6212597402597417</v>
      </c>
      <c r="I72" s="103">
        <f t="shared" si="102"/>
        <v>-1.7189411764705884</v>
      </c>
      <c r="J72" s="103">
        <f t="shared" si="103"/>
        <v>-0.95673972602739887</v>
      </c>
      <c r="K72" s="103">
        <f t="shared" si="104"/>
        <v>-2.9356111111111121</v>
      </c>
      <c r="L72" s="103">
        <f t="shared" si="105"/>
        <v>-1.9805333333333346</v>
      </c>
      <c r="M72" s="103">
        <f t="shared" si="106"/>
        <v>0.23343902439024422</v>
      </c>
      <c r="N72" s="103">
        <f t="shared" si="107"/>
        <v>0.33848648648648805</v>
      </c>
      <c r="O72" s="103">
        <f t="shared" si="108"/>
        <v>0.84108888888889055</v>
      </c>
      <c r="P72" s="103">
        <f t="shared" si="109"/>
        <v>0.81732098765432148</v>
      </c>
      <c r="Q72" s="102">
        <f t="shared" si="110"/>
        <v>-0.56806666666666761</v>
      </c>
      <c r="R72" s="103">
        <f t="shared" si="111"/>
        <v>2.2933333333332584E-2</v>
      </c>
      <c r="S72" s="103">
        <f t="shared" si="112"/>
        <v>-6.6666666667103414E-5</v>
      </c>
      <c r="T72" s="103">
        <f t="shared" si="113"/>
        <v>3.1933333333332925E-2</v>
      </c>
      <c r="U72" s="103">
        <f t="shared" si="114"/>
        <v>-1.8066666666667786E-2</v>
      </c>
      <c r="V72" s="103">
        <f t="shared" si="115"/>
        <v>0.80893333333333217</v>
      </c>
      <c r="W72" s="103">
        <f t="shared" si="116"/>
        <v>-1.7090666666666676</v>
      </c>
      <c r="X72" s="103">
        <f t="shared" si="117"/>
        <v>-0.94106666666666783</v>
      </c>
      <c r="Y72" s="103">
        <f t="shared" si="118"/>
        <v>1.4879333333333324</v>
      </c>
      <c r="Z72" s="103">
        <f t="shared" si="119"/>
        <v>1.6399333333333317</v>
      </c>
      <c r="AA72" s="103">
        <f t="shared" si="120"/>
        <v>1.7719333333333331</v>
      </c>
      <c r="AB72" s="103">
        <f t="shared" si="121"/>
        <v>2.2199333333333318</v>
      </c>
      <c r="AC72" s="36">
        <f t="shared" si="122"/>
        <v>48.547579298831387</v>
      </c>
      <c r="AD72" s="35">
        <f t="shared" si="123"/>
        <v>59.76679104477612</v>
      </c>
      <c r="AE72" s="35">
        <f t="shared" si="124"/>
        <v>58.51512373968837</v>
      </c>
      <c r="AF72" s="35">
        <f t="shared" si="125"/>
        <v>58.862385321100916</v>
      </c>
      <c r="AG72" s="35">
        <f t="shared" si="126"/>
        <v>57.925386715195621</v>
      </c>
      <c r="AH72" s="35">
        <f t="shared" si="127"/>
        <v>63.262972735268249</v>
      </c>
      <c r="AI72" s="35">
        <f t="shared" si="128"/>
        <v>43.087557603686633</v>
      </c>
      <c r="AJ72" s="35">
        <f t="shared" si="129"/>
        <v>58.420092304389819</v>
      </c>
      <c r="AK72" s="35">
        <f t="shared" si="130"/>
        <v>80.203769740193593</v>
      </c>
      <c r="AL72" s="35">
        <f t="shared" si="131"/>
        <v>81.165284240339872</v>
      </c>
      <c r="AM72" s="35">
        <f t="shared" si="132"/>
        <v>82.17632241813601</v>
      </c>
      <c r="AN72" s="35">
        <f t="shared" si="133"/>
        <v>81.169811320754704</v>
      </c>
      <c r="AO72" s="36">
        <f t="shared" si="134"/>
        <v>100</v>
      </c>
      <c r="AP72" s="35">
        <f t="shared" si="135"/>
        <v>89.072709578757141</v>
      </c>
      <c r="AQ72" s="35">
        <f t="shared" si="136"/>
        <v>88.752954261087183</v>
      </c>
      <c r="AR72" s="35">
        <f t="shared" si="137"/>
        <v>89.197831224801902</v>
      </c>
      <c r="AS72" s="35">
        <f t="shared" si="138"/>
        <v>88.502710968997633</v>
      </c>
      <c r="AT72" s="35">
        <f t="shared" si="139"/>
        <v>100</v>
      </c>
      <c r="AU72" s="35">
        <f t="shared" si="140"/>
        <v>85.890134117214771</v>
      </c>
      <c r="AV72" s="35">
        <f t="shared" si="141"/>
        <v>100</v>
      </c>
      <c r="AW72" s="35">
        <f t="shared" si="142"/>
        <v>91.49232914923293</v>
      </c>
      <c r="AX72" s="35">
        <f t="shared" si="143"/>
        <v>93.258949325894932</v>
      </c>
      <c r="AY72" s="35">
        <f t="shared" si="144"/>
        <v>94.793119479311954</v>
      </c>
      <c r="AZ72" s="35">
        <f t="shared" si="145"/>
        <v>100</v>
      </c>
      <c r="BA72" s="36">
        <f t="shared" si="146"/>
        <v>59.077332582258656</v>
      </c>
      <c r="BB72" s="35">
        <f t="shared" si="147"/>
        <v>72.729941284870407</v>
      </c>
      <c r="BC72" s="35">
        <f t="shared" si="148"/>
        <v>71.206792927465315</v>
      </c>
      <c r="BD72" s="35">
        <f t="shared" si="149"/>
        <v>71.629373996067514</v>
      </c>
      <c r="BE72" s="35">
        <f t="shared" si="150"/>
        <v>70.489144574339946</v>
      </c>
      <c r="BF72" s="35">
        <f t="shared" si="151"/>
        <v>76.984429180669139</v>
      </c>
      <c r="BG72" s="35">
        <f t="shared" si="152"/>
        <v>52.433056549361197</v>
      </c>
      <c r="BH72" s="35">
        <f t="shared" si="153"/>
        <v>71.091149597973157</v>
      </c>
      <c r="BI72" s="35">
        <f t="shared" si="154"/>
        <v>97.599609449659326</v>
      </c>
      <c r="BJ72" s="35">
        <f t="shared" si="155"/>
        <v>98.769672153675003</v>
      </c>
      <c r="BK72" s="35">
        <f t="shared" si="156"/>
        <v>100</v>
      </c>
      <c r="BL72" s="35">
        <f t="shared" si="157"/>
        <v>98.775181137627584</v>
      </c>
      <c r="BM72" s="35">
        <f t="shared" si="158"/>
        <v>79.183219823937094</v>
      </c>
      <c r="BN72" s="35">
        <f t="shared" si="159"/>
        <v>84.051794741410532</v>
      </c>
      <c r="BO72" s="35">
        <f t="shared" si="160"/>
        <v>100</v>
      </c>
      <c r="BP72" s="36">
        <f t="shared" si="161"/>
        <v>48.547579298831387</v>
      </c>
      <c r="BQ72" s="35">
        <f t="shared" si="162"/>
        <v>59.76679104477612</v>
      </c>
      <c r="BR72" s="35">
        <f t="shared" si="163"/>
        <v>58.51512373968837</v>
      </c>
      <c r="BS72" s="35">
        <f t="shared" si="164"/>
        <v>58.862385321100916</v>
      </c>
      <c r="BT72" s="35">
        <f t="shared" si="165"/>
        <v>57.925386715195621</v>
      </c>
      <c r="BU72" s="35">
        <f t="shared" si="166"/>
        <v>63.262972735268249</v>
      </c>
      <c r="BV72" s="35">
        <f t="shared" si="167"/>
        <v>43.087557603686641</v>
      </c>
      <c r="BW72" s="35">
        <f t="shared" si="168"/>
        <v>58.420092304389819</v>
      </c>
      <c r="BX72" s="35">
        <f t="shared" si="169"/>
        <v>80.203769740193593</v>
      </c>
      <c r="BY72" s="35">
        <f t="shared" si="170"/>
        <v>81.165284240339872</v>
      </c>
      <c r="BZ72" s="35">
        <f t="shared" si="171"/>
        <v>82.17632241813601</v>
      </c>
      <c r="CA72" s="35">
        <f t="shared" si="172"/>
        <v>81.169811320754704</v>
      </c>
      <c r="CB72" s="35">
        <f t="shared" si="173"/>
        <v>47.326819628938416</v>
      </c>
      <c r="CC72" s="35">
        <f t="shared" si="174"/>
        <v>50.236705934162714</v>
      </c>
      <c r="CD72" s="35">
        <f t="shared" si="175"/>
        <v>59.768748649232769</v>
      </c>
      <c r="CE72" s="36">
        <f t="shared" si="176"/>
        <v>67.596466759646688</v>
      </c>
      <c r="CF72" s="35">
        <f t="shared" si="177"/>
        <v>74.465364946536511</v>
      </c>
      <c r="CG72" s="35">
        <f t="shared" si="178"/>
        <v>74.198047419804766</v>
      </c>
      <c r="CH72" s="35">
        <f t="shared" si="179"/>
        <v>74.56996745699675</v>
      </c>
      <c r="CI72" s="35">
        <f t="shared" si="180"/>
        <v>73.988842398884231</v>
      </c>
      <c r="CJ72" s="35">
        <f t="shared" si="181"/>
        <v>83.600650860065087</v>
      </c>
      <c r="CK72" s="35">
        <f t="shared" si="182"/>
        <v>54.335192933519295</v>
      </c>
      <c r="CL72" s="35">
        <f t="shared" si="183"/>
        <v>63.261273826127386</v>
      </c>
      <c r="CM72" s="35">
        <f t="shared" si="184"/>
        <v>91.49232914923293</v>
      </c>
      <c r="CN72" s="35">
        <f t="shared" si="185"/>
        <v>93.258949325894932</v>
      </c>
      <c r="CO72" s="35">
        <f t="shared" si="186"/>
        <v>94.793119479311954</v>
      </c>
      <c r="CP72" s="35">
        <f t="shared" si="187"/>
        <v>100</v>
      </c>
      <c r="CQ72" s="35">
        <f t="shared" si="188"/>
        <v>77.942505875971804</v>
      </c>
      <c r="CR72" s="35">
        <f t="shared" si="189"/>
        <v>82.498644006508769</v>
      </c>
      <c r="CS72" s="35">
        <f t="shared" si="190"/>
        <v>100.00000000000001</v>
      </c>
      <c r="CT72" s="56">
        <v>5.8159999999999998</v>
      </c>
      <c r="CU72" s="57">
        <v>6.407</v>
      </c>
      <c r="CV72" s="57">
        <v>6.3840000000000003</v>
      </c>
      <c r="CW72" s="57">
        <v>6.4160000000000004</v>
      </c>
      <c r="CX72" s="57">
        <v>6.3659999999999997</v>
      </c>
      <c r="CY72" s="57">
        <v>7.1929999999999996</v>
      </c>
      <c r="CZ72" s="68">
        <v>4.6749999999999998</v>
      </c>
      <c r="DA72" s="57">
        <v>5.4429999999999996</v>
      </c>
      <c r="DB72" s="57">
        <v>7.8719999999999999</v>
      </c>
      <c r="DC72" s="57">
        <v>8.0239999999999991</v>
      </c>
      <c r="DD72" s="57">
        <v>8.1560000000000006</v>
      </c>
      <c r="DE72" s="57">
        <v>8.6039999999999992</v>
      </c>
      <c r="DF72" s="57">
        <v>4.3109999999999999</v>
      </c>
      <c r="DG72" s="57">
        <v>4.5629999999999997</v>
      </c>
      <c r="DH72" s="57">
        <v>5.5309999999999997</v>
      </c>
      <c r="DI72" s="56">
        <v>0.1104</v>
      </c>
      <c r="DJ72" s="57">
        <v>8.1490000000000007E-2</v>
      </c>
      <c r="DK72" s="57">
        <v>5.1369999999999999E-2</v>
      </c>
      <c r="DL72" s="57">
        <v>0.10059999999999999</v>
      </c>
      <c r="DM72" s="57">
        <v>5.5660000000000001E-2</v>
      </c>
      <c r="DN72" s="57">
        <v>8.2000000000000003E-2</v>
      </c>
      <c r="DO72" s="68">
        <v>2.1269999999999998</v>
      </c>
      <c r="DP72" s="57">
        <v>0.379</v>
      </c>
      <c r="DQ72" s="57">
        <v>8.609E-2</v>
      </c>
      <c r="DR72" s="57">
        <v>7.0019999999999999E-2</v>
      </c>
      <c r="DS72" s="57">
        <v>6.0909999999999999E-2</v>
      </c>
      <c r="DT72" s="57">
        <v>0.1032</v>
      </c>
      <c r="DU72" s="57">
        <v>1.1539999999999999</v>
      </c>
      <c r="DV72" s="57">
        <v>0.749</v>
      </c>
      <c r="DW72" s="57">
        <v>0.20119999999999999</v>
      </c>
    </row>
    <row r="73" spans="1:127" x14ac:dyDescent="0.2">
      <c r="A73" s="50" t="s">
        <v>57</v>
      </c>
      <c r="B73" s="50" t="e">
        <f>VLOOKUP(A73,#REF!,6,FALSE)</f>
        <v>#REF!</v>
      </c>
      <c r="C73" s="87" t="e">
        <f>VLOOKUP(B73,#REF!,10,FALSE)</f>
        <v>#REF!</v>
      </c>
      <c r="E73" s="102">
        <f t="shared" si="98"/>
        <v>-1.3978181818181827</v>
      </c>
      <c r="F73" s="103" t="str">
        <f t="shared" si="99"/>
        <v/>
      </c>
      <c r="G73" s="103" t="str">
        <f t="shared" si="100"/>
        <v/>
      </c>
      <c r="H73" s="103" t="str">
        <f t="shared" si="101"/>
        <v/>
      </c>
      <c r="I73" s="103">
        <f t="shared" si="102"/>
        <v>-2.7279411764705879</v>
      </c>
      <c r="J73" s="103">
        <f t="shared" si="103"/>
        <v>-3.8957397260273989</v>
      </c>
      <c r="K73" s="103" t="str">
        <f t="shared" si="104"/>
        <v/>
      </c>
      <c r="L73" s="103" t="str">
        <f t="shared" si="105"/>
        <v/>
      </c>
      <c r="M73" s="103" t="str">
        <f t="shared" si="106"/>
        <v/>
      </c>
      <c r="N73" s="103" t="str">
        <f t="shared" si="107"/>
        <v/>
      </c>
      <c r="O73" s="103" t="str">
        <f t="shared" si="108"/>
        <v/>
      </c>
      <c r="P73" s="103">
        <f t="shared" si="109"/>
        <v>-1.0936790123456781</v>
      </c>
      <c r="Q73" s="102">
        <f t="shared" si="110"/>
        <v>1.5295000000000005</v>
      </c>
      <c r="R73" s="103" t="str">
        <f t="shared" si="111"/>
        <v/>
      </c>
      <c r="S73" s="103" t="str">
        <f t="shared" si="112"/>
        <v/>
      </c>
      <c r="T73" s="103" t="str">
        <f t="shared" si="113"/>
        <v/>
      </c>
      <c r="U73" s="103">
        <f t="shared" si="114"/>
        <v>-0.22249999999999925</v>
      </c>
      <c r="V73" s="103">
        <f t="shared" si="115"/>
        <v>-1.3254999999999999</v>
      </c>
      <c r="W73" s="103" t="str">
        <f t="shared" si="116"/>
        <v/>
      </c>
      <c r="X73" s="103" t="str">
        <f t="shared" si="117"/>
        <v/>
      </c>
      <c r="Y73" s="103" t="str">
        <f t="shared" si="118"/>
        <v/>
      </c>
      <c r="Z73" s="103" t="str">
        <f t="shared" si="119"/>
        <v/>
      </c>
      <c r="AA73" s="103" t="str">
        <f t="shared" si="120"/>
        <v/>
      </c>
      <c r="AB73" s="103">
        <f t="shared" si="121"/>
        <v>1.1135000000000002</v>
      </c>
      <c r="AC73" s="36">
        <f t="shared" si="122"/>
        <v>59.340567612687806</v>
      </c>
      <c r="AD73" s="35">
        <f t="shared" si="123"/>
        <v>0</v>
      </c>
      <c r="AE73" s="35">
        <f t="shared" si="124"/>
        <v>0</v>
      </c>
      <c r="AF73" s="35">
        <f t="shared" si="125"/>
        <v>0</v>
      </c>
      <c r="AG73" s="35">
        <f t="shared" si="126"/>
        <v>48.744313011828936</v>
      </c>
      <c r="AH73" s="35">
        <f t="shared" si="127"/>
        <v>37.414248021108179</v>
      </c>
      <c r="AI73" s="35">
        <f t="shared" si="128"/>
        <v>0</v>
      </c>
      <c r="AJ73" s="35">
        <f t="shared" si="129"/>
        <v>0</v>
      </c>
      <c r="AK73" s="35">
        <f t="shared" si="130"/>
        <v>0</v>
      </c>
      <c r="AL73" s="35">
        <f t="shared" si="131"/>
        <v>0</v>
      </c>
      <c r="AM73" s="35">
        <f t="shared" si="132"/>
        <v>0</v>
      </c>
      <c r="AN73" s="35">
        <f t="shared" si="133"/>
        <v>63.141509433962263</v>
      </c>
      <c r="AO73" s="36">
        <f t="shared" si="134"/>
        <v>100</v>
      </c>
      <c r="AP73" s="35">
        <f t="shared" si="135"/>
        <v>0</v>
      </c>
      <c r="AQ73" s="35">
        <f t="shared" si="136"/>
        <v>0</v>
      </c>
      <c r="AR73" s="35">
        <f t="shared" si="137"/>
        <v>0</v>
      </c>
      <c r="AS73" s="35">
        <f t="shared" si="138"/>
        <v>100</v>
      </c>
      <c r="AT73" s="35">
        <f t="shared" si="139"/>
        <v>79.410117603136072</v>
      </c>
      <c r="AU73" s="35">
        <f t="shared" si="140"/>
        <v>0</v>
      </c>
      <c r="AV73" s="35">
        <f t="shared" si="141"/>
        <v>0</v>
      </c>
      <c r="AW73" s="35">
        <f t="shared" si="142"/>
        <v>0</v>
      </c>
      <c r="AX73" s="35">
        <f t="shared" si="143"/>
        <v>0</v>
      </c>
      <c r="AY73" s="35">
        <f t="shared" si="144"/>
        <v>0</v>
      </c>
      <c r="AZ73" s="35">
        <f t="shared" si="145"/>
        <v>100</v>
      </c>
      <c r="BA73" s="36">
        <f t="shared" si="146"/>
        <v>93.980280396607029</v>
      </c>
      <c r="BB73" s="35">
        <f t="shared" si="147"/>
        <v>0</v>
      </c>
      <c r="BC73" s="35">
        <f t="shared" si="148"/>
        <v>0</v>
      </c>
      <c r="BD73" s="35">
        <f t="shared" si="149"/>
        <v>0</v>
      </c>
      <c r="BE73" s="35">
        <f t="shared" si="150"/>
        <v>77.198523520900451</v>
      </c>
      <c r="BF73" s="35">
        <f t="shared" si="151"/>
        <v>59.254598688741474</v>
      </c>
      <c r="BG73" s="35">
        <f t="shared" si="152"/>
        <v>0</v>
      </c>
      <c r="BH73" s="35">
        <f t="shared" si="153"/>
        <v>0</v>
      </c>
      <c r="BI73" s="35">
        <f t="shared" si="154"/>
        <v>0</v>
      </c>
      <c r="BJ73" s="35">
        <f t="shared" si="155"/>
        <v>0</v>
      </c>
      <c r="BK73" s="35">
        <f t="shared" si="156"/>
        <v>0</v>
      </c>
      <c r="BL73" s="35">
        <f t="shared" si="157"/>
        <v>100</v>
      </c>
      <c r="BM73" s="35">
        <f t="shared" si="158"/>
        <v>93.266219928840556</v>
      </c>
      <c r="BN73" s="35">
        <f t="shared" si="159"/>
        <v>0</v>
      </c>
      <c r="BO73" s="35">
        <f t="shared" si="160"/>
        <v>100</v>
      </c>
      <c r="BP73" s="36">
        <f t="shared" si="161"/>
        <v>59.340567612687806</v>
      </c>
      <c r="BQ73" s="35">
        <f t="shared" si="162"/>
        <v>0</v>
      </c>
      <c r="BR73" s="35">
        <f t="shared" si="163"/>
        <v>0</v>
      </c>
      <c r="BS73" s="35">
        <f t="shared" si="164"/>
        <v>0</v>
      </c>
      <c r="BT73" s="35">
        <f t="shared" si="165"/>
        <v>48.744313011828936</v>
      </c>
      <c r="BU73" s="35">
        <f t="shared" si="166"/>
        <v>37.414248021108179</v>
      </c>
      <c r="BV73" s="35">
        <f t="shared" si="167"/>
        <v>0</v>
      </c>
      <c r="BW73" s="35">
        <f t="shared" si="168"/>
        <v>0</v>
      </c>
      <c r="BX73" s="35">
        <f t="shared" si="169"/>
        <v>0</v>
      </c>
      <c r="BY73" s="35">
        <f t="shared" si="170"/>
        <v>0</v>
      </c>
      <c r="BZ73" s="35">
        <f t="shared" si="171"/>
        <v>0</v>
      </c>
      <c r="CA73" s="35">
        <f t="shared" si="172"/>
        <v>63.141509433962263</v>
      </c>
      <c r="CB73" s="35">
        <f t="shared" si="173"/>
        <v>52.881765287078721</v>
      </c>
      <c r="CC73" s="35">
        <f t="shared" si="174"/>
        <v>0</v>
      </c>
      <c r="CD73" s="35">
        <f t="shared" si="175"/>
        <v>56.699805489518056</v>
      </c>
      <c r="CE73" s="36">
        <f t="shared" si="176"/>
        <v>100</v>
      </c>
      <c r="CF73" s="35">
        <f t="shared" si="177"/>
        <v>0</v>
      </c>
      <c r="CG73" s="35">
        <f t="shared" si="178"/>
        <v>0</v>
      </c>
      <c r="CH73" s="35">
        <f t="shared" si="179"/>
        <v>0</v>
      </c>
      <c r="CI73" s="35">
        <f t="shared" si="180"/>
        <v>75.355183570122392</v>
      </c>
      <c r="CJ73" s="35">
        <f t="shared" si="181"/>
        <v>59.839639893093256</v>
      </c>
      <c r="CK73" s="35">
        <f t="shared" si="182"/>
        <v>0</v>
      </c>
      <c r="CL73" s="35">
        <f t="shared" si="183"/>
        <v>0</v>
      </c>
      <c r="CM73" s="35">
        <f t="shared" si="184"/>
        <v>0</v>
      </c>
      <c r="CN73" s="35">
        <f t="shared" si="185"/>
        <v>0</v>
      </c>
      <c r="CO73" s="35">
        <f t="shared" si="186"/>
        <v>0</v>
      </c>
      <c r="CP73" s="35">
        <f t="shared" si="187"/>
        <v>94.148262765508505</v>
      </c>
      <c r="CQ73" s="35">
        <f t="shared" si="188"/>
        <v>91.804840861444646</v>
      </c>
      <c r="CR73" s="35">
        <f t="shared" si="189"/>
        <v>0</v>
      </c>
      <c r="CS73" s="35">
        <f t="shared" si="190"/>
        <v>100.00000000000001</v>
      </c>
      <c r="CT73" s="56">
        <v>7.109</v>
      </c>
      <c r="CU73" s="57"/>
      <c r="CV73" s="57"/>
      <c r="CW73" s="66"/>
      <c r="CX73" s="57">
        <v>5.3570000000000002</v>
      </c>
      <c r="CY73" s="57">
        <v>4.2539999999999996</v>
      </c>
      <c r="CZ73" s="57"/>
      <c r="DA73" s="57"/>
      <c r="DB73" s="57"/>
      <c r="DC73" s="57"/>
      <c r="DD73" s="57"/>
      <c r="DE73" s="57">
        <v>6.6929999999999996</v>
      </c>
      <c r="DF73" s="57">
        <v>4.8170000000000002</v>
      </c>
      <c r="DG73" s="57"/>
      <c r="DH73" s="57">
        <v>5.2469999999999999</v>
      </c>
      <c r="DI73" s="56">
        <v>7.5980000000000006E-2</v>
      </c>
      <c r="DJ73" s="57"/>
      <c r="DK73" s="57"/>
      <c r="DL73" s="66"/>
      <c r="DM73" s="57">
        <v>0.36299999999999999</v>
      </c>
      <c r="DN73" s="57">
        <v>1.554</v>
      </c>
      <c r="DO73" s="57"/>
      <c r="DP73" s="57"/>
      <c r="DQ73" s="57"/>
      <c r="DR73" s="57"/>
      <c r="DS73" s="57"/>
      <c r="DT73" s="57">
        <v>3.662E-2</v>
      </c>
      <c r="DU73" s="57">
        <v>1.0089999999999999</v>
      </c>
      <c r="DV73" s="57"/>
      <c r="DW73" s="57">
        <v>0.1027</v>
      </c>
    </row>
    <row r="74" spans="1:127" x14ac:dyDescent="0.2">
      <c r="A74" s="50" t="s">
        <v>58</v>
      </c>
      <c r="B74" s="50" t="e">
        <f>VLOOKUP(A74,#REF!,6,FALSE)</f>
        <v>#REF!</v>
      </c>
      <c r="C74" s="87" t="e">
        <f>VLOOKUP(B74,#REF!,10,FALSE)</f>
        <v>#REF!</v>
      </c>
      <c r="E74" s="102" t="str">
        <f t="shared" si="98"/>
        <v/>
      </c>
      <c r="F74" s="103">
        <f t="shared" si="99"/>
        <v>-3.7126582278479425E-2</v>
      </c>
      <c r="G74" s="103">
        <f t="shared" si="100"/>
        <v>-0.33730666666666753</v>
      </c>
      <c r="H74" s="103">
        <f t="shared" si="101"/>
        <v>-0.68925974025974224</v>
      </c>
      <c r="I74" s="103">
        <f t="shared" si="102"/>
        <v>-0.7209411764705882</v>
      </c>
      <c r="J74" s="103">
        <f t="shared" si="103"/>
        <v>-0.91673972602739884</v>
      </c>
      <c r="K74" s="103" t="str">
        <f t="shared" si="104"/>
        <v/>
      </c>
      <c r="L74" s="103" t="str">
        <f t="shared" si="105"/>
        <v/>
      </c>
      <c r="M74" s="103" t="str">
        <f t="shared" si="106"/>
        <v/>
      </c>
      <c r="N74" s="103" t="str">
        <f t="shared" si="107"/>
        <v/>
      </c>
      <c r="O74" s="103" t="str">
        <f t="shared" si="108"/>
        <v/>
      </c>
      <c r="P74" s="103" t="str">
        <f t="shared" si="109"/>
        <v/>
      </c>
      <c r="Q74" s="102" t="str">
        <f t="shared" si="110"/>
        <v/>
      </c>
      <c r="R74" s="103">
        <f t="shared" si="111"/>
        <v>0.80662500000000126</v>
      </c>
      <c r="S74" s="103">
        <f t="shared" si="112"/>
        <v>0.62462500000000087</v>
      </c>
      <c r="T74" s="103">
        <f t="shared" si="113"/>
        <v>0.41662500000000069</v>
      </c>
      <c r="U74" s="103">
        <f t="shared" si="114"/>
        <v>0.4326250000000007</v>
      </c>
      <c r="V74" s="103">
        <f t="shared" si="115"/>
        <v>0.30162500000000048</v>
      </c>
      <c r="W74" s="103" t="str">
        <f t="shared" si="116"/>
        <v/>
      </c>
      <c r="X74" s="103" t="str">
        <f t="shared" si="117"/>
        <v/>
      </c>
      <c r="Y74" s="103" t="str">
        <f t="shared" si="118"/>
        <v/>
      </c>
      <c r="Z74" s="103" t="str">
        <f t="shared" si="119"/>
        <v/>
      </c>
      <c r="AA74" s="103" t="str">
        <f t="shared" si="120"/>
        <v/>
      </c>
      <c r="AB74" s="103" t="str">
        <f t="shared" si="121"/>
        <v/>
      </c>
      <c r="AC74" s="36">
        <f t="shared" si="122"/>
        <v>0</v>
      </c>
      <c r="AD74" s="35">
        <f t="shared" si="123"/>
        <v>72.182835820895519</v>
      </c>
      <c r="AE74" s="35">
        <f t="shared" si="124"/>
        <v>69.257561869844182</v>
      </c>
      <c r="AF74" s="35">
        <f t="shared" si="125"/>
        <v>67.412844036697237</v>
      </c>
      <c r="AG74" s="35">
        <f t="shared" si="126"/>
        <v>67.00636942675159</v>
      </c>
      <c r="AH74" s="35">
        <f t="shared" si="127"/>
        <v>63.61477572559366</v>
      </c>
      <c r="AI74" s="35">
        <f t="shared" si="128"/>
        <v>0</v>
      </c>
      <c r="AJ74" s="35">
        <f t="shared" si="129"/>
        <v>0</v>
      </c>
      <c r="AK74" s="35">
        <f t="shared" si="130"/>
        <v>0</v>
      </c>
      <c r="AL74" s="35">
        <f t="shared" si="131"/>
        <v>0</v>
      </c>
      <c r="AM74" s="35">
        <f t="shared" si="132"/>
        <v>0</v>
      </c>
      <c r="AN74" s="35">
        <f t="shared" si="133"/>
        <v>0</v>
      </c>
      <c r="AO74" s="36">
        <f t="shared" si="134"/>
        <v>0</v>
      </c>
      <c r="AP74" s="35">
        <f t="shared" si="135"/>
        <v>100</v>
      </c>
      <c r="AQ74" s="35">
        <f t="shared" si="136"/>
        <v>97.647971051951401</v>
      </c>
      <c r="AR74" s="35">
        <f t="shared" si="137"/>
        <v>94.959937968467287</v>
      </c>
      <c r="AS74" s="35">
        <f t="shared" si="138"/>
        <v>95.166709744119913</v>
      </c>
      <c r="AT74" s="35">
        <f t="shared" si="139"/>
        <v>93.473765830964069</v>
      </c>
      <c r="AU74" s="35">
        <f t="shared" si="140"/>
        <v>0</v>
      </c>
      <c r="AV74" s="35">
        <f t="shared" si="141"/>
        <v>0</v>
      </c>
      <c r="AW74" s="35">
        <f t="shared" si="142"/>
        <v>0</v>
      </c>
      <c r="AX74" s="35">
        <f t="shared" si="143"/>
        <v>0</v>
      </c>
      <c r="AY74" s="35">
        <f t="shared" si="144"/>
        <v>0</v>
      </c>
      <c r="AZ74" s="35">
        <f t="shared" si="145"/>
        <v>0</v>
      </c>
      <c r="BA74" s="36">
        <f t="shared" si="146"/>
        <v>0</v>
      </c>
      <c r="BB74" s="35">
        <f t="shared" si="147"/>
        <v>100</v>
      </c>
      <c r="BC74" s="35">
        <f t="shared" si="148"/>
        <v>95.947410602834026</v>
      </c>
      <c r="BD74" s="35">
        <f t="shared" si="149"/>
        <v>93.3917922038504</v>
      </c>
      <c r="BE74" s="35">
        <f t="shared" si="150"/>
        <v>92.828674108914072</v>
      </c>
      <c r="BF74" s="35">
        <f t="shared" si="151"/>
        <v>88.130058901313532</v>
      </c>
      <c r="BG74" s="35">
        <f t="shared" si="152"/>
        <v>0</v>
      </c>
      <c r="BH74" s="35">
        <f t="shared" si="153"/>
        <v>0</v>
      </c>
      <c r="BI74" s="35">
        <f t="shared" si="154"/>
        <v>0</v>
      </c>
      <c r="BJ74" s="35">
        <f t="shared" si="155"/>
        <v>0</v>
      </c>
      <c r="BK74" s="35">
        <f t="shared" si="156"/>
        <v>0</v>
      </c>
      <c r="BL74" s="35">
        <f t="shared" si="157"/>
        <v>0</v>
      </c>
      <c r="BM74" s="35">
        <f t="shared" si="158"/>
        <v>97.45344251071289</v>
      </c>
      <c r="BN74" s="35">
        <f t="shared" si="159"/>
        <v>94.486497752965818</v>
      </c>
      <c r="BO74" s="35">
        <f t="shared" si="160"/>
        <v>100</v>
      </c>
      <c r="BP74" s="36">
        <f t="shared" si="161"/>
        <v>0</v>
      </c>
      <c r="BQ74" s="35">
        <f t="shared" si="162"/>
        <v>72.182835820895519</v>
      </c>
      <c r="BR74" s="35">
        <f t="shared" si="163"/>
        <v>69.257561869844182</v>
      </c>
      <c r="BS74" s="35">
        <f t="shared" si="164"/>
        <v>67.412844036697237</v>
      </c>
      <c r="BT74" s="35">
        <f t="shared" si="165"/>
        <v>67.00636942675159</v>
      </c>
      <c r="BU74" s="35">
        <f t="shared" si="166"/>
        <v>63.614775725593667</v>
      </c>
      <c r="BV74" s="35">
        <f t="shared" si="167"/>
        <v>0</v>
      </c>
      <c r="BW74" s="35">
        <f t="shared" si="168"/>
        <v>0</v>
      </c>
      <c r="BX74" s="35">
        <f t="shared" si="169"/>
        <v>0</v>
      </c>
      <c r="BY74" s="35">
        <f t="shared" si="170"/>
        <v>0</v>
      </c>
      <c r="BZ74" s="35">
        <f t="shared" si="171"/>
        <v>0</v>
      </c>
      <c r="CA74" s="35">
        <f t="shared" si="172"/>
        <v>0</v>
      </c>
      <c r="CB74" s="35">
        <f t="shared" si="173"/>
        <v>66.43978482819189</v>
      </c>
      <c r="CC74" s="35">
        <f t="shared" si="174"/>
        <v>64.417042827259721</v>
      </c>
      <c r="CD74" s="35">
        <f t="shared" si="175"/>
        <v>68.175923924789288</v>
      </c>
      <c r="CE74" s="36">
        <f t="shared" si="176"/>
        <v>0</v>
      </c>
      <c r="CF74" s="35">
        <f t="shared" si="177"/>
        <v>100</v>
      </c>
      <c r="CG74" s="35">
        <f t="shared" si="178"/>
        <v>97.647971051951401</v>
      </c>
      <c r="CH74" s="35">
        <f t="shared" si="179"/>
        <v>94.959937968467287</v>
      </c>
      <c r="CI74" s="35">
        <f t="shared" si="180"/>
        <v>95.166709744119913</v>
      </c>
      <c r="CJ74" s="35">
        <f t="shared" si="181"/>
        <v>93.473765830964069</v>
      </c>
      <c r="CK74" s="35">
        <f t="shared" si="182"/>
        <v>0</v>
      </c>
      <c r="CL74" s="35">
        <f t="shared" si="183"/>
        <v>0</v>
      </c>
      <c r="CM74" s="35">
        <f t="shared" si="184"/>
        <v>0</v>
      </c>
      <c r="CN74" s="35">
        <f t="shared" si="185"/>
        <v>0</v>
      </c>
      <c r="CO74" s="35">
        <f t="shared" si="186"/>
        <v>0</v>
      </c>
      <c r="CP74" s="35">
        <f t="shared" si="187"/>
        <v>0</v>
      </c>
      <c r="CQ74" s="35">
        <f t="shared" si="188"/>
        <v>95.926454271675368</v>
      </c>
      <c r="CR74" s="35">
        <f t="shared" si="189"/>
        <v>92.740529402440956</v>
      </c>
      <c r="CS74" s="35">
        <f t="shared" si="190"/>
        <v>100</v>
      </c>
      <c r="CT74" s="56"/>
      <c r="CU74" s="57">
        <v>7.7380000000000004</v>
      </c>
      <c r="CV74" s="57">
        <v>7.556</v>
      </c>
      <c r="CW74" s="57">
        <v>7.3479999999999999</v>
      </c>
      <c r="CX74" s="57">
        <v>7.3639999999999999</v>
      </c>
      <c r="CY74" s="57">
        <v>7.2329999999999997</v>
      </c>
      <c r="CZ74" s="57"/>
      <c r="DA74" s="57"/>
      <c r="DB74" s="57"/>
      <c r="DC74" s="57"/>
      <c r="DD74" s="57"/>
      <c r="DE74" s="57"/>
      <c r="DF74" s="57">
        <v>6.0519999999999996</v>
      </c>
      <c r="DG74" s="57">
        <v>5.851</v>
      </c>
      <c r="DH74" s="57">
        <v>6.3090000000000002</v>
      </c>
      <c r="DI74" s="56"/>
      <c r="DJ74" s="57">
        <v>0.1047</v>
      </c>
      <c r="DK74" s="57">
        <v>0.1176</v>
      </c>
      <c r="DL74" s="57">
        <v>0.1231</v>
      </c>
      <c r="DM74" s="57">
        <v>0.1153</v>
      </c>
      <c r="DN74" s="57">
        <v>0.25019999999999998</v>
      </c>
      <c r="DO74" s="57"/>
      <c r="DP74" s="57"/>
      <c r="DQ74" s="57"/>
      <c r="DR74" s="57"/>
      <c r="DS74" s="57"/>
      <c r="DT74" s="57"/>
      <c r="DU74" s="57">
        <v>0.21329999999999999</v>
      </c>
      <c r="DV74" s="57">
        <v>6.9809999999999997E-2</v>
      </c>
      <c r="DW74" s="57">
        <v>0.19209999999999999</v>
      </c>
    </row>
    <row r="75" spans="1:127" x14ac:dyDescent="0.2">
      <c r="A75" s="50" t="s">
        <v>59</v>
      </c>
      <c r="B75" s="50" t="e">
        <f>VLOOKUP(A75,#REF!,6,FALSE)</f>
        <v>#REF!</v>
      </c>
      <c r="C75" s="87" t="e">
        <f>VLOOKUP(B75,#REF!,10,FALSE)</f>
        <v>#REF!</v>
      </c>
      <c r="E75" s="102" t="str">
        <f t="shared" si="98"/>
        <v/>
      </c>
      <c r="F75" s="103">
        <f t="shared" si="99"/>
        <v>-2.1411265822784795</v>
      </c>
      <c r="G75" s="103">
        <f t="shared" si="100"/>
        <v>-2.1793066666666672</v>
      </c>
      <c r="H75" s="103">
        <f t="shared" si="101"/>
        <v>-2.534259740259742</v>
      </c>
      <c r="I75" s="103">
        <f t="shared" si="102"/>
        <v>-2.6369411764705877</v>
      </c>
      <c r="J75" s="103">
        <f t="shared" si="103"/>
        <v>-2.9027397260273986</v>
      </c>
      <c r="K75" s="103" t="str">
        <f t="shared" si="104"/>
        <v/>
      </c>
      <c r="L75" s="103" t="str">
        <f t="shared" si="105"/>
        <v/>
      </c>
      <c r="M75" s="103" t="str">
        <f t="shared" si="106"/>
        <v/>
      </c>
      <c r="N75" s="103" t="str">
        <f t="shared" si="107"/>
        <v/>
      </c>
      <c r="O75" s="103" t="str">
        <f t="shared" si="108"/>
        <v/>
      </c>
      <c r="P75" s="103" t="str">
        <f t="shared" si="109"/>
        <v/>
      </c>
      <c r="Q75" s="102" t="str">
        <f t="shared" si="110"/>
        <v/>
      </c>
      <c r="R75" s="103">
        <f t="shared" si="111"/>
        <v>0.87950000000000017</v>
      </c>
      <c r="S75" s="103">
        <f t="shared" si="112"/>
        <v>0.95950000000000024</v>
      </c>
      <c r="T75" s="103">
        <f t="shared" si="113"/>
        <v>0.74849999999999994</v>
      </c>
      <c r="U75" s="103">
        <f t="shared" si="114"/>
        <v>0.69350000000000023</v>
      </c>
      <c r="V75" s="103">
        <f t="shared" si="115"/>
        <v>0.49249999999999972</v>
      </c>
      <c r="W75" s="103" t="str">
        <f t="shared" si="116"/>
        <v/>
      </c>
      <c r="X75" s="103" t="str">
        <f t="shared" si="117"/>
        <v/>
      </c>
      <c r="Y75" s="103" t="str">
        <f t="shared" si="118"/>
        <v/>
      </c>
      <c r="Z75" s="103" t="str">
        <f t="shared" si="119"/>
        <v/>
      </c>
      <c r="AA75" s="103" t="str">
        <f t="shared" si="120"/>
        <v/>
      </c>
      <c r="AB75" s="103" t="str">
        <f t="shared" si="121"/>
        <v/>
      </c>
      <c r="AC75" s="36">
        <f t="shared" si="122"/>
        <v>0</v>
      </c>
      <c r="AD75" s="35">
        <f t="shared" si="123"/>
        <v>52.555970149253724</v>
      </c>
      <c r="AE75" s="35">
        <f t="shared" si="124"/>
        <v>52.373968835930341</v>
      </c>
      <c r="AF75" s="35">
        <f t="shared" si="125"/>
        <v>50.486238532110079</v>
      </c>
      <c r="AG75" s="35">
        <f t="shared" si="126"/>
        <v>49.572338489535937</v>
      </c>
      <c r="AH75" s="35">
        <f t="shared" si="127"/>
        <v>46.147757255936682</v>
      </c>
      <c r="AI75" s="35">
        <f t="shared" si="128"/>
        <v>0</v>
      </c>
      <c r="AJ75" s="35">
        <f t="shared" si="129"/>
        <v>0</v>
      </c>
      <c r="AK75" s="35">
        <f t="shared" si="130"/>
        <v>0</v>
      </c>
      <c r="AL75" s="35">
        <f t="shared" si="131"/>
        <v>0</v>
      </c>
      <c r="AM75" s="35">
        <f t="shared" si="132"/>
        <v>0</v>
      </c>
      <c r="AN75" s="35">
        <f t="shared" si="133"/>
        <v>0</v>
      </c>
      <c r="AO75" s="36">
        <f t="shared" si="134"/>
        <v>0</v>
      </c>
      <c r="AP75" s="35">
        <f t="shared" si="135"/>
        <v>98.599929996499839</v>
      </c>
      <c r="AQ75" s="35">
        <f t="shared" si="136"/>
        <v>100.00000000000001</v>
      </c>
      <c r="AR75" s="35">
        <f t="shared" si="137"/>
        <v>96.307315365768275</v>
      </c>
      <c r="AS75" s="35">
        <f t="shared" si="138"/>
        <v>95.344767238361925</v>
      </c>
      <c r="AT75" s="35">
        <f t="shared" si="139"/>
        <v>91.827091354567727</v>
      </c>
      <c r="AU75" s="35">
        <f t="shared" si="140"/>
        <v>0</v>
      </c>
      <c r="AV75" s="35">
        <f t="shared" si="141"/>
        <v>0</v>
      </c>
      <c r="AW75" s="35">
        <f t="shared" si="142"/>
        <v>0</v>
      </c>
      <c r="AX75" s="35">
        <f t="shared" si="143"/>
        <v>0</v>
      </c>
      <c r="AY75" s="35">
        <f t="shared" si="144"/>
        <v>0</v>
      </c>
      <c r="AZ75" s="35">
        <f t="shared" si="145"/>
        <v>0</v>
      </c>
      <c r="BA75" s="36">
        <f t="shared" si="146"/>
        <v>0</v>
      </c>
      <c r="BB75" s="35">
        <f t="shared" si="147"/>
        <v>100</v>
      </c>
      <c r="BC75" s="35">
        <f t="shared" si="148"/>
        <v>99.65370002150749</v>
      </c>
      <c r="BD75" s="35">
        <f t="shared" si="149"/>
        <v>96.061852514061059</v>
      </c>
      <c r="BE75" s="35">
        <f t="shared" si="150"/>
        <v>94.322944374835856</v>
      </c>
      <c r="BF75" s="35">
        <f t="shared" si="151"/>
        <v>87.806879265822005</v>
      </c>
      <c r="BG75" s="35">
        <f t="shared" si="152"/>
        <v>0</v>
      </c>
      <c r="BH75" s="35">
        <f t="shared" si="153"/>
        <v>0</v>
      </c>
      <c r="BI75" s="35">
        <f t="shared" si="154"/>
        <v>0</v>
      </c>
      <c r="BJ75" s="35">
        <f t="shared" si="155"/>
        <v>0</v>
      </c>
      <c r="BK75" s="35">
        <f t="shared" si="156"/>
        <v>0</v>
      </c>
      <c r="BL75" s="35">
        <f t="shared" si="157"/>
        <v>0</v>
      </c>
      <c r="BM75" s="35">
        <f t="shared" si="158"/>
        <v>98.809100876769421</v>
      </c>
      <c r="BN75" s="35">
        <f t="shared" si="159"/>
        <v>100</v>
      </c>
      <c r="BO75" s="35">
        <f t="shared" si="160"/>
        <v>96.759526266765178</v>
      </c>
      <c r="BP75" s="36">
        <f t="shared" si="161"/>
        <v>0</v>
      </c>
      <c r="BQ75" s="35">
        <f t="shared" si="162"/>
        <v>52.555970149253739</v>
      </c>
      <c r="BR75" s="35">
        <f t="shared" si="163"/>
        <v>52.373968835930349</v>
      </c>
      <c r="BS75" s="35">
        <f t="shared" si="164"/>
        <v>50.486238532110086</v>
      </c>
      <c r="BT75" s="35">
        <f t="shared" si="165"/>
        <v>49.572338489535944</v>
      </c>
      <c r="BU75" s="35">
        <f t="shared" si="166"/>
        <v>46.147757255936682</v>
      </c>
      <c r="BV75" s="35">
        <f t="shared" si="167"/>
        <v>0</v>
      </c>
      <c r="BW75" s="35">
        <f t="shared" si="168"/>
        <v>0</v>
      </c>
      <c r="BX75" s="35">
        <f t="shared" si="169"/>
        <v>0</v>
      </c>
      <c r="BY75" s="35">
        <f t="shared" si="170"/>
        <v>0</v>
      </c>
      <c r="BZ75" s="35">
        <f t="shared" si="171"/>
        <v>0</v>
      </c>
      <c r="CA75" s="35">
        <f t="shared" si="172"/>
        <v>0</v>
      </c>
      <c r="CB75" s="35">
        <f t="shared" si="173"/>
        <v>38.335711933252824</v>
      </c>
      <c r="CC75" s="35">
        <f t="shared" si="174"/>
        <v>38.797754046020032</v>
      </c>
      <c r="CD75" s="35">
        <f t="shared" si="175"/>
        <v>37.540523017073703</v>
      </c>
      <c r="CE75" s="36">
        <f t="shared" si="176"/>
        <v>0</v>
      </c>
      <c r="CF75" s="35">
        <f t="shared" si="177"/>
        <v>98.599929996499839</v>
      </c>
      <c r="CG75" s="35">
        <f t="shared" si="178"/>
        <v>100.00000000000001</v>
      </c>
      <c r="CH75" s="35">
        <f t="shared" si="179"/>
        <v>96.307315365768275</v>
      </c>
      <c r="CI75" s="35">
        <f t="shared" si="180"/>
        <v>95.344767238361925</v>
      </c>
      <c r="CJ75" s="35">
        <f t="shared" si="181"/>
        <v>91.827091354567727</v>
      </c>
      <c r="CK75" s="35">
        <f t="shared" si="182"/>
        <v>0</v>
      </c>
      <c r="CL75" s="35">
        <f t="shared" si="183"/>
        <v>0</v>
      </c>
      <c r="CM75" s="35">
        <f t="shared" si="184"/>
        <v>0</v>
      </c>
      <c r="CN75" s="35">
        <f t="shared" si="185"/>
        <v>0</v>
      </c>
      <c r="CO75" s="35">
        <f t="shared" si="186"/>
        <v>0</v>
      </c>
      <c r="CP75" s="35">
        <f t="shared" si="187"/>
        <v>0</v>
      </c>
      <c r="CQ75" s="35">
        <f t="shared" si="188"/>
        <v>99.091940976163443</v>
      </c>
      <c r="CR75" s="35">
        <f t="shared" si="189"/>
        <v>100</v>
      </c>
      <c r="CS75" s="35">
        <f t="shared" si="190"/>
        <v>98.581157775255406</v>
      </c>
      <c r="CT75" s="56"/>
      <c r="CU75" s="57">
        <v>5.6340000000000003</v>
      </c>
      <c r="CV75" s="57">
        <v>5.7140000000000004</v>
      </c>
      <c r="CW75" s="57">
        <v>5.5030000000000001</v>
      </c>
      <c r="CX75" s="57">
        <v>5.4480000000000004</v>
      </c>
      <c r="CY75" s="57">
        <v>5.2469999999999999</v>
      </c>
      <c r="CZ75" s="57"/>
      <c r="DA75" s="57"/>
      <c r="DB75" s="57"/>
      <c r="DC75" s="57"/>
      <c r="DD75" s="57"/>
      <c r="DE75" s="57"/>
      <c r="DF75" s="68">
        <v>3.492</v>
      </c>
      <c r="DG75" s="68">
        <v>3.524</v>
      </c>
      <c r="DH75" s="68">
        <v>3.4740000000000002</v>
      </c>
      <c r="DI75" s="56"/>
      <c r="DJ75" s="57">
        <v>0.1114</v>
      </c>
      <c r="DK75" s="57">
        <v>0.10050000000000001</v>
      </c>
      <c r="DL75" s="57">
        <v>9.6140000000000003E-2</v>
      </c>
      <c r="DM75" s="57">
        <v>5.6570000000000002E-2</v>
      </c>
      <c r="DN75" s="57">
        <v>7.4800000000000005E-2</v>
      </c>
      <c r="DO75" s="57"/>
      <c r="DP75" s="57"/>
      <c r="DQ75" s="57"/>
      <c r="DR75" s="57"/>
      <c r="DS75" s="57"/>
      <c r="DT75" s="57"/>
      <c r="DU75" s="68">
        <v>0.16950000000000001</v>
      </c>
      <c r="DV75" s="68">
        <v>0.44900000000000001</v>
      </c>
      <c r="DW75" s="68">
        <v>0.1552</v>
      </c>
    </row>
    <row r="76" spans="1:127" x14ac:dyDescent="0.2">
      <c r="A76" s="50" t="s">
        <v>60</v>
      </c>
      <c r="B76" s="50" t="e">
        <f>VLOOKUP(A76,#REF!,6,FALSE)</f>
        <v>#REF!</v>
      </c>
      <c r="C76" s="87" t="e">
        <f>VLOOKUP(B76,#REF!,10,FALSE)</f>
        <v>#REF!</v>
      </c>
      <c r="E76" s="102" t="str">
        <f t="shared" si="98"/>
        <v/>
      </c>
      <c r="F76" s="103">
        <f t="shared" si="99"/>
        <v>2.3848734177215203</v>
      </c>
      <c r="G76" s="103">
        <f t="shared" si="100"/>
        <v>2.3266933333333331</v>
      </c>
      <c r="H76" s="103">
        <f t="shared" si="101"/>
        <v>2.3227402597402573</v>
      </c>
      <c r="I76" s="103">
        <f t="shared" si="102"/>
        <v>2.5650588235294123</v>
      </c>
      <c r="J76" s="103">
        <f t="shared" si="103"/>
        <v>3.1002602739726015</v>
      </c>
      <c r="K76" s="103" t="str">
        <f t="shared" si="104"/>
        <v/>
      </c>
      <c r="L76" s="103" t="str">
        <f t="shared" si="105"/>
        <v/>
      </c>
      <c r="M76" s="103" t="str">
        <f t="shared" si="106"/>
        <v/>
      </c>
      <c r="N76" s="103" t="str">
        <f t="shared" si="107"/>
        <v/>
      </c>
      <c r="O76" s="103" t="str">
        <f t="shared" si="108"/>
        <v/>
      </c>
      <c r="P76" s="103">
        <f t="shared" si="109"/>
        <v>0.47732098765432163</v>
      </c>
      <c r="Q76" s="102" t="str">
        <f t="shared" si="110"/>
        <v/>
      </c>
      <c r="R76" s="103">
        <f t="shared" si="111"/>
        <v>0.594444444444445</v>
      </c>
      <c r="S76" s="103">
        <f t="shared" si="112"/>
        <v>0.65444444444444549</v>
      </c>
      <c r="T76" s="103">
        <f t="shared" si="113"/>
        <v>0.79444444444444429</v>
      </c>
      <c r="U76" s="103">
        <f t="shared" si="114"/>
        <v>1.0844444444444452</v>
      </c>
      <c r="V76" s="103">
        <f t="shared" si="115"/>
        <v>1.6844444444444449</v>
      </c>
      <c r="W76" s="103" t="str">
        <f t="shared" si="116"/>
        <v/>
      </c>
      <c r="X76" s="103" t="str">
        <f t="shared" si="117"/>
        <v/>
      </c>
      <c r="Y76" s="103" t="str">
        <f t="shared" si="118"/>
        <v/>
      </c>
      <c r="Z76" s="103" t="str">
        <f t="shared" si="119"/>
        <v/>
      </c>
      <c r="AA76" s="103" t="str">
        <f t="shared" si="120"/>
        <v/>
      </c>
      <c r="AB76" s="103">
        <f t="shared" si="121"/>
        <v>-1.3015555555555558</v>
      </c>
      <c r="AC76" s="36">
        <f t="shared" si="122"/>
        <v>0</v>
      </c>
      <c r="AD76" s="35">
        <f t="shared" si="123"/>
        <v>94.776119402985074</v>
      </c>
      <c r="AE76" s="35">
        <f t="shared" si="124"/>
        <v>93.675527039413396</v>
      </c>
      <c r="AF76" s="35">
        <f t="shared" si="125"/>
        <v>95.045871559633028</v>
      </c>
      <c r="AG76" s="35">
        <f t="shared" si="126"/>
        <v>96.906278434940845</v>
      </c>
      <c r="AH76" s="35">
        <f t="shared" si="127"/>
        <v>98.944591029023755</v>
      </c>
      <c r="AI76" s="35">
        <f t="shared" si="128"/>
        <v>0</v>
      </c>
      <c r="AJ76" s="35">
        <f t="shared" si="129"/>
        <v>0</v>
      </c>
      <c r="AK76" s="35">
        <f t="shared" si="130"/>
        <v>0</v>
      </c>
      <c r="AL76" s="35">
        <f t="shared" si="131"/>
        <v>0</v>
      </c>
      <c r="AM76" s="35">
        <f t="shared" si="132"/>
        <v>0</v>
      </c>
      <c r="AN76" s="35">
        <f t="shared" si="133"/>
        <v>77.962264150943398</v>
      </c>
      <c r="AO76" s="36">
        <f t="shared" si="134"/>
        <v>0</v>
      </c>
      <c r="AP76" s="35">
        <f t="shared" si="135"/>
        <v>90.311111111111117</v>
      </c>
      <c r="AQ76" s="35">
        <f t="shared" si="136"/>
        <v>90.844444444444449</v>
      </c>
      <c r="AR76" s="35">
        <f t="shared" si="137"/>
        <v>92.088888888888889</v>
      </c>
      <c r="AS76" s="35">
        <f t="shared" si="138"/>
        <v>94.666666666666671</v>
      </c>
      <c r="AT76" s="35">
        <f t="shared" si="139"/>
        <v>100</v>
      </c>
      <c r="AU76" s="35">
        <f t="shared" si="140"/>
        <v>0</v>
      </c>
      <c r="AV76" s="35">
        <f t="shared" si="141"/>
        <v>0</v>
      </c>
      <c r="AW76" s="35">
        <f t="shared" si="142"/>
        <v>0</v>
      </c>
      <c r="AX76" s="35">
        <f t="shared" si="143"/>
        <v>0</v>
      </c>
      <c r="AY76" s="35">
        <f t="shared" si="144"/>
        <v>0</v>
      </c>
      <c r="AZ76" s="35">
        <f t="shared" si="145"/>
        <v>100</v>
      </c>
      <c r="BA76" s="36">
        <f t="shared" si="146"/>
        <v>0</v>
      </c>
      <c r="BB76" s="35">
        <f t="shared" si="147"/>
        <v>95.787064676616907</v>
      </c>
      <c r="BC76" s="35">
        <f t="shared" si="148"/>
        <v>94.674732661167127</v>
      </c>
      <c r="BD76" s="35">
        <f t="shared" si="149"/>
        <v>96.059694189602439</v>
      </c>
      <c r="BE76" s="35">
        <f t="shared" si="150"/>
        <v>97.939945404913544</v>
      </c>
      <c r="BF76" s="35">
        <f t="shared" si="151"/>
        <v>100</v>
      </c>
      <c r="BG76" s="35">
        <f t="shared" si="152"/>
        <v>0</v>
      </c>
      <c r="BH76" s="35">
        <f t="shared" si="153"/>
        <v>0</v>
      </c>
      <c r="BI76" s="35">
        <f t="shared" si="154"/>
        <v>0</v>
      </c>
      <c r="BJ76" s="35">
        <f t="shared" si="155"/>
        <v>0</v>
      </c>
      <c r="BK76" s="35">
        <f t="shared" si="156"/>
        <v>0</v>
      </c>
      <c r="BL76" s="35">
        <f t="shared" si="157"/>
        <v>78.793861635220125</v>
      </c>
      <c r="BM76" s="35">
        <f t="shared" si="158"/>
        <v>98.91022748479044</v>
      </c>
      <c r="BN76" s="35">
        <f t="shared" si="159"/>
        <v>100</v>
      </c>
      <c r="BO76" s="35">
        <f t="shared" si="160"/>
        <v>97.73299533067167</v>
      </c>
      <c r="BP76" s="36">
        <f t="shared" si="161"/>
        <v>0</v>
      </c>
      <c r="BQ76" s="35">
        <f t="shared" si="162"/>
        <v>94.776119402985074</v>
      </c>
      <c r="BR76" s="35">
        <f t="shared" si="163"/>
        <v>93.675527039413396</v>
      </c>
      <c r="BS76" s="35">
        <f t="shared" si="164"/>
        <v>95.045871559633028</v>
      </c>
      <c r="BT76" s="35">
        <f t="shared" si="165"/>
        <v>96.906278434940859</v>
      </c>
      <c r="BU76" s="35">
        <f t="shared" si="166"/>
        <v>98.944591029023755</v>
      </c>
      <c r="BV76" s="35">
        <f t="shared" si="167"/>
        <v>0</v>
      </c>
      <c r="BW76" s="35">
        <f t="shared" si="168"/>
        <v>0</v>
      </c>
      <c r="BX76" s="35">
        <f t="shared" si="169"/>
        <v>0</v>
      </c>
      <c r="BY76" s="35">
        <f t="shared" si="170"/>
        <v>0</v>
      </c>
      <c r="BZ76" s="35">
        <f t="shared" si="171"/>
        <v>0</v>
      </c>
      <c r="CA76" s="35">
        <f t="shared" si="172"/>
        <v>77.962264150943398</v>
      </c>
      <c r="CB76" s="35">
        <f t="shared" si="173"/>
        <v>91.799319354484581</v>
      </c>
      <c r="CC76" s="35">
        <f t="shared" si="174"/>
        <v>92.810745348453153</v>
      </c>
      <c r="CD76" s="35">
        <f t="shared" si="175"/>
        <v>90.706721417765294</v>
      </c>
      <c r="CE76" s="36">
        <f t="shared" si="176"/>
        <v>0</v>
      </c>
      <c r="CF76" s="35">
        <f t="shared" si="177"/>
        <v>90.311111111111117</v>
      </c>
      <c r="CG76" s="35">
        <f t="shared" si="178"/>
        <v>90.844444444444449</v>
      </c>
      <c r="CH76" s="35">
        <f t="shared" si="179"/>
        <v>92.088888888888889</v>
      </c>
      <c r="CI76" s="35">
        <f t="shared" si="180"/>
        <v>94.666666666666671</v>
      </c>
      <c r="CJ76" s="35">
        <f t="shared" si="181"/>
        <v>100</v>
      </c>
      <c r="CK76" s="35">
        <f t="shared" si="182"/>
        <v>0</v>
      </c>
      <c r="CL76" s="35">
        <f t="shared" si="183"/>
        <v>0</v>
      </c>
      <c r="CM76" s="35">
        <f t="shared" si="184"/>
        <v>0</v>
      </c>
      <c r="CN76" s="35">
        <f t="shared" si="185"/>
        <v>0</v>
      </c>
      <c r="CO76" s="35">
        <f t="shared" si="186"/>
        <v>0</v>
      </c>
      <c r="CP76" s="35">
        <f t="shared" si="187"/>
        <v>73.457777777777778</v>
      </c>
      <c r="CQ76" s="35">
        <f t="shared" si="188"/>
        <v>99.193357058125756</v>
      </c>
      <c r="CR76" s="35">
        <f t="shared" si="189"/>
        <v>100</v>
      </c>
      <c r="CS76" s="35">
        <f t="shared" si="190"/>
        <v>99.57295373665481</v>
      </c>
      <c r="CT76" s="56"/>
      <c r="CU76" s="57">
        <v>10.16</v>
      </c>
      <c r="CV76" s="57">
        <v>10.220000000000001</v>
      </c>
      <c r="CW76" s="57">
        <v>10.36</v>
      </c>
      <c r="CX76" s="57">
        <v>10.65</v>
      </c>
      <c r="CY76" s="57">
        <v>11.25</v>
      </c>
      <c r="CZ76" s="57"/>
      <c r="DA76" s="57"/>
      <c r="DB76" s="57"/>
      <c r="DC76" s="57"/>
      <c r="DD76" s="57"/>
      <c r="DE76" s="57">
        <v>8.2639999999999993</v>
      </c>
      <c r="DF76" s="57">
        <v>8.3620000000000001</v>
      </c>
      <c r="DG76" s="57">
        <v>8.43</v>
      </c>
      <c r="DH76" s="57">
        <v>8.3940000000000001</v>
      </c>
      <c r="DI76" s="56"/>
      <c r="DJ76" s="57">
        <v>0.1424</v>
      </c>
      <c r="DK76" s="57">
        <v>9.0630000000000002E-2</v>
      </c>
      <c r="DL76" s="57">
        <v>0.1459</v>
      </c>
      <c r="DM76" s="57">
        <v>9.2499999999999999E-2</v>
      </c>
      <c r="DN76" s="57">
        <v>0.35849999999999999</v>
      </c>
      <c r="DO76" s="57"/>
      <c r="DP76" s="57"/>
      <c r="DQ76" s="57"/>
      <c r="DR76" s="57"/>
      <c r="DS76" s="57"/>
      <c r="DT76" s="57">
        <v>0.2</v>
      </c>
      <c r="DU76" s="57">
        <v>0.1193</v>
      </c>
      <c r="DV76" s="57">
        <v>0.11550000000000001</v>
      </c>
      <c r="DW76" s="57">
        <v>0.2011</v>
      </c>
    </row>
    <row r="77" spans="1:127" x14ac:dyDescent="0.2">
      <c r="A77" s="50" t="s">
        <v>61</v>
      </c>
      <c r="B77" s="50" t="e">
        <f>VLOOKUP(A77,#REF!,6,FALSE)</f>
        <v>#REF!</v>
      </c>
      <c r="C77" s="87" t="e">
        <f>VLOOKUP(B77,#REF!,10,FALSE)</f>
        <v>#REF!</v>
      </c>
      <c r="E77" s="102" t="str">
        <f t="shared" si="98"/>
        <v/>
      </c>
      <c r="F77" s="103">
        <f t="shared" si="99"/>
        <v>1.4218734177215193</v>
      </c>
      <c r="G77" s="103" t="str">
        <f t="shared" si="100"/>
        <v/>
      </c>
      <c r="H77" s="103">
        <f t="shared" si="101"/>
        <v>0.84974025974025835</v>
      </c>
      <c r="I77" s="103" t="str">
        <f t="shared" si="102"/>
        <v/>
      </c>
      <c r="J77" s="103" t="str">
        <f t="shared" si="103"/>
        <v/>
      </c>
      <c r="K77" s="103" t="str">
        <f t="shared" si="104"/>
        <v/>
      </c>
      <c r="L77" s="103">
        <f t="shared" si="105"/>
        <v>0.5034666666666654</v>
      </c>
      <c r="M77" s="103">
        <f t="shared" si="106"/>
        <v>-0.12356097560975599</v>
      </c>
      <c r="N77" s="103">
        <f t="shared" si="107"/>
        <v>-0.76451351351351082</v>
      </c>
      <c r="O77" s="103">
        <f t="shared" si="108"/>
        <v>-1.6859111111111105</v>
      </c>
      <c r="P77" s="103">
        <f t="shared" si="109"/>
        <v>-1.4786790123456779</v>
      </c>
      <c r="Q77" s="102" t="str">
        <f t="shared" si="110"/>
        <v/>
      </c>
      <c r="R77" s="103">
        <f t="shared" si="111"/>
        <v>1.8015999999999996</v>
      </c>
      <c r="S77" s="103" t="str">
        <f t="shared" si="112"/>
        <v/>
      </c>
      <c r="T77" s="103">
        <f t="shared" si="113"/>
        <v>1.4916000000000009</v>
      </c>
      <c r="U77" s="103" t="str">
        <f t="shared" si="114"/>
        <v/>
      </c>
      <c r="V77" s="103" t="str">
        <f t="shared" si="115"/>
        <v/>
      </c>
      <c r="W77" s="103" t="str">
        <f t="shared" si="116"/>
        <v/>
      </c>
      <c r="X77" s="103">
        <f t="shared" si="117"/>
        <v>0.53160000000000007</v>
      </c>
      <c r="Y77" s="103">
        <f t="shared" si="118"/>
        <v>0.11960000000000015</v>
      </c>
      <c r="Z77" s="103">
        <f t="shared" si="119"/>
        <v>-0.47439999999999927</v>
      </c>
      <c r="AA77" s="103">
        <f t="shared" si="120"/>
        <v>-1.7664</v>
      </c>
      <c r="AB77" s="103">
        <f t="shared" si="121"/>
        <v>-1.0873999999999997</v>
      </c>
      <c r="AC77" s="36">
        <f t="shared" si="122"/>
        <v>0</v>
      </c>
      <c r="AD77" s="35">
        <f t="shared" si="123"/>
        <v>85.792910447761187</v>
      </c>
      <c r="AE77" s="35">
        <f t="shared" si="124"/>
        <v>0</v>
      </c>
      <c r="AF77" s="35">
        <f t="shared" si="125"/>
        <v>81.532110091743121</v>
      </c>
      <c r="AG77" s="35">
        <f t="shared" si="126"/>
        <v>0</v>
      </c>
      <c r="AH77" s="35">
        <f t="shared" si="127"/>
        <v>0</v>
      </c>
      <c r="AI77" s="35">
        <f t="shared" si="128"/>
        <v>0</v>
      </c>
      <c r="AJ77" s="35">
        <f t="shared" si="129"/>
        <v>85.081034667811522</v>
      </c>
      <c r="AK77" s="35">
        <f t="shared" si="130"/>
        <v>76.566479877738161</v>
      </c>
      <c r="AL77" s="35">
        <f t="shared" si="131"/>
        <v>70.008092251669041</v>
      </c>
      <c r="AM77" s="35">
        <f t="shared" si="132"/>
        <v>56.715365239294705</v>
      </c>
      <c r="AN77" s="35">
        <f t="shared" si="133"/>
        <v>59.509433962264147</v>
      </c>
      <c r="AO77" s="36">
        <f t="shared" si="134"/>
        <v>0</v>
      </c>
      <c r="AP77" s="35">
        <f t="shared" si="135"/>
        <v>100</v>
      </c>
      <c r="AQ77" s="35">
        <f t="shared" si="136"/>
        <v>0</v>
      </c>
      <c r="AR77" s="35">
        <f t="shared" si="137"/>
        <v>96.629335652930322</v>
      </c>
      <c r="AS77" s="35">
        <f t="shared" si="138"/>
        <v>0</v>
      </c>
      <c r="AT77" s="35">
        <f t="shared" si="139"/>
        <v>0</v>
      </c>
      <c r="AU77" s="35">
        <f t="shared" si="140"/>
        <v>0</v>
      </c>
      <c r="AV77" s="35">
        <f t="shared" si="141"/>
        <v>100</v>
      </c>
      <c r="AW77" s="35">
        <f t="shared" si="142"/>
        <v>100</v>
      </c>
      <c r="AX77" s="35">
        <f t="shared" si="143"/>
        <v>92.095808383233546</v>
      </c>
      <c r="AY77" s="35">
        <f t="shared" si="144"/>
        <v>74.903526280771786</v>
      </c>
      <c r="AZ77" s="35">
        <f t="shared" si="145"/>
        <v>83.938789088489685</v>
      </c>
      <c r="BA77" s="36">
        <f t="shared" si="146"/>
        <v>0</v>
      </c>
      <c r="BB77" s="35">
        <f t="shared" si="147"/>
        <v>100</v>
      </c>
      <c r="BC77" s="35">
        <f t="shared" si="148"/>
        <v>0</v>
      </c>
      <c r="BD77" s="35">
        <f t="shared" si="149"/>
        <v>95.033621853157157</v>
      </c>
      <c r="BE77" s="35">
        <f t="shared" si="150"/>
        <v>0</v>
      </c>
      <c r="BF77" s="35">
        <f t="shared" si="151"/>
        <v>0</v>
      </c>
      <c r="BG77" s="35">
        <f t="shared" si="152"/>
        <v>0</v>
      </c>
      <c r="BH77" s="35">
        <f t="shared" si="153"/>
        <v>99.170239386641256</v>
      </c>
      <c r="BI77" s="35">
        <f t="shared" si="154"/>
        <v>89.245695801821583</v>
      </c>
      <c r="BJ77" s="35">
        <f t="shared" si="155"/>
        <v>81.601255728812887</v>
      </c>
      <c r="BK77" s="35">
        <f t="shared" si="156"/>
        <v>66.10728665491348</v>
      </c>
      <c r="BL77" s="35">
        <f t="shared" si="157"/>
        <v>69.3640461101959</v>
      </c>
      <c r="BM77" s="35">
        <f t="shared" si="158"/>
        <v>100</v>
      </c>
      <c r="BN77" s="35">
        <f t="shared" si="159"/>
        <v>87.630572019548623</v>
      </c>
      <c r="BO77" s="35">
        <f t="shared" si="160"/>
        <v>97.59627166423941</v>
      </c>
      <c r="BP77" s="36">
        <f t="shared" si="161"/>
        <v>0</v>
      </c>
      <c r="BQ77" s="35">
        <f t="shared" si="162"/>
        <v>85.792910447761187</v>
      </c>
      <c r="BR77" s="35">
        <f t="shared" si="163"/>
        <v>0</v>
      </c>
      <c r="BS77" s="35">
        <f t="shared" si="164"/>
        <v>81.532110091743121</v>
      </c>
      <c r="BT77" s="35">
        <f t="shared" si="165"/>
        <v>0</v>
      </c>
      <c r="BU77" s="35">
        <f t="shared" si="166"/>
        <v>0</v>
      </c>
      <c r="BV77" s="35">
        <f t="shared" si="167"/>
        <v>0</v>
      </c>
      <c r="BW77" s="35">
        <f t="shared" si="168"/>
        <v>85.081034667811522</v>
      </c>
      <c r="BX77" s="35">
        <f t="shared" si="169"/>
        <v>76.566479877738161</v>
      </c>
      <c r="BY77" s="35">
        <f t="shared" si="170"/>
        <v>70.008092251669041</v>
      </c>
      <c r="BZ77" s="35">
        <f t="shared" si="171"/>
        <v>56.715365239294705</v>
      </c>
      <c r="CA77" s="35">
        <f t="shared" si="172"/>
        <v>59.509433962264147</v>
      </c>
      <c r="CB77" s="35">
        <f t="shared" si="173"/>
        <v>82.643539356680208</v>
      </c>
      <c r="CC77" s="35">
        <f t="shared" si="174"/>
        <v>72.421006275459661</v>
      </c>
      <c r="CD77" s="35">
        <f t="shared" si="175"/>
        <v>80.657013183488232</v>
      </c>
      <c r="CE77" s="36">
        <f t="shared" si="176"/>
        <v>0</v>
      </c>
      <c r="CF77" s="35">
        <f t="shared" si="177"/>
        <v>100</v>
      </c>
      <c r="CG77" s="35">
        <f t="shared" si="178"/>
        <v>0</v>
      </c>
      <c r="CH77" s="35">
        <f t="shared" si="179"/>
        <v>96.629335652930322</v>
      </c>
      <c r="CI77" s="35">
        <f t="shared" si="180"/>
        <v>0</v>
      </c>
      <c r="CJ77" s="35">
        <f t="shared" si="181"/>
        <v>0</v>
      </c>
      <c r="CK77" s="35">
        <f t="shared" si="182"/>
        <v>0</v>
      </c>
      <c r="CL77" s="35">
        <f t="shared" si="183"/>
        <v>86.191149287811243</v>
      </c>
      <c r="CM77" s="35">
        <f t="shared" si="184"/>
        <v>81.711427639447649</v>
      </c>
      <c r="CN77" s="35">
        <f t="shared" si="185"/>
        <v>75.252799826030241</v>
      </c>
      <c r="CO77" s="35">
        <f t="shared" si="186"/>
        <v>61.204740676307495</v>
      </c>
      <c r="CP77" s="35">
        <f t="shared" si="187"/>
        <v>68.587582907469823</v>
      </c>
      <c r="CQ77" s="35">
        <f t="shared" si="188"/>
        <v>100</v>
      </c>
      <c r="CR77" s="35">
        <f t="shared" si="189"/>
        <v>87.380446333687587</v>
      </c>
      <c r="CS77" s="35">
        <f t="shared" si="190"/>
        <v>99.149840595111598</v>
      </c>
      <c r="CT77" s="56"/>
      <c r="CU77" s="57">
        <v>9.1969999999999992</v>
      </c>
      <c r="CV77" s="65"/>
      <c r="CW77" s="57">
        <v>8.8870000000000005</v>
      </c>
      <c r="CX77" s="65"/>
      <c r="CY77" s="57"/>
      <c r="CZ77" s="57"/>
      <c r="DA77" s="57">
        <v>7.9269999999999996</v>
      </c>
      <c r="DB77" s="57">
        <v>7.5149999999999997</v>
      </c>
      <c r="DC77" s="57">
        <v>6.9210000000000003</v>
      </c>
      <c r="DD77" s="57">
        <v>5.6289999999999996</v>
      </c>
      <c r="DE77" s="57">
        <v>6.3079999999999998</v>
      </c>
      <c r="DF77" s="57">
        <v>7.5279999999999996</v>
      </c>
      <c r="DG77" s="57">
        <v>6.5780000000000003</v>
      </c>
      <c r="DH77" s="57">
        <v>7.4640000000000004</v>
      </c>
      <c r="DI77" s="56"/>
      <c r="DJ77" s="57">
        <v>0.1346</v>
      </c>
      <c r="DK77" s="65"/>
      <c r="DL77" s="57">
        <v>0.13370000000000001</v>
      </c>
      <c r="DM77" s="65"/>
      <c r="DN77" s="57"/>
      <c r="DO77" s="57"/>
      <c r="DP77" s="57">
        <v>0.23769999999999999</v>
      </c>
      <c r="DQ77" s="57">
        <v>0.252</v>
      </c>
      <c r="DR77" s="57">
        <v>0.38400000000000001</v>
      </c>
      <c r="DS77" s="57">
        <v>1.4419999999999999</v>
      </c>
      <c r="DT77" s="57">
        <v>0.34339999999999998</v>
      </c>
      <c r="DU77" s="57">
        <v>0.1467</v>
      </c>
      <c r="DV77" s="57">
        <v>0.2195</v>
      </c>
      <c r="DW77" s="57">
        <v>0.1593</v>
      </c>
    </row>
    <row r="78" spans="1:127" x14ac:dyDescent="0.2">
      <c r="A78" s="50" t="s">
        <v>62</v>
      </c>
      <c r="B78" s="50" t="e">
        <f>VLOOKUP(A78,#REF!,6,FALSE)</f>
        <v>#REF!</v>
      </c>
      <c r="C78" s="87" t="e">
        <f>VLOOKUP(B78,#REF!,10,FALSE)</f>
        <v>#REF!</v>
      </c>
      <c r="E78" s="102" t="str">
        <f t="shared" si="98"/>
        <v/>
      </c>
      <c r="F78" s="103">
        <f t="shared" si="99"/>
        <v>0.65687341772152052</v>
      </c>
      <c r="G78" s="103">
        <f t="shared" si="100"/>
        <v>0.58269333333333329</v>
      </c>
      <c r="H78" s="103">
        <f t="shared" si="101"/>
        <v>0.30474025974025842</v>
      </c>
      <c r="I78" s="103">
        <f t="shared" si="102"/>
        <v>0.94405882352941184</v>
      </c>
      <c r="J78" s="103" t="str">
        <f t="shared" si="103"/>
        <v/>
      </c>
      <c r="K78" s="103" t="str">
        <f t="shared" si="104"/>
        <v/>
      </c>
      <c r="L78" s="103">
        <f t="shared" si="105"/>
        <v>0.92246666666666588</v>
      </c>
      <c r="M78" s="103">
        <f t="shared" si="106"/>
        <v>-0.36156097560975553</v>
      </c>
      <c r="N78" s="103">
        <f t="shared" si="107"/>
        <v>-0.63251351351351115</v>
      </c>
      <c r="O78" s="103">
        <f t="shared" si="108"/>
        <v>3.9088888888890061E-2</v>
      </c>
      <c r="P78" s="103">
        <f t="shared" si="109"/>
        <v>-1.3076790123456776</v>
      </c>
      <c r="Q78" s="102" t="str">
        <f t="shared" si="110"/>
        <v/>
      </c>
      <c r="R78" s="103">
        <f t="shared" si="111"/>
        <v>0.82716666666666772</v>
      </c>
      <c r="S78" s="103">
        <f t="shared" si="112"/>
        <v>0.8711666666666682</v>
      </c>
      <c r="T78" s="103">
        <f t="shared" si="113"/>
        <v>0.73716666666666786</v>
      </c>
      <c r="U78" s="103">
        <f t="shared" si="114"/>
        <v>1.4241666666666672</v>
      </c>
      <c r="V78" s="103" t="str">
        <f t="shared" si="115"/>
        <v/>
      </c>
      <c r="W78" s="103" t="str">
        <f t="shared" si="116"/>
        <v/>
      </c>
      <c r="X78" s="103">
        <f t="shared" si="117"/>
        <v>0.74116666666666742</v>
      </c>
      <c r="Y78" s="103">
        <f t="shared" si="118"/>
        <v>-0.32783333333333253</v>
      </c>
      <c r="Z78" s="103">
        <f t="shared" si="119"/>
        <v>-0.55183333333333273</v>
      </c>
      <c r="AA78" s="103">
        <f t="shared" si="120"/>
        <v>-0.25083333333333258</v>
      </c>
      <c r="AB78" s="103">
        <f t="shared" si="121"/>
        <v>-1.1258333333333326</v>
      </c>
      <c r="AC78" s="36">
        <f t="shared" si="122"/>
        <v>0</v>
      </c>
      <c r="AD78" s="35">
        <f t="shared" si="123"/>
        <v>78.656716417910445</v>
      </c>
      <c r="AE78" s="35">
        <f t="shared" si="124"/>
        <v>77.690192483959677</v>
      </c>
      <c r="AF78" s="35">
        <f t="shared" si="125"/>
        <v>76.532110091743121</v>
      </c>
      <c r="AG78" s="35">
        <f t="shared" si="126"/>
        <v>82.156505914467701</v>
      </c>
      <c r="AH78" s="35">
        <f t="shared" si="127"/>
        <v>0</v>
      </c>
      <c r="AI78" s="35">
        <f t="shared" si="128"/>
        <v>0</v>
      </c>
      <c r="AJ78" s="35">
        <f t="shared" si="129"/>
        <v>89.578190404636686</v>
      </c>
      <c r="AK78" s="35">
        <f t="shared" si="130"/>
        <v>74.141619969434544</v>
      </c>
      <c r="AL78" s="35">
        <f t="shared" si="131"/>
        <v>71.343313777058469</v>
      </c>
      <c r="AM78" s="35">
        <f t="shared" si="132"/>
        <v>74.095717884130977</v>
      </c>
      <c r="AN78" s="35">
        <f t="shared" si="133"/>
        <v>61.122641509433961</v>
      </c>
      <c r="AO78" s="36">
        <f t="shared" si="134"/>
        <v>0</v>
      </c>
      <c r="AP78" s="35">
        <f t="shared" si="135"/>
        <v>93.387972089932447</v>
      </c>
      <c r="AQ78" s="35">
        <f t="shared" si="136"/>
        <v>93.875290729870429</v>
      </c>
      <c r="AR78" s="35">
        <f t="shared" si="137"/>
        <v>92.391183962786585</v>
      </c>
      <c r="AS78" s="35">
        <f t="shared" si="138"/>
        <v>100</v>
      </c>
      <c r="AT78" s="35">
        <f t="shared" si="139"/>
        <v>0</v>
      </c>
      <c r="AU78" s="35">
        <f t="shared" si="140"/>
        <v>0</v>
      </c>
      <c r="AV78" s="35">
        <f t="shared" si="141"/>
        <v>100</v>
      </c>
      <c r="AW78" s="35">
        <f t="shared" si="142"/>
        <v>98.952950775088397</v>
      </c>
      <c r="AX78" s="35">
        <f t="shared" si="143"/>
        <v>95.906989393527326</v>
      </c>
      <c r="AY78" s="35">
        <f t="shared" si="144"/>
        <v>100</v>
      </c>
      <c r="AZ78" s="35">
        <f t="shared" si="145"/>
        <v>88.10171335327712</v>
      </c>
      <c r="BA78" s="36">
        <f t="shared" si="146"/>
        <v>0</v>
      </c>
      <c r="BB78" s="35">
        <f t="shared" si="147"/>
        <v>87.807887235282962</v>
      </c>
      <c r="BC78" s="35">
        <f t="shared" si="148"/>
        <v>86.72891485418792</v>
      </c>
      <c r="BD78" s="35">
        <f t="shared" si="149"/>
        <v>85.436097498774345</v>
      </c>
      <c r="BE78" s="35">
        <f t="shared" si="150"/>
        <v>91.714853295602154</v>
      </c>
      <c r="BF78" s="35">
        <f t="shared" si="151"/>
        <v>0</v>
      </c>
      <c r="BG78" s="35">
        <f t="shared" si="152"/>
        <v>0</v>
      </c>
      <c r="BH78" s="35">
        <f t="shared" si="153"/>
        <v>100</v>
      </c>
      <c r="BI78" s="35">
        <f t="shared" si="154"/>
        <v>82.767490205514207</v>
      </c>
      <c r="BJ78" s="35">
        <f t="shared" si="155"/>
        <v>79.643620232548969</v>
      </c>
      <c r="BK78" s="35">
        <f t="shared" si="156"/>
        <v>82.716247726629319</v>
      </c>
      <c r="BL78" s="35">
        <f t="shared" si="157"/>
        <v>68.233842672345574</v>
      </c>
      <c r="BM78" s="35">
        <f t="shared" si="158"/>
        <v>97.214111310410871</v>
      </c>
      <c r="BN78" s="35">
        <f t="shared" si="159"/>
        <v>95.275668299914827</v>
      </c>
      <c r="BO78" s="35">
        <f t="shared" si="160"/>
        <v>100</v>
      </c>
      <c r="BP78" s="36">
        <f t="shared" si="161"/>
        <v>0</v>
      </c>
      <c r="BQ78" s="35">
        <f t="shared" si="162"/>
        <v>78.656716417910445</v>
      </c>
      <c r="BR78" s="35">
        <f t="shared" si="163"/>
        <v>77.690192483959677</v>
      </c>
      <c r="BS78" s="35">
        <f t="shared" si="164"/>
        <v>76.532110091743121</v>
      </c>
      <c r="BT78" s="35">
        <f t="shared" si="165"/>
        <v>82.156505914467701</v>
      </c>
      <c r="BU78" s="35">
        <f t="shared" si="166"/>
        <v>0</v>
      </c>
      <c r="BV78" s="35">
        <f t="shared" si="167"/>
        <v>0</v>
      </c>
      <c r="BW78" s="35">
        <f t="shared" si="168"/>
        <v>89.578190404636686</v>
      </c>
      <c r="BX78" s="35">
        <f t="shared" si="169"/>
        <v>74.141619969434544</v>
      </c>
      <c r="BY78" s="35">
        <f t="shared" si="170"/>
        <v>71.343313777058469</v>
      </c>
      <c r="BZ78" s="35">
        <f t="shared" si="171"/>
        <v>74.095717884130977</v>
      </c>
      <c r="CA78" s="35">
        <f t="shared" si="172"/>
        <v>61.122641509433961</v>
      </c>
      <c r="CB78" s="35">
        <f t="shared" si="173"/>
        <v>74.355033483368089</v>
      </c>
      <c r="CC78" s="35">
        <f t="shared" si="174"/>
        <v>72.872398987118785</v>
      </c>
      <c r="CD78" s="35">
        <f t="shared" si="175"/>
        <v>76.485843959368935</v>
      </c>
      <c r="CE78" s="36">
        <f t="shared" si="176"/>
        <v>0</v>
      </c>
      <c r="CF78" s="35">
        <f t="shared" si="177"/>
        <v>93.387972089932447</v>
      </c>
      <c r="CG78" s="35">
        <f t="shared" si="178"/>
        <v>93.875290729870429</v>
      </c>
      <c r="CH78" s="35">
        <f t="shared" si="179"/>
        <v>92.391183962786585</v>
      </c>
      <c r="CI78" s="35">
        <f t="shared" si="180"/>
        <v>100</v>
      </c>
      <c r="CJ78" s="35">
        <f t="shared" si="181"/>
        <v>0</v>
      </c>
      <c r="CK78" s="35">
        <f t="shared" si="182"/>
        <v>0</v>
      </c>
      <c r="CL78" s="35">
        <f t="shared" si="183"/>
        <v>92.435485657326396</v>
      </c>
      <c r="CM78" s="35">
        <f t="shared" si="184"/>
        <v>80.595857791560533</v>
      </c>
      <c r="CN78" s="35">
        <f t="shared" si="185"/>
        <v>78.114962897330813</v>
      </c>
      <c r="CO78" s="35">
        <f t="shared" si="186"/>
        <v>81.448665411451984</v>
      </c>
      <c r="CP78" s="35">
        <f t="shared" si="187"/>
        <v>71.757669730867207</v>
      </c>
      <c r="CQ78" s="35">
        <f t="shared" si="188"/>
        <v>95.690873128002252</v>
      </c>
      <c r="CR78" s="35">
        <f t="shared" si="189"/>
        <v>93.515117264764044</v>
      </c>
      <c r="CS78" s="35">
        <f t="shared" si="190"/>
        <v>100</v>
      </c>
      <c r="CT78" s="56"/>
      <c r="CU78" s="57">
        <v>8.4320000000000004</v>
      </c>
      <c r="CV78" s="57">
        <v>8.4760000000000009</v>
      </c>
      <c r="CW78" s="57">
        <v>8.3420000000000005</v>
      </c>
      <c r="CX78" s="57">
        <v>9.0289999999999999</v>
      </c>
      <c r="CY78" s="65"/>
      <c r="CZ78" s="57"/>
      <c r="DA78" s="57">
        <v>8.3460000000000001</v>
      </c>
      <c r="DB78" s="57">
        <v>7.2770000000000001</v>
      </c>
      <c r="DC78" s="57">
        <v>7.0529999999999999</v>
      </c>
      <c r="DD78" s="57">
        <v>7.3540000000000001</v>
      </c>
      <c r="DE78" s="57">
        <v>6.4790000000000001</v>
      </c>
      <c r="DF78" s="57">
        <v>6.7729999999999997</v>
      </c>
      <c r="DG78" s="57">
        <v>6.6189999999999998</v>
      </c>
      <c r="DH78" s="57">
        <v>7.0780000000000003</v>
      </c>
      <c r="DI78" s="56"/>
      <c r="DJ78" s="57">
        <v>0.14149999999999999</v>
      </c>
      <c r="DK78" s="57">
        <v>0.16919999999999999</v>
      </c>
      <c r="DL78" s="57">
        <v>0.28270000000000001</v>
      </c>
      <c r="DM78" s="57">
        <v>0.2394</v>
      </c>
      <c r="DN78" s="65"/>
      <c r="DO78" s="57"/>
      <c r="DP78" s="57">
        <v>0.36959999999999998</v>
      </c>
      <c r="DQ78" s="57">
        <v>0.26029999999999998</v>
      </c>
      <c r="DR78" s="57">
        <v>0.48139999999999999</v>
      </c>
      <c r="DS78" s="57">
        <v>0.41</v>
      </c>
      <c r="DT78" s="57">
        <v>0.59709999999999996</v>
      </c>
      <c r="DU78" s="57">
        <v>0.12330000000000001</v>
      </c>
      <c r="DV78" s="57">
        <v>0.42559999999999998</v>
      </c>
      <c r="DW78" s="57">
        <v>0.29430000000000001</v>
      </c>
    </row>
    <row r="79" spans="1:127" x14ac:dyDescent="0.2">
      <c r="A79" s="50" t="s">
        <v>63</v>
      </c>
      <c r="B79" s="50" t="e">
        <f>VLOOKUP(A79,#REF!,6,FALSE)</f>
        <v>#REF!</v>
      </c>
      <c r="C79" s="87" t="e">
        <f>VLOOKUP(B79,#REF!,10,FALSE)</f>
        <v>#REF!</v>
      </c>
      <c r="E79" s="102">
        <f t="shared" si="98"/>
        <v>-2.395818181818183</v>
      </c>
      <c r="F79" s="103">
        <f t="shared" si="99"/>
        <v>-2.3061265822784796</v>
      </c>
      <c r="G79" s="103">
        <f t="shared" si="100"/>
        <v>-2.5533066666666677</v>
      </c>
      <c r="H79" s="103">
        <f t="shared" si="101"/>
        <v>-2.7662597402597422</v>
      </c>
      <c r="I79" s="103">
        <f t="shared" si="102"/>
        <v>-2.6869411764705884</v>
      </c>
      <c r="J79" s="103">
        <f t="shared" si="103"/>
        <v>-2.2357397260273988</v>
      </c>
      <c r="K79" s="103" t="str">
        <f t="shared" si="104"/>
        <v/>
      </c>
      <c r="L79" s="103" t="str">
        <f t="shared" si="105"/>
        <v/>
      </c>
      <c r="M79" s="103">
        <f t="shared" si="106"/>
        <v>0.1834390243902444</v>
      </c>
      <c r="N79" s="103">
        <f t="shared" si="107"/>
        <v>0.31748648648648903</v>
      </c>
      <c r="O79" s="103">
        <f t="shared" si="108"/>
        <v>0.45608888888888988</v>
      </c>
      <c r="P79" s="103">
        <f t="shared" si="109"/>
        <v>-6.46790123456773E-2</v>
      </c>
      <c r="Q79" s="102">
        <f t="shared" si="110"/>
        <v>-0.14741666666666653</v>
      </c>
      <c r="R79" s="103">
        <f t="shared" si="111"/>
        <v>-0.78941666666666599</v>
      </c>
      <c r="S79" s="103">
        <f t="shared" si="112"/>
        <v>-0.91841666666666644</v>
      </c>
      <c r="T79" s="103">
        <f t="shared" si="113"/>
        <v>-0.98741666666666639</v>
      </c>
      <c r="U79" s="103">
        <f t="shared" si="114"/>
        <v>-0.86041666666666661</v>
      </c>
      <c r="V79" s="103">
        <f t="shared" si="115"/>
        <v>-0.34441666666666659</v>
      </c>
      <c r="W79" s="103" t="str">
        <f t="shared" si="116"/>
        <v/>
      </c>
      <c r="X79" s="103" t="str">
        <f t="shared" si="117"/>
        <v/>
      </c>
      <c r="Y79" s="103">
        <f t="shared" si="118"/>
        <v>1.5635833333333338</v>
      </c>
      <c r="Z79" s="103">
        <f t="shared" si="119"/>
        <v>1.7445833333333338</v>
      </c>
      <c r="AA79" s="103">
        <f t="shared" si="120"/>
        <v>1.5125833333333336</v>
      </c>
      <c r="AB79" s="103">
        <f t="shared" si="121"/>
        <v>1.4635833333333341</v>
      </c>
      <c r="AC79" s="36">
        <f t="shared" si="122"/>
        <v>51.010016694490815</v>
      </c>
      <c r="AD79" s="35">
        <f t="shared" si="123"/>
        <v>51.016791044776113</v>
      </c>
      <c r="AE79" s="35">
        <f t="shared" si="124"/>
        <v>48.945921173235568</v>
      </c>
      <c r="AF79" s="35">
        <f t="shared" si="125"/>
        <v>48.357798165137616</v>
      </c>
      <c r="AG79" s="35">
        <f t="shared" si="126"/>
        <v>49.117379435850765</v>
      </c>
      <c r="AH79" s="35">
        <f t="shared" si="127"/>
        <v>52.014072119613019</v>
      </c>
      <c r="AI79" s="35">
        <f t="shared" si="128"/>
        <v>0</v>
      </c>
      <c r="AJ79" s="35">
        <f t="shared" si="129"/>
        <v>0</v>
      </c>
      <c r="AK79" s="35">
        <f t="shared" si="130"/>
        <v>79.694345389709639</v>
      </c>
      <c r="AL79" s="35">
        <f t="shared" si="131"/>
        <v>80.952862634027923</v>
      </c>
      <c r="AM79" s="35">
        <f t="shared" si="132"/>
        <v>78.297229219143574</v>
      </c>
      <c r="AN79" s="35">
        <f t="shared" si="133"/>
        <v>72.84905660377359</v>
      </c>
      <c r="AO79" s="36">
        <f t="shared" si="134"/>
        <v>100</v>
      </c>
      <c r="AP79" s="35">
        <f t="shared" si="135"/>
        <v>92.475481907338519</v>
      </c>
      <c r="AQ79" s="35">
        <f t="shared" si="136"/>
        <v>90.294217111937783</v>
      </c>
      <c r="AR79" s="35">
        <f t="shared" si="137"/>
        <v>89.127494081839714</v>
      </c>
      <c r="AS79" s="35">
        <f t="shared" si="138"/>
        <v>91.274940818397027</v>
      </c>
      <c r="AT79" s="35">
        <f t="shared" si="139"/>
        <v>100</v>
      </c>
      <c r="AU79" s="35">
        <f t="shared" si="140"/>
        <v>0</v>
      </c>
      <c r="AV79" s="35">
        <f t="shared" si="141"/>
        <v>0</v>
      </c>
      <c r="AW79" s="35">
        <f t="shared" si="142"/>
        <v>97.73834811945521</v>
      </c>
      <c r="AX79" s="35">
        <f t="shared" si="143"/>
        <v>100</v>
      </c>
      <c r="AY79" s="35">
        <f t="shared" si="144"/>
        <v>97.101087092340379</v>
      </c>
      <c r="AZ79" s="35">
        <f t="shared" si="145"/>
        <v>96.488816693739849</v>
      </c>
      <c r="BA79" s="36">
        <f t="shared" si="146"/>
        <v>63.011998630730496</v>
      </c>
      <c r="BB79" s="35">
        <f t="shared" si="147"/>
        <v>63.020366895996077</v>
      </c>
      <c r="BC79" s="35">
        <f t="shared" si="148"/>
        <v>60.462248746545889</v>
      </c>
      <c r="BD79" s="35">
        <f t="shared" si="149"/>
        <v>59.735748177002435</v>
      </c>
      <c r="BE79" s="35">
        <f t="shared" si="150"/>
        <v>60.674048869526501</v>
      </c>
      <c r="BF79" s="35">
        <f t="shared" si="151"/>
        <v>64.252295011182596</v>
      </c>
      <c r="BG79" s="35">
        <f t="shared" si="152"/>
        <v>0</v>
      </c>
      <c r="BH79" s="35">
        <f t="shared" si="153"/>
        <v>0</v>
      </c>
      <c r="BI79" s="35">
        <f t="shared" si="154"/>
        <v>98.445370301470632</v>
      </c>
      <c r="BJ79" s="35">
        <f t="shared" si="155"/>
        <v>100</v>
      </c>
      <c r="BK79" s="35">
        <f t="shared" si="156"/>
        <v>96.719531183362903</v>
      </c>
      <c r="BL79" s="35">
        <f t="shared" si="157"/>
        <v>89.98947564474642</v>
      </c>
      <c r="BM79" s="35">
        <f t="shared" si="158"/>
        <v>0</v>
      </c>
      <c r="BN79" s="35">
        <f t="shared" si="159"/>
        <v>100.00000000000001</v>
      </c>
      <c r="BO79" s="35">
        <f t="shared" si="160"/>
        <v>97.126368319105822</v>
      </c>
      <c r="BP79" s="36">
        <f t="shared" si="161"/>
        <v>51.010016694490815</v>
      </c>
      <c r="BQ79" s="35">
        <f t="shared" si="162"/>
        <v>51.016791044776113</v>
      </c>
      <c r="BR79" s="35">
        <f t="shared" si="163"/>
        <v>48.945921173235561</v>
      </c>
      <c r="BS79" s="35">
        <f t="shared" si="164"/>
        <v>48.357798165137616</v>
      </c>
      <c r="BT79" s="35">
        <f t="shared" si="165"/>
        <v>49.117379435850765</v>
      </c>
      <c r="BU79" s="35">
        <f t="shared" si="166"/>
        <v>52.014072119613019</v>
      </c>
      <c r="BV79" s="35">
        <f t="shared" si="167"/>
        <v>0</v>
      </c>
      <c r="BW79" s="35">
        <f t="shared" si="168"/>
        <v>0</v>
      </c>
      <c r="BX79" s="35">
        <f t="shared" si="169"/>
        <v>79.694345389709639</v>
      </c>
      <c r="BY79" s="35">
        <f t="shared" si="170"/>
        <v>80.952862634027923</v>
      </c>
      <c r="BZ79" s="35">
        <f t="shared" si="171"/>
        <v>78.297229219143574</v>
      </c>
      <c r="CA79" s="35">
        <f t="shared" si="172"/>
        <v>72.84905660377359</v>
      </c>
      <c r="CB79" s="35">
        <f t="shared" si="173"/>
        <v>0</v>
      </c>
      <c r="CC79" s="35">
        <f t="shared" si="174"/>
        <v>56.886491247385216</v>
      </c>
      <c r="CD79" s="35">
        <f t="shared" si="175"/>
        <v>55.251783012751254</v>
      </c>
      <c r="CE79" s="36">
        <f t="shared" si="176"/>
        <v>76.358865425465453</v>
      </c>
      <c r="CF79" s="35">
        <f t="shared" si="177"/>
        <v>68.33687367237286</v>
      </c>
      <c r="CG79" s="35">
        <f t="shared" si="178"/>
        <v>66.724978133200054</v>
      </c>
      <c r="CH79" s="35">
        <f t="shared" si="179"/>
        <v>65.862801449456455</v>
      </c>
      <c r="CI79" s="35">
        <f t="shared" si="180"/>
        <v>67.449706360114945</v>
      </c>
      <c r="CJ79" s="35">
        <f t="shared" si="181"/>
        <v>73.897288516806199</v>
      </c>
      <c r="CK79" s="35">
        <f t="shared" si="182"/>
        <v>0</v>
      </c>
      <c r="CL79" s="35">
        <f t="shared" si="183"/>
        <v>0</v>
      </c>
      <c r="CM79" s="35">
        <f t="shared" si="184"/>
        <v>97.73834811945521</v>
      </c>
      <c r="CN79" s="35">
        <f t="shared" si="185"/>
        <v>100</v>
      </c>
      <c r="CO79" s="35">
        <f t="shared" si="186"/>
        <v>97.101087092340379</v>
      </c>
      <c r="CP79" s="35">
        <f t="shared" si="187"/>
        <v>96.488816693739849</v>
      </c>
      <c r="CQ79" s="35">
        <f t="shared" si="188"/>
        <v>0</v>
      </c>
      <c r="CR79" s="35">
        <f t="shared" si="189"/>
        <v>99.999999999999986</v>
      </c>
      <c r="CS79" s="35">
        <f t="shared" si="190"/>
        <v>98.954906135088081</v>
      </c>
      <c r="CT79" s="56">
        <v>6.1109999999999998</v>
      </c>
      <c r="CU79" s="57">
        <v>5.4690000000000003</v>
      </c>
      <c r="CV79" s="57">
        <v>5.34</v>
      </c>
      <c r="CW79" s="57">
        <v>5.2709999999999999</v>
      </c>
      <c r="CX79" s="57">
        <v>5.3979999999999997</v>
      </c>
      <c r="CY79" s="57">
        <v>5.9139999999999997</v>
      </c>
      <c r="CZ79" s="57"/>
      <c r="DA79" s="57"/>
      <c r="DB79" s="57">
        <v>7.8220000000000001</v>
      </c>
      <c r="DC79" s="57">
        <v>8.0030000000000001</v>
      </c>
      <c r="DD79" s="57">
        <v>7.7709999999999999</v>
      </c>
      <c r="DE79" s="57">
        <v>7.7220000000000004</v>
      </c>
      <c r="DF79" s="57"/>
      <c r="DG79" s="57">
        <v>5.1669999999999998</v>
      </c>
      <c r="DH79" s="57">
        <v>5.1130000000000004</v>
      </c>
      <c r="DI79" s="56">
        <v>0.1181</v>
      </c>
      <c r="DJ79" s="57">
        <v>0.19020000000000001</v>
      </c>
      <c r="DK79" s="57">
        <v>0.16320000000000001</v>
      </c>
      <c r="DL79" s="57">
        <v>0.15870000000000001</v>
      </c>
      <c r="DM79" s="57">
        <v>0.10340000000000001</v>
      </c>
      <c r="DN79" s="57">
        <v>0.11600000000000001</v>
      </c>
      <c r="DO79" s="57"/>
      <c r="DP79" s="57"/>
      <c r="DQ79" s="57">
        <v>3.083E-2</v>
      </c>
      <c r="DR79" s="57">
        <v>5.6640000000000003E-2</v>
      </c>
      <c r="DS79" s="57">
        <v>3.4450000000000001E-2</v>
      </c>
      <c r="DT79" s="57">
        <v>4.2860000000000002E-2</v>
      </c>
      <c r="DU79" s="57"/>
      <c r="DV79" s="57">
        <v>9.8699999999999996E-2</v>
      </c>
      <c r="DW79" s="57">
        <v>0.17560000000000001</v>
      </c>
    </row>
    <row r="80" spans="1:127" x14ac:dyDescent="0.2">
      <c r="A80" s="50" t="s">
        <v>64</v>
      </c>
      <c r="B80" s="50" t="e">
        <f>VLOOKUP(A80,#REF!,6,FALSE)</f>
        <v>#REF!</v>
      </c>
      <c r="C80" s="87" t="e">
        <f>VLOOKUP(B80,#REF!,10,FALSE)</f>
        <v>#REF!</v>
      </c>
      <c r="E80" s="102">
        <f t="shared" si="98"/>
        <v>-2.4338181818181823</v>
      </c>
      <c r="F80" s="103">
        <f t="shared" si="99"/>
        <v>0.29487341772152043</v>
      </c>
      <c r="G80" s="103">
        <f t="shared" si="100"/>
        <v>5.1693333333332703E-2</v>
      </c>
      <c r="H80" s="103">
        <f t="shared" si="101"/>
        <v>0.59674025974025824</v>
      </c>
      <c r="I80" s="103">
        <f t="shared" si="102"/>
        <v>0.97005882352941164</v>
      </c>
      <c r="J80" s="103">
        <f t="shared" si="103"/>
        <v>0.36726027397260097</v>
      </c>
      <c r="K80" s="103" t="str">
        <f t="shared" si="104"/>
        <v/>
      </c>
      <c r="L80" s="103" t="str">
        <f t="shared" si="105"/>
        <v/>
      </c>
      <c r="M80" s="103" t="str">
        <f t="shared" si="106"/>
        <v/>
      </c>
      <c r="N80" s="103" t="str">
        <f t="shared" si="107"/>
        <v/>
      </c>
      <c r="O80" s="103">
        <f t="shared" si="108"/>
        <v>-1.8729111111111099</v>
      </c>
      <c r="P80" s="103">
        <f t="shared" si="109"/>
        <v>-0.30267901234567773</v>
      </c>
      <c r="Q80" s="102">
        <f t="shared" si="110"/>
        <v>-1.3827272727272719</v>
      </c>
      <c r="R80" s="103">
        <f t="shared" si="111"/>
        <v>0.61427272727272797</v>
      </c>
      <c r="S80" s="103">
        <f t="shared" si="112"/>
        <v>0.48927272727272797</v>
      </c>
      <c r="T80" s="103">
        <f t="shared" si="113"/>
        <v>1.178272727272728</v>
      </c>
      <c r="U80" s="103">
        <f t="shared" si="114"/>
        <v>1.5992727272727274</v>
      </c>
      <c r="V80" s="103">
        <f t="shared" si="115"/>
        <v>1.0612727272727271</v>
      </c>
      <c r="W80" s="103" t="str">
        <f t="shared" si="116"/>
        <v/>
      </c>
      <c r="X80" s="103" t="str">
        <f t="shared" si="117"/>
        <v/>
      </c>
      <c r="Y80" s="103" t="str">
        <f t="shared" si="118"/>
        <v/>
      </c>
      <c r="Z80" s="103" t="str">
        <f t="shared" si="119"/>
        <v/>
      </c>
      <c r="AA80" s="103">
        <f t="shared" si="120"/>
        <v>-2.0137272727272721</v>
      </c>
      <c r="AB80" s="103">
        <f t="shared" si="121"/>
        <v>2.8272727272727671E-2</v>
      </c>
      <c r="AC80" s="36">
        <f t="shared" si="122"/>
        <v>50.692821368948252</v>
      </c>
      <c r="AD80" s="35">
        <f t="shared" si="123"/>
        <v>75.27985074626865</v>
      </c>
      <c r="AE80" s="35">
        <f t="shared" si="124"/>
        <v>72.823098075160402</v>
      </c>
      <c r="AF80" s="35">
        <f t="shared" si="125"/>
        <v>79.211009174311926</v>
      </c>
      <c r="AG80" s="35">
        <f t="shared" si="126"/>
        <v>82.393084622383981</v>
      </c>
      <c r="AH80" s="35">
        <f t="shared" si="127"/>
        <v>74.907651715039577</v>
      </c>
      <c r="AI80" s="35">
        <f t="shared" si="128"/>
        <v>0</v>
      </c>
      <c r="AJ80" s="35">
        <f t="shared" si="129"/>
        <v>0</v>
      </c>
      <c r="AK80" s="35">
        <f t="shared" si="130"/>
        <v>0</v>
      </c>
      <c r="AL80" s="35">
        <f t="shared" si="131"/>
        <v>0</v>
      </c>
      <c r="AM80" s="35">
        <f t="shared" si="132"/>
        <v>54.831234256926955</v>
      </c>
      <c r="AN80" s="35">
        <f t="shared" si="133"/>
        <v>70.603773584905667</v>
      </c>
      <c r="AO80" s="36">
        <f t="shared" si="134"/>
        <v>100</v>
      </c>
      <c r="AP80" s="35">
        <f t="shared" si="135"/>
        <v>89.122032026504698</v>
      </c>
      <c r="AQ80" s="35">
        <f t="shared" si="136"/>
        <v>87.741579237990067</v>
      </c>
      <c r="AR80" s="35">
        <f t="shared" si="137"/>
        <v>95.350635008282737</v>
      </c>
      <c r="AS80" s="35">
        <f t="shared" si="138"/>
        <v>100</v>
      </c>
      <c r="AT80" s="35">
        <f t="shared" si="139"/>
        <v>94.058531198233013</v>
      </c>
      <c r="AU80" s="35">
        <f t="shared" si="140"/>
        <v>0</v>
      </c>
      <c r="AV80" s="35">
        <f t="shared" si="141"/>
        <v>0</v>
      </c>
      <c r="AW80" s="35">
        <f t="shared" si="142"/>
        <v>0</v>
      </c>
      <c r="AX80" s="35">
        <f t="shared" si="143"/>
        <v>0</v>
      </c>
      <c r="AY80" s="35">
        <f t="shared" si="144"/>
        <v>72.715125601282736</v>
      </c>
      <c r="AZ80" s="35">
        <f t="shared" si="145"/>
        <v>100</v>
      </c>
      <c r="BA80" s="36">
        <f t="shared" si="146"/>
        <v>61.525577785172977</v>
      </c>
      <c r="BB80" s="35">
        <f t="shared" si="147"/>
        <v>91.366710071948376</v>
      </c>
      <c r="BC80" s="35">
        <f t="shared" si="148"/>
        <v>88.384963870349296</v>
      </c>
      <c r="BD80" s="35">
        <f t="shared" si="149"/>
        <v>96.137933829452038</v>
      </c>
      <c r="BE80" s="35">
        <f t="shared" si="150"/>
        <v>100</v>
      </c>
      <c r="BF80" s="35">
        <f t="shared" si="151"/>
        <v>90.914974306823297</v>
      </c>
      <c r="BG80" s="35">
        <f t="shared" si="152"/>
        <v>0</v>
      </c>
      <c r="BH80" s="35">
        <f t="shared" si="153"/>
        <v>0</v>
      </c>
      <c r="BI80" s="35">
        <f t="shared" si="154"/>
        <v>0</v>
      </c>
      <c r="BJ80" s="35">
        <f t="shared" si="155"/>
        <v>0</v>
      </c>
      <c r="BK80" s="35">
        <f t="shared" si="156"/>
        <v>66.548345056170874</v>
      </c>
      <c r="BL80" s="35">
        <f t="shared" si="157"/>
        <v>85.691382849046192</v>
      </c>
      <c r="BM80" s="35">
        <f t="shared" si="158"/>
        <v>97.923053019435514</v>
      </c>
      <c r="BN80" s="35">
        <f t="shared" si="159"/>
        <v>78.107792518821626</v>
      </c>
      <c r="BO80" s="35">
        <f t="shared" si="160"/>
        <v>100</v>
      </c>
      <c r="BP80" s="36">
        <f t="shared" si="161"/>
        <v>50.692821368948252</v>
      </c>
      <c r="BQ80" s="35">
        <f t="shared" si="162"/>
        <v>75.27985074626865</v>
      </c>
      <c r="BR80" s="35">
        <f t="shared" si="163"/>
        <v>72.823098075160402</v>
      </c>
      <c r="BS80" s="35">
        <f t="shared" si="164"/>
        <v>79.211009174311926</v>
      </c>
      <c r="BT80" s="35">
        <f t="shared" si="165"/>
        <v>82.393084622383981</v>
      </c>
      <c r="BU80" s="35">
        <f t="shared" si="166"/>
        <v>74.907651715039577</v>
      </c>
      <c r="BV80" s="35">
        <f t="shared" si="167"/>
        <v>0</v>
      </c>
      <c r="BW80" s="35">
        <f t="shared" si="168"/>
        <v>0</v>
      </c>
      <c r="BX80" s="35">
        <f t="shared" si="169"/>
        <v>0</v>
      </c>
      <c r="BY80" s="35">
        <f t="shared" si="170"/>
        <v>0</v>
      </c>
      <c r="BZ80" s="35">
        <f t="shared" si="171"/>
        <v>54.831234256926955</v>
      </c>
      <c r="CA80" s="35">
        <f t="shared" si="172"/>
        <v>70.603773584905667</v>
      </c>
      <c r="CB80" s="35">
        <f t="shared" si="173"/>
        <v>80.579646503458122</v>
      </c>
      <c r="CC80" s="35">
        <f t="shared" si="174"/>
        <v>64.273918308928756</v>
      </c>
      <c r="CD80" s="35">
        <f t="shared" si="175"/>
        <v>82.288740004322463</v>
      </c>
      <c r="CE80" s="36">
        <f t="shared" si="176"/>
        <v>67.067918277194934</v>
      </c>
      <c r="CF80" s="35">
        <f t="shared" si="177"/>
        <v>89.122032026504698</v>
      </c>
      <c r="CG80" s="35">
        <f t="shared" si="178"/>
        <v>87.741579237990067</v>
      </c>
      <c r="CH80" s="35">
        <f t="shared" si="179"/>
        <v>95.350635008282737</v>
      </c>
      <c r="CI80" s="35">
        <f t="shared" si="180"/>
        <v>100</v>
      </c>
      <c r="CJ80" s="35">
        <f t="shared" si="181"/>
        <v>94.058531198233013</v>
      </c>
      <c r="CK80" s="35">
        <f t="shared" si="182"/>
        <v>0</v>
      </c>
      <c r="CL80" s="35">
        <f t="shared" si="183"/>
        <v>0</v>
      </c>
      <c r="CM80" s="35">
        <f t="shared" si="184"/>
        <v>0</v>
      </c>
      <c r="CN80" s="35">
        <f t="shared" si="185"/>
        <v>0</v>
      </c>
      <c r="CO80" s="35">
        <f t="shared" si="186"/>
        <v>60.099392600773058</v>
      </c>
      <c r="CP80" s="35">
        <f t="shared" si="187"/>
        <v>82.650469353948097</v>
      </c>
      <c r="CQ80" s="35">
        <f t="shared" si="188"/>
        <v>96.388706500328297</v>
      </c>
      <c r="CR80" s="35">
        <f t="shared" si="189"/>
        <v>76.664478003939578</v>
      </c>
      <c r="CS80" s="35">
        <f t="shared" si="190"/>
        <v>100</v>
      </c>
      <c r="CT80" s="56">
        <v>6.0730000000000004</v>
      </c>
      <c r="CU80" s="57">
        <v>8.07</v>
      </c>
      <c r="CV80" s="57">
        <v>7.9450000000000003</v>
      </c>
      <c r="CW80" s="57">
        <v>8.6340000000000003</v>
      </c>
      <c r="CX80" s="57">
        <v>9.0549999999999997</v>
      </c>
      <c r="CY80" s="57">
        <v>8.5169999999999995</v>
      </c>
      <c r="CZ80" s="57"/>
      <c r="DA80" s="57"/>
      <c r="DB80" s="65"/>
      <c r="DC80" s="65"/>
      <c r="DD80" s="57">
        <v>5.4420000000000002</v>
      </c>
      <c r="DE80" s="57">
        <v>7.484</v>
      </c>
      <c r="DF80" s="57">
        <v>7.34</v>
      </c>
      <c r="DG80" s="57">
        <v>5.8380000000000001</v>
      </c>
      <c r="DH80" s="57">
        <v>7.6150000000000002</v>
      </c>
      <c r="DI80" s="56">
        <v>0.18410000000000001</v>
      </c>
      <c r="DJ80" s="57">
        <v>6.2210000000000001E-2</v>
      </c>
      <c r="DK80" s="57">
        <v>6.4799999999999996E-2</v>
      </c>
      <c r="DL80" s="57">
        <v>0.104</v>
      </c>
      <c r="DM80" s="57">
        <v>8.1420000000000006E-2</v>
      </c>
      <c r="DN80" s="57">
        <v>9.4149999999999998E-2</v>
      </c>
      <c r="DO80" s="57"/>
      <c r="DP80" s="57"/>
      <c r="DQ80" s="65"/>
      <c r="DR80" s="65"/>
      <c r="DS80" s="57">
        <v>9.3719999999999998E-2</v>
      </c>
      <c r="DT80" s="57">
        <v>5.1999999999999998E-2</v>
      </c>
      <c r="DU80" s="57">
        <v>6.7070000000000005E-2</v>
      </c>
      <c r="DV80" s="57">
        <v>5.1369999999999999E-2</v>
      </c>
      <c r="DW80" s="57">
        <v>5.8700000000000002E-2</v>
      </c>
    </row>
    <row r="81" spans="1:127" x14ac:dyDescent="0.2">
      <c r="A81" s="50" t="s">
        <v>65</v>
      </c>
      <c r="B81" s="50" t="e">
        <f>VLOOKUP(A81,#REF!,6,FALSE)</f>
        <v>#REF!</v>
      </c>
      <c r="C81" s="87" t="e">
        <f>VLOOKUP(B81,#REF!,10,FALSE)</f>
        <v>#REF!</v>
      </c>
      <c r="E81" s="102" t="str">
        <f t="shared" si="98"/>
        <v/>
      </c>
      <c r="F81" s="103">
        <f t="shared" si="99"/>
        <v>-1.9021265822784796</v>
      </c>
      <c r="G81" s="103">
        <f t="shared" si="100"/>
        <v>-2.0583066666666676</v>
      </c>
      <c r="H81" s="103">
        <f t="shared" si="101"/>
        <v>-2.0802597402597423</v>
      </c>
      <c r="I81" s="103">
        <f t="shared" si="102"/>
        <v>-2.1369411764705877</v>
      </c>
      <c r="J81" s="103">
        <f t="shared" si="103"/>
        <v>-2.1737397260273985</v>
      </c>
      <c r="K81" s="103" t="str">
        <f t="shared" si="104"/>
        <v/>
      </c>
      <c r="L81" s="103" t="str">
        <f t="shared" si="105"/>
        <v/>
      </c>
      <c r="M81" s="103">
        <f t="shared" si="106"/>
        <v>-0.31156097560975571</v>
      </c>
      <c r="N81" s="103">
        <f t="shared" si="107"/>
        <v>-0.18151351351351153</v>
      </c>
      <c r="O81" s="103">
        <f t="shared" si="108"/>
        <v>5.1088888888889628E-2</v>
      </c>
      <c r="P81" s="103">
        <f t="shared" si="109"/>
        <v>-0.22667901234567811</v>
      </c>
      <c r="Q81" s="102" t="str">
        <f t="shared" si="110"/>
        <v/>
      </c>
      <c r="R81" s="103">
        <f t="shared" si="111"/>
        <v>-0.54558333333333398</v>
      </c>
      <c r="S81" s="103">
        <f t="shared" si="112"/>
        <v>-0.58358333333333423</v>
      </c>
      <c r="T81" s="103">
        <f t="shared" si="113"/>
        <v>-0.46158333333333434</v>
      </c>
      <c r="U81" s="103">
        <f t="shared" si="114"/>
        <v>-0.4705833333333338</v>
      </c>
      <c r="V81" s="103">
        <f t="shared" si="115"/>
        <v>-0.44258333333333422</v>
      </c>
      <c r="W81" s="103" t="str">
        <f t="shared" si="116"/>
        <v/>
      </c>
      <c r="X81" s="103" t="str">
        <f t="shared" si="117"/>
        <v/>
      </c>
      <c r="Y81" s="103">
        <f t="shared" si="118"/>
        <v>0.90841666666666576</v>
      </c>
      <c r="Z81" s="103">
        <f t="shared" si="119"/>
        <v>1.0854166666666654</v>
      </c>
      <c r="AA81" s="103">
        <f t="shared" si="120"/>
        <v>0.94741666666666546</v>
      </c>
      <c r="AB81" s="103">
        <f t="shared" si="121"/>
        <v>1.1414166666666654</v>
      </c>
      <c r="AC81" s="36">
        <f t="shared" si="122"/>
        <v>0</v>
      </c>
      <c r="AD81" s="35">
        <f t="shared" si="123"/>
        <v>54.785447761194035</v>
      </c>
      <c r="AE81" s="35">
        <f t="shared" si="124"/>
        <v>53.483043079743354</v>
      </c>
      <c r="AF81" s="35">
        <f t="shared" si="125"/>
        <v>54.651376146788976</v>
      </c>
      <c r="AG81" s="35">
        <f t="shared" si="126"/>
        <v>54.121929026387633</v>
      </c>
      <c r="AH81" s="35">
        <f t="shared" si="127"/>
        <v>52.559366754617422</v>
      </c>
      <c r="AI81" s="35">
        <f t="shared" si="128"/>
        <v>0</v>
      </c>
      <c r="AJ81" s="35">
        <f t="shared" si="129"/>
        <v>0</v>
      </c>
      <c r="AK81" s="35">
        <f t="shared" si="130"/>
        <v>74.651044319918498</v>
      </c>
      <c r="AL81" s="35">
        <f t="shared" si="131"/>
        <v>75.905320655472394</v>
      </c>
      <c r="AM81" s="35">
        <f t="shared" si="132"/>
        <v>74.216624685138527</v>
      </c>
      <c r="AN81" s="35">
        <f t="shared" si="133"/>
        <v>71.320754716981128</v>
      </c>
      <c r="AO81" s="36">
        <f t="shared" si="134"/>
        <v>0</v>
      </c>
      <c r="AP81" s="35">
        <f t="shared" si="135"/>
        <v>98.276439089692119</v>
      </c>
      <c r="AQ81" s="35">
        <f t="shared" si="136"/>
        <v>97.640562248995991</v>
      </c>
      <c r="AR81" s="35">
        <f t="shared" si="137"/>
        <v>99.682061579651929</v>
      </c>
      <c r="AS81" s="35">
        <f t="shared" si="138"/>
        <v>99.531459170013392</v>
      </c>
      <c r="AT81" s="35">
        <f t="shared" si="139"/>
        <v>100</v>
      </c>
      <c r="AU81" s="35">
        <f t="shared" si="140"/>
        <v>0</v>
      </c>
      <c r="AV81" s="35">
        <f t="shared" si="141"/>
        <v>0</v>
      </c>
      <c r="AW81" s="35">
        <f t="shared" si="142"/>
        <v>96.917989417989432</v>
      </c>
      <c r="AX81" s="35">
        <f t="shared" si="143"/>
        <v>99.259259259259267</v>
      </c>
      <c r="AY81" s="35">
        <f t="shared" si="144"/>
        <v>97.43386243386243</v>
      </c>
      <c r="AZ81" s="35">
        <f t="shared" si="145"/>
        <v>100</v>
      </c>
      <c r="BA81" s="36">
        <f t="shared" si="146"/>
        <v>0</v>
      </c>
      <c r="BB81" s="35">
        <f t="shared" si="147"/>
        <v>72.176030992425936</v>
      </c>
      <c r="BC81" s="35">
        <f t="shared" si="148"/>
        <v>70.460203076538221</v>
      </c>
      <c r="BD81" s="35">
        <f t="shared" si="149"/>
        <v>71.999400931124171</v>
      </c>
      <c r="BE81" s="35">
        <f t="shared" si="150"/>
        <v>71.301891038761738</v>
      </c>
      <c r="BF81" s="35">
        <f t="shared" si="151"/>
        <v>69.243323525606044</v>
      </c>
      <c r="BG81" s="35">
        <f t="shared" si="152"/>
        <v>0</v>
      </c>
      <c r="BH81" s="35">
        <f t="shared" si="153"/>
        <v>0</v>
      </c>
      <c r="BI81" s="35">
        <f t="shared" si="154"/>
        <v>98.347577844711381</v>
      </c>
      <c r="BJ81" s="35">
        <f t="shared" si="155"/>
        <v>100</v>
      </c>
      <c r="BK81" s="35">
        <f t="shared" si="156"/>
        <v>97.775260079594801</v>
      </c>
      <c r="BL81" s="35">
        <f t="shared" si="157"/>
        <v>93.960152069839467</v>
      </c>
      <c r="BM81" s="35">
        <f t="shared" si="158"/>
        <v>100</v>
      </c>
      <c r="BN81" s="35">
        <f t="shared" si="159"/>
        <v>85.601758211497881</v>
      </c>
      <c r="BO81" s="35">
        <f t="shared" si="160"/>
        <v>90.917243319421473</v>
      </c>
      <c r="BP81" s="36">
        <f t="shared" si="161"/>
        <v>0</v>
      </c>
      <c r="BQ81" s="35">
        <f t="shared" si="162"/>
        <v>54.785447761194035</v>
      </c>
      <c r="BR81" s="35">
        <f t="shared" si="163"/>
        <v>53.483043079743354</v>
      </c>
      <c r="BS81" s="35">
        <f t="shared" si="164"/>
        <v>54.651376146788984</v>
      </c>
      <c r="BT81" s="35">
        <f t="shared" si="165"/>
        <v>54.121929026387633</v>
      </c>
      <c r="BU81" s="35">
        <f t="shared" si="166"/>
        <v>52.559366754617422</v>
      </c>
      <c r="BV81" s="35">
        <f t="shared" si="167"/>
        <v>0</v>
      </c>
      <c r="BW81" s="35">
        <f t="shared" si="168"/>
        <v>0</v>
      </c>
      <c r="BX81" s="35">
        <f t="shared" si="169"/>
        <v>74.651044319918498</v>
      </c>
      <c r="BY81" s="35">
        <f t="shared" si="170"/>
        <v>75.905320655472394</v>
      </c>
      <c r="BZ81" s="35">
        <f t="shared" si="171"/>
        <v>74.216624685138527</v>
      </c>
      <c r="CA81" s="35">
        <f t="shared" si="172"/>
        <v>71.320754716981128</v>
      </c>
      <c r="CB81" s="35">
        <f t="shared" si="173"/>
        <v>69.875946865737177</v>
      </c>
      <c r="CC81" s="35">
        <f t="shared" si="174"/>
        <v>59.815039084003075</v>
      </c>
      <c r="CD81" s="35">
        <f t="shared" si="175"/>
        <v>63.529284633671928</v>
      </c>
      <c r="CE81" s="36">
        <f t="shared" si="176"/>
        <v>0</v>
      </c>
      <c r="CF81" s="35">
        <f t="shared" si="177"/>
        <v>77.685185185185205</v>
      </c>
      <c r="CG81" s="35">
        <f t="shared" si="178"/>
        <v>77.182539682539684</v>
      </c>
      <c r="CH81" s="35">
        <f t="shared" si="179"/>
        <v>78.796296296296291</v>
      </c>
      <c r="CI81" s="35">
        <f t="shared" si="180"/>
        <v>78.677248677248684</v>
      </c>
      <c r="CJ81" s="35">
        <f t="shared" si="181"/>
        <v>79.047619047619051</v>
      </c>
      <c r="CK81" s="35">
        <f t="shared" si="182"/>
        <v>0</v>
      </c>
      <c r="CL81" s="35">
        <f t="shared" si="183"/>
        <v>0</v>
      </c>
      <c r="CM81" s="35">
        <f t="shared" si="184"/>
        <v>96.917989417989432</v>
      </c>
      <c r="CN81" s="35">
        <f t="shared" si="185"/>
        <v>99.259259259259267</v>
      </c>
      <c r="CO81" s="35">
        <f t="shared" si="186"/>
        <v>97.43386243386243</v>
      </c>
      <c r="CP81" s="35">
        <f t="shared" si="187"/>
        <v>100</v>
      </c>
      <c r="CQ81" s="35">
        <f t="shared" si="188"/>
        <v>100</v>
      </c>
      <c r="CR81" s="35">
        <f t="shared" si="189"/>
        <v>85.35742340926943</v>
      </c>
      <c r="CS81" s="35">
        <f t="shared" si="190"/>
        <v>92.364493322859374</v>
      </c>
      <c r="CT81" s="56"/>
      <c r="CU81" s="57">
        <v>5.8730000000000002</v>
      </c>
      <c r="CV81" s="57">
        <v>5.835</v>
      </c>
      <c r="CW81" s="57">
        <v>5.9569999999999999</v>
      </c>
      <c r="CX81" s="57">
        <v>5.9480000000000004</v>
      </c>
      <c r="CY81" s="57">
        <v>5.976</v>
      </c>
      <c r="CZ81" s="57"/>
      <c r="DA81" s="57"/>
      <c r="DB81" s="57">
        <v>7.327</v>
      </c>
      <c r="DC81" s="57">
        <v>7.5039999999999996</v>
      </c>
      <c r="DD81" s="57">
        <v>7.3659999999999997</v>
      </c>
      <c r="DE81" s="57">
        <v>7.56</v>
      </c>
      <c r="DF81" s="57">
        <v>6.3650000000000002</v>
      </c>
      <c r="DG81" s="57">
        <v>5.4329999999999998</v>
      </c>
      <c r="DH81" s="57">
        <v>5.8789999999999996</v>
      </c>
      <c r="DI81" s="56"/>
      <c r="DJ81" s="57">
        <v>9.4950000000000007E-2</v>
      </c>
      <c r="DK81" s="57">
        <v>0.11899999999999999</v>
      </c>
      <c r="DL81" s="57">
        <v>0.1203</v>
      </c>
      <c r="DM81" s="57">
        <v>0.1046</v>
      </c>
      <c r="DN81" s="57">
        <v>0.26900000000000002</v>
      </c>
      <c r="DO81" s="57"/>
      <c r="DP81" s="57"/>
      <c r="DQ81" s="57">
        <v>6.8640000000000007E-2</v>
      </c>
      <c r="DR81" s="57">
        <v>9.3759999999999996E-2</v>
      </c>
      <c r="DS81" s="57">
        <v>6.0429999999999998E-2</v>
      </c>
      <c r="DT81" s="57">
        <v>8.3529999999999993E-2</v>
      </c>
      <c r="DU81" s="57">
        <v>0.43009999999999998</v>
      </c>
      <c r="DV81" s="57">
        <v>0.1167</v>
      </c>
      <c r="DW81" s="57">
        <v>0.157</v>
      </c>
    </row>
    <row r="82" spans="1:127" x14ac:dyDescent="0.2">
      <c r="A82" s="50" t="s">
        <v>66</v>
      </c>
      <c r="B82" s="50" t="e">
        <f>VLOOKUP(A82,#REF!,6,FALSE)</f>
        <v>#REF!</v>
      </c>
      <c r="C82" s="87" t="e">
        <f>VLOOKUP(B82,#REF!,10,FALSE)</f>
        <v>#REF!</v>
      </c>
      <c r="E82" s="102" t="str">
        <f t="shared" si="98"/>
        <v/>
      </c>
      <c r="F82" s="103">
        <f t="shared" si="99"/>
        <v>0.46087341772152079</v>
      </c>
      <c r="G82" s="103">
        <f t="shared" si="100"/>
        <v>0.50969333333333289</v>
      </c>
      <c r="H82" s="103">
        <f t="shared" si="101"/>
        <v>0.52574025974025851</v>
      </c>
      <c r="I82" s="103">
        <f t="shared" si="102"/>
        <v>1.0860588235294113</v>
      </c>
      <c r="J82" s="103">
        <f t="shared" si="103"/>
        <v>0.52226027397260211</v>
      </c>
      <c r="K82" s="103" t="str">
        <f t="shared" si="104"/>
        <v/>
      </c>
      <c r="L82" s="103" t="str">
        <f t="shared" si="105"/>
        <v/>
      </c>
      <c r="M82" s="103">
        <f t="shared" si="106"/>
        <v>-1.9165609756097552</v>
      </c>
      <c r="N82" s="103" t="str">
        <f t="shared" si="107"/>
        <v/>
      </c>
      <c r="O82" s="103">
        <f t="shared" si="108"/>
        <v>-1.5819111111111104</v>
      </c>
      <c r="P82" s="103">
        <f t="shared" si="109"/>
        <v>-0.84167901234567744</v>
      </c>
      <c r="Q82" s="102" t="str">
        <f t="shared" si="110"/>
        <v/>
      </c>
      <c r="R82" s="103">
        <f t="shared" si="111"/>
        <v>0.86909090909091091</v>
      </c>
      <c r="S82" s="103">
        <f t="shared" si="112"/>
        <v>1.0360909090909107</v>
      </c>
      <c r="T82" s="103">
        <f t="shared" si="113"/>
        <v>1.1960909090909109</v>
      </c>
      <c r="U82" s="103">
        <f t="shared" si="114"/>
        <v>1.8040909090909096</v>
      </c>
      <c r="V82" s="103">
        <f t="shared" si="115"/>
        <v>1.3050909090909109</v>
      </c>
      <c r="W82" s="103" t="str">
        <f t="shared" si="116"/>
        <v/>
      </c>
      <c r="X82" s="103" t="str">
        <f t="shared" si="117"/>
        <v/>
      </c>
      <c r="Y82" s="103">
        <f t="shared" si="118"/>
        <v>-1.6449090909090893</v>
      </c>
      <c r="Z82" s="103" t="str">
        <f t="shared" si="119"/>
        <v/>
      </c>
      <c r="AA82" s="103">
        <f t="shared" si="120"/>
        <v>-1.6339090909090901</v>
      </c>
      <c r="AB82" s="103">
        <f t="shared" si="121"/>
        <v>-0.42190909090908946</v>
      </c>
      <c r="AC82" s="36">
        <f t="shared" si="122"/>
        <v>0</v>
      </c>
      <c r="AD82" s="35">
        <f t="shared" si="123"/>
        <v>76.828358208955223</v>
      </c>
      <c r="AE82" s="35">
        <f t="shared" si="124"/>
        <v>77.021081576535295</v>
      </c>
      <c r="AF82" s="35">
        <f t="shared" si="125"/>
        <v>78.559633027522935</v>
      </c>
      <c r="AG82" s="35">
        <f t="shared" si="126"/>
        <v>83.448589626933568</v>
      </c>
      <c r="AH82" s="35">
        <f t="shared" si="127"/>
        <v>76.270888302550574</v>
      </c>
      <c r="AI82" s="35">
        <f t="shared" si="128"/>
        <v>0</v>
      </c>
      <c r="AJ82" s="35">
        <f t="shared" si="129"/>
        <v>0</v>
      </c>
      <c r="AK82" s="35">
        <f t="shared" si="130"/>
        <v>58.298522669383601</v>
      </c>
      <c r="AL82" s="35">
        <f t="shared" si="131"/>
        <v>0</v>
      </c>
      <c r="AM82" s="35">
        <f t="shared" si="132"/>
        <v>57.763224181360194</v>
      </c>
      <c r="AN82" s="35">
        <f t="shared" si="133"/>
        <v>65.518867924528308</v>
      </c>
      <c r="AO82" s="36">
        <f t="shared" si="134"/>
        <v>0</v>
      </c>
      <c r="AP82" s="35">
        <f t="shared" si="135"/>
        <v>89.804819539853895</v>
      </c>
      <c r="AQ82" s="35">
        <f t="shared" si="136"/>
        <v>91.625776905462885</v>
      </c>
      <c r="AR82" s="35">
        <f t="shared" si="137"/>
        <v>93.370406716824789</v>
      </c>
      <c r="AS82" s="35">
        <f t="shared" si="138"/>
        <v>100</v>
      </c>
      <c r="AT82" s="35">
        <f t="shared" si="139"/>
        <v>94.558935775815087</v>
      </c>
      <c r="AU82" s="35">
        <f t="shared" si="140"/>
        <v>0</v>
      </c>
      <c r="AV82" s="35">
        <f t="shared" si="141"/>
        <v>0</v>
      </c>
      <c r="AW82" s="35">
        <f t="shared" si="142"/>
        <v>82.390208783297339</v>
      </c>
      <c r="AX82" s="35">
        <f t="shared" si="143"/>
        <v>0</v>
      </c>
      <c r="AY82" s="35">
        <f t="shared" si="144"/>
        <v>82.548596112311003</v>
      </c>
      <c r="AZ82" s="35">
        <f t="shared" si="145"/>
        <v>100</v>
      </c>
      <c r="BA82" s="36">
        <f t="shared" si="146"/>
        <v>0</v>
      </c>
      <c r="BB82" s="35">
        <f t="shared" si="147"/>
        <v>92.066694658861408</v>
      </c>
      <c r="BC82" s="35">
        <f t="shared" si="148"/>
        <v>92.297643280571691</v>
      </c>
      <c r="BD82" s="35">
        <f t="shared" si="149"/>
        <v>94.141355029165538</v>
      </c>
      <c r="BE82" s="35">
        <f t="shared" si="150"/>
        <v>100</v>
      </c>
      <c r="BF82" s="35">
        <f t="shared" si="151"/>
        <v>91.398654720862595</v>
      </c>
      <c r="BG82" s="35">
        <f t="shared" si="152"/>
        <v>0</v>
      </c>
      <c r="BH82" s="35">
        <f t="shared" si="153"/>
        <v>0</v>
      </c>
      <c r="BI82" s="35">
        <f t="shared" si="154"/>
        <v>69.861603329683334</v>
      </c>
      <c r="BJ82" s="35">
        <f t="shared" si="155"/>
        <v>0</v>
      </c>
      <c r="BK82" s="35">
        <f t="shared" si="156"/>
        <v>69.220132346870415</v>
      </c>
      <c r="BL82" s="35">
        <f t="shared" si="157"/>
        <v>78.514050647755553</v>
      </c>
      <c r="BM82" s="35">
        <f t="shared" si="158"/>
        <v>95.013630422628779</v>
      </c>
      <c r="BN82" s="35">
        <f t="shared" si="159"/>
        <v>88.135180751908209</v>
      </c>
      <c r="BO82" s="35">
        <f t="shared" si="160"/>
        <v>100</v>
      </c>
      <c r="BP82" s="36">
        <f t="shared" si="161"/>
        <v>0</v>
      </c>
      <c r="BQ82" s="35">
        <f t="shared" si="162"/>
        <v>76.828358208955223</v>
      </c>
      <c r="BR82" s="35">
        <f t="shared" si="163"/>
        <v>77.021081576535295</v>
      </c>
      <c r="BS82" s="35">
        <f t="shared" si="164"/>
        <v>78.559633027522935</v>
      </c>
      <c r="BT82" s="35">
        <f t="shared" si="165"/>
        <v>83.448589626933568</v>
      </c>
      <c r="BU82" s="35">
        <f t="shared" si="166"/>
        <v>76.270888302550574</v>
      </c>
      <c r="BV82" s="35">
        <f t="shared" si="167"/>
        <v>0</v>
      </c>
      <c r="BW82" s="35">
        <f t="shared" si="168"/>
        <v>0</v>
      </c>
      <c r="BX82" s="35">
        <f t="shared" si="169"/>
        <v>58.298522669383601</v>
      </c>
      <c r="BY82" s="35">
        <f t="shared" si="170"/>
        <v>0</v>
      </c>
      <c r="BZ82" s="35">
        <f t="shared" si="171"/>
        <v>57.763224181360194</v>
      </c>
      <c r="CA82" s="35">
        <f t="shared" si="172"/>
        <v>65.518867924528308</v>
      </c>
      <c r="CB82" s="35">
        <f t="shared" si="173"/>
        <v>71.830058184213428</v>
      </c>
      <c r="CC82" s="35">
        <f t="shared" si="174"/>
        <v>66.629968072222823</v>
      </c>
      <c r="CD82" s="35">
        <f t="shared" si="175"/>
        <v>75.599740652690741</v>
      </c>
      <c r="CE82" s="36">
        <f t="shared" si="176"/>
        <v>0</v>
      </c>
      <c r="CF82" s="35">
        <f t="shared" si="177"/>
        <v>89.804819539853895</v>
      </c>
      <c r="CG82" s="35">
        <f t="shared" si="178"/>
        <v>91.625776905462885</v>
      </c>
      <c r="CH82" s="35">
        <f t="shared" si="179"/>
        <v>93.370406716824789</v>
      </c>
      <c r="CI82" s="35">
        <f t="shared" si="180"/>
        <v>100</v>
      </c>
      <c r="CJ82" s="35">
        <f t="shared" si="181"/>
        <v>94.558935775815087</v>
      </c>
      <c r="CK82" s="35">
        <f t="shared" si="182"/>
        <v>0</v>
      </c>
      <c r="CL82" s="35">
        <f t="shared" si="183"/>
        <v>0</v>
      </c>
      <c r="CM82" s="35">
        <f t="shared" si="184"/>
        <v>62.39232362883002</v>
      </c>
      <c r="CN82" s="35">
        <f t="shared" si="185"/>
        <v>0</v>
      </c>
      <c r="CO82" s="35">
        <f t="shared" si="186"/>
        <v>62.512266928361136</v>
      </c>
      <c r="CP82" s="35">
        <f t="shared" si="187"/>
        <v>75.72783774942755</v>
      </c>
      <c r="CQ82" s="35">
        <f t="shared" si="188"/>
        <v>93.524871355060043</v>
      </c>
      <c r="CR82" s="35">
        <f t="shared" si="189"/>
        <v>86.506575185820452</v>
      </c>
      <c r="CS82" s="35">
        <f t="shared" si="190"/>
        <v>100</v>
      </c>
      <c r="CT82" s="56"/>
      <c r="CU82" s="57">
        <v>8.2360000000000007</v>
      </c>
      <c r="CV82" s="57">
        <v>8.4030000000000005</v>
      </c>
      <c r="CW82" s="57">
        <v>8.5630000000000006</v>
      </c>
      <c r="CX82" s="57">
        <v>9.1709999999999994</v>
      </c>
      <c r="CY82" s="57">
        <v>8.6720000000000006</v>
      </c>
      <c r="CZ82" s="57"/>
      <c r="DA82" s="57"/>
      <c r="DB82" s="57">
        <v>5.7220000000000004</v>
      </c>
      <c r="DC82" s="65"/>
      <c r="DD82" s="57">
        <v>5.7329999999999997</v>
      </c>
      <c r="DE82" s="57">
        <v>6.9450000000000003</v>
      </c>
      <c r="DF82" s="57">
        <v>6.5430000000000001</v>
      </c>
      <c r="DG82" s="57">
        <v>6.0519999999999996</v>
      </c>
      <c r="DH82" s="57">
        <v>6.9960000000000004</v>
      </c>
      <c r="DI82" s="56"/>
      <c r="DJ82" s="57">
        <v>0.111</v>
      </c>
      <c r="DK82" s="57">
        <v>4.0869999999999997E-2</v>
      </c>
      <c r="DL82" s="57">
        <v>9.1889999999999999E-2</v>
      </c>
      <c r="DM82" s="57">
        <v>5.3859999999999998E-2</v>
      </c>
      <c r="DN82" s="57">
        <v>0.1394</v>
      </c>
      <c r="DO82" s="57"/>
      <c r="DP82" s="57"/>
      <c r="DQ82" s="57">
        <v>0.1767</v>
      </c>
      <c r="DR82" s="65"/>
      <c r="DS82" s="57">
        <v>0.108</v>
      </c>
      <c r="DT82" s="57">
        <v>5.6619999999999997E-2</v>
      </c>
      <c r="DU82" s="57">
        <v>0.11119999999999999</v>
      </c>
      <c r="DV82" s="57">
        <v>0.13719999999999999</v>
      </c>
      <c r="DW82" s="57">
        <v>7.6189999999999994E-2</v>
      </c>
    </row>
    <row r="83" spans="1:127" x14ac:dyDescent="0.2">
      <c r="A83" s="50" t="s">
        <v>67</v>
      </c>
      <c r="B83" s="50" t="e">
        <f>VLOOKUP(A83,#REF!,6,FALSE)</f>
        <v>#REF!</v>
      </c>
      <c r="C83" s="87" t="e">
        <f>VLOOKUP(B83,#REF!,10,FALSE)</f>
        <v>#REF!</v>
      </c>
      <c r="E83" s="102">
        <f t="shared" si="98"/>
        <v>1.0491818181818164</v>
      </c>
      <c r="F83" s="103" t="str">
        <f t="shared" si="99"/>
        <v/>
      </c>
      <c r="G83" s="103" t="str">
        <f t="shared" si="100"/>
        <v/>
      </c>
      <c r="H83" s="103" t="str">
        <f t="shared" si="101"/>
        <v/>
      </c>
      <c r="I83" s="103">
        <f t="shared" si="102"/>
        <v>0.21805882352941275</v>
      </c>
      <c r="J83" s="103">
        <f t="shared" si="103"/>
        <v>0.48826027397260141</v>
      </c>
      <c r="K83" s="103" t="str">
        <f t="shared" si="104"/>
        <v/>
      </c>
      <c r="L83" s="103" t="str">
        <f t="shared" si="105"/>
        <v/>
      </c>
      <c r="M83" s="103" t="str">
        <f t="shared" si="106"/>
        <v/>
      </c>
      <c r="N83" s="103" t="str">
        <f t="shared" si="107"/>
        <v/>
      </c>
      <c r="O83" s="103" t="str">
        <f t="shared" si="108"/>
        <v/>
      </c>
      <c r="P83" s="103">
        <f t="shared" si="109"/>
        <v>2.8033209876543221</v>
      </c>
      <c r="Q83" s="102">
        <f t="shared" si="110"/>
        <v>0.50799999999999912</v>
      </c>
      <c r="R83" s="103" t="str">
        <f t="shared" si="111"/>
        <v/>
      </c>
      <c r="S83" s="103" t="str">
        <f t="shared" si="112"/>
        <v/>
      </c>
      <c r="T83" s="103" t="str">
        <f t="shared" si="113"/>
        <v/>
      </c>
      <c r="U83" s="103">
        <f t="shared" si="114"/>
        <v>-0.74499999999999922</v>
      </c>
      <c r="V83" s="103">
        <f t="shared" si="115"/>
        <v>-0.41000000000000014</v>
      </c>
      <c r="W83" s="103" t="str">
        <f t="shared" si="116"/>
        <v/>
      </c>
      <c r="X83" s="103" t="str">
        <f t="shared" si="117"/>
        <v/>
      </c>
      <c r="Y83" s="103" t="str">
        <f t="shared" si="118"/>
        <v/>
      </c>
      <c r="Z83" s="103" t="str">
        <f t="shared" si="119"/>
        <v/>
      </c>
      <c r="AA83" s="103" t="str">
        <f t="shared" si="120"/>
        <v/>
      </c>
      <c r="AB83" s="103">
        <f t="shared" si="121"/>
        <v>1.5419999999999998</v>
      </c>
      <c r="AC83" s="36">
        <f t="shared" si="122"/>
        <v>79.766277128547571</v>
      </c>
      <c r="AD83" s="35">
        <f t="shared" si="123"/>
        <v>0</v>
      </c>
      <c r="AE83" s="35">
        <f t="shared" si="124"/>
        <v>0</v>
      </c>
      <c r="AF83" s="35">
        <f t="shared" si="125"/>
        <v>0</v>
      </c>
      <c r="AG83" s="35">
        <f t="shared" si="126"/>
        <v>75.550500454959064</v>
      </c>
      <c r="AH83" s="35">
        <f t="shared" si="127"/>
        <v>75.971855760773963</v>
      </c>
      <c r="AI83" s="35">
        <f t="shared" si="128"/>
        <v>0</v>
      </c>
      <c r="AJ83" s="35">
        <f t="shared" si="129"/>
        <v>0</v>
      </c>
      <c r="AK83" s="35">
        <f t="shared" si="130"/>
        <v>0</v>
      </c>
      <c r="AL83" s="35">
        <f t="shared" si="131"/>
        <v>0</v>
      </c>
      <c r="AM83" s="35">
        <f t="shared" si="132"/>
        <v>0</v>
      </c>
      <c r="AN83" s="35">
        <f t="shared" si="133"/>
        <v>99.905660377358487</v>
      </c>
      <c r="AO83" s="36">
        <f t="shared" si="134"/>
        <v>100</v>
      </c>
      <c r="AP83" s="35">
        <f t="shared" si="135"/>
        <v>0</v>
      </c>
      <c r="AQ83" s="35">
        <f t="shared" si="136"/>
        <v>0</v>
      </c>
      <c r="AR83" s="35">
        <f t="shared" si="137"/>
        <v>0</v>
      </c>
      <c r="AS83" s="35">
        <f t="shared" si="138"/>
        <v>96.121787450798806</v>
      </c>
      <c r="AT83" s="35">
        <f t="shared" si="139"/>
        <v>100</v>
      </c>
      <c r="AU83" s="35">
        <f t="shared" si="140"/>
        <v>0</v>
      </c>
      <c r="AV83" s="35">
        <f t="shared" si="141"/>
        <v>0</v>
      </c>
      <c r="AW83" s="35">
        <f t="shared" si="142"/>
        <v>0</v>
      </c>
      <c r="AX83" s="35">
        <f t="shared" si="143"/>
        <v>0</v>
      </c>
      <c r="AY83" s="35">
        <f t="shared" si="144"/>
        <v>0</v>
      </c>
      <c r="AZ83" s="35">
        <f t="shared" si="145"/>
        <v>100</v>
      </c>
      <c r="BA83" s="36">
        <f t="shared" si="146"/>
        <v>79.841599392125048</v>
      </c>
      <c r="BB83" s="35">
        <f t="shared" si="147"/>
        <v>0</v>
      </c>
      <c r="BC83" s="35">
        <f t="shared" si="148"/>
        <v>0</v>
      </c>
      <c r="BD83" s="35">
        <f t="shared" si="149"/>
        <v>0</v>
      </c>
      <c r="BE83" s="35">
        <f t="shared" si="150"/>
        <v>75.621841815162057</v>
      </c>
      <c r="BF83" s="35">
        <f t="shared" si="151"/>
        <v>76.043595001341259</v>
      </c>
      <c r="BG83" s="35">
        <f t="shared" si="152"/>
        <v>0</v>
      </c>
      <c r="BH83" s="35">
        <f t="shared" si="153"/>
        <v>0</v>
      </c>
      <c r="BI83" s="35">
        <f t="shared" si="154"/>
        <v>0</v>
      </c>
      <c r="BJ83" s="35">
        <f t="shared" si="155"/>
        <v>0</v>
      </c>
      <c r="BK83" s="35">
        <f t="shared" si="156"/>
        <v>0</v>
      </c>
      <c r="BL83" s="35">
        <f t="shared" si="157"/>
        <v>100</v>
      </c>
      <c r="BM83" s="35">
        <f t="shared" si="158"/>
        <v>99.657457718704507</v>
      </c>
      <c r="BN83" s="35">
        <f t="shared" si="159"/>
        <v>100</v>
      </c>
      <c r="BO83" s="35">
        <f t="shared" si="160"/>
        <v>98.871707996121216</v>
      </c>
      <c r="BP83" s="36">
        <f t="shared" si="161"/>
        <v>79.766277128547571</v>
      </c>
      <c r="BQ83" s="35">
        <f t="shared" si="162"/>
        <v>0</v>
      </c>
      <c r="BR83" s="35">
        <f t="shared" si="163"/>
        <v>0</v>
      </c>
      <c r="BS83" s="35">
        <f t="shared" si="164"/>
        <v>0</v>
      </c>
      <c r="BT83" s="35">
        <f t="shared" si="165"/>
        <v>75.550500454959064</v>
      </c>
      <c r="BU83" s="35">
        <f t="shared" si="166"/>
        <v>75.971855760773963</v>
      </c>
      <c r="BV83" s="35">
        <f t="shared" si="167"/>
        <v>0</v>
      </c>
      <c r="BW83" s="35">
        <f t="shared" si="168"/>
        <v>0</v>
      </c>
      <c r="BX83" s="35">
        <f t="shared" si="169"/>
        <v>0</v>
      </c>
      <c r="BY83" s="35">
        <f t="shared" si="170"/>
        <v>0</v>
      </c>
      <c r="BZ83" s="35">
        <f t="shared" si="171"/>
        <v>0</v>
      </c>
      <c r="CA83" s="35">
        <f t="shared" si="172"/>
        <v>99.905660377358487</v>
      </c>
      <c r="CB83" s="35">
        <f t="shared" si="173"/>
        <v>95.784389065759143</v>
      </c>
      <c r="CC83" s="35">
        <f t="shared" si="174"/>
        <v>96.113618848398104</v>
      </c>
      <c r="CD83" s="35">
        <f t="shared" si="175"/>
        <v>95.029176572293082</v>
      </c>
      <c r="CE83" s="36">
        <f t="shared" si="176"/>
        <v>90.236071765816803</v>
      </c>
      <c r="CF83" s="35">
        <f t="shared" si="177"/>
        <v>0</v>
      </c>
      <c r="CG83" s="35">
        <f t="shared" si="178"/>
        <v>0</v>
      </c>
      <c r="CH83" s="35">
        <f t="shared" si="179"/>
        <v>0</v>
      </c>
      <c r="CI83" s="35">
        <f t="shared" si="180"/>
        <v>78.404154863078389</v>
      </c>
      <c r="CJ83" s="35">
        <f t="shared" si="181"/>
        <v>81.567516525023606</v>
      </c>
      <c r="CK83" s="35">
        <f t="shared" si="182"/>
        <v>0</v>
      </c>
      <c r="CL83" s="35">
        <f t="shared" si="183"/>
        <v>0</v>
      </c>
      <c r="CM83" s="35">
        <f t="shared" si="184"/>
        <v>0</v>
      </c>
      <c r="CN83" s="35">
        <f t="shared" si="185"/>
        <v>0</v>
      </c>
      <c r="CO83" s="35">
        <f t="shared" si="186"/>
        <v>0</v>
      </c>
      <c r="CP83" s="35">
        <f t="shared" si="187"/>
        <v>100</v>
      </c>
      <c r="CQ83" s="35">
        <f t="shared" si="188"/>
        <v>99.215374118717307</v>
      </c>
      <c r="CR83" s="35">
        <f t="shared" si="189"/>
        <v>99.272231066636337</v>
      </c>
      <c r="CS83" s="35">
        <f t="shared" si="190"/>
        <v>100</v>
      </c>
      <c r="CT83" s="56">
        <v>9.5559999999999992</v>
      </c>
      <c r="CU83" s="57"/>
      <c r="CV83" s="57"/>
      <c r="CW83" s="57"/>
      <c r="CX83" s="57">
        <v>8.3030000000000008</v>
      </c>
      <c r="CY83" s="57">
        <v>8.6379999999999999</v>
      </c>
      <c r="CZ83" s="57"/>
      <c r="DA83" s="57"/>
      <c r="DB83" s="57"/>
      <c r="DC83" s="57"/>
      <c r="DD83" s="57"/>
      <c r="DE83" s="57">
        <v>10.59</v>
      </c>
      <c r="DF83" s="57">
        <v>8.7249999999999996</v>
      </c>
      <c r="DG83" s="57">
        <v>8.73</v>
      </c>
      <c r="DH83" s="57">
        <v>8.7940000000000005</v>
      </c>
      <c r="DI83" s="56">
        <v>6.6890000000000005E-2</v>
      </c>
      <c r="DJ83" s="57"/>
      <c r="DK83" s="57"/>
      <c r="DL83" s="57"/>
      <c r="DM83" s="57">
        <v>0.20749999999999999</v>
      </c>
      <c r="DN83" s="57">
        <v>0.10150000000000001</v>
      </c>
      <c r="DO83" s="57"/>
      <c r="DP83" s="57"/>
      <c r="DQ83" s="57"/>
      <c r="DR83" s="57"/>
      <c r="DS83" s="57"/>
      <c r="DT83" s="57">
        <v>4.6730000000000001E-2</v>
      </c>
      <c r="DU83" s="57">
        <v>0.28989999999999999</v>
      </c>
      <c r="DV83" s="57">
        <v>7.9089999999999994E-2</v>
      </c>
      <c r="DW83" s="57">
        <v>7.3400000000000007E-2</v>
      </c>
    </row>
    <row r="84" spans="1:127" x14ac:dyDescent="0.2">
      <c r="A84" s="50" t="s">
        <v>99</v>
      </c>
      <c r="B84" s="50" t="e">
        <f>VLOOKUP(A84,#REF!,6,FALSE)</f>
        <v>#REF!</v>
      </c>
      <c r="C84" s="87" t="e">
        <f>VLOOKUP(B84,#REF!,10,FALSE)</f>
        <v>#REF!</v>
      </c>
      <c r="E84" s="102">
        <f t="shared" si="98"/>
        <v>-0.30881818181818232</v>
      </c>
      <c r="F84" s="103" t="str">
        <f t="shared" si="99"/>
        <v/>
      </c>
      <c r="G84" s="103" t="str">
        <f t="shared" si="100"/>
        <v/>
      </c>
      <c r="H84" s="103" t="str">
        <f t="shared" si="101"/>
        <v/>
      </c>
      <c r="I84" s="103" t="str">
        <f t="shared" si="102"/>
        <v/>
      </c>
      <c r="J84" s="103" t="str">
        <f t="shared" si="103"/>
        <v/>
      </c>
      <c r="K84" s="103" t="str">
        <f t="shared" si="104"/>
        <v/>
      </c>
      <c r="L84" s="103" t="str">
        <f t="shared" si="105"/>
        <v/>
      </c>
      <c r="M84" s="103" t="str">
        <f t="shared" si="106"/>
        <v/>
      </c>
      <c r="N84" s="103" t="str">
        <f t="shared" si="107"/>
        <v/>
      </c>
      <c r="O84" s="103" t="str">
        <f t="shared" si="108"/>
        <v/>
      </c>
      <c r="P84" s="103">
        <f t="shared" si="109"/>
        <v>0.46532098765432295</v>
      </c>
      <c r="Q84" s="102">
        <f t="shared" si="110"/>
        <v>0.46524999999999928</v>
      </c>
      <c r="R84" s="103" t="str">
        <f t="shared" si="111"/>
        <v/>
      </c>
      <c r="S84" s="103" t="str">
        <f t="shared" si="112"/>
        <v/>
      </c>
      <c r="T84" s="103" t="str">
        <f t="shared" si="113"/>
        <v/>
      </c>
      <c r="U84" s="103" t="str">
        <f t="shared" si="114"/>
        <v/>
      </c>
      <c r="V84" s="103" t="str">
        <f t="shared" si="115"/>
        <v/>
      </c>
      <c r="W84" s="103" t="str">
        <f t="shared" si="116"/>
        <v/>
      </c>
      <c r="X84" s="103" t="str">
        <f t="shared" si="117"/>
        <v/>
      </c>
      <c r="Y84" s="103" t="str">
        <f t="shared" si="118"/>
        <v/>
      </c>
      <c r="Z84" s="103" t="str">
        <f t="shared" si="119"/>
        <v/>
      </c>
      <c r="AA84" s="103" t="str">
        <f t="shared" si="120"/>
        <v/>
      </c>
      <c r="AB84" s="103">
        <f t="shared" si="121"/>
        <v>0.51924999999999955</v>
      </c>
      <c r="AC84" s="36">
        <f t="shared" si="122"/>
        <v>68.430717863105173</v>
      </c>
      <c r="AD84" s="35">
        <f t="shared" si="123"/>
        <v>0</v>
      </c>
      <c r="AE84" s="35">
        <f t="shared" si="124"/>
        <v>0</v>
      </c>
      <c r="AF84" s="35">
        <f t="shared" si="125"/>
        <v>0</v>
      </c>
      <c r="AG84" s="35">
        <f t="shared" si="126"/>
        <v>0</v>
      </c>
      <c r="AH84" s="35">
        <f t="shared" si="127"/>
        <v>0</v>
      </c>
      <c r="AI84" s="35">
        <f t="shared" si="128"/>
        <v>0</v>
      </c>
      <c r="AJ84" s="35">
        <f t="shared" si="129"/>
        <v>0</v>
      </c>
      <c r="AK84" s="35">
        <f t="shared" si="130"/>
        <v>0</v>
      </c>
      <c r="AL84" s="35">
        <f t="shared" si="131"/>
        <v>0</v>
      </c>
      <c r="AM84" s="35">
        <f t="shared" si="132"/>
        <v>0</v>
      </c>
      <c r="AN84" s="35">
        <f t="shared" si="133"/>
        <v>77.84905660377359</v>
      </c>
      <c r="AO84" s="36">
        <f t="shared" si="134"/>
        <v>100</v>
      </c>
      <c r="AP84" s="35">
        <f t="shared" si="135"/>
        <v>0</v>
      </c>
      <c r="AQ84" s="35">
        <f t="shared" si="136"/>
        <v>0</v>
      </c>
      <c r="AR84" s="35">
        <f t="shared" si="137"/>
        <v>0</v>
      </c>
      <c r="AS84" s="35">
        <f t="shared" si="138"/>
        <v>0</v>
      </c>
      <c r="AT84" s="35">
        <f t="shared" si="139"/>
        <v>0</v>
      </c>
      <c r="AU84" s="35">
        <f t="shared" si="140"/>
        <v>0</v>
      </c>
      <c r="AV84" s="35">
        <f t="shared" si="141"/>
        <v>0</v>
      </c>
      <c r="AW84" s="35">
        <f t="shared" si="142"/>
        <v>0</v>
      </c>
      <c r="AX84" s="35">
        <f t="shared" si="143"/>
        <v>0</v>
      </c>
      <c r="AY84" s="35">
        <f t="shared" si="144"/>
        <v>0</v>
      </c>
      <c r="AZ84" s="35">
        <f t="shared" si="145"/>
        <v>100</v>
      </c>
      <c r="BA84" s="36">
        <f t="shared" si="146"/>
        <v>87.901794637532092</v>
      </c>
      <c r="BB84" s="35">
        <f t="shared" si="147"/>
        <v>0</v>
      </c>
      <c r="BC84" s="35">
        <f t="shared" si="148"/>
        <v>0</v>
      </c>
      <c r="BD84" s="35">
        <f t="shared" si="149"/>
        <v>0</v>
      </c>
      <c r="BE84" s="35">
        <f t="shared" si="150"/>
        <v>0</v>
      </c>
      <c r="BF84" s="35">
        <f t="shared" si="151"/>
        <v>0</v>
      </c>
      <c r="BG84" s="35">
        <f t="shared" si="152"/>
        <v>0</v>
      </c>
      <c r="BH84" s="35">
        <f t="shared" si="153"/>
        <v>0</v>
      </c>
      <c r="BI84" s="35">
        <f t="shared" si="154"/>
        <v>0</v>
      </c>
      <c r="BJ84" s="35">
        <f t="shared" si="155"/>
        <v>0</v>
      </c>
      <c r="BK84" s="35">
        <f t="shared" si="156"/>
        <v>0</v>
      </c>
      <c r="BL84" s="35">
        <f t="shared" si="157"/>
        <v>100</v>
      </c>
      <c r="BM84" s="35">
        <f t="shared" si="158"/>
        <v>0</v>
      </c>
      <c r="BN84" s="35">
        <f t="shared" si="159"/>
        <v>96.179179712366675</v>
      </c>
      <c r="BO84" s="35">
        <f t="shared" si="160"/>
        <v>100</v>
      </c>
      <c r="BP84" s="36">
        <f t="shared" si="161"/>
        <v>68.430717863105173</v>
      </c>
      <c r="BQ84" s="35">
        <f t="shared" si="162"/>
        <v>0</v>
      </c>
      <c r="BR84" s="35">
        <f t="shared" si="163"/>
        <v>0</v>
      </c>
      <c r="BS84" s="35">
        <f t="shared" si="164"/>
        <v>0</v>
      </c>
      <c r="BT84" s="35">
        <f t="shared" si="165"/>
        <v>0</v>
      </c>
      <c r="BU84" s="35">
        <f t="shared" si="166"/>
        <v>0</v>
      </c>
      <c r="BV84" s="35">
        <f t="shared" si="167"/>
        <v>0</v>
      </c>
      <c r="BW84" s="35">
        <f t="shared" si="168"/>
        <v>0</v>
      </c>
      <c r="BX84" s="35">
        <f t="shared" si="169"/>
        <v>0</v>
      </c>
      <c r="BY84" s="35">
        <f t="shared" si="170"/>
        <v>0</v>
      </c>
      <c r="BZ84" s="35">
        <f t="shared" si="171"/>
        <v>0</v>
      </c>
      <c r="CA84" s="35">
        <f t="shared" si="172"/>
        <v>77.84905660377359</v>
      </c>
      <c r="CB84" s="35">
        <f t="shared" si="173"/>
        <v>0</v>
      </c>
      <c r="CC84" s="35">
        <f t="shared" si="174"/>
        <v>77.41935483870968</v>
      </c>
      <c r="CD84" s="35">
        <f t="shared" si="175"/>
        <v>80.494921115193435</v>
      </c>
      <c r="CE84" s="36">
        <f t="shared" si="176"/>
        <v>99.345613184682506</v>
      </c>
      <c r="CF84" s="35">
        <f t="shared" si="177"/>
        <v>0</v>
      </c>
      <c r="CG84" s="35">
        <f t="shared" si="178"/>
        <v>0</v>
      </c>
      <c r="CH84" s="35">
        <f t="shared" si="179"/>
        <v>0</v>
      </c>
      <c r="CI84" s="35">
        <f t="shared" si="180"/>
        <v>0</v>
      </c>
      <c r="CJ84" s="35">
        <f t="shared" si="181"/>
        <v>0</v>
      </c>
      <c r="CK84" s="35">
        <f t="shared" si="182"/>
        <v>0</v>
      </c>
      <c r="CL84" s="35">
        <f t="shared" si="183"/>
        <v>0</v>
      </c>
      <c r="CM84" s="35">
        <f t="shared" si="184"/>
        <v>0</v>
      </c>
      <c r="CN84" s="35">
        <f t="shared" si="185"/>
        <v>0</v>
      </c>
      <c r="CO84" s="35">
        <f t="shared" si="186"/>
        <v>0</v>
      </c>
      <c r="CP84" s="35">
        <f t="shared" si="187"/>
        <v>100</v>
      </c>
      <c r="CQ84" s="35">
        <f t="shared" si="188"/>
        <v>0</v>
      </c>
      <c r="CR84" s="35">
        <f t="shared" si="189"/>
        <v>94.401933145388654</v>
      </c>
      <c r="CS84" s="35">
        <f t="shared" si="190"/>
        <v>100</v>
      </c>
      <c r="CT84" s="56">
        <v>8.1980000000000004</v>
      </c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>
        <v>8.2520000000000007</v>
      </c>
      <c r="DF84" s="57"/>
      <c r="DG84" s="57">
        <v>7.032</v>
      </c>
      <c r="DH84" s="57">
        <v>7.4489999999999998</v>
      </c>
      <c r="DI84" s="56">
        <v>0.12470000000000001</v>
      </c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>
        <v>3.4529999999999998E-2</v>
      </c>
      <c r="DU84" s="57"/>
      <c r="DV84" s="57">
        <v>0.20230000000000001</v>
      </c>
      <c r="DW84" s="57">
        <v>0.12889999999999999</v>
      </c>
    </row>
    <row r="85" spans="1:127" x14ac:dyDescent="0.2">
      <c r="A85" s="50" t="s">
        <v>68</v>
      </c>
      <c r="B85" s="50" t="e">
        <f>VLOOKUP(A85,#REF!,6,FALSE)</f>
        <v>#REF!</v>
      </c>
      <c r="C85" s="87" t="e">
        <f>VLOOKUP(B85,#REF!,10,FALSE)</f>
        <v>#REF!</v>
      </c>
      <c r="E85" s="102" t="str">
        <f t="shared" si="98"/>
        <v/>
      </c>
      <c r="F85" s="103">
        <f t="shared" si="99"/>
        <v>0.55487341772152021</v>
      </c>
      <c r="G85" s="103">
        <f t="shared" si="100"/>
        <v>0.54969333333333203</v>
      </c>
      <c r="H85" s="103">
        <f t="shared" si="101"/>
        <v>0.71674025974025746</v>
      </c>
      <c r="I85" s="103">
        <f t="shared" si="102"/>
        <v>0.91705882352941259</v>
      </c>
      <c r="J85" s="103">
        <f t="shared" si="103"/>
        <v>1.8372602739726016</v>
      </c>
      <c r="K85" s="103" t="str">
        <f t="shared" si="104"/>
        <v/>
      </c>
      <c r="L85" s="103" t="str">
        <f t="shared" si="105"/>
        <v/>
      </c>
      <c r="M85" s="103" t="str">
        <f t="shared" si="106"/>
        <v/>
      </c>
      <c r="N85" s="103" t="str">
        <f t="shared" si="107"/>
        <v/>
      </c>
      <c r="O85" s="103" t="str">
        <f t="shared" si="108"/>
        <v/>
      </c>
      <c r="P85" s="103">
        <f t="shared" si="109"/>
        <v>-1.4266790123456774</v>
      </c>
      <c r="Q85" s="102" t="str">
        <f t="shared" si="110"/>
        <v/>
      </c>
      <c r="R85" s="103">
        <f t="shared" si="111"/>
        <v>0.38622222222222113</v>
      </c>
      <c r="S85" s="103">
        <f t="shared" si="112"/>
        <v>0.49922222222222068</v>
      </c>
      <c r="T85" s="103">
        <f t="shared" si="113"/>
        <v>0.81022222222222062</v>
      </c>
      <c r="U85" s="103">
        <f t="shared" si="114"/>
        <v>1.0582222222222217</v>
      </c>
      <c r="V85" s="103">
        <f t="shared" si="115"/>
        <v>2.0432222222222212</v>
      </c>
      <c r="W85" s="103" t="str">
        <f t="shared" si="116"/>
        <v/>
      </c>
      <c r="X85" s="103" t="str">
        <f t="shared" si="117"/>
        <v/>
      </c>
      <c r="Y85" s="103" t="str">
        <f t="shared" si="118"/>
        <v/>
      </c>
      <c r="Z85" s="103" t="str">
        <f t="shared" si="119"/>
        <v/>
      </c>
      <c r="AA85" s="103" t="str">
        <f t="shared" si="120"/>
        <v/>
      </c>
      <c r="AB85" s="103">
        <f t="shared" si="121"/>
        <v>-1.5837777777777786</v>
      </c>
      <c r="AC85" s="36">
        <f t="shared" si="122"/>
        <v>0</v>
      </c>
      <c r="AD85" s="35">
        <f t="shared" si="123"/>
        <v>77.705223880597003</v>
      </c>
      <c r="AE85" s="35">
        <f t="shared" si="124"/>
        <v>77.387717690192474</v>
      </c>
      <c r="AF85" s="35">
        <f t="shared" si="125"/>
        <v>80.311926605504581</v>
      </c>
      <c r="AG85" s="35">
        <f t="shared" si="126"/>
        <v>81.910828025477713</v>
      </c>
      <c r="AH85" s="35">
        <f t="shared" si="127"/>
        <v>87.836411609498697</v>
      </c>
      <c r="AI85" s="35">
        <f t="shared" si="128"/>
        <v>0</v>
      </c>
      <c r="AJ85" s="35">
        <f t="shared" si="129"/>
        <v>0</v>
      </c>
      <c r="AK85" s="35">
        <f t="shared" si="130"/>
        <v>0</v>
      </c>
      <c r="AL85" s="35">
        <f t="shared" si="131"/>
        <v>0</v>
      </c>
      <c r="AM85" s="35">
        <f t="shared" si="132"/>
        <v>0</v>
      </c>
      <c r="AN85" s="35">
        <f t="shared" si="133"/>
        <v>60</v>
      </c>
      <c r="AO85" s="36">
        <f t="shared" si="134"/>
        <v>0</v>
      </c>
      <c r="AP85" s="35">
        <f t="shared" si="135"/>
        <v>83.408430960248324</v>
      </c>
      <c r="AQ85" s="35">
        <f t="shared" si="136"/>
        <v>84.539901872434157</v>
      </c>
      <c r="AR85" s="35">
        <f t="shared" si="137"/>
        <v>87.65395013517572</v>
      </c>
      <c r="AS85" s="35">
        <f t="shared" si="138"/>
        <v>90.137178331831379</v>
      </c>
      <c r="AT85" s="35">
        <f t="shared" si="139"/>
        <v>100</v>
      </c>
      <c r="AU85" s="35">
        <f t="shared" si="140"/>
        <v>0</v>
      </c>
      <c r="AV85" s="35">
        <f t="shared" si="141"/>
        <v>0</v>
      </c>
      <c r="AW85" s="35">
        <f t="shared" si="142"/>
        <v>0</v>
      </c>
      <c r="AX85" s="35">
        <f t="shared" si="143"/>
        <v>0</v>
      </c>
      <c r="AY85" s="35">
        <f t="shared" si="144"/>
        <v>0</v>
      </c>
      <c r="AZ85" s="35">
        <f t="shared" si="145"/>
        <v>100</v>
      </c>
      <c r="BA85" s="36">
        <f t="shared" si="146"/>
        <v>0</v>
      </c>
      <c r="BB85" s="35">
        <f t="shared" si="147"/>
        <v>88.465845150934996</v>
      </c>
      <c r="BC85" s="35">
        <f t="shared" si="148"/>
        <v>88.104370695653174</v>
      </c>
      <c r="BD85" s="35">
        <f t="shared" si="149"/>
        <v>91.433524131830069</v>
      </c>
      <c r="BE85" s="35">
        <f t="shared" si="150"/>
        <v>93.25384145886467</v>
      </c>
      <c r="BF85" s="35">
        <f t="shared" si="151"/>
        <v>100</v>
      </c>
      <c r="BG85" s="35">
        <f t="shared" si="152"/>
        <v>0</v>
      </c>
      <c r="BH85" s="35">
        <f t="shared" si="153"/>
        <v>0</v>
      </c>
      <c r="BI85" s="35">
        <f t="shared" si="154"/>
        <v>0</v>
      </c>
      <c r="BJ85" s="35">
        <f t="shared" si="155"/>
        <v>0</v>
      </c>
      <c r="BK85" s="35">
        <f t="shared" si="156"/>
        <v>0</v>
      </c>
      <c r="BL85" s="35">
        <f t="shared" si="157"/>
        <v>68.308801441874422</v>
      </c>
      <c r="BM85" s="35">
        <f t="shared" si="158"/>
        <v>97.14445274378123</v>
      </c>
      <c r="BN85" s="35">
        <f t="shared" si="159"/>
        <v>83.64421847654009</v>
      </c>
      <c r="BO85" s="35">
        <f t="shared" si="160"/>
        <v>100</v>
      </c>
      <c r="BP85" s="36">
        <f t="shared" si="161"/>
        <v>0</v>
      </c>
      <c r="BQ85" s="35">
        <f t="shared" si="162"/>
        <v>77.705223880597003</v>
      </c>
      <c r="BR85" s="35">
        <f t="shared" si="163"/>
        <v>77.387717690192474</v>
      </c>
      <c r="BS85" s="35">
        <f t="shared" si="164"/>
        <v>80.311926605504581</v>
      </c>
      <c r="BT85" s="35">
        <f t="shared" si="165"/>
        <v>81.910828025477713</v>
      </c>
      <c r="BU85" s="35">
        <f t="shared" si="166"/>
        <v>87.836411609498697</v>
      </c>
      <c r="BV85" s="35">
        <f t="shared" si="167"/>
        <v>0</v>
      </c>
      <c r="BW85" s="35">
        <f t="shared" si="168"/>
        <v>0</v>
      </c>
      <c r="BX85" s="35">
        <f t="shared" si="169"/>
        <v>0</v>
      </c>
      <c r="BY85" s="35">
        <f t="shared" si="170"/>
        <v>0</v>
      </c>
      <c r="BZ85" s="35">
        <f t="shared" si="171"/>
        <v>0</v>
      </c>
      <c r="CA85" s="35">
        <f t="shared" si="172"/>
        <v>60</v>
      </c>
      <c r="CB85" s="35">
        <f t="shared" si="173"/>
        <v>77.933911516082986</v>
      </c>
      <c r="CC85" s="35">
        <f t="shared" si="174"/>
        <v>67.10337994054828</v>
      </c>
      <c r="CD85" s="35">
        <f t="shared" si="175"/>
        <v>80.224767668035454</v>
      </c>
      <c r="CE85" s="36">
        <f t="shared" si="176"/>
        <v>0</v>
      </c>
      <c r="CF85" s="35">
        <f t="shared" si="177"/>
        <v>83.408430960248324</v>
      </c>
      <c r="CG85" s="35">
        <f t="shared" si="178"/>
        <v>84.539901872434157</v>
      </c>
      <c r="CH85" s="35">
        <f t="shared" si="179"/>
        <v>87.65395013517572</v>
      </c>
      <c r="CI85" s="35">
        <f t="shared" si="180"/>
        <v>90.137178331831379</v>
      </c>
      <c r="CJ85" s="35">
        <f t="shared" si="181"/>
        <v>100</v>
      </c>
      <c r="CK85" s="35">
        <f t="shared" si="182"/>
        <v>0</v>
      </c>
      <c r="CL85" s="35">
        <f t="shared" si="183"/>
        <v>0</v>
      </c>
      <c r="CM85" s="35">
        <f t="shared" si="184"/>
        <v>0</v>
      </c>
      <c r="CN85" s="35">
        <f t="shared" si="185"/>
        <v>0</v>
      </c>
      <c r="CO85" s="35">
        <f t="shared" si="186"/>
        <v>0</v>
      </c>
      <c r="CP85" s="35">
        <f t="shared" si="187"/>
        <v>63.682787623911082</v>
      </c>
      <c r="CQ85" s="35">
        <f t="shared" si="188"/>
        <v>95.622306034482747</v>
      </c>
      <c r="CR85" s="35">
        <f t="shared" si="189"/>
        <v>82.098599137931032</v>
      </c>
      <c r="CS85" s="35">
        <f t="shared" si="190"/>
        <v>100.00000000000001</v>
      </c>
      <c r="CT85" s="56"/>
      <c r="CU85" s="57">
        <v>8.33</v>
      </c>
      <c r="CV85" s="57">
        <v>8.4429999999999996</v>
      </c>
      <c r="CW85" s="57">
        <v>8.7539999999999996</v>
      </c>
      <c r="CX85" s="57">
        <v>9.0020000000000007</v>
      </c>
      <c r="CY85" s="57">
        <v>9.9870000000000001</v>
      </c>
      <c r="CZ85" s="57"/>
      <c r="DA85" s="57"/>
      <c r="DB85" s="57"/>
      <c r="DC85" s="57"/>
      <c r="DD85" s="57"/>
      <c r="DE85" s="57">
        <v>6.36</v>
      </c>
      <c r="DF85" s="57">
        <v>7.0990000000000002</v>
      </c>
      <c r="DG85" s="57">
        <v>6.0949999999999998</v>
      </c>
      <c r="DH85" s="57">
        <v>7.4240000000000004</v>
      </c>
      <c r="DI85" s="56"/>
      <c r="DJ85" s="57">
        <v>6.8229999999999999E-2</v>
      </c>
      <c r="DK85" s="57">
        <v>8.5870000000000002E-2</v>
      </c>
      <c r="DL85" s="57">
        <v>7.0639999999999994E-2</v>
      </c>
      <c r="DM85" s="57">
        <v>0.1046</v>
      </c>
      <c r="DN85" s="57">
        <v>0.35139999999999999</v>
      </c>
      <c r="DO85" s="57"/>
      <c r="DP85" s="57"/>
      <c r="DQ85" s="57"/>
      <c r="DR85" s="57"/>
      <c r="DS85" s="57"/>
      <c r="DT85" s="57">
        <v>0.1628</v>
      </c>
      <c r="DU85" s="57">
        <v>8.9039999999999994E-2</v>
      </c>
      <c r="DV85" s="57">
        <v>0.15609999999999999</v>
      </c>
      <c r="DW85" s="57">
        <v>8.4769999999999998E-2</v>
      </c>
    </row>
    <row r="86" spans="1:127" x14ac:dyDescent="0.2">
      <c r="A86" s="50" t="s">
        <v>175</v>
      </c>
      <c r="B86" s="50" t="e">
        <f>VLOOKUP(A86,#REF!,6,FALSE)</f>
        <v>#REF!</v>
      </c>
      <c r="C86" s="87" t="e">
        <f>VLOOKUP(B86,#REF!,10,FALSE)</f>
        <v>#REF!</v>
      </c>
      <c r="E86" s="102" t="str">
        <f t="shared" si="98"/>
        <v/>
      </c>
      <c r="F86" s="103">
        <f t="shared" si="99"/>
        <v>2.9448734177215208</v>
      </c>
      <c r="G86" s="103">
        <f t="shared" si="100"/>
        <v>3.0166933333333326</v>
      </c>
      <c r="H86" s="103">
        <f t="shared" si="101"/>
        <v>2.8627402597402583</v>
      </c>
      <c r="I86" s="103">
        <f t="shared" si="102"/>
        <v>2.9050588235294121</v>
      </c>
      <c r="J86" s="103" t="str">
        <f t="shared" si="103"/>
        <v/>
      </c>
      <c r="K86" s="103" t="str">
        <f t="shared" si="104"/>
        <v/>
      </c>
      <c r="L86" s="103" t="str">
        <f t="shared" si="105"/>
        <v/>
      </c>
      <c r="M86" s="103" t="str">
        <f t="shared" si="106"/>
        <v/>
      </c>
      <c r="N86" s="103" t="str">
        <f t="shared" si="107"/>
        <v/>
      </c>
      <c r="O86" s="103" t="str">
        <f t="shared" si="108"/>
        <v/>
      </c>
      <c r="P86" s="103">
        <f t="shared" si="109"/>
        <v>1.409320987654322</v>
      </c>
      <c r="Q86" s="102" t="str">
        <f t="shared" si="110"/>
        <v/>
      </c>
      <c r="R86" s="103">
        <f t="shared" si="111"/>
        <v>0.80600000000000094</v>
      </c>
      <c r="S86" s="103">
        <f t="shared" si="112"/>
        <v>0.99600000000000044</v>
      </c>
      <c r="T86" s="103">
        <f t="shared" si="113"/>
        <v>0.98600000000000065</v>
      </c>
      <c r="U86" s="103">
        <f t="shared" si="114"/>
        <v>1.0760000000000005</v>
      </c>
      <c r="V86" s="103" t="str">
        <f t="shared" si="115"/>
        <v/>
      </c>
      <c r="W86" s="103" t="str">
        <f t="shared" si="116"/>
        <v/>
      </c>
      <c r="X86" s="103" t="str">
        <f t="shared" si="117"/>
        <v/>
      </c>
      <c r="Y86" s="103" t="str">
        <f t="shared" si="118"/>
        <v/>
      </c>
      <c r="Z86" s="103" t="str">
        <f t="shared" si="119"/>
        <v/>
      </c>
      <c r="AA86" s="103" t="str">
        <f t="shared" si="120"/>
        <v/>
      </c>
      <c r="AB86" s="103">
        <f t="shared" si="121"/>
        <v>-0.71799999999999997</v>
      </c>
      <c r="AC86" s="36">
        <f t="shared" si="122"/>
        <v>0</v>
      </c>
      <c r="AD86" s="35">
        <f t="shared" si="123"/>
        <v>100</v>
      </c>
      <c r="AE86" s="35">
        <f t="shared" si="124"/>
        <v>100</v>
      </c>
      <c r="AF86" s="35">
        <f t="shared" si="125"/>
        <v>100</v>
      </c>
      <c r="AG86" s="35">
        <f t="shared" si="126"/>
        <v>100</v>
      </c>
      <c r="AH86" s="35">
        <f t="shared" si="127"/>
        <v>0</v>
      </c>
      <c r="AI86" s="35">
        <f t="shared" si="128"/>
        <v>0</v>
      </c>
      <c r="AJ86" s="35">
        <f t="shared" si="129"/>
        <v>0</v>
      </c>
      <c r="AK86" s="35">
        <f t="shared" si="130"/>
        <v>0</v>
      </c>
      <c r="AL86" s="35">
        <f t="shared" si="131"/>
        <v>0</v>
      </c>
      <c r="AM86" s="35">
        <f t="shared" si="132"/>
        <v>0</v>
      </c>
      <c r="AN86" s="35">
        <f t="shared" si="133"/>
        <v>86.754716981132077</v>
      </c>
      <c r="AO86" s="36">
        <f t="shared" si="134"/>
        <v>0</v>
      </c>
      <c r="AP86" s="35">
        <f t="shared" si="135"/>
        <v>97.543221110100092</v>
      </c>
      <c r="AQ86" s="35">
        <f t="shared" si="136"/>
        <v>99.27206551410373</v>
      </c>
      <c r="AR86" s="35">
        <f t="shared" si="137"/>
        <v>99.181073703366692</v>
      </c>
      <c r="AS86" s="35">
        <f t="shared" si="138"/>
        <v>100</v>
      </c>
      <c r="AT86" s="35">
        <f t="shared" si="139"/>
        <v>0</v>
      </c>
      <c r="AU86" s="35">
        <f t="shared" si="140"/>
        <v>0</v>
      </c>
      <c r="AV86" s="35">
        <f t="shared" si="141"/>
        <v>0</v>
      </c>
      <c r="AW86" s="35">
        <f t="shared" si="142"/>
        <v>0</v>
      </c>
      <c r="AX86" s="35">
        <f t="shared" si="143"/>
        <v>0</v>
      </c>
      <c r="AY86" s="35">
        <f t="shared" si="144"/>
        <v>0</v>
      </c>
      <c r="AZ86" s="35">
        <f t="shared" si="145"/>
        <v>100</v>
      </c>
      <c r="BA86" s="36">
        <f t="shared" si="146"/>
        <v>0</v>
      </c>
      <c r="BB86" s="35">
        <f t="shared" si="147"/>
        <v>100</v>
      </c>
      <c r="BC86" s="35">
        <f t="shared" si="148"/>
        <v>100</v>
      </c>
      <c r="BD86" s="35">
        <f t="shared" si="149"/>
        <v>100</v>
      </c>
      <c r="BE86" s="35">
        <f t="shared" si="150"/>
        <v>100</v>
      </c>
      <c r="BF86" s="35">
        <f t="shared" si="151"/>
        <v>0</v>
      </c>
      <c r="BG86" s="35">
        <f t="shared" si="152"/>
        <v>0</v>
      </c>
      <c r="BH86" s="35">
        <f t="shared" si="153"/>
        <v>0</v>
      </c>
      <c r="BI86" s="35">
        <f t="shared" si="154"/>
        <v>0</v>
      </c>
      <c r="BJ86" s="35">
        <f t="shared" si="155"/>
        <v>0</v>
      </c>
      <c r="BK86" s="35">
        <f t="shared" si="156"/>
        <v>0</v>
      </c>
      <c r="BL86" s="35">
        <f t="shared" si="157"/>
        <v>86.754716981132077</v>
      </c>
      <c r="BM86" s="35">
        <f t="shared" si="158"/>
        <v>100</v>
      </c>
      <c r="BN86" s="35">
        <f t="shared" si="159"/>
        <v>99.972047965494141</v>
      </c>
      <c r="BO86" s="35">
        <f t="shared" si="160"/>
        <v>96.3734712494945</v>
      </c>
      <c r="BP86" s="36">
        <f t="shared" si="161"/>
        <v>0</v>
      </c>
      <c r="BQ86" s="35">
        <f t="shared" si="162"/>
        <v>100</v>
      </c>
      <c r="BR86" s="35">
        <f t="shared" si="163"/>
        <v>100</v>
      </c>
      <c r="BS86" s="35">
        <f t="shared" si="164"/>
        <v>100</v>
      </c>
      <c r="BT86" s="35">
        <f t="shared" si="165"/>
        <v>100</v>
      </c>
      <c r="BU86" s="35">
        <f t="shared" si="166"/>
        <v>0</v>
      </c>
      <c r="BV86" s="35">
        <f t="shared" si="167"/>
        <v>0</v>
      </c>
      <c r="BW86" s="35">
        <f t="shared" si="168"/>
        <v>0</v>
      </c>
      <c r="BX86" s="35">
        <f t="shared" si="169"/>
        <v>0</v>
      </c>
      <c r="BY86" s="35">
        <f t="shared" si="170"/>
        <v>0</v>
      </c>
      <c r="BZ86" s="35">
        <f t="shared" si="171"/>
        <v>0</v>
      </c>
      <c r="CA86" s="35">
        <f t="shared" si="172"/>
        <v>86.754716981132077</v>
      </c>
      <c r="CB86" s="35">
        <f t="shared" si="173"/>
        <v>98.11175760237127</v>
      </c>
      <c r="CC86" s="35">
        <f t="shared" si="174"/>
        <v>98.084333370031942</v>
      </c>
      <c r="CD86" s="35">
        <f t="shared" si="175"/>
        <v>94.553706505295011</v>
      </c>
      <c r="CE86" s="36">
        <f t="shared" si="176"/>
        <v>0</v>
      </c>
      <c r="CF86" s="35">
        <f t="shared" si="177"/>
        <v>97.543221110100092</v>
      </c>
      <c r="CG86" s="35">
        <f t="shared" si="178"/>
        <v>99.27206551410373</v>
      </c>
      <c r="CH86" s="35">
        <f t="shared" si="179"/>
        <v>99.181073703366692</v>
      </c>
      <c r="CI86" s="35">
        <f t="shared" si="180"/>
        <v>100</v>
      </c>
      <c r="CJ86" s="35">
        <f t="shared" si="181"/>
        <v>0</v>
      </c>
      <c r="CK86" s="35">
        <f t="shared" si="182"/>
        <v>0</v>
      </c>
      <c r="CL86" s="35">
        <f t="shared" si="183"/>
        <v>0</v>
      </c>
      <c r="CM86" s="35">
        <f t="shared" si="184"/>
        <v>0</v>
      </c>
      <c r="CN86" s="35">
        <f t="shared" si="185"/>
        <v>0</v>
      </c>
      <c r="CO86" s="35">
        <f t="shared" si="186"/>
        <v>0</v>
      </c>
      <c r="CP86" s="35">
        <f t="shared" si="187"/>
        <v>83.676069153776155</v>
      </c>
      <c r="CQ86" s="35">
        <f t="shared" si="188"/>
        <v>100</v>
      </c>
      <c r="CR86" s="35">
        <f t="shared" si="189"/>
        <v>99.686695759203332</v>
      </c>
      <c r="CS86" s="35">
        <f t="shared" si="190"/>
        <v>97.907575248964989</v>
      </c>
      <c r="CT86" s="56"/>
      <c r="CU86" s="57">
        <v>10.72</v>
      </c>
      <c r="CV86" s="57">
        <v>10.91</v>
      </c>
      <c r="CW86" s="57">
        <v>10.9</v>
      </c>
      <c r="CX86" s="57">
        <v>10.99</v>
      </c>
      <c r="CY86" s="57"/>
      <c r="CZ86" s="57"/>
      <c r="DA86" s="57"/>
      <c r="DB86" s="57"/>
      <c r="DC86" s="57"/>
      <c r="DD86" s="57"/>
      <c r="DE86" s="57">
        <v>9.1959999999999997</v>
      </c>
      <c r="DF86" s="57">
        <v>8.9369999999999994</v>
      </c>
      <c r="DG86" s="57">
        <v>8.9090000000000007</v>
      </c>
      <c r="DH86" s="57">
        <v>8.75</v>
      </c>
      <c r="DI86" s="56"/>
      <c r="DJ86" s="57">
        <v>0.14380000000000001</v>
      </c>
      <c r="DK86" s="57">
        <v>0.11219999999999999</v>
      </c>
      <c r="DL86" s="57">
        <v>0.17749999999999999</v>
      </c>
      <c r="DM86" s="57">
        <v>0.189</v>
      </c>
      <c r="DN86" s="57"/>
      <c r="DO86" s="57"/>
      <c r="DP86" s="57"/>
      <c r="DQ86" s="57"/>
      <c r="DR86" s="57"/>
      <c r="DS86" s="57"/>
      <c r="DT86" s="57">
        <v>5.4179999999999999E-2</v>
      </c>
      <c r="DU86" s="57">
        <v>0.23219999999999999</v>
      </c>
      <c r="DV86" s="57">
        <v>0.1469</v>
      </c>
      <c r="DW86" s="57">
        <v>0.1343</v>
      </c>
    </row>
    <row r="87" spans="1:127" x14ac:dyDescent="0.2">
      <c r="A87" s="50" t="s">
        <v>732</v>
      </c>
      <c r="B87" s="50" t="e">
        <f>VLOOKUP(A87,#REF!,6,FALSE)</f>
        <v>#REF!</v>
      </c>
      <c r="C87" s="87" t="e">
        <f>VLOOKUP(B87,#REF!,10,FALSE)</f>
        <v>#REF!</v>
      </c>
      <c r="E87" s="102" t="str">
        <f t="shared" si="98"/>
        <v/>
      </c>
      <c r="F87" s="103">
        <f t="shared" si="99"/>
        <v>1.652873417721521</v>
      </c>
      <c r="G87" s="103">
        <f t="shared" si="100"/>
        <v>1.5386933333333328</v>
      </c>
      <c r="H87" s="103">
        <f t="shared" si="101"/>
        <v>0.98774025974025825</v>
      </c>
      <c r="I87" s="103">
        <f t="shared" si="102"/>
        <v>1.2860588235294124</v>
      </c>
      <c r="J87" s="103" t="str">
        <f t="shared" si="103"/>
        <v/>
      </c>
      <c r="K87" s="103" t="str">
        <f t="shared" si="104"/>
        <v/>
      </c>
      <c r="L87" s="103" t="str">
        <f t="shared" si="105"/>
        <v/>
      </c>
      <c r="M87" s="103" t="str">
        <f t="shared" si="106"/>
        <v/>
      </c>
      <c r="N87" s="103" t="str">
        <f t="shared" si="107"/>
        <v/>
      </c>
      <c r="O87" s="103" t="str">
        <f t="shared" si="108"/>
        <v/>
      </c>
      <c r="P87" s="103">
        <f t="shared" si="109"/>
        <v>0.71332098765432228</v>
      </c>
      <c r="Q87" s="102" t="str">
        <f t="shared" si="110"/>
        <v/>
      </c>
      <c r="R87" s="103">
        <f t="shared" si="111"/>
        <v>0.27680000000000149</v>
      </c>
      <c r="S87" s="103">
        <f t="shared" si="112"/>
        <v>0.28080000000000105</v>
      </c>
      <c r="T87" s="103">
        <f t="shared" si="113"/>
        <v>-0.12619999999999898</v>
      </c>
      <c r="U87" s="103">
        <f t="shared" si="114"/>
        <v>0.21980000000000111</v>
      </c>
      <c r="V87" s="103" t="str">
        <f t="shared" si="115"/>
        <v/>
      </c>
      <c r="W87" s="103" t="str">
        <f t="shared" si="116"/>
        <v/>
      </c>
      <c r="X87" s="103" t="str">
        <f t="shared" si="117"/>
        <v/>
      </c>
      <c r="Y87" s="103" t="str">
        <f t="shared" si="118"/>
        <v/>
      </c>
      <c r="Z87" s="103" t="str">
        <f t="shared" si="119"/>
        <v/>
      </c>
      <c r="AA87" s="103" t="str">
        <f t="shared" si="120"/>
        <v/>
      </c>
      <c r="AB87" s="103">
        <f t="shared" si="121"/>
        <v>-0.65119999999999933</v>
      </c>
      <c r="AC87" s="36">
        <f t="shared" si="122"/>
        <v>0</v>
      </c>
      <c r="AD87" s="35">
        <f t="shared" si="123"/>
        <v>87.947761194029852</v>
      </c>
      <c r="AE87" s="35">
        <f t="shared" si="124"/>
        <v>86.452795600366642</v>
      </c>
      <c r="AF87" s="35">
        <f t="shared" si="125"/>
        <v>82.798165137614674</v>
      </c>
      <c r="AG87" s="35">
        <f t="shared" si="126"/>
        <v>85.268425841674258</v>
      </c>
      <c r="AH87" s="35">
        <f t="shared" si="127"/>
        <v>0</v>
      </c>
      <c r="AI87" s="35">
        <f t="shared" si="128"/>
        <v>0</v>
      </c>
      <c r="AJ87" s="35">
        <f t="shared" si="129"/>
        <v>0</v>
      </c>
      <c r="AK87" s="35">
        <f t="shared" si="130"/>
        <v>0</v>
      </c>
      <c r="AL87" s="35">
        <f t="shared" si="131"/>
        <v>0</v>
      </c>
      <c r="AM87" s="35">
        <f t="shared" si="132"/>
        <v>0</v>
      </c>
      <c r="AN87" s="35">
        <f t="shared" si="133"/>
        <v>80.188679245283026</v>
      </c>
      <c r="AO87" s="36">
        <f t="shared" si="134"/>
        <v>0</v>
      </c>
      <c r="AP87" s="35">
        <f t="shared" si="135"/>
        <v>99.957591178965231</v>
      </c>
      <c r="AQ87" s="35">
        <f t="shared" si="136"/>
        <v>100</v>
      </c>
      <c r="AR87" s="35">
        <f t="shared" si="137"/>
        <v>95.684902459711623</v>
      </c>
      <c r="AS87" s="35">
        <f t="shared" si="138"/>
        <v>99.353265479219672</v>
      </c>
      <c r="AT87" s="35">
        <f t="shared" si="139"/>
        <v>0</v>
      </c>
      <c r="AU87" s="35">
        <f t="shared" si="140"/>
        <v>0</v>
      </c>
      <c r="AV87" s="35">
        <f t="shared" si="141"/>
        <v>0</v>
      </c>
      <c r="AW87" s="35">
        <f t="shared" si="142"/>
        <v>0</v>
      </c>
      <c r="AX87" s="35">
        <f t="shared" si="143"/>
        <v>0</v>
      </c>
      <c r="AY87" s="35">
        <f t="shared" si="144"/>
        <v>0</v>
      </c>
      <c r="AZ87" s="35">
        <f t="shared" si="145"/>
        <v>100</v>
      </c>
      <c r="BA87" s="36">
        <f t="shared" si="146"/>
        <v>0</v>
      </c>
      <c r="BB87" s="35">
        <f t="shared" si="147"/>
        <v>99.999999999999986</v>
      </c>
      <c r="BC87" s="35">
        <f t="shared" si="148"/>
        <v>98.300166401774547</v>
      </c>
      <c r="BD87" s="35">
        <f t="shared" si="149"/>
        <v>94.144710466188926</v>
      </c>
      <c r="BE87" s="35">
        <f t="shared" si="150"/>
        <v>96.953492259519308</v>
      </c>
      <c r="BF87" s="35">
        <f t="shared" si="151"/>
        <v>0</v>
      </c>
      <c r="BG87" s="35">
        <f t="shared" si="152"/>
        <v>0</v>
      </c>
      <c r="BH87" s="35">
        <f t="shared" si="153"/>
        <v>0</v>
      </c>
      <c r="BI87" s="35">
        <f t="shared" si="154"/>
        <v>0</v>
      </c>
      <c r="BJ87" s="35">
        <f t="shared" si="155"/>
        <v>0</v>
      </c>
      <c r="BK87" s="35">
        <f t="shared" si="156"/>
        <v>0</v>
      </c>
      <c r="BL87" s="35">
        <f t="shared" si="157"/>
        <v>91.177624258531395</v>
      </c>
      <c r="BM87" s="35">
        <f t="shared" si="158"/>
        <v>0</v>
      </c>
      <c r="BN87" s="35">
        <f t="shared" si="159"/>
        <v>0</v>
      </c>
      <c r="BO87" s="35">
        <f t="shared" si="160"/>
        <v>0</v>
      </c>
      <c r="BP87" s="36">
        <f t="shared" si="161"/>
        <v>0</v>
      </c>
      <c r="BQ87" s="35">
        <f t="shared" si="162"/>
        <v>87.947761194029852</v>
      </c>
      <c r="BR87" s="35">
        <f t="shared" si="163"/>
        <v>86.452795600366642</v>
      </c>
      <c r="BS87" s="35">
        <f t="shared" si="164"/>
        <v>82.798165137614674</v>
      </c>
      <c r="BT87" s="35">
        <f t="shared" si="165"/>
        <v>85.268425841674244</v>
      </c>
      <c r="BU87" s="35">
        <f t="shared" si="166"/>
        <v>0</v>
      </c>
      <c r="BV87" s="35">
        <f t="shared" si="167"/>
        <v>0</v>
      </c>
      <c r="BW87" s="35">
        <f t="shared" si="168"/>
        <v>0</v>
      </c>
      <c r="BX87" s="35">
        <f t="shared" si="169"/>
        <v>0</v>
      </c>
      <c r="BY87" s="35">
        <f t="shared" si="170"/>
        <v>0</v>
      </c>
      <c r="BZ87" s="35">
        <f t="shared" si="171"/>
        <v>0</v>
      </c>
      <c r="CA87" s="35">
        <f t="shared" si="172"/>
        <v>80.188679245283026</v>
      </c>
      <c r="CB87" s="35">
        <f t="shared" si="173"/>
        <v>0</v>
      </c>
      <c r="CC87" s="35">
        <f t="shared" si="174"/>
        <v>0</v>
      </c>
      <c r="CD87" s="35">
        <f t="shared" si="175"/>
        <v>0</v>
      </c>
      <c r="CE87" s="36">
        <f t="shared" si="176"/>
        <v>0</v>
      </c>
      <c r="CF87" s="35">
        <f t="shared" si="177"/>
        <v>99.957591178965231</v>
      </c>
      <c r="CG87" s="35">
        <f t="shared" si="178"/>
        <v>100</v>
      </c>
      <c r="CH87" s="35">
        <f t="shared" si="179"/>
        <v>95.684902459711623</v>
      </c>
      <c r="CI87" s="35">
        <f t="shared" si="180"/>
        <v>99.353265479219672</v>
      </c>
      <c r="CJ87" s="35">
        <f t="shared" si="181"/>
        <v>0</v>
      </c>
      <c r="CK87" s="35">
        <f t="shared" si="182"/>
        <v>0</v>
      </c>
      <c r="CL87" s="35">
        <f t="shared" si="183"/>
        <v>0</v>
      </c>
      <c r="CM87" s="35">
        <f t="shared" si="184"/>
        <v>0</v>
      </c>
      <c r="CN87" s="35">
        <f t="shared" si="185"/>
        <v>0</v>
      </c>
      <c r="CO87" s="35">
        <f t="shared" si="186"/>
        <v>0</v>
      </c>
      <c r="CP87" s="35">
        <f t="shared" si="187"/>
        <v>90.118744698897373</v>
      </c>
      <c r="CQ87" s="35">
        <f t="shared" si="188"/>
        <v>0</v>
      </c>
      <c r="CR87" s="35">
        <f t="shared" si="189"/>
        <v>0</v>
      </c>
      <c r="CS87" s="35">
        <f t="shared" si="190"/>
        <v>0</v>
      </c>
      <c r="CT87" s="56"/>
      <c r="CU87" s="57">
        <v>9.4280000000000008</v>
      </c>
      <c r="CV87" s="57">
        <v>9.4320000000000004</v>
      </c>
      <c r="CW87" s="57">
        <v>9.0250000000000004</v>
      </c>
      <c r="CX87" s="57">
        <v>9.3710000000000004</v>
      </c>
      <c r="CY87" s="57"/>
      <c r="CZ87" s="57"/>
      <c r="DA87" s="57"/>
      <c r="DB87" s="57"/>
      <c r="DC87" s="57"/>
      <c r="DD87" s="57"/>
      <c r="DE87" s="57">
        <v>8.5</v>
      </c>
      <c r="DF87" s="57"/>
      <c r="DG87" s="57"/>
      <c r="DH87" s="57"/>
      <c r="DI87" s="56"/>
      <c r="DJ87" s="57">
        <v>0.1401</v>
      </c>
      <c r="DK87" s="57">
        <v>0.15190000000000001</v>
      </c>
      <c r="DL87" s="57">
        <v>0.126</v>
      </c>
      <c r="DM87" s="57">
        <v>7.7030000000000001E-2</v>
      </c>
      <c r="DN87" s="57"/>
      <c r="DO87" s="57"/>
      <c r="DP87" s="57"/>
      <c r="DQ87" s="57"/>
      <c r="DR87" s="57"/>
      <c r="DS87" s="57"/>
      <c r="DT87" s="57">
        <v>0.2863</v>
      </c>
      <c r="DU87" s="57"/>
      <c r="DV87" s="57"/>
      <c r="DW87" s="57"/>
    </row>
    <row r="88" spans="1:127" x14ac:dyDescent="0.2">
      <c r="A88" s="50" t="s">
        <v>69</v>
      </c>
      <c r="B88" s="50" t="e">
        <f>VLOOKUP(A88,#REF!,6,FALSE)</f>
        <v>#REF!</v>
      </c>
      <c r="C88" s="87" t="e">
        <f>VLOOKUP(B88,#REF!,10,FALSE)</f>
        <v>#REF!</v>
      </c>
      <c r="E88" s="102" t="str">
        <f t="shared" si="98"/>
        <v/>
      </c>
      <c r="F88" s="103">
        <f t="shared" si="99"/>
        <v>2.4648734177215204</v>
      </c>
      <c r="G88" s="103">
        <f t="shared" si="100"/>
        <v>2.2366933333333332</v>
      </c>
      <c r="H88" s="103">
        <f t="shared" si="101"/>
        <v>2.372740259740258</v>
      </c>
      <c r="I88" s="103">
        <f t="shared" si="102"/>
        <v>2.7350588235294122</v>
      </c>
      <c r="J88" s="103">
        <f t="shared" si="103"/>
        <v>3.2202602739726007</v>
      </c>
      <c r="K88" s="103" t="str">
        <f t="shared" si="104"/>
        <v/>
      </c>
      <c r="L88" s="103" t="str">
        <f t="shared" si="105"/>
        <v/>
      </c>
      <c r="M88" s="103" t="str">
        <f t="shared" si="106"/>
        <v/>
      </c>
      <c r="N88" s="103" t="str">
        <f t="shared" si="107"/>
        <v/>
      </c>
      <c r="O88" s="103">
        <f t="shared" si="108"/>
        <v>0.91108888888889084</v>
      </c>
      <c r="P88" s="103">
        <f t="shared" si="109"/>
        <v>1.4593209876543227</v>
      </c>
      <c r="Q88" s="102" t="str">
        <f t="shared" si="110"/>
        <v/>
      </c>
      <c r="R88" s="103">
        <f t="shared" si="111"/>
        <v>0.64060000000000095</v>
      </c>
      <c r="S88" s="103">
        <f t="shared" si="112"/>
        <v>0.53060000000000151</v>
      </c>
      <c r="T88" s="103">
        <f t="shared" si="113"/>
        <v>0.81060000000000088</v>
      </c>
      <c r="U88" s="103">
        <f t="shared" si="114"/>
        <v>1.220600000000001</v>
      </c>
      <c r="V88" s="103">
        <f t="shared" si="115"/>
        <v>1.7706</v>
      </c>
      <c r="W88" s="103" t="str">
        <f t="shared" si="116"/>
        <v/>
      </c>
      <c r="X88" s="103" t="str">
        <f t="shared" si="117"/>
        <v/>
      </c>
      <c r="Y88" s="103" t="str">
        <f t="shared" si="118"/>
        <v/>
      </c>
      <c r="Z88" s="103" t="str">
        <f t="shared" si="119"/>
        <v/>
      </c>
      <c r="AA88" s="103">
        <f t="shared" si="120"/>
        <v>-1.3733999999999984</v>
      </c>
      <c r="AB88" s="103">
        <f t="shared" si="121"/>
        <v>-0.35339999999999883</v>
      </c>
      <c r="AC88" s="36">
        <f t="shared" si="122"/>
        <v>0</v>
      </c>
      <c r="AD88" s="35">
        <f t="shared" si="123"/>
        <v>95.522388059701484</v>
      </c>
      <c r="AE88" s="35">
        <f t="shared" si="124"/>
        <v>92.850595783684696</v>
      </c>
      <c r="AF88" s="35">
        <f t="shared" si="125"/>
        <v>95.504587155963293</v>
      </c>
      <c r="AG88" s="35">
        <f t="shared" si="126"/>
        <v>98.453139217470422</v>
      </c>
      <c r="AH88" s="35">
        <f t="shared" si="127"/>
        <v>100</v>
      </c>
      <c r="AI88" s="35">
        <f t="shared" si="128"/>
        <v>0</v>
      </c>
      <c r="AJ88" s="35">
        <f t="shared" si="129"/>
        <v>0</v>
      </c>
      <c r="AK88" s="35">
        <f t="shared" si="130"/>
        <v>0</v>
      </c>
      <c r="AL88" s="35">
        <f t="shared" si="131"/>
        <v>0</v>
      </c>
      <c r="AM88" s="35">
        <f t="shared" si="132"/>
        <v>82.881612090680107</v>
      </c>
      <c r="AN88" s="35">
        <f t="shared" si="133"/>
        <v>87.226415094339629</v>
      </c>
      <c r="AO88" s="36">
        <f t="shared" si="134"/>
        <v>0</v>
      </c>
      <c r="AP88" s="35">
        <f t="shared" si="135"/>
        <v>90.061565523306953</v>
      </c>
      <c r="AQ88" s="35">
        <f t="shared" si="136"/>
        <v>89.094107299912068</v>
      </c>
      <c r="AR88" s="35">
        <f t="shared" si="137"/>
        <v>91.556728232189982</v>
      </c>
      <c r="AS88" s="35">
        <f t="shared" si="138"/>
        <v>95.162708883025516</v>
      </c>
      <c r="AT88" s="35">
        <f t="shared" si="139"/>
        <v>100</v>
      </c>
      <c r="AU88" s="35">
        <f t="shared" si="140"/>
        <v>0</v>
      </c>
      <c r="AV88" s="35">
        <f t="shared" si="141"/>
        <v>0</v>
      </c>
      <c r="AW88" s="35">
        <f t="shared" si="142"/>
        <v>0</v>
      </c>
      <c r="AX88" s="35">
        <f t="shared" si="143"/>
        <v>0</v>
      </c>
      <c r="AY88" s="35">
        <f t="shared" si="144"/>
        <v>88.968202465931228</v>
      </c>
      <c r="AZ88" s="35">
        <f t="shared" si="145"/>
        <v>100</v>
      </c>
      <c r="BA88" s="36">
        <f t="shared" si="146"/>
        <v>0</v>
      </c>
      <c r="BB88" s="35">
        <f t="shared" si="147"/>
        <v>95.522388059701484</v>
      </c>
      <c r="BC88" s="35">
        <f t="shared" si="148"/>
        <v>92.850595783684696</v>
      </c>
      <c r="BD88" s="35">
        <f t="shared" si="149"/>
        <v>95.504587155963293</v>
      </c>
      <c r="BE88" s="35">
        <f t="shared" si="150"/>
        <v>98.453139217470422</v>
      </c>
      <c r="BF88" s="35">
        <f t="shared" si="151"/>
        <v>100</v>
      </c>
      <c r="BG88" s="35">
        <f t="shared" si="152"/>
        <v>0</v>
      </c>
      <c r="BH88" s="35">
        <f t="shared" si="153"/>
        <v>0</v>
      </c>
      <c r="BI88" s="35">
        <f t="shared" si="154"/>
        <v>0</v>
      </c>
      <c r="BJ88" s="35">
        <f t="shared" si="155"/>
        <v>0</v>
      </c>
      <c r="BK88" s="35">
        <f t="shared" si="156"/>
        <v>82.881612090680107</v>
      </c>
      <c r="BL88" s="35">
        <f t="shared" si="157"/>
        <v>87.226415094339629</v>
      </c>
      <c r="BM88" s="35">
        <f t="shared" si="158"/>
        <v>95.789620532396867</v>
      </c>
      <c r="BN88" s="35">
        <f t="shared" si="159"/>
        <v>100</v>
      </c>
      <c r="BO88" s="35">
        <f t="shared" si="160"/>
        <v>99.626661589992509</v>
      </c>
      <c r="BP88" s="36">
        <f t="shared" si="161"/>
        <v>0</v>
      </c>
      <c r="BQ88" s="35">
        <f t="shared" si="162"/>
        <v>95.522388059701484</v>
      </c>
      <c r="BR88" s="35">
        <f t="shared" si="163"/>
        <v>92.850595783684696</v>
      </c>
      <c r="BS88" s="35">
        <f t="shared" si="164"/>
        <v>95.504587155963293</v>
      </c>
      <c r="BT88" s="35">
        <f t="shared" si="165"/>
        <v>98.453139217470422</v>
      </c>
      <c r="BU88" s="35">
        <f t="shared" si="166"/>
        <v>100</v>
      </c>
      <c r="BV88" s="35">
        <f t="shared" si="167"/>
        <v>0</v>
      </c>
      <c r="BW88" s="35">
        <f t="shared" si="168"/>
        <v>0</v>
      </c>
      <c r="BX88" s="35">
        <f t="shared" si="169"/>
        <v>0</v>
      </c>
      <c r="BY88" s="35">
        <f t="shared" si="170"/>
        <v>0</v>
      </c>
      <c r="BZ88" s="35">
        <f t="shared" si="171"/>
        <v>82.881612090680107</v>
      </c>
      <c r="CA88" s="35">
        <f t="shared" si="172"/>
        <v>87.226415094339629</v>
      </c>
      <c r="CB88" s="35">
        <f t="shared" si="173"/>
        <v>90.558788011856421</v>
      </c>
      <c r="CC88" s="35">
        <f t="shared" si="174"/>
        <v>94.539249146757669</v>
      </c>
      <c r="CD88" s="35">
        <f t="shared" si="175"/>
        <v>94.186297817160138</v>
      </c>
      <c r="CE88" s="36">
        <f t="shared" si="176"/>
        <v>0</v>
      </c>
      <c r="CF88" s="35">
        <f t="shared" si="177"/>
        <v>90.061565523306953</v>
      </c>
      <c r="CG88" s="35">
        <f t="shared" si="178"/>
        <v>89.094107299912068</v>
      </c>
      <c r="CH88" s="35">
        <f t="shared" si="179"/>
        <v>91.556728232189982</v>
      </c>
      <c r="CI88" s="35">
        <f t="shared" si="180"/>
        <v>95.162708883025516</v>
      </c>
      <c r="CJ88" s="35">
        <f t="shared" si="181"/>
        <v>100</v>
      </c>
      <c r="CK88" s="35">
        <f t="shared" si="182"/>
        <v>0</v>
      </c>
      <c r="CL88" s="35">
        <f t="shared" si="183"/>
        <v>0</v>
      </c>
      <c r="CM88" s="35">
        <f t="shared" si="184"/>
        <v>0</v>
      </c>
      <c r="CN88" s="35">
        <f t="shared" si="185"/>
        <v>0</v>
      </c>
      <c r="CO88" s="35">
        <f t="shared" si="186"/>
        <v>72.348284960422177</v>
      </c>
      <c r="CP88" s="35">
        <f t="shared" si="187"/>
        <v>81.319261213720324</v>
      </c>
      <c r="CQ88" s="35">
        <f t="shared" si="188"/>
        <v>94.642037631941278</v>
      </c>
      <c r="CR88" s="35">
        <f t="shared" si="189"/>
        <v>98.519963285910961</v>
      </c>
      <c r="CS88" s="35">
        <f t="shared" si="190"/>
        <v>100</v>
      </c>
      <c r="CT88" s="56"/>
      <c r="CU88" s="57">
        <v>10.24</v>
      </c>
      <c r="CV88" s="57">
        <v>10.130000000000001</v>
      </c>
      <c r="CW88" s="57">
        <v>10.41</v>
      </c>
      <c r="CX88" s="57">
        <v>10.82</v>
      </c>
      <c r="CY88" s="57">
        <v>11.37</v>
      </c>
      <c r="CZ88" s="57"/>
      <c r="DA88" s="57"/>
      <c r="DB88" s="57"/>
      <c r="DC88" s="57"/>
      <c r="DD88" s="57">
        <v>8.2260000000000009</v>
      </c>
      <c r="DE88" s="57">
        <v>9.2460000000000004</v>
      </c>
      <c r="DF88" s="57">
        <v>8.2490000000000006</v>
      </c>
      <c r="DG88" s="57">
        <v>8.5869999999999997</v>
      </c>
      <c r="DH88" s="57">
        <v>8.7159999999999993</v>
      </c>
      <c r="DI88" s="56"/>
      <c r="DJ88" s="57">
        <v>8.7650000000000006E-2</v>
      </c>
      <c r="DK88" s="57">
        <v>8.1809999999999994E-2</v>
      </c>
      <c r="DL88" s="57">
        <v>0.13170000000000001</v>
      </c>
      <c r="DM88" s="57">
        <v>8.5269999999999999E-2</v>
      </c>
      <c r="DN88" s="57">
        <v>0.1215</v>
      </c>
      <c r="DO88" s="57"/>
      <c r="DP88" s="57"/>
      <c r="DQ88" s="57"/>
      <c r="DR88" s="57"/>
      <c r="DS88" s="57">
        <v>0.1283</v>
      </c>
      <c r="DT88" s="57">
        <v>7.0999999999999994E-2</v>
      </c>
      <c r="DU88" s="57">
        <v>0.27260000000000001</v>
      </c>
      <c r="DV88" s="57">
        <v>0.1845</v>
      </c>
      <c r="DW88" s="57">
        <v>0.105</v>
      </c>
    </row>
    <row r="89" spans="1:127" x14ac:dyDescent="0.2">
      <c r="A89" s="50" t="s">
        <v>70</v>
      </c>
      <c r="B89" s="50" t="e">
        <f>VLOOKUP(A89,#REF!,6,FALSE)</f>
        <v>#REF!</v>
      </c>
      <c r="C89" s="87" t="e">
        <f>VLOOKUP(B89,#REF!,10,FALSE)</f>
        <v>#REF!</v>
      </c>
      <c r="E89" s="102" t="str">
        <f t="shared" si="98"/>
        <v/>
      </c>
      <c r="F89" s="103">
        <f t="shared" si="99"/>
        <v>0.27187341772152074</v>
      </c>
      <c r="G89" s="103">
        <f t="shared" si="100"/>
        <v>0.22669333333333164</v>
      </c>
      <c r="H89" s="103">
        <f t="shared" si="101"/>
        <v>0.73974025974025714</v>
      </c>
      <c r="I89" s="103">
        <f t="shared" si="102"/>
        <v>1.0510588235294112</v>
      </c>
      <c r="J89" s="103">
        <f t="shared" si="103"/>
        <v>2.0002602739726019</v>
      </c>
      <c r="K89" s="103" t="str">
        <f t="shared" si="104"/>
        <v/>
      </c>
      <c r="L89" s="103">
        <f t="shared" si="105"/>
        <v>0.15446666666666609</v>
      </c>
      <c r="M89" s="103" t="str">
        <f t="shared" si="106"/>
        <v/>
      </c>
      <c r="N89" s="103" t="str">
        <f t="shared" si="107"/>
        <v/>
      </c>
      <c r="O89" s="103" t="str">
        <f t="shared" si="108"/>
        <v/>
      </c>
      <c r="P89" s="103">
        <f t="shared" si="109"/>
        <v>-0.38667901234567736</v>
      </c>
      <c r="Q89" s="102" t="str">
        <f t="shared" si="110"/>
        <v/>
      </c>
      <c r="R89" s="103">
        <f t="shared" si="111"/>
        <v>-0.18489999999999895</v>
      </c>
      <c r="S89" s="103">
        <f t="shared" si="112"/>
        <v>-0.11190000000000033</v>
      </c>
      <c r="T89" s="103">
        <f t="shared" si="113"/>
        <v>0.5450999999999997</v>
      </c>
      <c r="U89" s="103">
        <f t="shared" si="114"/>
        <v>0.90409999999999968</v>
      </c>
      <c r="V89" s="103">
        <f t="shared" si="115"/>
        <v>1.9181000000000008</v>
      </c>
      <c r="W89" s="103" t="str">
        <f t="shared" si="116"/>
        <v/>
      </c>
      <c r="X89" s="103">
        <f t="shared" si="117"/>
        <v>-0.65389999999999926</v>
      </c>
      <c r="Y89" s="103" t="str">
        <f t="shared" si="118"/>
        <v/>
      </c>
      <c r="Z89" s="103" t="str">
        <f t="shared" si="119"/>
        <v/>
      </c>
      <c r="AA89" s="103" t="str">
        <f t="shared" si="120"/>
        <v/>
      </c>
      <c r="AB89" s="103">
        <f t="shared" si="121"/>
        <v>-0.8318999999999992</v>
      </c>
      <c r="AC89" s="36">
        <f t="shared" si="122"/>
        <v>0</v>
      </c>
      <c r="AD89" s="35">
        <f t="shared" si="123"/>
        <v>75.065298507462686</v>
      </c>
      <c r="AE89" s="35">
        <f t="shared" si="124"/>
        <v>74.427131072410617</v>
      </c>
      <c r="AF89" s="35">
        <f t="shared" si="125"/>
        <v>80.522935779816507</v>
      </c>
      <c r="AG89" s="35">
        <f t="shared" si="126"/>
        <v>83.130118289353945</v>
      </c>
      <c r="AH89" s="35">
        <f t="shared" si="127"/>
        <v>89.270008795074759</v>
      </c>
      <c r="AI89" s="35">
        <f t="shared" si="128"/>
        <v>0</v>
      </c>
      <c r="AJ89" s="35">
        <f t="shared" si="129"/>
        <v>81.335193731887955</v>
      </c>
      <c r="AK89" s="35">
        <f t="shared" si="130"/>
        <v>0</v>
      </c>
      <c r="AL89" s="35">
        <f t="shared" si="131"/>
        <v>0</v>
      </c>
      <c r="AM89" s="35">
        <f t="shared" si="132"/>
        <v>0</v>
      </c>
      <c r="AN89" s="35">
        <f t="shared" si="133"/>
        <v>69.811320754716988</v>
      </c>
      <c r="AO89" s="36">
        <f t="shared" si="134"/>
        <v>0</v>
      </c>
      <c r="AP89" s="35">
        <f t="shared" si="135"/>
        <v>79.2807881773399</v>
      </c>
      <c r="AQ89" s="35">
        <f t="shared" si="136"/>
        <v>79.999999999999986</v>
      </c>
      <c r="AR89" s="35">
        <f t="shared" si="137"/>
        <v>86.472906403940883</v>
      </c>
      <c r="AS89" s="35">
        <f t="shared" si="138"/>
        <v>90.009852216748754</v>
      </c>
      <c r="AT89" s="35">
        <f t="shared" si="139"/>
        <v>100</v>
      </c>
      <c r="AU89" s="35">
        <f t="shared" si="140"/>
        <v>0</v>
      </c>
      <c r="AV89" s="35">
        <f t="shared" si="141"/>
        <v>100</v>
      </c>
      <c r="AW89" s="35">
        <f t="shared" si="142"/>
        <v>0</v>
      </c>
      <c r="AX89" s="35">
        <f t="shared" si="143"/>
        <v>0</v>
      </c>
      <c r="AY89" s="35">
        <f t="shared" si="144"/>
        <v>0</v>
      </c>
      <c r="AZ89" s="35">
        <f t="shared" si="145"/>
        <v>100</v>
      </c>
      <c r="BA89" s="36">
        <f t="shared" si="146"/>
        <v>0</v>
      </c>
      <c r="BB89" s="35">
        <f t="shared" si="147"/>
        <v>84.087925520182338</v>
      </c>
      <c r="BC89" s="35">
        <f t="shared" si="148"/>
        <v>83.373052245646178</v>
      </c>
      <c r="BD89" s="35">
        <f t="shared" si="149"/>
        <v>90.201554661725481</v>
      </c>
      <c r="BE89" s="35">
        <f t="shared" si="150"/>
        <v>93.122112802951165</v>
      </c>
      <c r="BF89" s="35">
        <f t="shared" si="151"/>
        <v>100</v>
      </c>
      <c r="BG89" s="35">
        <f t="shared" si="152"/>
        <v>0</v>
      </c>
      <c r="BH89" s="35">
        <f t="shared" si="153"/>
        <v>91.111443618873508</v>
      </c>
      <c r="BI89" s="35">
        <f t="shared" si="154"/>
        <v>0</v>
      </c>
      <c r="BJ89" s="35">
        <f t="shared" si="155"/>
        <v>0</v>
      </c>
      <c r="BK89" s="35">
        <f t="shared" si="156"/>
        <v>0</v>
      </c>
      <c r="BL89" s="35">
        <f t="shared" si="157"/>
        <v>78.202435170554892</v>
      </c>
      <c r="BM89" s="35">
        <f t="shared" si="158"/>
        <v>100</v>
      </c>
      <c r="BN89" s="35">
        <f t="shared" si="159"/>
        <v>92.409576338930847</v>
      </c>
      <c r="BO89" s="35">
        <f t="shared" si="160"/>
        <v>95.831408113540192</v>
      </c>
      <c r="BP89" s="36">
        <f t="shared" si="161"/>
        <v>0</v>
      </c>
      <c r="BQ89" s="35">
        <f t="shared" si="162"/>
        <v>75.065298507462686</v>
      </c>
      <c r="BR89" s="35">
        <f t="shared" si="163"/>
        <v>74.427131072410617</v>
      </c>
      <c r="BS89" s="35">
        <f t="shared" si="164"/>
        <v>80.522935779816507</v>
      </c>
      <c r="BT89" s="35">
        <f t="shared" si="165"/>
        <v>83.130118289353945</v>
      </c>
      <c r="BU89" s="35">
        <f t="shared" si="166"/>
        <v>89.270008795074759</v>
      </c>
      <c r="BV89" s="35">
        <f t="shared" si="167"/>
        <v>0</v>
      </c>
      <c r="BW89" s="35">
        <f t="shared" si="168"/>
        <v>81.335193731887955</v>
      </c>
      <c r="BX89" s="35">
        <f t="shared" si="169"/>
        <v>0</v>
      </c>
      <c r="BY89" s="35">
        <f t="shared" si="170"/>
        <v>0</v>
      </c>
      <c r="BZ89" s="35">
        <f t="shared" si="171"/>
        <v>0</v>
      </c>
      <c r="CA89" s="35">
        <f t="shared" si="172"/>
        <v>69.811320754716988</v>
      </c>
      <c r="CB89" s="35">
        <f t="shared" si="173"/>
        <v>87.638599187616634</v>
      </c>
      <c r="CC89" s="35">
        <f t="shared" si="174"/>
        <v>80.986458218650228</v>
      </c>
      <c r="CD89" s="35">
        <f t="shared" si="175"/>
        <v>83.985303652474613</v>
      </c>
      <c r="CE89" s="36">
        <f t="shared" si="176"/>
        <v>0</v>
      </c>
      <c r="CF89" s="35">
        <f t="shared" si="177"/>
        <v>79.2807881773399</v>
      </c>
      <c r="CG89" s="35">
        <f t="shared" si="178"/>
        <v>79.999999999999986</v>
      </c>
      <c r="CH89" s="35">
        <f t="shared" si="179"/>
        <v>86.472906403940883</v>
      </c>
      <c r="CI89" s="35">
        <f t="shared" si="180"/>
        <v>90.009852216748754</v>
      </c>
      <c r="CJ89" s="35">
        <f t="shared" si="181"/>
        <v>100</v>
      </c>
      <c r="CK89" s="35">
        <f t="shared" si="182"/>
        <v>0</v>
      </c>
      <c r="CL89" s="35">
        <f t="shared" si="183"/>
        <v>74.660098522167488</v>
      </c>
      <c r="CM89" s="35">
        <f t="shared" si="184"/>
        <v>0</v>
      </c>
      <c r="CN89" s="35">
        <f t="shared" si="185"/>
        <v>0</v>
      </c>
      <c r="CO89" s="35">
        <f t="shared" si="186"/>
        <v>0</v>
      </c>
      <c r="CP89" s="35">
        <f t="shared" si="187"/>
        <v>72.90640394088669</v>
      </c>
      <c r="CQ89" s="35">
        <f t="shared" si="188"/>
        <v>100</v>
      </c>
      <c r="CR89" s="35">
        <f t="shared" si="189"/>
        <v>92.145809845922599</v>
      </c>
      <c r="CS89" s="35">
        <f t="shared" si="190"/>
        <v>97.356883377176516</v>
      </c>
      <c r="CT89" s="56"/>
      <c r="CU89" s="57">
        <v>8.0470000000000006</v>
      </c>
      <c r="CV89" s="57">
        <v>8.1199999999999992</v>
      </c>
      <c r="CW89" s="57">
        <v>8.7769999999999992</v>
      </c>
      <c r="CX89" s="57">
        <v>9.1359999999999992</v>
      </c>
      <c r="CY89" s="57">
        <v>10.15</v>
      </c>
      <c r="CZ89" s="57"/>
      <c r="DA89" s="57">
        <v>7.5780000000000003</v>
      </c>
      <c r="DB89" s="57"/>
      <c r="DC89" s="57"/>
      <c r="DD89" s="57"/>
      <c r="DE89" s="57">
        <v>7.4</v>
      </c>
      <c r="DF89" s="57">
        <v>7.9829999999999997</v>
      </c>
      <c r="DG89" s="57">
        <v>7.3559999999999999</v>
      </c>
      <c r="DH89" s="57">
        <v>7.7720000000000002</v>
      </c>
      <c r="DI89" s="56"/>
      <c r="DJ89" s="57">
        <v>7.2590000000000002E-2</v>
      </c>
      <c r="DK89" s="57">
        <v>7.4410000000000004E-2</v>
      </c>
      <c r="DL89" s="57">
        <v>7.3870000000000005E-2</v>
      </c>
      <c r="DM89" s="57">
        <v>6.7739999999999995E-2</v>
      </c>
      <c r="DN89" s="57">
        <v>0.1201</v>
      </c>
      <c r="DO89" s="57"/>
      <c r="DP89" s="57">
        <v>0.1142</v>
      </c>
      <c r="DQ89" s="57"/>
      <c r="DR89" s="57"/>
      <c r="DS89" s="57"/>
      <c r="DT89" s="57">
        <v>6.1010000000000002E-2</v>
      </c>
      <c r="DU89" s="57">
        <v>0.14749999999999999</v>
      </c>
      <c r="DV89" s="57">
        <v>0.13300000000000001</v>
      </c>
      <c r="DW89" s="57">
        <v>7.5060000000000002E-2</v>
      </c>
    </row>
    <row r="90" spans="1:127" x14ac:dyDescent="0.2">
      <c r="A90" s="50" t="s">
        <v>77</v>
      </c>
      <c r="B90" s="50" t="e">
        <f>VLOOKUP(A90,#REF!,6,FALSE)</f>
        <v>#REF!</v>
      </c>
      <c r="C90" s="87" t="e">
        <f>VLOOKUP(B90,#REF!,10,FALSE)</f>
        <v>#REF!</v>
      </c>
      <c r="E90" s="102" t="str">
        <f t="shared" si="98"/>
        <v/>
      </c>
      <c r="F90" s="103">
        <f t="shared" si="99"/>
        <v>-0.64512658227847997</v>
      </c>
      <c r="G90" s="103">
        <f t="shared" si="100"/>
        <v>-0.62630666666666723</v>
      </c>
      <c r="H90" s="103">
        <f t="shared" si="101"/>
        <v>-0.27025974025974175</v>
      </c>
      <c r="I90" s="103">
        <f t="shared" si="102"/>
        <v>5.8058823529412606E-2</v>
      </c>
      <c r="J90" s="103">
        <f t="shared" si="103"/>
        <v>0.42026027397260179</v>
      </c>
      <c r="K90" s="103" t="str">
        <f t="shared" si="104"/>
        <v/>
      </c>
      <c r="L90" s="103" t="str">
        <f t="shared" si="105"/>
        <v/>
      </c>
      <c r="M90" s="103" t="str">
        <f t="shared" si="106"/>
        <v/>
      </c>
      <c r="N90" s="103" t="str">
        <f t="shared" si="107"/>
        <v/>
      </c>
      <c r="O90" s="103" t="str">
        <f t="shared" si="108"/>
        <v/>
      </c>
      <c r="P90" s="103" t="str">
        <f t="shared" si="109"/>
        <v/>
      </c>
      <c r="Q90" s="102" t="str">
        <f t="shared" si="110"/>
        <v/>
      </c>
      <c r="R90" s="103">
        <f t="shared" si="111"/>
        <v>-0.68516666666666737</v>
      </c>
      <c r="S90" s="103">
        <f t="shared" si="112"/>
        <v>-0.54816666666666691</v>
      </c>
      <c r="T90" s="103">
        <f t="shared" si="113"/>
        <v>-4.8166666666666913E-2</v>
      </c>
      <c r="U90" s="103">
        <f t="shared" si="114"/>
        <v>0.32783333333333342</v>
      </c>
      <c r="V90" s="103">
        <f t="shared" si="115"/>
        <v>0.75483333333333302</v>
      </c>
      <c r="W90" s="103" t="str">
        <f t="shared" si="116"/>
        <v/>
      </c>
      <c r="X90" s="103" t="str">
        <f t="shared" si="117"/>
        <v/>
      </c>
      <c r="Y90" s="103" t="str">
        <f t="shared" si="118"/>
        <v/>
      </c>
      <c r="Z90" s="103" t="str">
        <f t="shared" si="119"/>
        <v/>
      </c>
      <c r="AA90" s="103" t="str">
        <f t="shared" si="120"/>
        <v/>
      </c>
      <c r="AB90" s="103" t="str">
        <f t="shared" si="121"/>
        <v/>
      </c>
      <c r="AC90" s="36">
        <f t="shared" si="122"/>
        <v>0</v>
      </c>
      <c r="AD90" s="35">
        <f t="shared" si="123"/>
        <v>66.511194029850742</v>
      </c>
      <c r="AE90" s="35">
        <f t="shared" si="124"/>
        <v>66.608615948670945</v>
      </c>
      <c r="AF90" s="35">
        <f t="shared" si="125"/>
        <v>71.256880733944953</v>
      </c>
      <c r="AG90" s="35">
        <f t="shared" si="126"/>
        <v>74.094631483166523</v>
      </c>
      <c r="AH90" s="35">
        <f t="shared" si="127"/>
        <v>75.373790677220768</v>
      </c>
      <c r="AI90" s="35">
        <f t="shared" si="128"/>
        <v>0</v>
      </c>
      <c r="AJ90" s="35">
        <f t="shared" si="129"/>
        <v>0</v>
      </c>
      <c r="AK90" s="35">
        <f t="shared" si="130"/>
        <v>0</v>
      </c>
      <c r="AL90" s="35">
        <f t="shared" si="131"/>
        <v>0</v>
      </c>
      <c r="AM90" s="35">
        <f t="shared" si="132"/>
        <v>0</v>
      </c>
      <c r="AN90" s="35">
        <f t="shared" si="133"/>
        <v>0</v>
      </c>
      <c r="AO90" s="36">
        <f t="shared" si="134"/>
        <v>0</v>
      </c>
      <c r="AP90" s="35">
        <f t="shared" si="135"/>
        <v>83.197199533255542</v>
      </c>
      <c r="AQ90" s="35">
        <f t="shared" si="136"/>
        <v>84.795799299883313</v>
      </c>
      <c r="AR90" s="35">
        <f t="shared" si="137"/>
        <v>90.630105017502913</v>
      </c>
      <c r="AS90" s="35">
        <f t="shared" si="138"/>
        <v>95.017502917152868</v>
      </c>
      <c r="AT90" s="35">
        <f t="shared" si="139"/>
        <v>100</v>
      </c>
      <c r="AU90" s="35">
        <f t="shared" si="140"/>
        <v>0</v>
      </c>
      <c r="AV90" s="35">
        <f t="shared" si="141"/>
        <v>0</v>
      </c>
      <c r="AW90" s="35">
        <f t="shared" si="142"/>
        <v>0</v>
      </c>
      <c r="AX90" s="35">
        <f t="shared" si="143"/>
        <v>0</v>
      </c>
      <c r="AY90" s="35">
        <f t="shared" si="144"/>
        <v>0</v>
      </c>
      <c r="AZ90" s="35">
        <f t="shared" si="145"/>
        <v>0</v>
      </c>
      <c r="BA90" s="36">
        <f t="shared" si="146"/>
        <v>0</v>
      </c>
      <c r="BB90" s="35">
        <f t="shared" si="147"/>
        <v>88.241805848238371</v>
      </c>
      <c r="BC90" s="35">
        <f t="shared" si="148"/>
        <v>88.371057565506234</v>
      </c>
      <c r="BD90" s="35">
        <f t="shared" si="149"/>
        <v>94.53800862834936</v>
      </c>
      <c r="BE90" s="35">
        <f t="shared" si="150"/>
        <v>98.30291248116724</v>
      </c>
      <c r="BF90" s="35">
        <f t="shared" si="151"/>
        <v>100</v>
      </c>
      <c r="BG90" s="35">
        <f t="shared" si="152"/>
        <v>0</v>
      </c>
      <c r="BH90" s="35">
        <f t="shared" si="153"/>
        <v>0</v>
      </c>
      <c r="BI90" s="35">
        <f t="shared" si="154"/>
        <v>0</v>
      </c>
      <c r="BJ90" s="35">
        <f t="shared" si="155"/>
        <v>0</v>
      </c>
      <c r="BK90" s="35">
        <f t="shared" si="156"/>
        <v>0</v>
      </c>
      <c r="BL90" s="35">
        <f t="shared" si="157"/>
        <v>0</v>
      </c>
      <c r="BM90" s="35">
        <f t="shared" si="158"/>
        <v>0</v>
      </c>
      <c r="BN90" s="35">
        <f t="shared" si="159"/>
        <v>0</v>
      </c>
      <c r="BO90" s="35">
        <f t="shared" si="160"/>
        <v>100</v>
      </c>
      <c r="BP90" s="36">
        <f t="shared" si="161"/>
        <v>0</v>
      </c>
      <c r="BQ90" s="35">
        <f t="shared" si="162"/>
        <v>66.511194029850742</v>
      </c>
      <c r="BR90" s="35">
        <f t="shared" si="163"/>
        <v>66.608615948670945</v>
      </c>
      <c r="BS90" s="35">
        <f t="shared" si="164"/>
        <v>71.256880733944953</v>
      </c>
      <c r="BT90" s="35">
        <f t="shared" si="165"/>
        <v>74.094631483166523</v>
      </c>
      <c r="BU90" s="35">
        <f t="shared" si="166"/>
        <v>75.373790677220768</v>
      </c>
      <c r="BV90" s="35">
        <f t="shared" si="167"/>
        <v>0</v>
      </c>
      <c r="BW90" s="35">
        <f t="shared" si="168"/>
        <v>0</v>
      </c>
      <c r="BX90" s="35">
        <f t="shared" si="169"/>
        <v>0</v>
      </c>
      <c r="BY90" s="35">
        <f t="shared" si="170"/>
        <v>0</v>
      </c>
      <c r="BZ90" s="35">
        <f t="shared" si="171"/>
        <v>0</v>
      </c>
      <c r="CA90" s="35">
        <f t="shared" si="172"/>
        <v>0</v>
      </c>
      <c r="CB90" s="35">
        <f t="shared" si="173"/>
        <v>0</v>
      </c>
      <c r="CC90" s="35">
        <f t="shared" si="174"/>
        <v>0</v>
      </c>
      <c r="CD90" s="35">
        <f t="shared" si="175"/>
        <v>86.600389020963902</v>
      </c>
      <c r="CE90" s="36">
        <f t="shared" si="176"/>
        <v>0</v>
      </c>
      <c r="CF90" s="35">
        <f t="shared" si="177"/>
        <v>83.197199533255542</v>
      </c>
      <c r="CG90" s="35">
        <f t="shared" si="178"/>
        <v>84.795799299883313</v>
      </c>
      <c r="CH90" s="35">
        <f t="shared" si="179"/>
        <v>90.630105017502913</v>
      </c>
      <c r="CI90" s="35">
        <f t="shared" si="180"/>
        <v>95.017502917152868</v>
      </c>
      <c r="CJ90" s="35">
        <f t="shared" si="181"/>
        <v>100</v>
      </c>
      <c r="CK90" s="35">
        <f t="shared" si="182"/>
        <v>0</v>
      </c>
      <c r="CL90" s="35">
        <f t="shared" si="183"/>
        <v>0</v>
      </c>
      <c r="CM90" s="35">
        <f t="shared" si="184"/>
        <v>0</v>
      </c>
      <c r="CN90" s="35">
        <f t="shared" si="185"/>
        <v>0</v>
      </c>
      <c r="CO90" s="35">
        <f t="shared" si="186"/>
        <v>0</v>
      </c>
      <c r="CP90" s="35">
        <f t="shared" si="187"/>
        <v>0</v>
      </c>
      <c r="CQ90" s="35">
        <f t="shared" si="188"/>
        <v>0</v>
      </c>
      <c r="CR90" s="35">
        <f t="shared" si="189"/>
        <v>0</v>
      </c>
      <c r="CS90" s="35">
        <f t="shared" si="190"/>
        <v>100</v>
      </c>
      <c r="CT90" s="56"/>
      <c r="CU90" s="57">
        <v>7.13</v>
      </c>
      <c r="CV90" s="57">
        <v>7.2670000000000003</v>
      </c>
      <c r="CW90" s="57">
        <v>7.7670000000000003</v>
      </c>
      <c r="CX90" s="57">
        <v>8.1430000000000007</v>
      </c>
      <c r="CY90" s="57">
        <v>8.57</v>
      </c>
      <c r="CZ90" s="57"/>
      <c r="DA90" s="57"/>
      <c r="DB90" s="57"/>
      <c r="DC90" s="57"/>
      <c r="DD90" s="57"/>
      <c r="DE90" s="57"/>
      <c r="DF90" s="57"/>
      <c r="DG90" s="57"/>
      <c r="DH90" s="57">
        <v>8.0139999999999993</v>
      </c>
      <c r="DI90" s="56"/>
      <c r="DJ90" s="57">
        <v>0.13550000000000001</v>
      </c>
      <c r="DK90" s="57">
        <v>8.0729999999999996E-2</v>
      </c>
      <c r="DL90" s="57">
        <v>0.10050000000000001</v>
      </c>
      <c r="DM90" s="57">
        <v>0.1022</v>
      </c>
      <c r="DN90" s="57">
        <v>0.10539999999999999</v>
      </c>
      <c r="DO90" s="57"/>
      <c r="DP90" s="57"/>
      <c r="DQ90" s="57"/>
      <c r="DR90" s="57"/>
      <c r="DS90" s="57"/>
      <c r="DT90" s="57"/>
      <c r="DU90" s="57"/>
      <c r="DV90" s="57"/>
      <c r="DW90" s="57">
        <v>0.20130000000000001</v>
      </c>
    </row>
    <row r="91" spans="1:127" x14ac:dyDescent="0.2">
      <c r="A91" s="50" t="s">
        <v>71</v>
      </c>
      <c r="B91" s="50" t="e">
        <f>VLOOKUP(A91,#REF!,6,FALSE)</f>
        <v>#REF!</v>
      </c>
      <c r="C91" s="87" t="e">
        <f>VLOOKUP(B91,#REF!,10,FALSE)</f>
        <v>#REF!</v>
      </c>
      <c r="E91" s="102" t="str">
        <f t="shared" si="98"/>
        <v/>
      </c>
      <c r="F91" s="103">
        <f t="shared" si="99"/>
        <v>1.6838734177215198</v>
      </c>
      <c r="G91" s="103">
        <f t="shared" si="100"/>
        <v>1.5326933333333326</v>
      </c>
      <c r="H91" s="103">
        <f t="shared" si="101"/>
        <v>1.2537402597402583</v>
      </c>
      <c r="I91" s="103">
        <f t="shared" si="102"/>
        <v>1.4970588235294127</v>
      </c>
      <c r="J91" s="103">
        <f t="shared" si="103"/>
        <v>1.8902602739726007</v>
      </c>
      <c r="K91" s="103" t="str">
        <f t="shared" si="104"/>
        <v/>
      </c>
      <c r="L91" s="103" t="str">
        <f t="shared" si="105"/>
        <v/>
      </c>
      <c r="M91" s="103" t="str">
        <f t="shared" si="106"/>
        <v/>
      </c>
      <c r="N91" s="103" t="str">
        <f t="shared" si="107"/>
        <v/>
      </c>
      <c r="O91" s="103" t="str">
        <f t="shared" si="108"/>
        <v/>
      </c>
      <c r="P91" s="103" t="str">
        <f t="shared" si="109"/>
        <v/>
      </c>
      <c r="Q91" s="102" t="str">
        <f t="shared" si="110"/>
        <v/>
      </c>
      <c r="R91" s="103">
        <f t="shared" si="111"/>
        <v>2.3500000000000298E-2</v>
      </c>
      <c r="S91" s="103">
        <f t="shared" si="112"/>
        <v>-9.4999999999991758E-3</v>
      </c>
      <c r="T91" s="103">
        <f t="shared" si="113"/>
        <v>-0.14449999999999896</v>
      </c>
      <c r="U91" s="103">
        <f t="shared" si="114"/>
        <v>0.14650000000000141</v>
      </c>
      <c r="V91" s="103">
        <f t="shared" si="115"/>
        <v>0.60449999999999982</v>
      </c>
      <c r="W91" s="103" t="str">
        <f t="shared" si="116"/>
        <v/>
      </c>
      <c r="X91" s="103" t="str">
        <f t="shared" si="117"/>
        <v/>
      </c>
      <c r="Y91" s="103" t="str">
        <f t="shared" si="118"/>
        <v/>
      </c>
      <c r="Z91" s="103" t="str">
        <f t="shared" si="119"/>
        <v/>
      </c>
      <c r="AA91" s="103" t="str">
        <f t="shared" si="120"/>
        <v/>
      </c>
      <c r="AB91" s="103" t="str">
        <f t="shared" si="121"/>
        <v/>
      </c>
      <c r="AC91" s="36">
        <f t="shared" si="122"/>
        <v>0</v>
      </c>
      <c r="AD91" s="35">
        <f t="shared" si="123"/>
        <v>88.236940298507449</v>
      </c>
      <c r="AE91" s="35">
        <f t="shared" si="124"/>
        <v>86.397800183318054</v>
      </c>
      <c r="AF91" s="35">
        <f t="shared" si="125"/>
        <v>85.238532110091739</v>
      </c>
      <c r="AG91" s="35">
        <f t="shared" si="126"/>
        <v>87.188353048225679</v>
      </c>
      <c r="AH91" s="35">
        <f t="shared" si="127"/>
        <v>88.302550571679859</v>
      </c>
      <c r="AI91" s="35">
        <f t="shared" si="128"/>
        <v>0</v>
      </c>
      <c r="AJ91" s="35">
        <f t="shared" si="129"/>
        <v>0</v>
      </c>
      <c r="AK91" s="35">
        <f t="shared" si="130"/>
        <v>0</v>
      </c>
      <c r="AL91" s="35">
        <f t="shared" si="131"/>
        <v>0</v>
      </c>
      <c r="AM91" s="35">
        <f t="shared" si="132"/>
        <v>0</v>
      </c>
      <c r="AN91" s="35">
        <f t="shared" si="133"/>
        <v>0</v>
      </c>
      <c r="AO91" s="36">
        <f t="shared" si="134"/>
        <v>0</v>
      </c>
      <c r="AP91" s="35">
        <f t="shared" si="135"/>
        <v>94.213147410358573</v>
      </c>
      <c r="AQ91" s="35">
        <f t="shared" si="136"/>
        <v>93.88446215139443</v>
      </c>
      <c r="AR91" s="35">
        <f t="shared" si="137"/>
        <v>92.539840637450212</v>
      </c>
      <c r="AS91" s="35">
        <f t="shared" si="138"/>
        <v>95.4382470119522</v>
      </c>
      <c r="AT91" s="35">
        <f t="shared" si="139"/>
        <v>100</v>
      </c>
      <c r="AU91" s="35">
        <f t="shared" si="140"/>
        <v>0</v>
      </c>
      <c r="AV91" s="35">
        <f t="shared" si="141"/>
        <v>0</v>
      </c>
      <c r="AW91" s="35">
        <f t="shared" si="142"/>
        <v>0</v>
      </c>
      <c r="AX91" s="35">
        <f t="shared" si="143"/>
        <v>0</v>
      </c>
      <c r="AY91" s="35">
        <f t="shared" si="144"/>
        <v>0</v>
      </c>
      <c r="AZ91" s="35">
        <f t="shared" si="145"/>
        <v>0</v>
      </c>
      <c r="BA91" s="36">
        <f t="shared" si="146"/>
        <v>0</v>
      </c>
      <c r="BB91" s="35">
        <f t="shared" si="147"/>
        <v>99.925698326098583</v>
      </c>
      <c r="BC91" s="35">
        <f t="shared" si="148"/>
        <v>97.842927100032497</v>
      </c>
      <c r="BD91" s="35">
        <f t="shared" si="149"/>
        <v>96.530090646587965</v>
      </c>
      <c r="BE91" s="35">
        <f t="shared" si="150"/>
        <v>98.738204597442817</v>
      </c>
      <c r="BF91" s="35">
        <f t="shared" si="151"/>
        <v>100</v>
      </c>
      <c r="BG91" s="35">
        <f t="shared" si="152"/>
        <v>0</v>
      </c>
      <c r="BH91" s="35">
        <f t="shared" si="153"/>
        <v>0</v>
      </c>
      <c r="BI91" s="35">
        <f t="shared" si="154"/>
        <v>0</v>
      </c>
      <c r="BJ91" s="35">
        <f t="shared" si="155"/>
        <v>0</v>
      </c>
      <c r="BK91" s="35">
        <f t="shared" si="156"/>
        <v>0</v>
      </c>
      <c r="BL91" s="35">
        <f t="shared" si="157"/>
        <v>0</v>
      </c>
      <c r="BM91" s="35">
        <f t="shared" si="158"/>
        <v>0</v>
      </c>
      <c r="BN91" s="35">
        <f t="shared" si="159"/>
        <v>0</v>
      </c>
      <c r="BO91" s="35">
        <f t="shared" si="160"/>
        <v>100</v>
      </c>
      <c r="BP91" s="36">
        <f t="shared" si="161"/>
        <v>0</v>
      </c>
      <c r="BQ91" s="35">
        <f t="shared" si="162"/>
        <v>88.236940298507449</v>
      </c>
      <c r="BR91" s="35">
        <f t="shared" si="163"/>
        <v>86.397800183318054</v>
      </c>
      <c r="BS91" s="35">
        <f t="shared" si="164"/>
        <v>85.238532110091739</v>
      </c>
      <c r="BT91" s="35">
        <f t="shared" si="165"/>
        <v>87.188353048225665</v>
      </c>
      <c r="BU91" s="35">
        <f t="shared" si="166"/>
        <v>88.302550571679859</v>
      </c>
      <c r="BV91" s="35">
        <f t="shared" si="167"/>
        <v>0</v>
      </c>
      <c r="BW91" s="35">
        <f t="shared" si="168"/>
        <v>0</v>
      </c>
      <c r="BX91" s="35">
        <f t="shared" si="169"/>
        <v>0</v>
      </c>
      <c r="BY91" s="35">
        <f t="shared" si="170"/>
        <v>0</v>
      </c>
      <c r="BZ91" s="35">
        <f t="shared" si="171"/>
        <v>0</v>
      </c>
      <c r="CA91" s="35">
        <f t="shared" si="172"/>
        <v>0</v>
      </c>
      <c r="CB91" s="35">
        <f t="shared" si="173"/>
        <v>0</v>
      </c>
      <c r="CC91" s="35">
        <f t="shared" si="174"/>
        <v>0</v>
      </c>
      <c r="CD91" s="35">
        <f t="shared" si="175"/>
        <v>95.256105467905769</v>
      </c>
      <c r="CE91" s="36">
        <f t="shared" si="176"/>
        <v>0</v>
      </c>
      <c r="CF91" s="35">
        <f t="shared" si="177"/>
        <v>94.213147410358573</v>
      </c>
      <c r="CG91" s="35">
        <f t="shared" si="178"/>
        <v>93.88446215139443</v>
      </c>
      <c r="CH91" s="35">
        <f t="shared" si="179"/>
        <v>92.539840637450212</v>
      </c>
      <c r="CI91" s="35">
        <f t="shared" si="180"/>
        <v>95.4382470119522</v>
      </c>
      <c r="CJ91" s="35">
        <f t="shared" si="181"/>
        <v>100</v>
      </c>
      <c r="CK91" s="35">
        <f t="shared" si="182"/>
        <v>0</v>
      </c>
      <c r="CL91" s="35">
        <f t="shared" si="183"/>
        <v>0</v>
      </c>
      <c r="CM91" s="35">
        <f t="shared" si="184"/>
        <v>0</v>
      </c>
      <c r="CN91" s="35">
        <f t="shared" si="185"/>
        <v>0</v>
      </c>
      <c r="CO91" s="35">
        <f t="shared" si="186"/>
        <v>0</v>
      </c>
      <c r="CP91" s="35">
        <f t="shared" si="187"/>
        <v>0</v>
      </c>
      <c r="CQ91" s="35">
        <f t="shared" si="188"/>
        <v>0</v>
      </c>
      <c r="CR91" s="35">
        <f t="shared" si="189"/>
        <v>0</v>
      </c>
      <c r="CS91" s="35">
        <f t="shared" si="190"/>
        <v>100</v>
      </c>
      <c r="CT91" s="56"/>
      <c r="CU91" s="57">
        <v>9.4589999999999996</v>
      </c>
      <c r="CV91" s="57">
        <v>9.4260000000000002</v>
      </c>
      <c r="CW91" s="57">
        <v>9.2910000000000004</v>
      </c>
      <c r="CX91" s="57">
        <v>9.5820000000000007</v>
      </c>
      <c r="CY91" s="57">
        <v>10.039999999999999</v>
      </c>
      <c r="CZ91" s="57"/>
      <c r="DA91" s="57"/>
      <c r="DB91" s="57"/>
      <c r="DC91" s="57"/>
      <c r="DD91" s="57"/>
      <c r="DE91" s="57"/>
      <c r="DF91" s="57"/>
      <c r="DG91" s="57"/>
      <c r="DH91" s="57">
        <v>8.8149999999999995</v>
      </c>
      <c r="DI91" s="56"/>
      <c r="DJ91" s="57">
        <v>0.15989999999999999</v>
      </c>
      <c r="DK91" s="57">
        <v>6.6699999999999995E-2</v>
      </c>
      <c r="DL91" s="57">
        <v>0.1018</v>
      </c>
      <c r="DM91" s="57">
        <v>0.10639999999999999</v>
      </c>
      <c r="DN91" s="57">
        <v>0.124</v>
      </c>
      <c r="DO91" s="57"/>
      <c r="DP91" s="57"/>
      <c r="DQ91" s="57"/>
      <c r="DR91" s="57"/>
      <c r="DS91" s="57"/>
      <c r="DT91" s="57"/>
      <c r="DU91" s="57"/>
      <c r="DV91" s="57"/>
      <c r="DW91" s="57">
        <v>0.24149999999999999</v>
      </c>
    </row>
    <row r="92" spans="1:127" x14ac:dyDescent="0.2">
      <c r="A92" s="50" t="s">
        <v>100</v>
      </c>
      <c r="B92" s="50" t="e">
        <f>VLOOKUP(A92,#REF!,6,FALSE)</f>
        <v>#REF!</v>
      </c>
      <c r="C92" s="87" t="e">
        <f>VLOOKUP(B92,#REF!,10,FALSE)</f>
        <v>#REF!</v>
      </c>
      <c r="E92" s="102" t="str">
        <f t="shared" si="98"/>
        <v/>
      </c>
      <c r="F92" s="103" t="str">
        <f t="shared" si="99"/>
        <v/>
      </c>
      <c r="G92" s="103" t="str">
        <f t="shared" si="100"/>
        <v/>
      </c>
      <c r="H92" s="103">
        <f t="shared" si="101"/>
        <v>9.1740259740257457E-2</v>
      </c>
      <c r="I92" s="103">
        <f t="shared" si="102"/>
        <v>-6.9411764705886725E-3</v>
      </c>
      <c r="J92" s="103">
        <f t="shared" si="103"/>
        <v>-0.33273972602739832</v>
      </c>
      <c r="K92" s="103" t="str">
        <f t="shared" si="104"/>
        <v/>
      </c>
      <c r="L92" s="103" t="str">
        <f t="shared" si="105"/>
        <v/>
      </c>
      <c r="M92" s="103" t="str">
        <f t="shared" si="106"/>
        <v/>
      </c>
      <c r="N92" s="103" t="str">
        <f t="shared" si="107"/>
        <v/>
      </c>
      <c r="O92" s="103" t="str">
        <f t="shared" si="108"/>
        <v/>
      </c>
      <c r="P92" s="103" t="str">
        <f t="shared" si="109"/>
        <v/>
      </c>
      <c r="Q92" s="102" t="str">
        <f t="shared" si="110"/>
        <v/>
      </c>
      <c r="R92" s="103" t="str">
        <f t="shared" si="111"/>
        <v/>
      </c>
      <c r="S92" s="103" t="str">
        <f t="shared" si="112"/>
        <v/>
      </c>
      <c r="T92" s="103">
        <f t="shared" si="113"/>
        <v>0.12099999999999866</v>
      </c>
      <c r="U92" s="103">
        <f t="shared" si="114"/>
        <v>6.9999999999998508E-2</v>
      </c>
      <c r="V92" s="103">
        <f t="shared" si="115"/>
        <v>-0.19100000000000072</v>
      </c>
      <c r="W92" s="103" t="str">
        <f t="shared" si="116"/>
        <v/>
      </c>
      <c r="X92" s="103" t="str">
        <f t="shared" si="117"/>
        <v/>
      </c>
      <c r="Y92" s="103" t="str">
        <f t="shared" si="118"/>
        <v/>
      </c>
      <c r="Z92" s="103" t="str">
        <f t="shared" si="119"/>
        <v/>
      </c>
      <c r="AA92" s="103" t="str">
        <f t="shared" si="120"/>
        <v/>
      </c>
      <c r="AB92" s="103" t="str">
        <f t="shared" si="121"/>
        <v/>
      </c>
      <c r="AC92" s="36">
        <f t="shared" si="122"/>
        <v>0</v>
      </c>
      <c r="AD92" s="35">
        <f t="shared" si="123"/>
        <v>0</v>
      </c>
      <c r="AE92" s="35">
        <f t="shared" si="124"/>
        <v>0</v>
      </c>
      <c r="AF92" s="35">
        <f t="shared" si="125"/>
        <v>74.577981651376149</v>
      </c>
      <c r="AG92" s="35">
        <f t="shared" si="126"/>
        <v>73.503184713375788</v>
      </c>
      <c r="AH92" s="35">
        <f t="shared" si="127"/>
        <v>68.751099384344769</v>
      </c>
      <c r="AI92" s="35">
        <f t="shared" si="128"/>
        <v>0</v>
      </c>
      <c r="AJ92" s="35">
        <f t="shared" si="129"/>
        <v>0</v>
      </c>
      <c r="AK92" s="35">
        <f t="shared" si="130"/>
        <v>0</v>
      </c>
      <c r="AL92" s="35">
        <f t="shared" si="131"/>
        <v>0</v>
      </c>
      <c r="AM92" s="35">
        <f t="shared" si="132"/>
        <v>0</v>
      </c>
      <c r="AN92" s="35">
        <f t="shared" si="133"/>
        <v>0</v>
      </c>
      <c r="AO92" s="36">
        <f t="shared" si="134"/>
        <v>0</v>
      </c>
      <c r="AP92" s="35">
        <f t="shared" si="135"/>
        <v>0</v>
      </c>
      <c r="AQ92" s="35">
        <f t="shared" si="136"/>
        <v>0</v>
      </c>
      <c r="AR92" s="35">
        <f t="shared" si="137"/>
        <v>100</v>
      </c>
      <c r="AS92" s="35">
        <f t="shared" si="138"/>
        <v>99.372616558002221</v>
      </c>
      <c r="AT92" s="35">
        <f t="shared" si="139"/>
        <v>96.161889531307679</v>
      </c>
      <c r="AU92" s="35">
        <f t="shared" si="140"/>
        <v>0</v>
      </c>
      <c r="AV92" s="35">
        <f t="shared" si="141"/>
        <v>0</v>
      </c>
      <c r="AW92" s="35">
        <f t="shared" si="142"/>
        <v>0</v>
      </c>
      <c r="AX92" s="35">
        <f t="shared" si="143"/>
        <v>0</v>
      </c>
      <c r="AY92" s="35">
        <f t="shared" si="144"/>
        <v>0</v>
      </c>
      <c r="AZ92" s="35">
        <f t="shared" si="145"/>
        <v>0</v>
      </c>
      <c r="BA92" s="36">
        <f t="shared" si="146"/>
        <v>0</v>
      </c>
      <c r="BB92" s="35">
        <f t="shared" si="147"/>
        <v>0</v>
      </c>
      <c r="BC92" s="35">
        <f t="shared" si="148"/>
        <v>0</v>
      </c>
      <c r="BD92" s="35">
        <f t="shared" si="149"/>
        <v>100</v>
      </c>
      <c r="BE92" s="35">
        <f t="shared" si="150"/>
        <v>98.558828069356139</v>
      </c>
      <c r="BF92" s="35">
        <f t="shared" si="151"/>
        <v>92.18685979694402</v>
      </c>
      <c r="BG92" s="35">
        <f t="shared" si="152"/>
        <v>0</v>
      </c>
      <c r="BH92" s="35">
        <f t="shared" si="153"/>
        <v>0</v>
      </c>
      <c r="BI92" s="35">
        <f t="shared" si="154"/>
        <v>0</v>
      </c>
      <c r="BJ92" s="35">
        <f t="shared" si="155"/>
        <v>0</v>
      </c>
      <c r="BK92" s="35">
        <f t="shared" si="156"/>
        <v>0</v>
      </c>
      <c r="BL92" s="35">
        <f t="shared" si="157"/>
        <v>0</v>
      </c>
      <c r="BM92" s="35">
        <f t="shared" si="158"/>
        <v>0</v>
      </c>
      <c r="BN92" s="35">
        <f t="shared" si="159"/>
        <v>0</v>
      </c>
      <c r="BO92" s="35">
        <f t="shared" si="160"/>
        <v>0</v>
      </c>
      <c r="BP92" s="36">
        <f t="shared" si="161"/>
        <v>0</v>
      </c>
      <c r="BQ92" s="35">
        <f t="shared" si="162"/>
        <v>0</v>
      </c>
      <c r="BR92" s="35">
        <f t="shared" si="163"/>
        <v>0</v>
      </c>
      <c r="BS92" s="35">
        <f t="shared" si="164"/>
        <v>74.577981651376149</v>
      </c>
      <c r="BT92" s="35">
        <f t="shared" si="165"/>
        <v>73.503184713375788</v>
      </c>
      <c r="BU92" s="35">
        <f t="shared" si="166"/>
        <v>68.751099384344769</v>
      </c>
      <c r="BV92" s="35">
        <f t="shared" si="167"/>
        <v>0</v>
      </c>
      <c r="BW92" s="35">
        <f t="shared" si="168"/>
        <v>0</v>
      </c>
      <c r="BX92" s="35">
        <f t="shared" si="169"/>
        <v>0</v>
      </c>
      <c r="BY92" s="35">
        <f t="shared" si="170"/>
        <v>0</v>
      </c>
      <c r="BZ92" s="35">
        <f t="shared" si="171"/>
        <v>0</v>
      </c>
      <c r="CA92" s="35">
        <f t="shared" si="172"/>
        <v>0</v>
      </c>
      <c r="CB92" s="35">
        <f t="shared" si="173"/>
        <v>0</v>
      </c>
      <c r="CC92" s="35">
        <f t="shared" si="174"/>
        <v>0</v>
      </c>
      <c r="CD92" s="35">
        <f t="shared" si="175"/>
        <v>0</v>
      </c>
      <c r="CE92" s="36">
        <f t="shared" si="176"/>
        <v>0</v>
      </c>
      <c r="CF92" s="35">
        <f t="shared" si="177"/>
        <v>0</v>
      </c>
      <c r="CG92" s="35">
        <f t="shared" si="178"/>
        <v>0</v>
      </c>
      <c r="CH92" s="35">
        <f t="shared" si="179"/>
        <v>100</v>
      </c>
      <c r="CI92" s="35">
        <f t="shared" si="180"/>
        <v>99.372616558002221</v>
      </c>
      <c r="CJ92" s="35">
        <f t="shared" si="181"/>
        <v>96.161889531307679</v>
      </c>
      <c r="CK92" s="35">
        <f t="shared" si="182"/>
        <v>0</v>
      </c>
      <c r="CL92" s="35">
        <f t="shared" si="183"/>
        <v>0</v>
      </c>
      <c r="CM92" s="35">
        <f t="shared" si="184"/>
        <v>0</v>
      </c>
      <c r="CN92" s="35">
        <f t="shared" si="185"/>
        <v>0</v>
      </c>
      <c r="CO92" s="35">
        <f t="shared" si="186"/>
        <v>0</v>
      </c>
      <c r="CP92" s="35">
        <f t="shared" si="187"/>
        <v>0</v>
      </c>
      <c r="CQ92" s="35">
        <f t="shared" si="188"/>
        <v>0</v>
      </c>
      <c r="CR92" s="35">
        <f t="shared" si="189"/>
        <v>0</v>
      </c>
      <c r="CS92" s="35">
        <f t="shared" si="190"/>
        <v>0</v>
      </c>
      <c r="CT92" s="56"/>
      <c r="CU92" s="57"/>
      <c r="CV92" s="57"/>
      <c r="CW92" s="57">
        <v>8.1289999999999996</v>
      </c>
      <c r="CX92" s="57">
        <v>8.0779999999999994</v>
      </c>
      <c r="CY92" s="57">
        <v>7.8170000000000002</v>
      </c>
      <c r="CZ92" s="57"/>
      <c r="DA92" s="57"/>
      <c r="DB92" s="57"/>
      <c r="DC92" s="57"/>
      <c r="DD92" s="57"/>
      <c r="DE92" s="57"/>
      <c r="DF92" s="57"/>
      <c r="DG92" s="57"/>
      <c r="DH92" s="57"/>
      <c r="DI92" s="56"/>
      <c r="DJ92" s="57"/>
      <c r="DK92" s="57"/>
      <c r="DL92" s="57">
        <v>0.22720000000000001</v>
      </c>
      <c r="DM92" s="57">
        <v>0.1356</v>
      </c>
      <c r="DN92" s="57">
        <v>0.28610000000000002</v>
      </c>
      <c r="DO92" s="57"/>
      <c r="DP92" s="57"/>
      <c r="DQ92" s="57"/>
      <c r="DR92" s="57"/>
      <c r="DS92" s="57"/>
      <c r="DT92" s="57"/>
      <c r="DU92" s="57"/>
      <c r="DV92" s="57"/>
      <c r="DW92" s="57"/>
    </row>
    <row r="93" spans="1:127" x14ac:dyDescent="0.2">
      <c r="A93" s="50" t="s">
        <v>163</v>
      </c>
      <c r="B93" s="50" t="e">
        <f>VLOOKUP(A93,#REF!,6,FALSE)</f>
        <v>#REF!</v>
      </c>
      <c r="C93" s="87" t="e">
        <f>VLOOKUP(B93,#REF!,10,FALSE)</f>
        <v>#REF!</v>
      </c>
      <c r="E93" s="102" t="str">
        <f t="shared" si="98"/>
        <v/>
      </c>
      <c r="F93" s="103" t="str">
        <f t="shared" si="99"/>
        <v/>
      </c>
      <c r="G93" s="103" t="str">
        <f t="shared" si="100"/>
        <v/>
      </c>
      <c r="H93" s="103" t="str">
        <f t="shared" si="101"/>
        <v/>
      </c>
      <c r="I93" s="103" t="str">
        <f t="shared" si="102"/>
        <v/>
      </c>
      <c r="J93" s="103" t="str">
        <f t="shared" si="103"/>
        <v/>
      </c>
      <c r="K93" s="103" t="str">
        <f t="shared" si="104"/>
        <v/>
      </c>
      <c r="L93" s="103" t="str">
        <f t="shared" si="105"/>
        <v/>
      </c>
      <c r="M93" s="103">
        <f t="shared" si="106"/>
        <v>0.74543902439024468</v>
      </c>
      <c r="N93" s="103">
        <f t="shared" si="107"/>
        <v>0.50748648648648853</v>
      </c>
      <c r="O93" s="103">
        <f t="shared" si="108"/>
        <v>0.79408888888888995</v>
      </c>
      <c r="P93" s="103">
        <f t="shared" si="109"/>
        <v>0.23432098765432308</v>
      </c>
      <c r="Q93" s="102" t="str">
        <f t="shared" si="110"/>
        <v/>
      </c>
      <c r="R93" s="103" t="str">
        <f t="shared" si="111"/>
        <v/>
      </c>
      <c r="S93" s="103" t="str">
        <f t="shared" si="112"/>
        <v/>
      </c>
      <c r="T93" s="103" t="str">
        <f t="shared" si="113"/>
        <v/>
      </c>
      <c r="U93" s="103" t="str">
        <f t="shared" si="114"/>
        <v/>
      </c>
      <c r="V93" s="103" t="str">
        <f t="shared" si="115"/>
        <v/>
      </c>
      <c r="W93" s="103" t="str">
        <f t="shared" si="116"/>
        <v/>
      </c>
      <c r="X93" s="103" t="str">
        <f t="shared" si="117"/>
        <v/>
      </c>
      <c r="Y93" s="103">
        <f t="shared" si="118"/>
        <v>0.14942857142857058</v>
      </c>
      <c r="Z93" s="103">
        <f t="shared" si="119"/>
        <v>-4.1571428571430147E-2</v>
      </c>
      <c r="AA93" s="103">
        <f t="shared" si="120"/>
        <v>-0.12557142857142978</v>
      </c>
      <c r="AB93" s="103">
        <f t="shared" si="121"/>
        <v>-0.21357142857142897</v>
      </c>
      <c r="AC93" s="36">
        <f t="shared" si="122"/>
        <v>0</v>
      </c>
      <c r="AD93" s="35">
        <f t="shared" si="123"/>
        <v>0</v>
      </c>
      <c r="AE93" s="35">
        <f t="shared" si="124"/>
        <v>0</v>
      </c>
      <c r="AF93" s="35">
        <f t="shared" si="125"/>
        <v>0</v>
      </c>
      <c r="AG93" s="35">
        <f t="shared" si="126"/>
        <v>0</v>
      </c>
      <c r="AH93" s="35">
        <f t="shared" si="127"/>
        <v>0</v>
      </c>
      <c r="AI93" s="35">
        <f t="shared" si="128"/>
        <v>0</v>
      </c>
      <c r="AJ93" s="35">
        <f t="shared" si="129"/>
        <v>0</v>
      </c>
      <c r="AK93" s="35">
        <f t="shared" si="130"/>
        <v>85.420275089149271</v>
      </c>
      <c r="AL93" s="35">
        <f t="shared" si="131"/>
        <v>82.874772405421808</v>
      </c>
      <c r="AM93" s="35">
        <f t="shared" si="132"/>
        <v>81.702770780856412</v>
      </c>
      <c r="AN93" s="35">
        <f t="shared" si="133"/>
        <v>75.669811320754732</v>
      </c>
      <c r="AO93" s="36">
        <f t="shared" si="134"/>
        <v>0</v>
      </c>
      <c r="AP93" s="35">
        <f t="shared" si="135"/>
        <v>0</v>
      </c>
      <c r="AQ93" s="35">
        <f t="shared" si="136"/>
        <v>0</v>
      </c>
      <c r="AR93" s="35">
        <f t="shared" si="137"/>
        <v>0</v>
      </c>
      <c r="AS93" s="35">
        <f t="shared" si="138"/>
        <v>0</v>
      </c>
      <c r="AT93" s="35">
        <f t="shared" si="139"/>
        <v>0</v>
      </c>
      <c r="AU93" s="35">
        <f t="shared" si="140"/>
        <v>0</v>
      </c>
      <c r="AV93" s="35">
        <f t="shared" si="141"/>
        <v>0</v>
      </c>
      <c r="AW93" s="35">
        <f t="shared" si="142"/>
        <v>100</v>
      </c>
      <c r="AX93" s="35">
        <f t="shared" si="143"/>
        <v>97.721851145038158</v>
      </c>
      <c r="AY93" s="35">
        <f t="shared" si="144"/>
        <v>96.719942748091597</v>
      </c>
      <c r="AZ93" s="35">
        <f t="shared" si="145"/>
        <v>95.670324427480935</v>
      </c>
      <c r="BA93" s="36">
        <f t="shared" si="146"/>
        <v>0</v>
      </c>
      <c r="BB93" s="35">
        <f t="shared" si="147"/>
        <v>0</v>
      </c>
      <c r="BC93" s="35">
        <f t="shared" si="148"/>
        <v>0</v>
      </c>
      <c r="BD93" s="35">
        <f t="shared" si="149"/>
        <v>0</v>
      </c>
      <c r="BE93" s="35">
        <f t="shared" si="150"/>
        <v>0</v>
      </c>
      <c r="BF93" s="35">
        <f t="shared" si="151"/>
        <v>0</v>
      </c>
      <c r="BG93" s="35">
        <f t="shared" si="152"/>
        <v>0</v>
      </c>
      <c r="BH93" s="35">
        <f t="shared" si="153"/>
        <v>0</v>
      </c>
      <c r="BI93" s="35">
        <f t="shared" si="154"/>
        <v>100</v>
      </c>
      <c r="BJ93" s="35">
        <f t="shared" si="155"/>
        <v>97.020025185975072</v>
      </c>
      <c r="BK93" s="35">
        <f t="shared" si="156"/>
        <v>95.647983684888544</v>
      </c>
      <c r="BL93" s="35">
        <f t="shared" si="157"/>
        <v>88.585305118464646</v>
      </c>
      <c r="BM93" s="35">
        <f t="shared" si="158"/>
        <v>95.579013344839097</v>
      </c>
      <c r="BN93" s="35">
        <f t="shared" si="159"/>
        <v>97.665170558851315</v>
      </c>
      <c r="BO93" s="35">
        <f t="shared" si="160"/>
        <v>100</v>
      </c>
      <c r="BP93" s="36">
        <f t="shared" si="161"/>
        <v>0</v>
      </c>
      <c r="BQ93" s="35">
        <f t="shared" si="162"/>
        <v>0</v>
      </c>
      <c r="BR93" s="35">
        <f t="shared" si="163"/>
        <v>0</v>
      </c>
      <c r="BS93" s="35">
        <f t="shared" si="164"/>
        <v>0</v>
      </c>
      <c r="BT93" s="35">
        <f t="shared" si="165"/>
        <v>0</v>
      </c>
      <c r="BU93" s="35">
        <f t="shared" si="166"/>
        <v>0</v>
      </c>
      <c r="BV93" s="35">
        <f t="shared" si="167"/>
        <v>0</v>
      </c>
      <c r="BW93" s="35">
        <f t="shared" si="168"/>
        <v>0</v>
      </c>
      <c r="BX93" s="35">
        <f t="shared" si="169"/>
        <v>85.420275089149271</v>
      </c>
      <c r="BY93" s="35">
        <f t="shared" si="170"/>
        <v>82.874772405421808</v>
      </c>
      <c r="BZ93" s="35">
        <f t="shared" si="171"/>
        <v>81.702770780856412</v>
      </c>
      <c r="CA93" s="35">
        <f t="shared" si="172"/>
        <v>75.669811320754732</v>
      </c>
      <c r="CB93" s="35">
        <f t="shared" si="173"/>
        <v>88.824239762871869</v>
      </c>
      <c r="CC93" s="35">
        <f t="shared" si="174"/>
        <v>90.762963778487276</v>
      </c>
      <c r="CD93" s="35">
        <f t="shared" si="175"/>
        <v>92.9327858223471</v>
      </c>
      <c r="CE93" s="36">
        <f t="shared" si="176"/>
        <v>0</v>
      </c>
      <c r="CF93" s="35">
        <f t="shared" si="177"/>
        <v>0</v>
      </c>
      <c r="CG93" s="35">
        <f t="shared" si="178"/>
        <v>0</v>
      </c>
      <c r="CH93" s="35">
        <f t="shared" si="179"/>
        <v>0</v>
      </c>
      <c r="CI93" s="35">
        <f t="shared" si="180"/>
        <v>0</v>
      </c>
      <c r="CJ93" s="35">
        <f t="shared" si="181"/>
        <v>0</v>
      </c>
      <c r="CK93" s="35">
        <f t="shared" si="182"/>
        <v>0</v>
      </c>
      <c r="CL93" s="35">
        <f t="shared" si="183"/>
        <v>0</v>
      </c>
      <c r="CM93" s="35">
        <f t="shared" si="184"/>
        <v>100</v>
      </c>
      <c r="CN93" s="35">
        <f t="shared" si="185"/>
        <v>97.721851145038158</v>
      </c>
      <c r="CO93" s="35">
        <f t="shared" si="186"/>
        <v>96.719942748091597</v>
      </c>
      <c r="CP93" s="35">
        <f t="shared" si="187"/>
        <v>95.670324427480935</v>
      </c>
      <c r="CQ93" s="35">
        <f t="shared" si="188"/>
        <v>94.081395348837205</v>
      </c>
      <c r="CR93" s="35">
        <f t="shared" si="189"/>
        <v>95.860465116279073</v>
      </c>
      <c r="CS93" s="35">
        <f t="shared" si="190"/>
        <v>100</v>
      </c>
      <c r="CT93" s="56"/>
      <c r="CU93" s="57"/>
      <c r="CV93" s="57"/>
      <c r="CW93" s="57"/>
      <c r="CX93" s="57"/>
      <c r="CY93" s="57"/>
      <c r="CZ93" s="57"/>
      <c r="DA93" s="57"/>
      <c r="DB93" s="57">
        <v>8.3840000000000003</v>
      </c>
      <c r="DC93" s="57">
        <v>8.1929999999999996</v>
      </c>
      <c r="DD93" s="57">
        <v>8.109</v>
      </c>
      <c r="DE93" s="57">
        <v>8.0210000000000008</v>
      </c>
      <c r="DF93" s="57">
        <v>8.0909999999999993</v>
      </c>
      <c r="DG93" s="57">
        <v>8.2439999999999998</v>
      </c>
      <c r="DH93" s="57">
        <v>8.6</v>
      </c>
      <c r="DI93" s="56"/>
      <c r="DJ93" s="57"/>
      <c r="DK93" s="57"/>
      <c r="DL93" s="57"/>
      <c r="DM93" s="57"/>
      <c r="DN93" s="57"/>
      <c r="DO93" s="57"/>
      <c r="DP93" s="57"/>
      <c r="DQ93" s="57">
        <v>0.1007</v>
      </c>
      <c r="DR93" s="57">
        <v>0.1032</v>
      </c>
      <c r="DS93" s="57">
        <v>0.1772</v>
      </c>
      <c r="DT93" s="57">
        <v>0.1348</v>
      </c>
      <c r="DU93" s="57">
        <v>0.26100000000000001</v>
      </c>
      <c r="DV93" s="57">
        <v>9.4450000000000006E-2</v>
      </c>
      <c r="DW93" s="57">
        <v>6.7760000000000001E-2</v>
      </c>
    </row>
    <row r="94" spans="1:127" x14ac:dyDescent="0.2">
      <c r="A94" s="50" t="s">
        <v>72</v>
      </c>
      <c r="B94" s="50" t="e">
        <f>VLOOKUP(A94,#REF!,6,FALSE)</f>
        <v>#REF!</v>
      </c>
      <c r="C94" s="87" t="e">
        <f>VLOOKUP(B94,#REF!,10,FALSE)</f>
        <v>#REF!</v>
      </c>
      <c r="E94" s="102" t="str">
        <f t="shared" si="98"/>
        <v/>
      </c>
      <c r="F94" s="103">
        <f t="shared" si="99"/>
        <v>-1.4901265822784797</v>
      </c>
      <c r="G94" s="103">
        <f t="shared" si="100"/>
        <v>-1.3553066666666673</v>
      </c>
      <c r="H94" s="103">
        <f t="shared" si="101"/>
        <v>-2.0942597402597425</v>
      </c>
      <c r="I94" s="103">
        <f t="shared" si="102"/>
        <v>-1.7169411764705877</v>
      </c>
      <c r="J94" s="103">
        <f t="shared" si="103"/>
        <v>-2.1147397260273983</v>
      </c>
      <c r="K94" s="103">
        <f t="shared" si="104"/>
        <v>-2.2206111111111122</v>
      </c>
      <c r="L94" s="103">
        <f t="shared" si="105"/>
        <v>-1.739533333333334</v>
      </c>
      <c r="M94" s="103">
        <f t="shared" si="106"/>
        <v>-1.2365609756097555</v>
      </c>
      <c r="N94" s="103">
        <f t="shared" si="107"/>
        <v>-1.2515135135135109</v>
      </c>
      <c r="O94" s="103">
        <f t="shared" si="108"/>
        <v>-1.0289111111111104</v>
      </c>
      <c r="P94" s="103">
        <f t="shared" si="109"/>
        <v>-1.7106790123456781</v>
      </c>
      <c r="Q94" s="102" t="str">
        <f t="shared" si="110"/>
        <v/>
      </c>
      <c r="R94" s="103">
        <f t="shared" si="111"/>
        <v>0.35485714285714387</v>
      </c>
      <c r="S94" s="103">
        <f t="shared" si="112"/>
        <v>0.60785714285714398</v>
      </c>
      <c r="T94" s="103">
        <f t="shared" si="113"/>
        <v>1.2857142857143344E-2</v>
      </c>
      <c r="U94" s="103">
        <f t="shared" si="114"/>
        <v>0.43785714285714405</v>
      </c>
      <c r="V94" s="103">
        <f t="shared" si="115"/>
        <v>0.10485714285714387</v>
      </c>
      <c r="W94" s="103">
        <f t="shared" si="116"/>
        <v>-0.54014285714285659</v>
      </c>
      <c r="X94" s="103">
        <f t="shared" si="117"/>
        <v>-0.24614285714285611</v>
      </c>
      <c r="Y94" s="103">
        <f t="shared" si="118"/>
        <v>0.47185714285714386</v>
      </c>
      <c r="Z94" s="103">
        <f t="shared" si="119"/>
        <v>0.50385714285714389</v>
      </c>
      <c r="AA94" s="103">
        <f t="shared" si="120"/>
        <v>0.35585714285714332</v>
      </c>
      <c r="AB94" s="103">
        <f t="shared" si="121"/>
        <v>0.14585714285714335</v>
      </c>
      <c r="AC94" s="36">
        <f t="shared" si="122"/>
        <v>0</v>
      </c>
      <c r="AD94" s="35">
        <f t="shared" si="123"/>
        <v>58.628731343283583</v>
      </c>
      <c r="AE94" s="35">
        <f t="shared" si="124"/>
        <v>59.926672777268571</v>
      </c>
      <c r="AF94" s="35">
        <f t="shared" si="125"/>
        <v>54.522935779816507</v>
      </c>
      <c r="AG94" s="35">
        <f t="shared" si="126"/>
        <v>57.943585077343045</v>
      </c>
      <c r="AH94" s="35">
        <f t="shared" si="127"/>
        <v>53.078276165347418</v>
      </c>
      <c r="AI94" s="35">
        <f t="shared" si="128"/>
        <v>49.677419354838712</v>
      </c>
      <c r="AJ94" s="35">
        <f t="shared" si="129"/>
        <v>61.00676183320811</v>
      </c>
      <c r="AK94" s="35">
        <f t="shared" si="130"/>
        <v>65.226693835965364</v>
      </c>
      <c r="AL94" s="35">
        <f t="shared" si="131"/>
        <v>65.081934048148895</v>
      </c>
      <c r="AM94" s="35">
        <f t="shared" si="132"/>
        <v>63.335012594458433</v>
      </c>
      <c r="AN94" s="35">
        <f t="shared" si="133"/>
        <v>57.320754716981128</v>
      </c>
      <c r="AO94" s="36">
        <f t="shared" si="134"/>
        <v>0</v>
      </c>
      <c r="AP94" s="35">
        <f t="shared" si="135"/>
        <v>96.130315081064538</v>
      </c>
      <c r="AQ94" s="35">
        <f t="shared" si="136"/>
        <v>100</v>
      </c>
      <c r="AR94" s="35">
        <f t="shared" si="137"/>
        <v>90.899357601713049</v>
      </c>
      <c r="AS94" s="35">
        <f t="shared" si="138"/>
        <v>97.399816457632312</v>
      </c>
      <c r="AT94" s="35">
        <f t="shared" si="139"/>
        <v>92.306515754053223</v>
      </c>
      <c r="AU94" s="35">
        <f t="shared" si="140"/>
        <v>94.827586206896555</v>
      </c>
      <c r="AV94" s="35">
        <f t="shared" si="141"/>
        <v>100</v>
      </c>
      <c r="AW94" s="35">
        <f t="shared" si="142"/>
        <v>99.502642213242154</v>
      </c>
      <c r="AX94" s="35">
        <f t="shared" si="143"/>
        <v>100</v>
      </c>
      <c r="AY94" s="35">
        <f t="shared" si="144"/>
        <v>97.699720236244929</v>
      </c>
      <c r="AZ94" s="35">
        <f t="shared" si="145"/>
        <v>94.435809760646549</v>
      </c>
      <c r="BA94" s="36">
        <f t="shared" si="146"/>
        <v>0</v>
      </c>
      <c r="BB94" s="35">
        <f t="shared" si="147"/>
        <v>89.884567031291525</v>
      </c>
      <c r="BC94" s="35">
        <f t="shared" si="148"/>
        <v>91.874460060745236</v>
      </c>
      <c r="BD94" s="35">
        <f t="shared" si="149"/>
        <v>83.589911696172919</v>
      </c>
      <c r="BE94" s="35">
        <f t="shared" si="150"/>
        <v>88.834159252440159</v>
      </c>
      <c r="BF94" s="35">
        <f t="shared" si="151"/>
        <v>81.375082874552461</v>
      </c>
      <c r="BG94" s="35">
        <f t="shared" si="152"/>
        <v>76.161179470125262</v>
      </c>
      <c r="BH94" s="35">
        <f t="shared" si="153"/>
        <v>93.530360417516022</v>
      </c>
      <c r="BI94" s="35">
        <f t="shared" si="154"/>
        <v>100</v>
      </c>
      <c r="BJ94" s="35">
        <f t="shared" si="155"/>
        <v>99.778066648325733</v>
      </c>
      <c r="BK94" s="35">
        <f t="shared" si="156"/>
        <v>97.09983577235387</v>
      </c>
      <c r="BL94" s="35">
        <f t="shared" si="157"/>
        <v>87.879288901463568</v>
      </c>
      <c r="BM94" s="35">
        <f t="shared" si="158"/>
        <v>99.22261974789572</v>
      </c>
      <c r="BN94" s="35">
        <f t="shared" si="159"/>
        <v>94.773662788118187</v>
      </c>
      <c r="BO94" s="35">
        <f t="shared" si="160"/>
        <v>100</v>
      </c>
      <c r="BP94" s="36">
        <f t="shared" si="161"/>
        <v>0</v>
      </c>
      <c r="BQ94" s="35">
        <f t="shared" si="162"/>
        <v>58.628731343283576</v>
      </c>
      <c r="BR94" s="35">
        <f t="shared" si="163"/>
        <v>59.926672777268564</v>
      </c>
      <c r="BS94" s="35">
        <f t="shared" si="164"/>
        <v>54.522935779816507</v>
      </c>
      <c r="BT94" s="35">
        <f t="shared" si="165"/>
        <v>57.943585077343045</v>
      </c>
      <c r="BU94" s="35">
        <f t="shared" si="166"/>
        <v>53.078276165347411</v>
      </c>
      <c r="BV94" s="35">
        <f t="shared" si="167"/>
        <v>49.677419354838712</v>
      </c>
      <c r="BW94" s="35">
        <f t="shared" si="168"/>
        <v>61.00676183320811</v>
      </c>
      <c r="BX94" s="35">
        <f t="shared" si="169"/>
        <v>65.226693835965364</v>
      </c>
      <c r="BY94" s="35">
        <f t="shared" si="170"/>
        <v>65.081934048148895</v>
      </c>
      <c r="BZ94" s="35">
        <f t="shared" si="171"/>
        <v>63.335012594458426</v>
      </c>
      <c r="CA94" s="35">
        <f t="shared" si="172"/>
        <v>57.320754716981128</v>
      </c>
      <c r="CB94" s="35">
        <f t="shared" si="173"/>
        <v>57.470633439455483</v>
      </c>
      <c r="CC94" s="35">
        <f t="shared" si="174"/>
        <v>54.893757569085096</v>
      </c>
      <c r="CD94" s="35">
        <f t="shared" si="175"/>
        <v>57.920899070672142</v>
      </c>
      <c r="CE94" s="36">
        <f t="shared" si="176"/>
        <v>0</v>
      </c>
      <c r="CF94" s="35">
        <f t="shared" si="177"/>
        <v>96.130315081064538</v>
      </c>
      <c r="CG94" s="35">
        <f t="shared" si="178"/>
        <v>100</v>
      </c>
      <c r="CH94" s="35">
        <f t="shared" si="179"/>
        <v>90.899357601713049</v>
      </c>
      <c r="CI94" s="35">
        <f t="shared" si="180"/>
        <v>97.399816457632312</v>
      </c>
      <c r="CJ94" s="35">
        <f t="shared" si="181"/>
        <v>92.306515754053223</v>
      </c>
      <c r="CK94" s="35">
        <f t="shared" si="182"/>
        <v>82.441113490364017</v>
      </c>
      <c r="CL94" s="35">
        <f t="shared" si="183"/>
        <v>86.937901498929335</v>
      </c>
      <c r="CM94" s="35">
        <f t="shared" si="184"/>
        <v>97.919853166105852</v>
      </c>
      <c r="CN94" s="35">
        <f t="shared" si="185"/>
        <v>98.409299479963281</v>
      </c>
      <c r="CO94" s="35">
        <f t="shared" si="186"/>
        <v>96.145610278372573</v>
      </c>
      <c r="CP94" s="35">
        <f t="shared" si="187"/>
        <v>92.933618843683064</v>
      </c>
      <c r="CQ94" s="35">
        <f t="shared" si="188"/>
        <v>97.667910447761187</v>
      </c>
      <c r="CR94" s="35">
        <f t="shared" si="189"/>
        <v>93.022388059701484</v>
      </c>
      <c r="CS94" s="35">
        <f t="shared" si="190"/>
        <v>100</v>
      </c>
      <c r="CT94" s="56"/>
      <c r="CU94" s="57">
        <v>6.2850000000000001</v>
      </c>
      <c r="CV94" s="57">
        <v>6.5380000000000003</v>
      </c>
      <c r="CW94" s="57">
        <v>5.9429999999999996</v>
      </c>
      <c r="CX94" s="57">
        <v>6.3680000000000003</v>
      </c>
      <c r="CY94" s="57">
        <v>6.0350000000000001</v>
      </c>
      <c r="CZ94" s="57">
        <v>5.39</v>
      </c>
      <c r="DA94" s="57">
        <v>5.6840000000000002</v>
      </c>
      <c r="DB94" s="57">
        <v>6.4020000000000001</v>
      </c>
      <c r="DC94" s="57">
        <v>6.4340000000000002</v>
      </c>
      <c r="DD94" s="57">
        <v>6.2859999999999996</v>
      </c>
      <c r="DE94" s="57">
        <v>6.0759999999999996</v>
      </c>
      <c r="DF94" s="57">
        <v>5.2350000000000003</v>
      </c>
      <c r="DG94" s="57">
        <v>4.9859999999999998</v>
      </c>
      <c r="DH94" s="57">
        <v>5.36</v>
      </c>
      <c r="DI94" s="56"/>
      <c r="DJ94" s="57">
        <v>0.24590000000000001</v>
      </c>
      <c r="DK94" s="57">
        <v>0.18459999999999999</v>
      </c>
      <c r="DL94" s="57">
        <v>8.0939999999999998E-2</v>
      </c>
      <c r="DM94" s="57">
        <v>0.1013</v>
      </c>
      <c r="DN94" s="57">
        <v>0.15240000000000001</v>
      </c>
      <c r="DO94" s="57">
        <v>0.11459999999999999</v>
      </c>
      <c r="DP94" s="57">
        <v>0.1067</v>
      </c>
      <c r="DQ94" s="57">
        <v>0.16919999999999999</v>
      </c>
      <c r="DR94" s="57">
        <v>0.19139999999999999</v>
      </c>
      <c r="DS94" s="57">
        <v>0.1106</v>
      </c>
      <c r="DT94" s="57">
        <v>7.7200000000000005E-2</v>
      </c>
      <c r="DU94" s="57">
        <v>6.166E-2</v>
      </c>
      <c r="DV94" s="57">
        <v>9.2950000000000005E-2</v>
      </c>
      <c r="DW94" s="57">
        <v>0.13900000000000001</v>
      </c>
    </row>
    <row r="95" spans="1:127" x14ac:dyDescent="0.2">
      <c r="A95" s="50" t="s">
        <v>73</v>
      </c>
      <c r="B95" s="50" t="e">
        <f>VLOOKUP(A95,#REF!,6,FALSE)</f>
        <v>#REF!</v>
      </c>
      <c r="C95" s="87" t="e">
        <f>VLOOKUP(B95,#REF!,10,FALSE)</f>
        <v>#REF!</v>
      </c>
      <c r="E95" s="102" t="str">
        <f t="shared" si="98"/>
        <v/>
      </c>
      <c r="F95" s="103">
        <f t="shared" si="99"/>
        <v>-3.7761265822784797</v>
      </c>
      <c r="G95" s="103">
        <f t="shared" si="100"/>
        <v>-2.8533066666666675</v>
      </c>
      <c r="H95" s="103">
        <f t="shared" si="101"/>
        <v>-2.151259740259742</v>
      </c>
      <c r="I95" s="103">
        <f t="shared" si="102"/>
        <v>-2.081941176470588</v>
      </c>
      <c r="J95" s="103">
        <f t="shared" si="103"/>
        <v>-1.7377397260273986</v>
      </c>
      <c r="K95" s="103" t="str">
        <f t="shared" si="104"/>
        <v/>
      </c>
      <c r="L95" s="103">
        <f t="shared" si="105"/>
        <v>-0.40753333333333419</v>
      </c>
      <c r="M95" s="103">
        <f t="shared" si="106"/>
        <v>-0.91756097560975558</v>
      </c>
      <c r="N95" s="103">
        <f t="shared" si="107"/>
        <v>-1.1385135135135114</v>
      </c>
      <c r="O95" s="103">
        <f t="shared" si="108"/>
        <v>-1.5709111111111103</v>
      </c>
      <c r="P95" s="103">
        <f t="shared" si="109"/>
        <v>-1.5656790123456776</v>
      </c>
      <c r="Q95" s="102" t="str">
        <f t="shared" si="110"/>
        <v/>
      </c>
      <c r="R95" s="103">
        <f t="shared" si="111"/>
        <v>-1.7677692307692294</v>
      </c>
      <c r="S95" s="103">
        <f t="shared" si="112"/>
        <v>-0.7267692307692295</v>
      </c>
      <c r="T95" s="103">
        <f t="shared" si="113"/>
        <v>0.11923076923077058</v>
      </c>
      <c r="U95" s="103">
        <f t="shared" si="114"/>
        <v>0.23623076923077058</v>
      </c>
      <c r="V95" s="103">
        <f t="shared" si="115"/>
        <v>0.64523076923077038</v>
      </c>
      <c r="W95" s="103" t="str">
        <f t="shared" si="116"/>
        <v/>
      </c>
      <c r="X95" s="103">
        <f t="shared" si="117"/>
        <v>1.2492307692307705</v>
      </c>
      <c r="Y95" s="103">
        <f t="shared" si="118"/>
        <v>0.95423076923077055</v>
      </c>
      <c r="Z95" s="103">
        <f t="shared" si="119"/>
        <v>0.78023076923077017</v>
      </c>
      <c r="AA95" s="103">
        <f t="shared" si="120"/>
        <v>-2.2769230769229765E-2</v>
      </c>
      <c r="AB95" s="103">
        <f t="shared" si="121"/>
        <v>0.45423076923077055</v>
      </c>
      <c r="AC95" s="36">
        <f t="shared" si="122"/>
        <v>0</v>
      </c>
      <c r="AD95" s="35">
        <f t="shared" si="123"/>
        <v>37.304104477611936</v>
      </c>
      <c r="AE95" s="35">
        <f t="shared" si="124"/>
        <v>46.196150320806595</v>
      </c>
      <c r="AF95" s="35">
        <f t="shared" si="125"/>
        <v>53.999999999999993</v>
      </c>
      <c r="AG95" s="35">
        <f t="shared" si="126"/>
        <v>54.622383985441296</v>
      </c>
      <c r="AH95" s="35">
        <f t="shared" si="127"/>
        <v>56.394019349164466</v>
      </c>
      <c r="AI95" s="35">
        <f t="shared" si="128"/>
        <v>0</v>
      </c>
      <c r="AJ95" s="35">
        <f t="shared" si="129"/>
        <v>75.30320918750671</v>
      </c>
      <c r="AK95" s="35">
        <f t="shared" si="130"/>
        <v>68.476821192052981</v>
      </c>
      <c r="AL95" s="35">
        <f t="shared" si="131"/>
        <v>66.224964596398948</v>
      </c>
      <c r="AM95" s="35">
        <f t="shared" si="132"/>
        <v>57.874055415617121</v>
      </c>
      <c r="AN95" s="35">
        <f t="shared" si="133"/>
        <v>58.688679245283026</v>
      </c>
      <c r="AO95" s="36">
        <f t="shared" si="134"/>
        <v>0</v>
      </c>
      <c r="AP95" s="35">
        <f t="shared" si="135"/>
        <v>62.367436057392396</v>
      </c>
      <c r="AQ95" s="35">
        <f t="shared" si="136"/>
        <v>78.602620087336248</v>
      </c>
      <c r="AR95" s="35">
        <f t="shared" si="137"/>
        <v>91.796631316281974</v>
      </c>
      <c r="AS95" s="35">
        <f t="shared" si="138"/>
        <v>93.621334996880847</v>
      </c>
      <c r="AT95" s="35">
        <f t="shared" si="139"/>
        <v>100.00000000000001</v>
      </c>
      <c r="AU95" s="35">
        <f t="shared" si="140"/>
        <v>0</v>
      </c>
      <c r="AV95" s="35">
        <f t="shared" si="141"/>
        <v>100</v>
      </c>
      <c r="AW95" s="35">
        <f t="shared" si="142"/>
        <v>100</v>
      </c>
      <c r="AX95" s="35">
        <f t="shared" si="143"/>
        <v>97.411099538759103</v>
      </c>
      <c r="AY95" s="35">
        <f t="shared" si="144"/>
        <v>85.463472697515243</v>
      </c>
      <c r="AZ95" s="35">
        <f t="shared" si="145"/>
        <v>92.560630858503202</v>
      </c>
      <c r="BA95" s="36">
        <f t="shared" si="146"/>
        <v>0</v>
      </c>
      <c r="BB95" s="35">
        <f t="shared" si="147"/>
        <v>49.538532129120654</v>
      </c>
      <c r="BC95" s="35">
        <f t="shared" si="148"/>
        <v>61.346854694833965</v>
      </c>
      <c r="BD95" s="35">
        <f t="shared" si="149"/>
        <v>71.710091220068421</v>
      </c>
      <c r="BE95" s="35">
        <f t="shared" si="150"/>
        <v>72.536595152844441</v>
      </c>
      <c r="BF95" s="35">
        <f t="shared" si="151"/>
        <v>74.889264292497913</v>
      </c>
      <c r="BG95" s="35">
        <f t="shared" si="152"/>
        <v>0</v>
      </c>
      <c r="BH95" s="35">
        <f t="shared" si="153"/>
        <v>100</v>
      </c>
      <c r="BI95" s="35">
        <f t="shared" si="154"/>
        <v>90.934798039674689</v>
      </c>
      <c r="BJ95" s="35">
        <f t="shared" si="155"/>
        <v>87.944412078769815</v>
      </c>
      <c r="BK95" s="35">
        <f t="shared" si="156"/>
        <v>76.854699872762936</v>
      </c>
      <c r="BL95" s="35">
        <f t="shared" si="157"/>
        <v>77.936491523418184</v>
      </c>
      <c r="BM95" s="35">
        <f t="shared" si="158"/>
        <v>98.974498950214084</v>
      </c>
      <c r="BN95" s="35">
        <f t="shared" si="159"/>
        <v>100</v>
      </c>
      <c r="BO95" s="35">
        <f t="shared" si="160"/>
        <v>99.244859908553067</v>
      </c>
      <c r="BP95" s="36">
        <f t="shared" si="161"/>
        <v>0</v>
      </c>
      <c r="BQ95" s="35">
        <f t="shared" si="162"/>
        <v>37.304104477611943</v>
      </c>
      <c r="BR95" s="35">
        <f t="shared" si="163"/>
        <v>46.196150320806602</v>
      </c>
      <c r="BS95" s="35">
        <f t="shared" si="164"/>
        <v>54</v>
      </c>
      <c r="BT95" s="35">
        <f t="shared" si="165"/>
        <v>54.622383985441303</v>
      </c>
      <c r="BU95" s="35">
        <f t="shared" si="166"/>
        <v>56.394019349164473</v>
      </c>
      <c r="BV95" s="35">
        <f t="shared" si="167"/>
        <v>0</v>
      </c>
      <c r="BW95" s="35">
        <f t="shared" si="168"/>
        <v>75.30320918750671</v>
      </c>
      <c r="BX95" s="35">
        <f t="shared" si="169"/>
        <v>68.476821192052981</v>
      </c>
      <c r="BY95" s="35">
        <f t="shared" si="170"/>
        <v>66.224964596398948</v>
      </c>
      <c r="BZ95" s="35">
        <f t="shared" si="171"/>
        <v>57.874055415617121</v>
      </c>
      <c r="CA95" s="35">
        <f t="shared" si="172"/>
        <v>58.688679245283026</v>
      </c>
      <c r="CB95" s="35">
        <f t="shared" si="173"/>
        <v>55.790975957843891</v>
      </c>
      <c r="CC95" s="35">
        <f t="shared" si="174"/>
        <v>56.369041065727181</v>
      </c>
      <c r="CD95" s="35">
        <f t="shared" si="175"/>
        <v>55.943375837475685</v>
      </c>
      <c r="CE95" s="36">
        <f t="shared" si="176"/>
        <v>0</v>
      </c>
      <c r="CF95" s="35">
        <f t="shared" si="177"/>
        <v>56.99828962371722</v>
      </c>
      <c r="CG95" s="35">
        <f t="shared" si="178"/>
        <v>71.835803876852907</v>
      </c>
      <c r="CH95" s="35">
        <f t="shared" si="179"/>
        <v>83.893956670467503</v>
      </c>
      <c r="CI95" s="35">
        <f t="shared" si="180"/>
        <v>85.561573546180156</v>
      </c>
      <c r="CJ95" s="35">
        <f t="shared" si="181"/>
        <v>91.391106043329543</v>
      </c>
      <c r="CK95" s="35">
        <f t="shared" si="182"/>
        <v>0</v>
      </c>
      <c r="CL95" s="35">
        <f t="shared" si="183"/>
        <v>100</v>
      </c>
      <c r="CM95" s="35">
        <f t="shared" si="184"/>
        <v>95.795324971493727</v>
      </c>
      <c r="CN95" s="35">
        <f t="shared" si="185"/>
        <v>93.315279361459517</v>
      </c>
      <c r="CO95" s="35">
        <f t="shared" si="186"/>
        <v>81.870011402508553</v>
      </c>
      <c r="CP95" s="35">
        <f t="shared" si="187"/>
        <v>88.668757126567854</v>
      </c>
      <c r="CQ95" s="35">
        <f t="shared" si="188"/>
        <v>98.164960401777094</v>
      </c>
      <c r="CR95" s="35">
        <f t="shared" si="189"/>
        <v>98.898976241066265</v>
      </c>
      <c r="CS95" s="35">
        <f t="shared" si="190"/>
        <v>100</v>
      </c>
      <c r="CT95" s="56"/>
      <c r="CU95" s="57">
        <v>3.9990000000000001</v>
      </c>
      <c r="CV95" s="57">
        <v>5.04</v>
      </c>
      <c r="CW95" s="57">
        <v>5.8860000000000001</v>
      </c>
      <c r="CX95" s="57">
        <v>6.0030000000000001</v>
      </c>
      <c r="CY95" s="57">
        <v>6.4119999999999999</v>
      </c>
      <c r="CZ95" s="57"/>
      <c r="DA95" s="57">
        <v>7.016</v>
      </c>
      <c r="DB95" s="57">
        <v>6.7210000000000001</v>
      </c>
      <c r="DC95" s="57">
        <v>6.5469999999999997</v>
      </c>
      <c r="DD95" s="57">
        <v>5.7439999999999998</v>
      </c>
      <c r="DE95" s="57">
        <v>6.2210000000000001</v>
      </c>
      <c r="DF95" s="57">
        <v>5.0819999999999999</v>
      </c>
      <c r="DG95" s="57">
        <v>5.12</v>
      </c>
      <c r="DH95" s="57">
        <v>5.1769999999999996</v>
      </c>
      <c r="DI95" s="56"/>
      <c r="DJ95" s="57">
        <v>0.66700000000000004</v>
      </c>
      <c r="DK95" s="57">
        <v>0.14979999999999999</v>
      </c>
      <c r="DL95" s="57">
        <v>0.1051</v>
      </c>
      <c r="DM95" s="57">
        <v>6.8690000000000001E-2</v>
      </c>
      <c r="DN95" s="57">
        <v>7.2429999999999994E-2</v>
      </c>
      <c r="DO95" s="57"/>
      <c r="DP95" s="57">
        <v>8.2140000000000005E-2</v>
      </c>
      <c r="DQ95" s="57">
        <v>0.1055</v>
      </c>
      <c r="DR95" s="57">
        <v>0.12570000000000001</v>
      </c>
      <c r="DS95" s="57">
        <v>0.1956</v>
      </c>
      <c r="DT95" s="57">
        <v>0.1046</v>
      </c>
      <c r="DU95" s="57">
        <v>0.14230000000000001</v>
      </c>
      <c r="DV95" s="57">
        <v>4.9709999999999997E-2</v>
      </c>
      <c r="DW95" s="57">
        <v>0.1206</v>
      </c>
    </row>
    <row r="96" spans="1:127" x14ac:dyDescent="0.2">
      <c r="A96" s="50" t="s">
        <v>74</v>
      </c>
      <c r="B96" s="50" t="e">
        <f>VLOOKUP(A96,#REF!,6,FALSE)</f>
        <v>#REF!</v>
      </c>
      <c r="C96" s="87" t="e">
        <f>VLOOKUP(B96,#REF!,10,FALSE)</f>
        <v>#REF!</v>
      </c>
      <c r="E96" s="102" t="str">
        <f t="shared" si="98"/>
        <v/>
      </c>
      <c r="F96" s="103">
        <f t="shared" si="99"/>
        <v>-2.45912658227848</v>
      </c>
      <c r="G96" s="103">
        <f t="shared" si="100"/>
        <v>-2.2473066666666677</v>
      </c>
      <c r="H96" s="103">
        <f t="shared" si="101"/>
        <v>-2.1862597402597421</v>
      </c>
      <c r="I96" s="103">
        <f t="shared" si="102"/>
        <v>-1.7639411764705883</v>
      </c>
      <c r="J96" s="103">
        <f t="shared" si="103"/>
        <v>-1.9237397260273985</v>
      </c>
      <c r="K96" s="103">
        <f t="shared" si="104"/>
        <v>-1.8606111111111119</v>
      </c>
      <c r="L96" s="103">
        <f t="shared" si="105"/>
        <v>-1.6215333333333346</v>
      </c>
      <c r="M96" s="103">
        <f t="shared" si="106"/>
        <v>-2.4595609756097554</v>
      </c>
      <c r="N96" s="103">
        <f t="shared" si="107"/>
        <v>-1.7285135135135112</v>
      </c>
      <c r="O96" s="103">
        <f t="shared" si="108"/>
        <v>-1.8509111111111096</v>
      </c>
      <c r="P96" s="103">
        <f t="shared" si="109"/>
        <v>-1.9796790123456773</v>
      </c>
      <c r="Q96" s="102" t="str">
        <f t="shared" si="110"/>
        <v/>
      </c>
      <c r="R96" s="103">
        <f t="shared" si="111"/>
        <v>-0.20871428571428652</v>
      </c>
      <c r="S96" s="103">
        <f t="shared" si="112"/>
        <v>0.12128571428571355</v>
      </c>
      <c r="T96" s="103">
        <f t="shared" si="113"/>
        <v>0.32628571428571362</v>
      </c>
      <c r="U96" s="103">
        <f t="shared" si="114"/>
        <v>0.79628571428571338</v>
      </c>
      <c r="V96" s="103">
        <f t="shared" si="115"/>
        <v>0.70128571428571362</v>
      </c>
      <c r="W96" s="103">
        <f t="shared" si="116"/>
        <v>0.22528571428571365</v>
      </c>
      <c r="X96" s="103">
        <f t="shared" si="117"/>
        <v>0.27728571428571325</v>
      </c>
      <c r="Y96" s="103">
        <f t="shared" si="118"/>
        <v>-0.34571428571428608</v>
      </c>
      <c r="Z96" s="103">
        <f t="shared" si="119"/>
        <v>0.4322857142857135</v>
      </c>
      <c r="AA96" s="103">
        <f t="shared" si="120"/>
        <v>-6.0714285714285943E-2</v>
      </c>
      <c r="AB96" s="103">
        <f t="shared" si="121"/>
        <v>0.28228571428571403</v>
      </c>
      <c r="AC96" s="36">
        <f t="shared" si="122"/>
        <v>0</v>
      </c>
      <c r="AD96" s="35">
        <f t="shared" si="123"/>
        <v>49.589552238805965</v>
      </c>
      <c r="AE96" s="35">
        <f t="shared" si="124"/>
        <v>51.750687442713101</v>
      </c>
      <c r="AF96" s="35">
        <f t="shared" si="125"/>
        <v>53.678899082568797</v>
      </c>
      <c r="AG96" s="35">
        <f t="shared" si="126"/>
        <v>57.515923566878975</v>
      </c>
      <c r="AH96" s="35">
        <f t="shared" si="127"/>
        <v>54.758135444151272</v>
      </c>
      <c r="AI96" s="35">
        <f t="shared" si="128"/>
        <v>52.995391705069125</v>
      </c>
      <c r="AJ96" s="35">
        <f t="shared" si="129"/>
        <v>62.273263926156481</v>
      </c>
      <c r="AK96" s="35">
        <f t="shared" si="130"/>
        <v>52.766174223127869</v>
      </c>
      <c r="AL96" s="35">
        <f t="shared" si="131"/>
        <v>60.256928990491616</v>
      </c>
      <c r="AM96" s="35">
        <f t="shared" si="132"/>
        <v>55.052896725440824</v>
      </c>
      <c r="AN96" s="35">
        <f t="shared" si="133"/>
        <v>54.78301886792454</v>
      </c>
      <c r="AO96" s="36">
        <f t="shared" si="134"/>
        <v>0</v>
      </c>
      <c r="AP96" s="35">
        <f t="shared" si="135"/>
        <v>84.100616990982445</v>
      </c>
      <c r="AQ96" s="35">
        <f t="shared" si="136"/>
        <v>89.321309919316576</v>
      </c>
      <c r="AR96" s="35">
        <f t="shared" si="137"/>
        <v>92.56446764752414</v>
      </c>
      <c r="AS96" s="35">
        <f t="shared" si="138"/>
        <v>100.00000000000001</v>
      </c>
      <c r="AT96" s="35">
        <f t="shared" si="139"/>
        <v>98.497073247903828</v>
      </c>
      <c r="AU96" s="35">
        <f t="shared" si="140"/>
        <v>99.103757325060329</v>
      </c>
      <c r="AV96" s="35">
        <f t="shared" si="141"/>
        <v>100</v>
      </c>
      <c r="AW96" s="35">
        <f t="shared" si="142"/>
        <v>86.939734765821726</v>
      </c>
      <c r="AX96" s="35">
        <f t="shared" si="143"/>
        <v>99.999999999999986</v>
      </c>
      <c r="AY96" s="35">
        <f t="shared" si="144"/>
        <v>91.724022158804786</v>
      </c>
      <c r="AZ96" s="35">
        <f t="shared" si="145"/>
        <v>97.481954003693147</v>
      </c>
      <c r="BA96" s="36">
        <f t="shared" si="146"/>
        <v>0</v>
      </c>
      <c r="BB96" s="35">
        <f t="shared" si="147"/>
        <v>79.632171356248762</v>
      </c>
      <c r="BC96" s="35">
        <f t="shared" si="148"/>
        <v>83.102577542874542</v>
      </c>
      <c r="BD96" s="35">
        <f t="shared" si="149"/>
        <v>86.19894911277035</v>
      </c>
      <c r="BE96" s="35">
        <f t="shared" si="150"/>
        <v>92.360541170736212</v>
      </c>
      <c r="BF96" s="35">
        <f t="shared" si="151"/>
        <v>87.93201446624569</v>
      </c>
      <c r="BG96" s="35">
        <f t="shared" si="152"/>
        <v>85.101355483648589</v>
      </c>
      <c r="BH96" s="35">
        <f t="shared" si="153"/>
        <v>100</v>
      </c>
      <c r="BI96" s="35">
        <f t="shared" si="154"/>
        <v>84.733272188363046</v>
      </c>
      <c r="BJ96" s="35">
        <f t="shared" si="155"/>
        <v>96.762117787730148</v>
      </c>
      <c r="BK96" s="35">
        <f t="shared" si="156"/>
        <v>88.40534967096383</v>
      </c>
      <c r="BL96" s="35">
        <f t="shared" si="157"/>
        <v>87.971972904593741</v>
      </c>
      <c r="BM96" s="35">
        <f t="shared" si="158"/>
        <v>99.409821959039363</v>
      </c>
      <c r="BN96" s="35">
        <f t="shared" si="159"/>
        <v>99.351125729964139</v>
      </c>
      <c r="BO96" s="35">
        <f t="shared" si="160"/>
        <v>100</v>
      </c>
      <c r="BP96" s="36">
        <f t="shared" si="161"/>
        <v>0</v>
      </c>
      <c r="BQ96" s="35">
        <f t="shared" si="162"/>
        <v>49.589552238805972</v>
      </c>
      <c r="BR96" s="35">
        <f t="shared" si="163"/>
        <v>51.750687442713108</v>
      </c>
      <c r="BS96" s="35">
        <f t="shared" si="164"/>
        <v>53.678899082568805</v>
      </c>
      <c r="BT96" s="35">
        <f t="shared" si="165"/>
        <v>57.515923566878982</v>
      </c>
      <c r="BU96" s="35">
        <f t="shared" si="166"/>
        <v>54.758135444151279</v>
      </c>
      <c r="BV96" s="35">
        <f t="shared" si="167"/>
        <v>52.995391705069125</v>
      </c>
      <c r="BW96" s="35">
        <f t="shared" si="168"/>
        <v>62.273263926156481</v>
      </c>
      <c r="BX96" s="35">
        <f t="shared" si="169"/>
        <v>52.766174223127862</v>
      </c>
      <c r="BY96" s="35">
        <f t="shared" si="170"/>
        <v>60.256928990491602</v>
      </c>
      <c r="BZ96" s="35">
        <f t="shared" si="171"/>
        <v>55.05289672544081</v>
      </c>
      <c r="CA96" s="35">
        <f t="shared" si="172"/>
        <v>54.783018867924532</v>
      </c>
      <c r="CB96" s="35">
        <f t="shared" si="173"/>
        <v>51.01547919639917</v>
      </c>
      <c r="CC96" s="35">
        <f t="shared" si="174"/>
        <v>50.985357260816912</v>
      </c>
      <c r="CD96" s="35">
        <f t="shared" si="175"/>
        <v>51.318348822130972</v>
      </c>
      <c r="CE96" s="36">
        <f t="shared" si="176"/>
        <v>0</v>
      </c>
      <c r="CF96" s="35">
        <f t="shared" si="177"/>
        <v>84.100616990982445</v>
      </c>
      <c r="CG96" s="35">
        <f t="shared" si="178"/>
        <v>89.321309919316576</v>
      </c>
      <c r="CH96" s="35">
        <f t="shared" si="179"/>
        <v>92.56446764752414</v>
      </c>
      <c r="CI96" s="35">
        <f t="shared" si="180"/>
        <v>100.00000000000001</v>
      </c>
      <c r="CJ96" s="35">
        <f t="shared" si="181"/>
        <v>98.497073247903828</v>
      </c>
      <c r="CK96" s="35">
        <f t="shared" si="182"/>
        <v>90.966619205821871</v>
      </c>
      <c r="CL96" s="35">
        <f t="shared" si="183"/>
        <v>91.789273849074505</v>
      </c>
      <c r="CM96" s="35">
        <f t="shared" si="184"/>
        <v>81.933238411643728</v>
      </c>
      <c r="CN96" s="35">
        <f t="shared" si="185"/>
        <v>94.241417497231438</v>
      </c>
      <c r="CO96" s="35">
        <f t="shared" si="186"/>
        <v>86.442018667932302</v>
      </c>
      <c r="CP96" s="35">
        <f t="shared" si="187"/>
        <v>91.868375257079592</v>
      </c>
      <c r="CQ96" s="35">
        <f t="shared" si="188"/>
        <v>97.8521794061908</v>
      </c>
      <c r="CR96" s="35">
        <f t="shared" si="189"/>
        <v>97.515266371867767</v>
      </c>
      <c r="CS96" s="35">
        <f t="shared" si="190"/>
        <v>100</v>
      </c>
      <c r="CT96" s="56"/>
      <c r="CU96" s="57">
        <v>5.3159999999999998</v>
      </c>
      <c r="CV96" s="57">
        <v>5.6459999999999999</v>
      </c>
      <c r="CW96" s="57">
        <v>5.851</v>
      </c>
      <c r="CX96" s="57">
        <v>6.3209999999999997</v>
      </c>
      <c r="CY96" s="57">
        <v>6.226</v>
      </c>
      <c r="CZ96" s="57">
        <v>5.75</v>
      </c>
      <c r="DA96" s="57">
        <v>5.8019999999999996</v>
      </c>
      <c r="DB96" s="57">
        <v>5.1790000000000003</v>
      </c>
      <c r="DC96" s="57">
        <v>5.9569999999999999</v>
      </c>
      <c r="DD96" s="57">
        <v>5.4640000000000004</v>
      </c>
      <c r="DE96" s="57">
        <v>5.8070000000000004</v>
      </c>
      <c r="DF96" s="57">
        <v>4.6470000000000002</v>
      </c>
      <c r="DG96" s="57">
        <v>4.6310000000000002</v>
      </c>
      <c r="DH96" s="57">
        <v>4.7489999999999997</v>
      </c>
      <c r="DI96" s="56"/>
      <c r="DJ96" s="57">
        <v>0.1363</v>
      </c>
      <c r="DK96" s="57">
        <v>9.7449999999999995E-2</v>
      </c>
      <c r="DL96" s="57">
        <v>0.1028</v>
      </c>
      <c r="DM96" s="57">
        <v>0.1542</v>
      </c>
      <c r="DN96" s="57">
        <v>0.27179999999999999</v>
      </c>
      <c r="DO96" s="57">
        <v>0.1895</v>
      </c>
      <c r="DP96" s="57">
        <v>0.12479999999999999</v>
      </c>
      <c r="DQ96" s="57">
        <v>0.18659999999999999</v>
      </c>
      <c r="DR96" s="57">
        <v>0.13150000000000001</v>
      </c>
      <c r="DS96" s="57">
        <v>0.14879999999999999</v>
      </c>
      <c r="DT96" s="57">
        <v>7.3580000000000007E-2</v>
      </c>
      <c r="DU96" s="57">
        <v>0.1552</v>
      </c>
      <c r="DV96" s="57">
        <v>7.5499999999999998E-2</v>
      </c>
      <c r="DW96" s="57">
        <v>7.5840000000000005E-2</v>
      </c>
    </row>
    <row r="97" spans="1:127" x14ac:dyDescent="0.2">
      <c r="A97" s="50" t="s">
        <v>165</v>
      </c>
      <c r="B97" s="50" t="e">
        <f>VLOOKUP(A97,#REF!,6,FALSE)</f>
        <v>#REF!</v>
      </c>
      <c r="C97" s="87" t="e">
        <f>VLOOKUP(B97,#REF!,10,FALSE)</f>
        <v>#REF!</v>
      </c>
      <c r="E97" s="102">
        <f t="shared" si="98"/>
        <v>2.673181818181817</v>
      </c>
      <c r="F97" s="103">
        <f t="shared" si="99"/>
        <v>0.30687341772152088</v>
      </c>
      <c r="G97" s="103">
        <f t="shared" si="100"/>
        <v>0.11469333333333154</v>
      </c>
      <c r="H97" s="103">
        <f t="shared" si="101"/>
        <v>0.16674025974025852</v>
      </c>
      <c r="I97" s="103">
        <f t="shared" si="102"/>
        <v>0.20005882352941207</v>
      </c>
      <c r="J97" s="103">
        <f t="shared" si="103"/>
        <v>-1.0527397260273981</v>
      </c>
      <c r="K97" s="103" t="str">
        <f t="shared" si="104"/>
        <v/>
      </c>
      <c r="L97" s="103">
        <f t="shared" si="105"/>
        <v>1.0594666666666663</v>
      </c>
      <c r="M97" s="103">
        <f t="shared" si="106"/>
        <v>0.63443902439024402</v>
      </c>
      <c r="N97" s="103">
        <f t="shared" si="107"/>
        <v>0.31548648648648836</v>
      </c>
      <c r="O97" s="103">
        <f t="shared" si="108"/>
        <v>0.64808888888889005</v>
      </c>
      <c r="P97" s="103">
        <f t="shared" si="109"/>
        <v>1.4923209876543222</v>
      </c>
      <c r="Q97" s="102">
        <f t="shared" si="110"/>
        <v>2.6872142857142869</v>
      </c>
      <c r="R97" s="103">
        <f t="shared" si="111"/>
        <v>-0.41078571428571209</v>
      </c>
      <c r="S97" s="103">
        <f t="shared" si="112"/>
        <v>-0.48478571428571371</v>
      </c>
      <c r="T97" s="103">
        <f t="shared" si="113"/>
        <v>-0.2887857142857122</v>
      </c>
      <c r="U97" s="103">
        <f t="shared" si="114"/>
        <v>-0.20778571428571269</v>
      </c>
      <c r="V97" s="103">
        <f t="shared" si="115"/>
        <v>-1.3957857142857124</v>
      </c>
      <c r="W97" s="103" t="str">
        <f t="shared" si="116"/>
        <v/>
      </c>
      <c r="X97" s="103">
        <f t="shared" si="117"/>
        <v>-9.7857142857122881E-3</v>
      </c>
      <c r="Y97" s="103">
        <f t="shared" si="118"/>
        <v>-0.21978571428571314</v>
      </c>
      <c r="Z97" s="103">
        <f t="shared" si="119"/>
        <v>-0.49178571428571338</v>
      </c>
      <c r="AA97" s="103">
        <f t="shared" si="120"/>
        <v>-0.52978571428571275</v>
      </c>
      <c r="AB97" s="103">
        <f t="shared" si="121"/>
        <v>0.78621428571428709</v>
      </c>
      <c r="AC97" s="36">
        <f t="shared" si="122"/>
        <v>93.322203672787978</v>
      </c>
      <c r="AD97" s="35">
        <f t="shared" si="123"/>
        <v>75.391791044776113</v>
      </c>
      <c r="AE97" s="35">
        <f t="shared" si="124"/>
        <v>73.400549954170486</v>
      </c>
      <c r="AF97" s="35">
        <f t="shared" si="125"/>
        <v>75.266055045871568</v>
      </c>
      <c r="AG97" s="35">
        <f t="shared" si="126"/>
        <v>75.386715195632391</v>
      </c>
      <c r="AH97" s="35">
        <f t="shared" si="127"/>
        <v>62.418645558487263</v>
      </c>
      <c r="AI97" s="35">
        <f t="shared" si="128"/>
        <v>0</v>
      </c>
      <c r="AJ97" s="35">
        <f t="shared" si="129"/>
        <v>91.048620800686919</v>
      </c>
      <c r="AK97" s="35">
        <f t="shared" si="130"/>
        <v>84.289353031074882</v>
      </c>
      <c r="AL97" s="35">
        <f t="shared" si="131"/>
        <v>80.93263200485535</v>
      </c>
      <c r="AM97" s="35">
        <f t="shared" si="132"/>
        <v>80.23173803526447</v>
      </c>
      <c r="AN97" s="35">
        <f t="shared" si="133"/>
        <v>87.537735849056602</v>
      </c>
      <c r="AO97" s="36">
        <f t="shared" si="134"/>
        <v>100</v>
      </c>
      <c r="AP97" s="35">
        <f t="shared" si="135"/>
        <v>97.549788774894395</v>
      </c>
      <c r="AQ97" s="35">
        <f t="shared" si="136"/>
        <v>96.656608328304159</v>
      </c>
      <c r="AR97" s="35">
        <f t="shared" si="137"/>
        <v>99.02232951116477</v>
      </c>
      <c r="AS97" s="35">
        <f t="shared" si="138"/>
        <v>100</v>
      </c>
      <c r="AT97" s="35">
        <f t="shared" si="139"/>
        <v>85.660832830416425</v>
      </c>
      <c r="AU97" s="35">
        <f t="shared" si="140"/>
        <v>0</v>
      </c>
      <c r="AV97" s="35">
        <f t="shared" si="141"/>
        <v>100</v>
      </c>
      <c r="AW97" s="35">
        <f t="shared" si="142"/>
        <v>89.158314473542404</v>
      </c>
      <c r="AX97" s="35">
        <f t="shared" si="143"/>
        <v>86.226964112512121</v>
      </c>
      <c r="AY97" s="35">
        <f t="shared" si="144"/>
        <v>85.817437223838766</v>
      </c>
      <c r="AZ97" s="35">
        <f t="shared" si="145"/>
        <v>100</v>
      </c>
      <c r="BA97" s="36">
        <f t="shared" si="146"/>
        <v>100</v>
      </c>
      <c r="BB97" s="35">
        <f t="shared" si="147"/>
        <v>80.786552479107144</v>
      </c>
      <c r="BC97" s="35">
        <f t="shared" si="148"/>
        <v>78.652825442841007</v>
      </c>
      <c r="BD97" s="35">
        <f t="shared" si="149"/>
        <v>80.651819270978663</v>
      </c>
      <c r="BE97" s="35">
        <f t="shared" si="150"/>
        <v>80.781113420722363</v>
      </c>
      <c r="BF97" s="35">
        <f t="shared" si="151"/>
        <v>66.88509604567777</v>
      </c>
      <c r="BG97" s="35">
        <f t="shared" si="152"/>
        <v>0</v>
      </c>
      <c r="BH97" s="35">
        <f t="shared" si="153"/>
        <v>97.563727834725327</v>
      </c>
      <c r="BI97" s="35">
        <f t="shared" si="154"/>
        <v>90.320791530615125</v>
      </c>
      <c r="BJ97" s="35">
        <f t="shared" si="155"/>
        <v>86.72387579768936</v>
      </c>
      <c r="BK97" s="35">
        <f t="shared" si="156"/>
        <v>85.972828413458714</v>
      </c>
      <c r="BL97" s="35">
        <f t="shared" si="157"/>
        <v>93.801616768488202</v>
      </c>
      <c r="BM97" s="35">
        <f t="shared" si="158"/>
        <v>99.999999999999986</v>
      </c>
      <c r="BN97" s="35">
        <f t="shared" si="159"/>
        <v>98.117339428248002</v>
      </c>
      <c r="BO97" s="35">
        <f t="shared" si="160"/>
        <v>98.613328539508501</v>
      </c>
      <c r="BP97" s="36">
        <f t="shared" si="161"/>
        <v>93.322203672787978</v>
      </c>
      <c r="BQ97" s="35">
        <f t="shared" si="162"/>
        <v>75.391791044776113</v>
      </c>
      <c r="BR97" s="35">
        <f t="shared" si="163"/>
        <v>73.400549954170486</v>
      </c>
      <c r="BS97" s="35">
        <f t="shared" si="164"/>
        <v>75.266055045871568</v>
      </c>
      <c r="BT97" s="35">
        <f t="shared" si="165"/>
        <v>75.386715195632391</v>
      </c>
      <c r="BU97" s="35">
        <f t="shared" si="166"/>
        <v>62.418645558487256</v>
      </c>
      <c r="BV97" s="35">
        <f t="shared" si="167"/>
        <v>0</v>
      </c>
      <c r="BW97" s="35">
        <f t="shared" si="168"/>
        <v>91.048620800686919</v>
      </c>
      <c r="BX97" s="35">
        <f t="shared" si="169"/>
        <v>84.289353031074882</v>
      </c>
      <c r="BY97" s="35">
        <f t="shared" si="170"/>
        <v>80.93263200485535</v>
      </c>
      <c r="BZ97" s="35">
        <f t="shared" si="171"/>
        <v>80.23173803526447</v>
      </c>
      <c r="CA97" s="35">
        <f t="shared" si="172"/>
        <v>87.537735849056602</v>
      </c>
      <c r="CB97" s="35">
        <f t="shared" si="173"/>
        <v>95.938083214403349</v>
      </c>
      <c r="CC97" s="35">
        <f t="shared" si="174"/>
        <v>94.131894748431151</v>
      </c>
      <c r="CD97" s="35">
        <f t="shared" si="175"/>
        <v>94.607737194726624</v>
      </c>
      <c r="CE97" s="36">
        <f t="shared" si="176"/>
        <v>100</v>
      </c>
      <c r="CF97" s="35">
        <f t="shared" si="177"/>
        <v>72.289803220035779</v>
      </c>
      <c r="CG97" s="35">
        <f t="shared" si="178"/>
        <v>71.627906976744185</v>
      </c>
      <c r="CH97" s="35">
        <f t="shared" si="179"/>
        <v>73.381037567084093</v>
      </c>
      <c r="CI97" s="35">
        <f t="shared" si="180"/>
        <v>74.105545617173533</v>
      </c>
      <c r="CJ97" s="35">
        <f t="shared" si="181"/>
        <v>63.479427549194995</v>
      </c>
      <c r="CK97" s="35">
        <f t="shared" si="182"/>
        <v>0</v>
      </c>
      <c r="CL97" s="35">
        <f t="shared" si="183"/>
        <v>75.876565295169954</v>
      </c>
      <c r="CM97" s="35">
        <f t="shared" si="184"/>
        <v>73.998211091234339</v>
      </c>
      <c r="CN97" s="35">
        <f t="shared" si="185"/>
        <v>71.565295169946324</v>
      </c>
      <c r="CO97" s="35">
        <f t="shared" si="186"/>
        <v>71.225402504472271</v>
      </c>
      <c r="CP97" s="35">
        <f t="shared" si="187"/>
        <v>82.996422182468692</v>
      </c>
      <c r="CQ97" s="35">
        <f t="shared" si="188"/>
        <v>99.817247287264422</v>
      </c>
      <c r="CR97" s="35">
        <f t="shared" si="189"/>
        <v>97.658480868075387</v>
      </c>
      <c r="CS97" s="35">
        <f t="shared" si="190"/>
        <v>100</v>
      </c>
      <c r="CT97" s="56">
        <v>11.18</v>
      </c>
      <c r="CU97" s="57">
        <v>8.0820000000000007</v>
      </c>
      <c r="CV97" s="57">
        <v>8.0079999999999991</v>
      </c>
      <c r="CW97" s="57">
        <v>8.2040000000000006</v>
      </c>
      <c r="CX97" s="57">
        <v>8.2850000000000001</v>
      </c>
      <c r="CY97" s="57">
        <v>7.0970000000000004</v>
      </c>
      <c r="CZ97" s="57"/>
      <c r="DA97" s="57">
        <v>8.4830000000000005</v>
      </c>
      <c r="DB97" s="57">
        <v>8.2729999999999997</v>
      </c>
      <c r="DC97" s="57">
        <v>8.0009999999999994</v>
      </c>
      <c r="DD97" s="57">
        <v>7.9630000000000001</v>
      </c>
      <c r="DE97" s="57">
        <v>9.2789999999999999</v>
      </c>
      <c r="DF97" s="57">
        <v>8.7390000000000008</v>
      </c>
      <c r="DG97" s="57">
        <v>8.5500000000000007</v>
      </c>
      <c r="DH97" s="57">
        <v>8.7550000000000008</v>
      </c>
      <c r="DI97" s="56">
        <v>0.13450000000000001</v>
      </c>
      <c r="DJ97" s="57">
        <v>7.0809999999999998E-2</v>
      </c>
      <c r="DK97" s="57">
        <v>9.4969999999999999E-2</v>
      </c>
      <c r="DL97" s="57">
        <v>6.5909999999999996E-2</v>
      </c>
      <c r="DM97" s="57">
        <v>6.3530000000000003E-2</v>
      </c>
      <c r="DN97" s="57">
        <v>0.52159999999999995</v>
      </c>
      <c r="DO97" s="57"/>
      <c r="DP97" s="57">
        <v>0.12570000000000001</v>
      </c>
      <c r="DQ97" s="57">
        <v>5.815E-2</v>
      </c>
      <c r="DR97" s="57">
        <v>0.128</v>
      </c>
      <c r="DS97" s="57">
        <v>0.13669999999999999</v>
      </c>
      <c r="DT97" s="57">
        <v>4.2000000000000003E-2</v>
      </c>
      <c r="DU97" s="57">
        <v>8.2129999999999995E-2</v>
      </c>
      <c r="DV97" s="57">
        <v>5.4350000000000002E-2</v>
      </c>
      <c r="DW97" s="57">
        <v>8.158E-2</v>
      </c>
    </row>
    <row r="98" spans="1:127" x14ac:dyDescent="0.2">
      <c r="A98" s="50" t="s">
        <v>75</v>
      </c>
      <c r="B98" s="50" t="e">
        <f>VLOOKUP(A98,#REF!,6,FALSE)</f>
        <v>#REF!</v>
      </c>
      <c r="C98" s="87" t="e">
        <f>VLOOKUP(B98,#REF!,10,FALSE)</f>
        <v>#REF!</v>
      </c>
      <c r="E98" s="102" t="str">
        <f t="shared" si="98"/>
        <v/>
      </c>
      <c r="F98" s="103">
        <f t="shared" si="99"/>
        <v>0.37587341772151994</v>
      </c>
      <c r="G98" s="103">
        <f t="shared" si="100"/>
        <v>5.5693333333332262E-2</v>
      </c>
      <c r="H98" s="103">
        <f t="shared" si="101"/>
        <v>-0.28925974025974188</v>
      </c>
      <c r="I98" s="103">
        <f t="shared" si="102"/>
        <v>7.9058823529411626E-2</v>
      </c>
      <c r="J98" s="103" t="str">
        <f t="shared" si="103"/>
        <v/>
      </c>
      <c r="K98" s="103">
        <f t="shared" si="104"/>
        <v>-0.68661111111111151</v>
      </c>
      <c r="L98" s="103" t="str">
        <f t="shared" si="105"/>
        <v/>
      </c>
      <c r="M98" s="103" t="str">
        <f t="shared" si="106"/>
        <v/>
      </c>
      <c r="N98" s="103" t="str">
        <f t="shared" si="107"/>
        <v/>
      </c>
      <c r="O98" s="103" t="str">
        <f t="shared" si="108"/>
        <v/>
      </c>
      <c r="P98" s="103">
        <f t="shared" si="109"/>
        <v>-1.5786790123456775</v>
      </c>
      <c r="Q98" s="102" t="str">
        <f t="shared" si="110"/>
        <v/>
      </c>
      <c r="R98" s="103">
        <f t="shared" si="111"/>
        <v>0.73933333333333362</v>
      </c>
      <c r="S98" s="103">
        <f t="shared" si="112"/>
        <v>0.53733333333333366</v>
      </c>
      <c r="T98" s="103">
        <f t="shared" si="113"/>
        <v>0.33633333333333404</v>
      </c>
      <c r="U98" s="103">
        <f t="shared" si="114"/>
        <v>0.75233333333333352</v>
      </c>
      <c r="V98" s="103" t="str">
        <f t="shared" si="115"/>
        <v/>
      </c>
      <c r="W98" s="103">
        <f t="shared" si="116"/>
        <v>-0.4876666666666658</v>
      </c>
      <c r="X98" s="103" t="str">
        <f t="shared" si="117"/>
        <v/>
      </c>
      <c r="Y98" s="103" t="str">
        <f t="shared" si="118"/>
        <v/>
      </c>
      <c r="Z98" s="103" t="str">
        <f t="shared" si="119"/>
        <v/>
      </c>
      <c r="AA98" s="103" t="str">
        <f t="shared" si="120"/>
        <v/>
      </c>
      <c r="AB98" s="103">
        <f t="shared" si="121"/>
        <v>-1.203666666666666</v>
      </c>
      <c r="AC98" s="36">
        <f t="shared" si="122"/>
        <v>0</v>
      </c>
      <c r="AD98" s="35">
        <f t="shared" si="123"/>
        <v>76.035447761194021</v>
      </c>
      <c r="AE98" s="35">
        <f t="shared" si="124"/>
        <v>72.859761686526113</v>
      </c>
      <c r="AF98" s="35">
        <f t="shared" si="125"/>
        <v>71.082568807339456</v>
      </c>
      <c r="AG98" s="35">
        <f t="shared" si="126"/>
        <v>74.285714285714278</v>
      </c>
      <c r="AH98" s="35">
        <f t="shared" si="127"/>
        <v>0</v>
      </c>
      <c r="AI98" s="35">
        <f t="shared" si="128"/>
        <v>63.815668202764982</v>
      </c>
      <c r="AJ98" s="35">
        <f t="shared" si="129"/>
        <v>0</v>
      </c>
      <c r="AK98" s="35">
        <f t="shared" si="130"/>
        <v>0</v>
      </c>
      <c r="AL98" s="35">
        <f t="shared" si="131"/>
        <v>0</v>
      </c>
      <c r="AM98" s="35">
        <f t="shared" si="132"/>
        <v>0</v>
      </c>
      <c r="AN98" s="35">
        <f t="shared" si="133"/>
        <v>58.566037735849058</v>
      </c>
      <c r="AO98" s="36">
        <f t="shared" si="134"/>
        <v>0</v>
      </c>
      <c r="AP98" s="35">
        <f t="shared" si="135"/>
        <v>99.840764331210195</v>
      </c>
      <c r="AQ98" s="35">
        <f t="shared" si="136"/>
        <v>97.366487016168549</v>
      </c>
      <c r="AR98" s="35">
        <f t="shared" si="137"/>
        <v>94.904458598726123</v>
      </c>
      <c r="AS98" s="35">
        <f t="shared" si="138"/>
        <v>100</v>
      </c>
      <c r="AT98" s="35">
        <f t="shared" si="139"/>
        <v>0</v>
      </c>
      <c r="AU98" s="35">
        <f t="shared" si="140"/>
        <v>100.00000000000001</v>
      </c>
      <c r="AV98" s="35">
        <f t="shared" si="141"/>
        <v>0</v>
      </c>
      <c r="AW98" s="35">
        <f t="shared" si="142"/>
        <v>0</v>
      </c>
      <c r="AX98" s="35">
        <f t="shared" si="143"/>
        <v>0</v>
      </c>
      <c r="AY98" s="35">
        <f t="shared" si="144"/>
        <v>0</v>
      </c>
      <c r="AZ98" s="35">
        <f t="shared" si="145"/>
        <v>100.00000000000001</v>
      </c>
      <c r="BA98" s="36">
        <f t="shared" si="146"/>
        <v>0</v>
      </c>
      <c r="BB98" s="35">
        <f t="shared" si="147"/>
        <v>100</v>
      </c>
      <c r="BC98" s="35">
        <f t="shared" si="148"/>
        <v>95.82341372586923</v>
      </c>
      <c r="BD98" s="35">
        <f t="shared" si="149"/>
        <v>93.486092211345735</v>
      </c>
      <c r="BE98" s="35">
        <f t="shared" si="150"/>
        <v>97.698792435634545</v>
      </c>
      <c r="BF98" s="35">
        <f t="shared" si="151"/>
        <v>0</v>
      </c>
      <c r="BG98" s="35">
        <f t="shared" si="152"/>
        <v>83.92883856381313</v>
      </c>
      <c r="BH98" s="35">
        <f t="shared" si="153"/>
        <v>0</v>
      </c>
      <c r="BI98" s="35">
        <f t="shared" si="154"/>
        <v>0</v>
      </c>
      <c r="BJ98" s="35">
        <f t="shared" si="155"/>
        <v>0</v>
      </c>
      <c r="BK98" s="35">
        <f t="shared" si="156"/>
        <v>0</v>
      </c>
      <c r="BL98" s="35">
        <f t="shared" si="157"/>
        <v>77.024650291780404</v>
      </c>
      <c r="BM98" s="35">
        <f t="shared" si="158"/>
        <v>99.004025828258563</v>
      </c>
      <c r="BN98" s="35">
        <f t="shared" si="159"/>
        <v>93.332090727486346</v>
      </c>
      <c r="BO98" s="35">
        <f t="shared" si="160"/>
        <v>100</v>
      </c>
      <c r="BP98" s="36">
        <f t="shared" si="161"/>
        <v>0</v>
      </c>
      <c r="BQ98" s="35">
        <f t="shared" si="162"/>
        <v>76.035447761194021</v>
      </c>
      <c r="BR98" s="35">
        <f t="shared" si="163"/>
        <v>72.859761686526113</v>
      </c>
      <c r="BS98" s="35">
        <f t="shared" si="164"/>
        <v>71.082568807339456</v>
      </c>
      <c r="BT98" s="35">
        <f t="shared" si="165"/>
        <v>74.285714285714278</v>
      </c>
      <c r="BU98" s="35">
        <f t="shared" si="166"/>
        <v>0</v>
      </c>
      <c r="BV98" s="35">
        <f t="shared" si="167"/>
        <v>63.815668202764989</v>
      </c>
      <c r="BW98" s="35">
        <f t="shared" si="168"/>
        <v>0</v>
      </c>
      <c r="BX98" s="35">
        <f t="shared" si="169"/>
        <v>0</v>
      </c>
      <c r="BY98" s="35">
        <f t="shared" si="170"/>
        <v>0</v>
      </c>
      <c r="BZ98" s="35">
        <f t="shared" si="171"/>
        <v>0</v>
      </c>
      <c r="CA98" s="35">
        <f t="shared" si="172"/>
        <v>58.566037735849065</v>
      </c>
      <c r="CB98" s="35">
        <f t="shared" si="173"/>
        <v>79.800197606762538</v>
      </c>
      <c r="CC98" s="35">
        <f t="shared" si="174"/>
        <v>75.228448750412866</v>
      </c>
      <c r="CD98" s="35">
        <f t="shared" si="175"/>
        <v>80.602982494056619</v>
      </c>
      <c r="CE98" s="36">
        <f t="shared" si="176"/>
        <v>0</v>
      </c>
      <c r="CF98" s="35">
        <f t="shared" si="177"/>
        <v>99.840764331210195</v>
      </c>
      <c r="CG98" s="35">
        <f t="shared" si="178"/>
        <v>97.366487016168549</v>
      </c>
      <c r="CH98" s="35">
        <f t="shared" si="179"/>
        <v>94.904458598726123</v>
      </c>
      <c r="CI98" s="35">
        <f t="shared" si="180"/>
        <v>100</v>
      </c>
      <c r="CJ98" s="35">
        <f t="shared" si="181"/>
        <v>0</v>
      </c>
      <c r="CK98" s="35">
        <f t="shared" si="182"/>
        <v>84.811366976972081</v>
      </c>
      <c r="CL98" s="35">
        <f t="shared" si="183"/>
        <v>0</v>
      </c>
      <c r="CM98" s="35">
        <f t="shared" si="184"/>
        <v>0</v>
      </c>
      <c r="CN98" s="35">
        <f t="shared" si="185"/>
        <v>0</v>
      </c>
      <c r="CO98" s="35">
        <f t="shared" si="186"/>
        <v>0</v>
      </c>
      <c r="CP98" s="35">
        <f t="shared" si="187"/>
        <v>76.041156295933376</v>
      </c>
      <c r="CQ98" s="35">
        <f t="shared" si="188"/>
        <v>97.452741654377263</v>
      </c>
      <c r="CR98" s="35">
        <f t="shared" si="189"/>
        <v>91.607454082316679</v>
      </c>
      <c r="CS98" s="35">
        <f t="shared" si="190"/>
        <v>100</v>
      </c>
      <c r="CT98" s="56"/>
      <c r="CU98" s="57">
        <v>8.1509999999999998</v>
      </c>
      <c r="CV98" s="57">
        <v>7.9489999999999998</v>
      </c>
      <c r="CW98" s="57">
        <v>7.7480000000000002</v>
      </c>
      <c r="CX98" s="57">
        <v>8.1639999999999997</v>
      </c>
      <c r="CY98" s="57"/>
      <c r="CZ98" s="57">
        <v>6.9240000000000004</v>
      </c>
      <c r="DA98" s="65"/>
      <c r="DB98" s="57"/>
      <c r="DC98" s="57"/>
      <c r="DD98" s="57"/>
      <c r="DE98" s="57">
        <v>6.2080000000000002</v>
      </c>
      <c r="DF98" s="57">
        <v>7.2690000000000001</v>
      </c>
      <c r="DG98" s="57">
        <v>6.8330000000000002</v>
      </c>
      <c r="DH98" s="57">
        <v>7.4589999999999996</v>
      </c>
      <c r="DI98" s="56"/>
      <c r="DJ98" s="57">
        <v>0.1142</v>
      </c>
      <c r="DK98" s="57">
        <v>0.1492</v>
      </c>
      <c r="DL98" s="57">
        <v>0.1386</v>
      </c>
      <c r="DM98" s="57">
        <v>0.18310000000000001</v>
      </c>
      <c r="DN98" s="57"/>
      <c r="DO98" s="57">
        <v>0.29199999999999998</v>
      </c>
      <c r="DP98" s="65"/>
      <c r="DQ98" s="57"/>
      <c r="DR98" s="57"/>
      <c r="DS98" s="57"/>
      <c r="DT98" s="57">
        <v>0.31340000000000001</v>
      </c>
      <c r="DU98" s="57">
        <v>4.3709999999999999E-2</v>
      </c>
      <c r="DV98" s="57">
        <v>0.14069999999999999</v>
      </c>
      <c r="DW98" s="57">
        <v>0.1167</v>
      </c>
    </row>
    <row r="99" spans="1:127" x14ac:dyDescent="0.2">
      <c r="A99" s="50" t="s">
        <v>76</v>
      </c>
      <c r="B99" s="50" t="e">
        <f>VLOOKUP(A99,#REF!,6,FALSE)</f>
        <v>#REF!</v>
      </c>
      <c r="C99" s="87" t="e">
        <f>VLOOKUP(B99,#REF!,10,FALSE)</f>
        <v>#REF!</v>
      </c>
      <c r="E99" s="102" t="str">
        <f t="shared" si="98"/>
        <v/>
      </c>
      <c r="F99" s="103">
        <f t="shared" si="99"/>
        <v>2.434873417721521</v>
      </c>
      <c r="G99" s="103">
        <f t="shared" si="100"/>
        <v>2.5166933333333326</v>
      </c>
      <c r="H99" s="103">
        <f t="shared" si="101"/>
        <v>2.0627402597402575</v>
      </c>
      <c r="I99" s="103">
        <f t="shared" si="102"/>
        <v>2.4350588235294115</v>
      </c>
      <c r="J99" s="103">
        <f t="shared" si="103"/>
        <v>3.1102602739726013</v>
      </c>
      <c r="K99" s="103" t="str">
        <f t="shared" si="104"/>
        <v/>
      </c>
      <c r="L99" s="103" t="str">
        <f t="shared" si="105"/>
        <v/>
      </c>
      <c r="M99" s="103">
        <f t="shared" si="106"/>
        <v>-0.13856097560975567</v>
      </c>
      <c r="N99" s="103" t="str">
        <f t="shared" si="107"/>
        <v/>
      </c>
      <c r="O99" s="103">
        <f t="shared" si="108"/>
        <v>0.51808888888889015</v>
      </c>
      <c r="P99" s="103">
        <f t="shared" si="109"/>
        <v>0.38932098765432244</v>
      </c>
      <c r="Q99" s="102" t="str">
        <f t="shared" si="110"/>
        <v/>
      </c>
      <c r="R99" s="103">
        <f t="shared" si="111"/>
        <v>0.92027272727272624</v>
      </c>
      <c r="S99" s="103">
        <f t="shared" si="112"/>
        <v>1.1202727272727255</v>
      </c>
      <c r="T99" s="103">
        <f t="shared" si="113"/>
        <v>0.81027272727272504</v>
      </c>
      <c r="U99" s="103">
        <f t="shared" si="114"/>
        <v>1.230272727272725</v>
      </c>
      <c r="V99" s="103">
        <f t="shared" si="115"/>
        <v>1.9702727272727252</v>
      </c>
      <c r="W99" s="103" t="str">
        <f t="shared" si="116"/>
        <v/>
      </c>
      <c r="X99" s="103" t="str">
        <f t="shared" si="117"/>
        <v/>
      </c>
      <c r="Y99" s="103">
        <f t="shared" si="118"/>
        <v>-1.7897272727272746</v>
      </c>
      <c r="Z99" s="103" t="str">
        <f t="shared" si="119"/>
        <v/>
      </c>
      <c r="AA99" s="103">
        <f t="shared" si="120"/>
        <v>-1.4567272727272744</v>
      </c>
      <c r="AB99" s="103">
        <f t="shared" si="121"/>
        <v>-1.1137272727272745</v>
      </c>
      <c r="AC99" s="36">
        <f t="shared" si="122"/>
        <v>0</v>
      </c>
      <c r="AD99" s="35">
        <f t="shared" si="123"/>
        <v>95.242537313432834</v>
      </c>
      <c r="AE99" s="35">
        <f t="shared" si="124"/>
        <v>95.417048579285051</v>
      </c>
      <c r="AF99" s="35">
        <f t="shared" si="125"/>
        <v>92.660550458715591</v>
      </c>
      <c r="AG99" s="35">
        <f t="shared" si="126"/>
        <v>95.723384895359416</v>
      </c>
      <c r="AH99" s="35">
        <f t="shared" si="127"/>
        <v>99.032541776605115</v>
      </c>
      <c r="AI99" s="35">
        <f t="shared" si="128"/>
        <v>0</v>
      </c>
      <c r="AJ99" s="35">
        <f t="shared" si="129"/>
        <v>0</v>
      </c>
      <c r="AK99" s="35">
        <f t="shared" si="130"/>
        <v>76.41365257259298</v>
      </c>
      <c r="AL99" s="35">
        <f t="shared" si="131"/>
        <v>0</v>
      </c>
      <c r="AM99" s="35">
        <f t="shared" si="132"/>
        <v>78.921914357682624</v>
      </c>
      <c r="AN99" s="35">
        <f t="shared" si="133"/>
        <v>77.132075471698116</v>
      </c>
      <c r="AO99" s="36">
        <f t="shared" si="134"/>
        <v>0</v>
      </c>
      <c r="AP99" s="35">
        <f t="shared" si="135"/>
        <v>90.67495559502666</v>
      </c>
      <c r="AQ99" s="35">
        <f t="shared" si="136"/>
        <v>92.451154529307288</v>
      </c>
      <c r="AR99" s="35">
        <f t="shared" si="137"/>
        <v>89.698046181172288</v>
      </c>
      <c r="AS99" s="35">
        <f t="shared" si="138"/>
        <v>93.428063943161632</v>
      </c>
      <c r="AT99" s="35">
        <f t="shared" si="139"/>
        <v>100</v>
      </c>
      <c r="AU99" s="35">
        <f t="shared" si="140"/>
        <v>0</v>
      </c>
      <c r="AV99" s="35">
        <f t="shared" si="141"/>
        <v>0</v>
      </c>
      <c r="AW99" s="35">
        <f t="shared" si="142"/>
        <v>91.731898238747547</v>
      </c>
      <c r="AX99" s="35">
        <f t="shared" si="143"/>
        <v>0</v>
      </c>
      <c r="AY99" s="35">
        <f t="shared" si="144"/>
        <v>95.804794520547958</v>
      </c>
      <c r="AZ99" s="35">
        <f t="shared" si="145"/>
        <v>100</v>
      </c>
      <c r="BA99" s="36">
        <f t="shared" si="146"/>
        <v>0</v>
      </c>
      <c r="BB99" s="35">
        <f t="shared" si="147"/>
        <v>96.172970626441497</v>
      </c>
      <c r="BC99" s="35">
        <f t="shared" si="148"/>
        <v>96.349186709278058</v>
      </c>
      <c r="BD99" s="35">
        <f t="shared" si="149"/>
        <v>93.56576009907603</v>
      </c>
      <c r="BE99" s="35">
        <f t="shared" si="150"/>
        <v>96.658515653662207</v>
      </c>
      <c r="BF99" s="35">
        <f t="shared" si="151"/>
        <v>100</v>
      </c>
      <c r="BG99" s="35">
        <f t="shared" si="152"/>
        <v>0</v>
      </c>
      <c r="BH99" s="35">
        <f t="shared" si="153"/>
        <v>0</v>
      </c>
      <c r="BI99" s="35">
        <f t="shared" si="154"/>
        <v>77.160144738044593</v>
      </c>
      <c r="BJ99" s="35">
        <f t="shared" si="155"/>
        <v>0</v>
      </c>
      <c r="BK99" s="35">
        <f t="shared" si="156"/>
        <v>79.692909968636883</v>
      </c>
      <c r="BL99" s="35">
        <f t="shared" si="157"/>
        <v>77.885585978082375</v>
      </c>
      <c r="BM99" s="35">
        <f t="shared" si="158"/>
        <v>100</v>
      </c>
      <c r="BN99" s="35">
        <f t="shared" si="159"/>
        <v>96.076843234782714</v>
      </c>
      <c r="BO99" s="35">
        <f t="shared" si="160"/>
        <v>99.583264326468679</v>
      </c>
      <c r="BP99" s="36">
        <f t="shared" si="161"/>
        <v>0</v>
      </c>
      <c r="BQ99" s="35">
        <f t="shared" si="162"/>
        <v>95.242537313432834</v>
      </c>
      <c r="BR99" s="35">
        <f t="shared" si="163"/>
        <v>95.417048579285051</v>
      </c>
      <c r="BS99" s="35">
        <f t="shared" si="164"/>
        <v>92.660550458715591</v>
      </c>
      <c r="BT99" s="35">
        <f t="shared" si="165"/>
        <v>95.723384895359416</v>
      </c>
      <c r="BU99" s="35">
        <f t="shared" si="166"/>
        <v>99.032541776605115</v>
      </c>
      <c r="BV99" s="35">
        <f t="shared" si="167"/>
        <v>0</v>
      </c>
      <c r="BW99" s="35">
        <f t="shared" si="168"/>
        <v>0</v>
      </c>
      <c r="BX99" s="35">
        <f t="shared" si="169"/>
        <v>76.41365257259298</v>
      </c>
      <c r="BY99" s="35">
        <f t="shared" si="170"/>
        <v>0</v>
      </c>
      <c r="BZ99" s="35">
        <f t="shared" si="171"/>
        <v>78.921914357682624</v>
      </c>
      <c r="CA99" s="35">
        <f t="shared" si="172"/>
        <v>77.132075471698116</v>
      </c>
      <c r="CB99" s="35">
        <f t="shared" si="173"/>
        <v>96.772422878471843</v>
      </c>
      <c r="CC99" s="35">
        <f t="shared" si="174"/>
        <v>92.975889023450407</v>
      </c>
      <c r="CD99" s="35">
        <f t="shared" si="175"/>
        <v>96.369137670196665</v>
      </c>
      <c r="CE99" s="36">
        <f t="shared" si="176"/>
        <v>0</v>
      </c>
      <c r="CF99" s="35">
        <f t="shared" si="177"/>
        <v>90.67495559502666</v>
      </c>
      <c r="CG99" s="35">
        <f t="shared" si="178"/>
        <v>92.451154529307288</v>
      </c>
      <c r="CH99" s="35">
        <f t="shared" si="179"/>
        <v>89.698046181172288</v>
      </c>
      <c r="CI99" s="35">
        <f t="shared" si="180"/>
        <v>93.428063943161632</v>
      </c>
      <c r="CJ99" s="35">
        <f t="shared" si="181"/>
        <v>100</v>
      </c>
      <c r="CK99" s="35">
        <f t="shared" si="182"/>
        <v>0</v>
      </c>
      <c r="CL99" s="35">
        <f t="shared" si="183"/>
        <v>0</v>
      </c>
      <c r="CM99" s="35">
        <f t="shared" si="184"/>
        <v>66.607460035523985</v>
      </c>
      <c r="CN99" s="35">
        <f t="shared" si="185"/>
        <v>0</v>
      </c>
      <c r="CO99" s="35">
        <f t="shared" si="186"/>
        <v>69.564831261101247</v>
      </c>
      <c r="CP99" s="35">
        <f t="shared" si="187"/>
        <v>72.611012433392546</v>
      </c>
      <c r="CQ99" s="35">
        <f t="shared" si="188"/>
        <v>98.84503251850191</v>
      </c>
      <c r="CR99" s="35">
        <f t="shared" si="189"/>
        <v>94.696120206324295</v>
      </c>
      <c r="CS99" s="35">
        <f t="shared" si="190"/>
        <v>100</v>
      </c>
      <c r="CT99" s="56"/>
      <c r="CU99" s="57">
        <v>10.210000000000001</v>
      </c>
      <c r="CV99" s="57">
        <v>10.41</v>
      </c>
      <c r="CW99" s="57">
        <v>10.1</v>
      </c>
      <c r="CX99" s="57">
        <v>10.52</v>
      </c>
      <c r="CY99" s="57">
        <v>11.26</v>
      </c>
      <c r="CZ99" s="57"/>
      <c r="DA99" s="57"/>
      <c r="DB99" s="57">
        <v>7.5</v>
      </c>
      <c r="DC99" s="68"/>
      <c r="DD99" s="57">
        <v>7.8330000000000002</v>
      </c>
      <c r="DE99" s="57">
        <v>8.1760000000000002</v>
      </c>
      <c r="DF99" s="57">
        <v>8.8149999999999995</v>
      </c>
      <c r="DG99" s="57">
        <v>8.4450000000000003</v>
      </c>
      <c r="DH99" s="57">
        <v>8.9179999999999993</v>
      </c>
      <c r="DI99" s="56"/>
      <c r="DJ99" s="57">
        <v>9.7110000000000002E-2</v>
      </c>
      <c r="DK99" s="57">
        <v>7.8539999999999999E-2</v>
      </c>
      <c r="DL99" s="57">
        <v>7.1400000000000005E-2</v>
      </c>
      <c r="DM99" s="57">
        <v>8.3580000000000002E-2</v>
      </c>
      <c r="DN99" s="57">
        <v>9.4310000000000005E-2</v>
      </c>
      <c r="DO99" s="57"/>
      <c r="DP99" s="57"/>
      <c r="DQ99" s="57">
        <v>0.29370000000000002</v>
      </c>
      <c r="DR99" s="68"/>
      <c r="DS99" s="57">
        <v>0.10249999999999999</v>
      </c>
      <c r="DT99" s="57">
        <v>4.6789999999999998E-2</v>
      </c>
      <c r="DU99" s="57">
        <v>4.1239999999999999E-2</v>
      </c>
      <c r="DV99" s="57">
        <v>5.0209999999999998E-2</v>
      </c>
      <c r="DW99" s="57">
        <v>2.9219999999999999E-2</v>
      </c>
    </row>
    <row r="100" spans="1:127" x14ac:dyDescent="0.2">
      <c r="A100" s="50" t="s">
        <v>160</v>
      </c>
      <c r="B100" s="50" t="e">
        <f>VLOOKUP(A100,#REF!,6,FALSE)</f>
        <v>#REF!</v>
      </c>
      <c r="C100" s="87" t="e">
        <f>VLOOKUP(B100,#REF!,10,FALSE)</f>
        <v>#REF!</v>
      </c>
      <c r="E100" s="102">
        <f t="shared" si="98"/>
        <v>-2.592818181818183</v>
      </c>
      <c r="F100" s="103" t="str">
        <f t="shared" si="99"/>
        <v/>
      </c>
      <c r="G100" s="103" t="str">
        <f t="shared" si="100"/>
        <v/>
      </c>
      <c r="H100" s="103" t="str">
        <f t="shared" si="101"/>
        <v/>
      </c>
      <c r="I100" s="103" t="str">
        <f t="shared" si="102"/>
        <v/>
      </c>
      <c r="J100" s="103" t="str">
        <f t="shared" si="103"/>
        <v/>
      </c>
      <c r="K100" s="103" t="str">
        <f t="shared" si="104"/>
        <v/>
      </c>
      <c r="L100" s="103" t="str">
        <f t="shared" si="105"/>
        <v/>
      </c>
      <c r="M100" s="103" t="str">
        <f t="shared" si="106"/>
        <v/>
      </c>
      <c r="N100" s="103" t="str">
        <f t="shared" si="107"/>
        <v/>
      </c>
      <c r="O100" s="103" t="str">
        <f t="shared" si="108"/>
        <v/>
      </c>
      <c r="P100" s="103" t="str">
        <f t="shared" si="109"/>
        <v/>
      </c>
      <c r="Q100" s="102">
        <f t="shared" si="110"/>
        <v>0</v>
      </c>
      <c r="R100" s="103" t="str">
        <f t="shared" si="111"/>
        <v/>
      </c>
      <c r="S100" s="103" t="str">
        <f t="shared" si="112"/>
        <v/>
      </c>
      <c r="T100" s="103" t="str">
        <f t="shared" si="113"/>
        <v/>
      </c>
      <c r="U100" s="103" t="str">
        <f t="shared" si="114"/>
        <v/>
      </c>
      <c r="V100" s="103" t="str">
        <f t="shared" si="115"/>
        <v/>
      </c>
      <c r="W100" s="103" t="str">
        <f t="shared" si="116"/>
        <v/>
      </c>
      <c r="X100" s="103" t="str">
        <f t="shared" si="117"/>
        <v/>
      </c>
      <c r="Y100" s="103" t="str">
        <f t="shared" si="118"/>
        <v/>
      </c>
      <c r="Z100" s="103" t="str">
        <f t="shared" si="119"/>
        <v/>
      </c>
      <c r="AA100" s="103" t="str">
        <f t="shared" si="120"/>
        <v/>
      </c>
      <c r="AB100" s="103" t="str">
        <f t="shared" si="121"/>
        <v/>
      </c>
      <c r="AC100" s="36">
        <f t="shared" si="122"/>
        <v>49.365609348914852</v>
      </c>
      <c r="AD100" s="35">
        <f t="shared" si="123"/>
        <v>0</v>
      </c>
      <c r="AE100" s="35">
        <f t="shared" si="124"/>
        <v>0</v>
      </c>
      <c r="AF100" s="35">
        <f t="shared" si="125"/>
        <v>0</v>
      </c>
      <c r="AG100" s="35">
        <f t="shared" si="126"/>
        <v>0</v>
      </c>
      <c r="AH100" s="35">
        <f t="shared" si="127"/>
        <v>0</v>
      </c>
      <c r="AI100" s="35">
        <f t="shared" si="128"/>
        <v>0</v>
      </c>
      <c r="AJ100" s="35">
        <f t="shared" si="129"/>
        <v>0</v>
      </c>
      <c r="AK100" s="35">
        <f t="shared" si="130"/>
        <v>0</v>
      </c>
      <c r="AL100" s="35">
        <f t="shared" si="131"/>
        <v>0</v>
      </c>
      <c r="AM100" s="35">
        <f t="shared" si="132"/>
        <v>0</v>
      </c>
      <c r="AN100" s="35">
        <f t="shared" si="133"/>
        <v>0</v>
      </c>
      <c r="AO100" s="36">
        <f t="shared" si="134"/>
        <v>100</v>
      </c>
      <c r="AP100" s="35">
        <f t="shared" si="135"/>
        <v>0</v>
      </c>
      <c r="AQ100" s="35">
        <f t="shared" si="136"/>
        <v>0</v>
      </c>
      <c r="AR100" s="35">
        <f t="shared" si="137"/>
        <v>0</v>
      </c>
      <c r="AS100" s="35">
        <f t="shared" si="138"/>
        <v>0</v>
      </c>
      <c r="AT100" s="35">
        <f t="shared" si="139"/>
        <v>0</v>
      </c>
      <c r="AU100" s="35">
        <f t="shared" si="140"/>
        <v>0</v>
      </c>
      <c r="AV100" s="35">
        <f t="shared" si="141"/>
        <v>0</v>
      </c>
      <c r="AW100" s="35">
        <f t="shared" si="142"/>
        <v>0</v>
      </c>
      <c r="AX100" s="35">
        <f t="shared" si="143"/>
        <v>0</v>
      </c>
      <c r="AY100" s="35">
        <f t="shared" si="144"/>
        <v>0</v>
      </c>
      <c r="AZ100" s="35">
        <f t="shared" si="145"/>
        <v>0</v>
      </c>
      <c r="BA100" s="36">
        <f t="shared" si="146"/>
        <v>100</v>
      </c>
      <c r="BB100" s="35">
        <f t="shared" si="147"/>
        <v>0</v>
      </c>
      <c r="BC100" s="35">
        <f t="shared" si="148"/>
        <v>0</v>
      </c>
      <c r="BD100" s="35">
        <f t="shared" si="149"/>
        <v>0</v>
      </c>
      <c r="BE100" s="35">
        <f t="shared" si="150"/>
        <v>0</v>
      </c>
      <c r="BF100" s="35">
        <f t="shared" si="151"/>
        <v>0</v>
      </c>
      <c r="BG100" s="35">
        <f t="shared" si="152"/>
        <v>0</v>
      </c>
      <c r="BH100" s="35">
        <f t="shared" si="153"/>
        <v>0</v>
      </c>
      <c r="BI100" s="35">
        <f t="shared" si="154"/>
        <v>0</v>
      </c>
      <c r="BJ100" s="35">
        <f t="shared" si="155"/>
        <v>0</v>
      </c>
      <c r="BK100" s="35">
        <f t="shared" si="156"/>
        <v>0</v>
      </c>
      <c r="BL100" s="35">
        <f t="shared" si="157"/>
        <v>0</v>
      </c>
      <c r="BM100" s="35">
        <f t="shared" si="158"/>
        <v>0</v>
      </c>
      <c r="BN100" s="35">
        <f t="shared" si="159"/>
        <v>0</v>
      </c>
      <c r="BO100" s="35">
        <f t="shared" si="160"/>
        <v>0</v>
      </c>
      <c r="BP100" s="36">
        <f t="shared" si="161"/>
        <v>49.365609348914852</v>
      </c>
      <c r="BQ100" s="35">
        <f t="shared" si="162"/>
        <v>0</v>
      </c>
      <c r="BR100" s="35">
        <f t="shared" si="163"/>
        <v>0</v>
      </c>
      <c r="BS100" s="35">
        <f t="shared" si="164"/>
        <v>0</v>
      </c>
      <c r="BT100" s="35">
        <f t="shared" si="165"/>
        <v>0</v>
      </c>
      <c r="BU100" s="35">
        <f t="shared" si="166"/>
        <v>0</v>
      </c>
      <c r="BV100" s="35">
        <f t="shared" si="167"/>
        <v>0</v>
      </c>
      <c r="BW100" s="35">
        <f t="shared" si="168"/>
        <v>0</v>
      </c>
      <c r="BX100" s="35">
        <f t="shared" si="169"/>
        <v>0</v>
      </c>
      <c r="BY100" s="35">
        <f t="shared" si="170"/>
        <v>0</v>
      </c>
      <c r="BZ100" s="35">
        <f t="shared" si="171"/>
        <v>0</v>
      </c>
      <c r="CA100" s="35">
        <f t="shared" si="172"/>
        <v>0</v>
      </c>
      <c r="CB100" s="35">
        <f t="shared" si="173"/>
        <v>0</v>
      </c>
      <c r="CC100" s="35">
        <f t="shared" si="174"/>
        <v>0</v>
      </c>
      <c r="CD100" s="35">
        <f t="shared" si="175"/>
        <v>0</v>
      </c>
      <c r="CE100" s="36">
        <f t="shared" si="176"/>
        <v>100</v>
      </c>
      <c r="CF100" s="35">
        <f t="shared" si="177"/>
        <v>0</v>
      </c>
      <c r="CG100" s="35">
        <f t="shared" si="178"/>
        <v>0</v>
      </c>
      <c r="CH100" s="35">
        <f t="shared" si="179"/>
        <v>0</v>
      </c>
      <c r="CI100" s="35">
        <f t="shared" si="180"/>
        <v>0</v>
      </c>
      <c r="CJ100" s="35">
        <f t="shared" si="181"/>
        <v>0</v>
      </c>
      <c r="CK100" s="35">
        <f t="shared" si="182"/>
        <v>0</v>
      </c>
      <c r="CL100" s="35">
        <f t="shared" si="183"/>
        <v>0</v>
      </c>
      <c r="CM100" s="35">
        <f t="shared" si="184"/>
        <v>0</v>
      </c>
      <c r="CN100" s="35">
        <f t="shared" si="185"/>
        <v>0</v>
      </c>
      <c r="CO100" s="35">
        <f t="shared" si="186"/>
        <v>0</v>
      </c>
      <c r="CP100" s="35">
        <f t="shared" si="187"/>
        <v>0</v>
      </c>
      <c r="CQ100" s="35">
        <f t="shared" si="188"/>
        <v>0</v>
      </c>
      <c r="CR100" s="35">
        <f t="shared" si="189"/>
        <v>0</v>
      </c>
      <c r="CS100" s="35">
        <f t="shared" si="190"/>
        <v>0</v>
      </c>
      <c r="CT100" s="56">
        <v>5.9139999999999997</v>
      </c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6">
        <v>4.419E-2</v>
      </c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</row>
    <row r="101" spans="1:127" x14ac:dyDescent="0.2">
      <c r="A101" s="50" t="s">
        <v>164</v>
      </c>
      <c r="B101" s="50" t="e">
        <f>VLOOKUP(A101,#REF!,6,FALSE)</f>
        <v>#REF!</v>
      </c>
      <c r="C101" s="87" t="e">
        <f>VLOOKUP(B101,#REF!,10,FALSE)</f>
        <v>#REF!</v>
      </c>
      <c r="E101" s="102">
        <f t="shared" si="98"/>
        <v>2.8131818181818176</v>
      </c>
      <c r="F101" s="103">
        <f t="shared" si="99"/>
        <v>0.46487341772152035</v>
      </c>
      <c r="G101" s="103">
        <f t="shared" si="100"/>
        <v>0.67369333333333259</v>
      </c>
      <c r="H101" s="103">
        <f t="shared" si="101"/>
        <v>0.33474025974025778</v>
      </c>
      <c r="I101" s="103">
        <f t="shared" si="102"/>
        <v>0.61905882352941255</v>
      </c>
      <c r="J101" s="103">
        <f t="shared" si="103"/>
        <v>5.2260273972601468E-2</v>
      </c>
      <c r="K101" s="103" t="str">
        <f t="shared" si="104"/>
        <v/>
      </c>
      <c r="L101" s="103" t="str">
        <f t="shared" si="105"/>
        <v/>
      </c>
      <c r="M101" s="103">
        <f t="shared" si="106"/>
        <v>0.91243902439024449</v>
      </c>
      <c r="N101" s="103">
        <f t="shared" si="107"/>
        <v>0.42148648648648823</v>
      </c>
      <c r="O101" s="103">
        <f t="shared" si="108"/>
        <v>0.57208888888888954</v>
      </c>
      <c r="P101" s="103">
        <f t="shared" si="109"/>
        <v>1.9373209876543225</v>
      </c>
      <c r="Q101" s="102">
        <f t="shared" si="110"/>
        <v>2.4646153846153851</v>
      </c>
      <c r="R101" s="103">
        <f t="shared" si="111"/>
        <v>-0.61538461538461497</v>
      </c>
      <c r="S101" s="103">
        <f t="shared" si="112"/>
        <v>-0.28838461538461502</v>
      </c>
      <c r="T101" s="103">
        <f t="shared" si="113"/>
        <v>-0.4833846153846153</v>
      </c>
      <c r="U101" s="103">
        <f t="shared" si="114"/>
        <v>-0.15138461538461456</v>
      </c>
      <c r="V101" s="103">
        <f t="shared" si="115"/>
        <v>-0.65338461538461523</v>
      </c>
      <c r="W101" s="103" t="str">
        <f t="shared" si="116"/>
        <v/>
      </c>
      <c r="X101" s="103" t="str">
        <f t="shared" si="117"/>
        <v/>
      </c>
      <c r="Y101" s="103">
        <f t="shared" si="118"/>
        <v>-0.30438461538461503</v>
      </c>
      <c r="Z101" s="103">
        <f t="shared" si="119"/>
        <v>-0.74838461538461587</v>
      </c>
      <c r="AA101" s="103">
        <f t="shared" si="120"/>
        <v>-0.96838461538461562</v>
      </c>
      <c r="AB101" s="103">
        <f t="shared" si="121"/>
        <v>0.86861538461538501</v>
      </c>
      <c r="AC101" s="36">
        <f t="shared" si="122"/>
        <v>94.490818030050093</v>
      </c>
      <c r="AD101" s="35">
        <f t="shared" si="123"/>
        <v>76.865671641791039</v>
      </c>
      <c r="AE101" s="35">
        <f t="shared" si="124"/>
        <v>78.524289642529794</v>
      </c>
      <c r="AF101" s="35">
        <f t="shared" si="125"/>
        <v>76.807339449541288</v>
      </c>
      <c r="AG101" s="35">
        <f t="shared" si="126"/>
        <v>79.199272065514108</v>
      </c>
      <c r="AH101" s="35">
        <f t="shared" si="127"/>
        <v>72.137203166226925</v>
      </c>
      <c r="AI101" s="35">
        <f t="shared" si="128"/>
        <v>0</v>
      </c>
      <c r="AJ101" s="35">
        <f t="shared" si="129"/>
        <v>0</v>
      </c>
      <c r="AK101" s="35">
        <f t="shared" si="130"/>
        <v>87.12175241976567</v>
      </c>
      <c r="AL101" s="35">
        <f t="shared" si="131"/>
        <v>82.00485535100141</v>
      </c>
      <c r="AM101" s="35">
        <f t="shared" si="132"/>
        <v>79.465994962216612</v>
      </c>
      <c r="AN101" s="35">
        <f t="shared" si="133"/>
        <v>91.735849056603769</v>
      </c>
      <c r="AO101" s="36">
        <f t="shared" si="134"/>
        <v>100</v>
      </c>
      <c r="AP101" s="35">
        <f t="shared" si="135"/>
        <v>94.669117647058812</v>
      </c>
      <c r="AQ101" s="35">
        <f t="shared" si="136"/>
        <v>98.426011029411768</v>
      </c>
      <c r="AR101" s="35">
        <f t="shared" si="137"/>
        <v>96.185661764705884</v>
      </c>
      <c r="AS101" s="35">
        <f t="shared" si="138"/>
        <v>100</v>
      </c>
      <c r="AT101" s="35">
        <f t="shared" si="139"/>
        <v>94.232536764705884</v>
      </c>
      <c r="AU101" s="35">
        <f t="shared" si="140"/>
        <v>0</v>
      </c>
      <c r="AV101" s="35">
        <f t="shared" si="141"/>
        <v>0</v>
      </c>
      <c r="AW101" s="35">
        <f t="shared" si="142"/>
        <v>87.937062937062933</v>
      </c>
      <c r="AX101" s="35">
        <f t="shared" si="143"/>
        <v>83.371040723981892</v>
      </c>
      <c r="AY101" s="35">
        <f t="shared" si="144"/>
        <v>81.108597285067859</v>
      </c>
      <c r="AZ101" s="35">
        <f t="shared" si="145"/>
        <v>100</v>
      </c>
      <c r="BA101" s="36">
        <f t="shared" si="146"/>
        <v>100.00000000000001</v>
      </c>
      <c r="BB101" s="35">
        <f t="shared" si="147"/>
        <v>81.347239069669328</v>
      </c>
      <c r="BC101" s="35">
        <f t="shared" si="148"/>
        <v>83.102560946776237</v>
      </c>
      <c r="BD101" s="35">
        <f t="shared" si="149"/>
        <v>81.2855058838785</v>
      </c>
      <c r="BE101" s="35">
        <f t="shared" si="150"/>
        <v>83.816897468627118</v>
      </c>
      <c r="BF101" s="35">
        <f t="shared" si="151"/>
        <v>76.343082502773726</v>
      </c>
      <c r="BG101" s="35">
        <f t="shared" si="152"/>
        <v>0</v>
      </c>
      <c r="BH101" s="35">
        <f t="shared" si="153"/>
        <v>0</v>
      </c>
      <c r="BI101" s="35">
        <f t="shared" si="154"/>
        <v>92.201289221624805</v>
      </c>
      <c r="BJ101" s="35">
        <f t="shared" si="155"/>
        <v>86.786057164752378</v>
      </c>
      <c r="BK101" s="35">
        <f t="shared" si="156"/>
        <v>84.099171346939485</v>
      </c>
      <c r="BL101" s="35">
        <f t="shared" si="157"/>
        <v>97.084405627041804</v>
      </c>
      <c r="BM101" s="35">
        <f t="shared" si="158"/>
        <v>100</v>
      </c>
      <c r="BN101" s="35">
        <f t="shared" si="159"/>
        <v>100</v>
      </c>
      <c r="BO101" s="35">
        <f t="shared" si="160"/>
        <v>100</v>
      </c>
      <c r="BP101" s="36">
        <f t="shared" si="161"/>
        <v>94.490818030050079</v>
      </c>
      <c r="BQ101" s="35">
        <f t="shared" si="162"/>
        <v>76.865671641791039</v>
      </c>
      <c r="BR101" s="35">
        <f t="shared" si="163"/>
        <v>78.524289642529794</v>
      </c>
      <c r="BS101" s="35">
        <f t="shared" si="164"/>
        <v>76.807339449541288</v>
      </c>
      <c r="BT101" s="35">
        <f t="shared" si="165"/>
        <v>79.199272065514108</v>
      </c>
      <c r="BU101" s="35">
        <f t="shared" si="166"/>
        <v>72.137203166226925</v>
      </c>
      <c r="BV101" s="35">
        <f t="shared" si="167"/>
        <v>0</v>
      </c>
      <c r="BW101" s="35">
        <f t="shared" si="168"/>
        <v>0</v>
      </c>
      <c r="BX101" s="35">
        <f t="shared" si="169"/>
        <v>87.12175241976567</v>
      </c>
      <c r="BY101" s="35">
        <f t="shared" si="170"/>
        <v>82.00485535100141</v>
      </c>
      <c r="BZ101" s="35">
        <f t="shared" si="171"/>
        <v>79.465994962216612</v>
      </c>
      <c r="CA101" s="35">
        <f t="shared" si="172"/>
        <v>91.735849056603769</v>
      </c>
      <c r="CB101" s="35">
        <f t="shared" si="173"/>
        <v>100</v>
      </c>
      <c r="CC101" s="35">
        <f t="shared" si="174"/>
        <v>100</v>
      </c>
      <c r="CD101" s="35">
        <f t="shared" si="175"/>
        <v>100</v>
      </c>
      <c r="CE101" s="36">
        <f t="shared" si="176"/>
        <v>100</v>
      </c>
      <c r="CF101" s="35">
        <f t="shared" si="177"/>
        <v>72.791519434628967</v>
      </c>
      <c r="CG101" s="35">
        <f t="shared" si="178"/>
        <v>75.680212014134284</v>
      </c>
      <c r="CH101" s="35">
        <f t="shared" si="179"/>
        <v>73.957597173144876</v>
      </c>
      <c r="CI101" s="35">
        <f t="shared" si="180"/>
        <v>76.890459363957604</v>
      </c>
      <c r="CJ101" s="35">
        <f t="shared" si="181"/>
        <v>72.455830388692576</v>
      </c>
      <c r="CK101" s="35">
        <f t="shared" si="182"/>
        <v>0</v>
      </c>
      <c r="CL101" s="35">
        <f t="shared" si="183"/>
        <v>0</v>
      </c>
      <c r="CM101" s="35">
        <f t="shared" si="184"/>
        <v>75.538869257950523</v>
      </c>
      <c r="CN101" s="35">
        <f t="shared" si="185"/>
        <v>71.616607773851584</v>
      </c>
      <c r="CO101" s="35">
        <f t="shared" si="186"/>
        <v>69.673144876325082</v>
      </c>
      <c r="CP101" s="35">
        <f t="shared" si="187"/>
        <v>85.901060070671377</v>
      </c>
      <c r="CQ101" s="35">
        <f t="shared" si="188"/>
        <v>98.433110006483687</v>
      </c>
      <c r="CR101" s="35">
        <f t="shared" si="189"/>
        <v>98.152150421439387</v>
      </c>
      <c r="CS101" s="35">
        <f t="shared" si="190"/>
        <v>100</v>
      </c>
      <c r="CT101" s="56">
        <v>11.32</v>
      </c>
      <c r="CU101" s="57">
        <v>8.24</v>
      </c>
      <c r="CV101" s="57">
        <v>8.5670000000000002</v>
      </c>
      <c r="CW101" s="57">
        <v>8.3719999999999999</v>
      </c>
      <c r="CX101" s="57">
        <v>8.7040000000000006</v>
      </c>
      <c r="CY101" s="57">
        <v>8.202</v>
      </c>
      <c r="CZ101" s="57"/>
      <c r="DA101" s="57"/>
      <c r="DB101" s="57">
        <v>8.5510000000000002</v>
      </c>
      <c r="DC101" s="57">
        <v>8.1069999999999993</v>
      </c>
      <c r="DD101" s="57">
        <v>7.8869999999999996</v>
      </c>
      <c r="DE101" s="57">
        <v>9.7240000000000002</v>
      </c>
      <c r="DF101" s="57">
        <v>9.109</v>
      </c>
      <c r="DG101" s="57">
        <v>9.0830000000000002</v>
      </c>
      <c r="DH101" s="57">
        <v>9.2539999999999996</v>
      </c>
      <c r="DI101" s="56">
        <v>0.1023</v>
      </c>
      <c r="DJ101" s="57">
        <v>0.24229999999999999</v>
      </c>
      <c r="DK101" s="57">
        <v>0.17979999999999999</v>
      </c>
      <c r="DL101" s="57">
        <v>0.1351</v>
      </c>
      <c r="DM101" s="57">
        <v>0.1065</v>
      </c>
      <c r="DN101" s="57">
        <v>0.2281</v>
      </c>
      <c r="DO101" s="57"/>
      <c r="DP101" s="57"/>
      <c r="DQ101" s="57">
        <v>0.1237</v>
      </c>
      <c r="DR101" s="57">
        <v>0.1399</v>
      </c>
      <c r="DS101" s="57">
        <v>0.30420000000000003</v>
      </c>
      <c r="DT101" s="57">
        <v>6.6159999999999997E-2</v>
      </c>
      <c r="DU101" s="57">
        <v>9.2880000000000004E-2</v>
      </c>
      <c r="DV101" s="57">
        <v>0.10249999999999999</v>
      </c>
      <c r="DW101" s="57">
        <v>7.6380000000000003E-2</v>
      </c>
    </row>
    <row r="102" spans="1:127" x14ac:dyDescent="0.2">
      <c r="E102" s="102"/>
      <c r="Q102" s="102" t="str">
        <f t="shared" ref="Q102" si="191">IF(CT102&gt;0,(CT102-AVERAGE($CT102:$DH102))^2,"")</f>
        <v/>
      </c>
      <c r="R102" s="103" t="str">
        <f t="shared" ref="R102" si="192">IF(CU102&gt;0,(CU102-AVERAGE($CT102:$DH102))^2,"")</f>
        <v/>
      </c>
      <c r="S102" s="103" t="str">
        <f t="shared" ref="S102" si="193">IF(CV102&gt;0,(CV102-AVERAGE($CT102:$DH102))^2,"")</f>
        <v/>
      </c>
      <c r="T102" s="103" t="str">
        <f t="shared" ref="T102" si="194">IF(CW102&gt;0,(CW102-AVERAGE($CT102:$DH102))^2,"")</f>
        <v/>
      </c>
      <c r="U102" s="103" t="str">
        <f t="shared" ref="U102" si="195">IF(CX102&gt;0,(CX102-AVERAGE($CT102:$DH102))^2,"")</f>
        <v/>
      </c>
      <c r="V102" s="103" t="str">
        <f t="shared" ref="V102" si="196">IF(CY102&gt;0,(CY102-AVERAGE($CT102:$DH102))^2,"")</f>
        <v/>
      </c>
      <c r="W102" s="103" t="str">
        <f t="shared" ref="W102" si="197">IF(CZ102&gt;0,(CZ102-AVERAGE($CT102:$DH102))^2,"")</f>
        <v/>
      </c>
      <c r="X102" s="103" t="str">
        <f t="shared" ref="X102" si="198">IF(DA102&gt;0,(DA102-AVERAGE($CT102:$DH102))^2,"")</f>
        <v/>
      </c>
      <c r="Y102" s="103" t="str">
        <f t="shared" ref="Y102" si="199">IF(DB102&gt;0,(DB102-AVERAGE($CT102:$DH102))^2,"")</f>
        <v/>
      </c>
      <c r="Z102" s="103" t="str">
        <f t="shared" ref="Z102" si="200">IF(DC102&gt;0,(DC102-AVERAGE($CT102:$DH102))^2,"")</f>
        <v/>
      </c>
      <c r="AA102" s="103" t="str">
        <f t="shared" ref="AA102" si="201">IF(DD102&gt;0,(DD102-AVERAGE($CT102:$DH102))^2,"")</f>
        <v/>
      </c>
      <c r="AB102" s="103" t="str">
        <f t="shared" ref="AB102" si="202">IF(DE102&gt;0,(DE102-AVERAGE($CT102:$DH102))^2,"")</f>
        <v/>
      </c>
      <c r="AC102" s="36">
        <f t="shared" ref="AC102:AC104" si="203">IFERROR(100*BP102/MAX($AO102:$AO102),0)</f>
        <v>0</v>
      </c>
      <c r="AD102" s="35" t="str">
        <f t="shared" ref="AD102:AH104" si="204">IFERROR(100*BQ102/MAX($AP102:$AT102),"")</f>
        <v/>
      </c>
      <c r="AE102" s="35" t="str">
        <f t="shared" si="204"/>
        <v/>
      </c>
      <c r="AF102" s="35" t="str">
        <f t="shared" si="204"/>
        <v/>
      </c>
      <c r="AG102" s="35" t="str">
        <f t="shared" si="204"/>
        <v/>
      </c>
      <c r="AH102" s="35" t="str">
        <f t="shared" si="204"/>
        <v/>
      </c>
      <c r="AI102" s="35">
        <f t="shared" ref="AI102:AJ104" si="205">IFERROR(100*BV102/MAX($AU102:$AV102),0)</f>
        <v>0</v>
      </c>
      <c r="AJ102" s="35">
        <f t="shared" si="205"/>
        <v>0</v>
      </c>
      <c r="AK102" s="35" t="str">
        <f t="shared" ref="AK102:AN104" si="206">IFERROR(100*BX102/MAX($AW102:$AZ102),"")</f>
        <v/>
      </c>
      <c r="AL102" s="35" t="str">
        <f t="shared" si="206"/>
        <v/>
      </c>
      <c r="AM102" s="35" t="str">
        <f t="shared" si="206"/>
        <v/>
      </c>
      <c r="AN102" s="35" t="str">
        <f t="shared" si="206"/>
        <v/>
      </c>
      <c r="AO102" s="36">
        <f t="shared" ref="AO102:AO104" si="207">IF(CT102&gt;0,100,0)</f>
        <v>0</v>
      </c>
      <c r="AP102" s="35" t="str">
        <f t="shared" ref="AP102:AT104" si="208">IFERROR(100*CU102/MAX($CU102:$CY102),"")</f>
        <v/>
      </c>
      <c r="AQ102" s="35" t="str">
        <f t="shared" si="208"/>
        <v/>
      </c>
      <c r="AR102" s="35" t="str">
        <f t="shared" si="208"/>
        <v/>
      </c>
      <c r="AS102" s="35" t="str">
        <f t="shared" si="208"/>
        <v/>
      </c>
      <c r="AT102" s="35" t="str">
        <f t="shared" si="208"/>
        <v/>
      </c>
      <c r="AU102" s="35">
        <f t="shared" ref="AU102:AV104" si="209">IFERROR(100*CZ102/MAX($CZ102:$DA102),0)</f>
        <v>0</v>
      </c>
      <c r="AV102" s="35">
        <f t="shared" si="209"/>
        <v>0</v>
      </c>
      <c r="AW102" s="35" t="str">
        <f t="shared" ref="AW102:AY104" si="210">IFERROR(100*DB102/MAX($DB102:$DE102),"")</f>
        <v/>
      </c>
      <c r="AX102" s="35" t="str">
        <f t="shared" si="210"/>
        <v/>
      </c>
      <c r="AY102" s="35" t="str">
        <f t="shared" si="210"/>
        <v/>
      </c>
      <c r="AZ102" s="35" t="str">
        <f t="shared" ref="AZ102:AZ104" si="211">IFERROR(100*DE102/MAX($DB102:$DE102),"")</f>
        <v/>
      </c>
      <c r="BA102" s="36"/>
      <c r="BP102" s="36"/>
      <c r="CE102" s="36">
        <f>COUNTIF(CE2:CE101,100)</f>
        <v>19</v>
      </c>
      <c r="CF102" s="36">
        <f t="shared" ref="CF102:CP102" si="212">COUNTIF(CF2:CF101,100)</f>
        <v>3</v>
      </c>
      <c r="CG102" s="35">
        <f t="shared" si="212"/>
        <v>10</v>
      </c>
      <c r="CH102" s="35">
        <f t="shared" si="212"/>
        <v>5</v>
      </c>
      <c r="CI102" s="35">
        <f t="shared" si="212"/>
        <v>13</v>
      </c>
      <c r="CJ102" s="35">
        <f t="shared" si="212"/>
        <v>20</v>
      </c>
      <c r="CK102" s="36">
        <f t="shared" si="212"/>
        <v>2</v>
      </c>
      <c r="CL102" s="35">
        <f t="shared" si="212"/>
        <v>3</v>
      </c>
      <c r="CM102" s="36">
        <f t="shared" si="212"/>
        <v>7</v>
      </c>
      <c r="CN102" s="35">
        <f t="shared" si="212"/>
        <v>3</v>
      </c>
      <c r="CO102" s="35">
        <f t="shared" si="212"/>
        <v>2</v>
      </c>
      <c r="CP102" s="35">
        <f t="shared" si="212"/>
        <v>13</v>
      </c>
      <c r="CQ102" s="36"/>
      <c r="CT102" s="69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</row>
    <row r="103" spans="1:127" x14ac:dyDescent="0.2">
      <c r="E103" s="102"/>
      <c r="AC103" s="36">
        <f t="shared" si="203"/>
        <v>0</v>
      </c>
      <c r="AD103" s="35" t="str">
        <f t="shared" si="204"/>
        <v/>
      </c>
      <c r="AE103" s="35" t="str">
        <f t="shared" si="204"/>
        <v/>
      </c>
      <c r="AF103" s="35" t="str">
        <f t="shared" si="204"/>
        <v/>
      </c>
      <c r="AG103" s="35" t="str">
        <f t="shared" si="204"/>
        <v/>
      </c>
      <c r="AH103" s="35" t="str">
        <f t="shared" si="204"/>
        <v/>
      </c>
      <c r="AI103" s="35">
        <f t="shared" si="205"/>
        <v>0</v>
      </c>
      <c r="AJ103" s="35">
        <f t="shared" si="205"/>
        <v>0</v>
      </c>
      <c r="AK103" s="35" t="str">
        <f t="shared" si="206"/>
        <v/>
      </c>
      <c r="AL103" s="35" t="str">
        <f t="shared" si="206"/>
        <v/>
      </c>
      <c r="AM103" s="35" t="str">
        <f t="shared" si="206"/>
        <v/>
      </c>
      <c r="AN103" s="35" t="str">
        <f t="shared" si="206"/>
        <v/>
      </c>
      <c r="AO103" s="36">
        <f t="shared" si="207"/>
        <v>100</v>
      </c>
      <c r="AP103" s="35" t="str">
        <f t="shared" si="208"/>
        <v/>
      </c>
      <c r="AQ103" s="35" t="str">
        <f t="shared" si="208"/>
        <v/>
      </c>
      <c r="AR103" s="35" t="str">
        <f t="shared" si="208"/>
        <v/>
      </c>
      <c r="AS103" s="35" t="str">
        <f t="shared" si="208"/>
        <v/>
      </c>
      <c r="AT103" s="35" t="str">
        <f t="shared" si="208"/>
        <v/>
      </c>
      <c r="AU103" s="35">
        <f t="shared" si="209"/>
        <v>0</v>
      </c>
      <c r="AV103" s="35">
        <f t="shared" si="209"/>
        <v>0</v>
      </c>
      <c r="AW103" s="35" t="str">
        <f t="shared" si="210"/>
        <v/>
      </c>
      <c r="AX103" s="35" t="str">
        <f t="shared" si="210"/>
        <v/>
      </c>
      <c r="AY103" s="35" t="str">
        <f t="shared" si="210"/>
        <v/>
      </c>
      <c r="AZ103" s="35" t="str">
        <f t="shared" si="211"/>
        <v/>
      </c>
      <c r="BA103" s="36"/>
      <c r="BP103" s="36"/>
      <c r="CT103" s="69">
        <f>MIN(CT2:DH101)</f>
        <v>3.4740000000000002</v>
      </c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</row>
    <row r="104" spans="1:127" x14ac:dyDescent="0.2">
      <c r="E104" s="102"/>
      <c r="AC104" s="36">
        <f t="shared" si="203"/>
        <v>0</v>
      </c>
      <c r="AD104" s="35" t="str">
        <f t="shared" si="204"/>
        <v/>
      </c>
      <c r="AE104" s="35" t="str">
        <f t="shared" si="204"/>
        <v/>
      </c>
      <c r="AF104" s="35" t="str">
        <f t="shared" si="204"/>
        <v/>
      </c>
      <c r="AG104" s="35" t="str">
        <f t="shared" si="204"/>
        <v/>
      </c>
      <c r="AH104" s="35" t="str">
        <f t="shared" si="204"/>
        <v/>
      </c>
      <c r="AI104" s="35">
        <f t="shared" si="205"/>
        <v>0</v>
      </c>
      <c r="AJ104" s="35">
        <f t="shared" si="205"/>
        <v>0</v>
      </c>
      <c r="AK104" s="35" t="str">
        <f t="shared" si="206"/>
        <v/>
      </c>
      <c r="AL104" s="35" t="str">
        <f t="shared" si="206"/>
        <v/>
      </c>
      <c r="AM104" s="35" t="str">
        <f t="shared" si="206"/>
        <v/>
      </c>
      <c r="AN104" s="35" t="str">
        <f t="shared" si="206"/>
        <v/>
      </c>
      <c r="AO104" s="36">
        <f t="shared" si="207"/>
        <v>100</v>
      </c>
      <c r="AP104" s="35" t="str">
        <f t="shared" si="208"/>
        <v/>
      </c>
      <c r="AQ104" s="35" t="str">
        <f t="shared" si="208"/>
        <v/>
      </c>
      <c r="AR104" s="35" t="str">
        <f t="shared" si="208"/>
        <v/>
      </c>
      <c r="AS104" s="35" t="str">
        <f t="shared" si="208"/>
        <v/>
      </c>
      <c r="AT104" s="35" t="str">
        <f t="shared" si="208"/>
        <v/>
      </c>
      <c r="AU104" s="35">
        <f t="shared" si="209"/>
        <v>0</v>
      </c>
      <c r="AV104" s="35">
        <f t="shared" si="209"/>
        <v>0</v>
      </c>
      <c r="AW104" s="35" t="str">
        <f t="shared" si="210"/>
        <v/>
      </c>
      <c r="AX104" s="35" t="str">
        <f t="shared" si="210"/>
        <v/>
      </c>
      <c r="AY104" s="35" t="str">
        <f t="shared" si="210"/>
        <v/>
      </c>
      <c r="AZ104" s="35" t="str">
        <f t="shared" si="211"/>
        <v/>
      </c>
      <c r="BA104" s="36"/>
      <c r="BP104" s="36"/>
      <c r="CT104" s="69">
        <f>MAX(CT2:DH101)</f>
        <v>11.98</v>
      </c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</row>
    <row r="105" spans="1:127" x14ac:dyDescent="0.2">
      <c r="CT105" s="69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</row>
    <row r="106" spans="1:127" x14ac:dyDescent="0.2">
      <c r="CT106" s="69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</row>
    <row r="107" spans="1:127" x14ac:dyDescent="0.2">
      <c r="CT107" s="69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</row>
    <row r="108" spans="1:127" x14ac:dyDescent="0.2">
      <c r="A108" s="54"/>
      <c r="B108" s="54"/>
      <c r="CT108" s="69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</row>
    <row r="109" spans="1:127" x14ac:dyDescent="0.2">
      <c r="CT109" s="69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</row>
    <row r="110" spans="1:127" x14ac:dyDescent="0.2">
      <c r="CT110" s="69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</row>
    <row r="111" spans="1:127" x14ac:dyDescent="0.2">
      <c r="CT111" s="69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</row>
    <row r="112" spans="1:127" x14ac:dyDescent="0.2">
      <c r="CT112" s="69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</row>
    <row r="113" spans="98:112" x14ac:dyDescent="0.2">
      <c r="CT113" s="69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</row>
    <row r="114" spans="98:112" x14ac:dyDescent="0.2">
      <c r="CT114" s="69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</row>
    <row r="115" spans="98:112" x14ac:dyDescent="0.2">
      <c r="CT115" s="69"/>
      <c r="CU115" s="70"/>
      <c r="CV115" s="70"/>
      <c r="CW115" s="70"/>
      <c r="CX115" s="70"/>
      <c r="CY115" s="70"/>
      <c r="CZ115" s="70"/>
      <c r="DA115" s="70"/>
      <c r="DB115" s="70"/>
      <c r="DC115" s="70"/>
      <c r="DD115" s="70"/>
      <c r="DE115" s="70"/>
      <c r="DF115" s="70"/>
      <c r="DG115" s="70"/>
      <c r="DH115" s="70"/>
    </row>
    <row r="116" spans="98:112" x14ac:dyDescent="0.2">
      <c r="CT116" s="69"/>
      <c r="CU116" s="70"/>
      <c r="CV116" s="70"/>
      <c r="CW116" s="70"/>
      <c r="CX116" s="70"/>
      <c r="CY116" s="70"/>
      <c r="CZ116" s="70"/>
      <c r="DA116" s="70"/>
      <c r="DB116" s="70"/>
      <c r="DC116" s="70"/>
      <c r="DD116" s="70"/>
      <c r="DE116" s="70"/>
      <c r="DF116" s="70"/>
      <c r="DG116" s="70"/>
      <c r="DH116" s="70"/>
    </row>
    <row r="117" spans="98:112" x14ac:dyDescent="0.2">
      <c r="CT117" s="69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</row>
    <row r="118" spans="98:112" x14ac:dyDescent="0.2">
      <c r="CT118" s="69"/>
      <c r="CU118" s="70"/>
      <c r="CV118" s="70"/>
      <c r="CW118" s="70"/>
      <c r="CX118" s="70"/>
      <c r="CY118" s="70"/>
      <c r="CZ118" s="70"/>
      <c r="DA118" s="70"/>
      <c r="DB118" s="70"/>
      <c r="DC118" s="70"/>
      <c r="DD118" s="70"/>
      <c r="DE118" s="70"/>
      <c r="DF118" s="70"/>
      <c r="DG118" s="70"/>
      <c r="DH118" s="70"/>
    </row>
    <row r="119" spans="98:112" x14ac:dyDescent="0.2">
      <c r="CT119" s="69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70"/>
      <c r="DH119" s="70"/>
    </row>
    <row r="120" spans="98:112" x14ac:dyDescent="0.2">
      <c r="CT120" s="69"/>
      <c r="CU120" s="70"/>
      <c r="CV120" s="70"/>
      <c r="CW120" s="70"/>
      <c r="CX120" s="70"/>
      <c r="CY120" s="70"/>
      <c r="CZ120" s="70"/>
      <c r="DA120" s="70"/>
      <c r="DB120" s="70"/>
      <c r="DC120" s="70"/>
      <c r="DD120" s="70"/>
      <c r="DE120" s="70"/>
      <c r="DF120" s="70"/>
      <c r="DG120" s="70"/>
      <c r="DH120" s="70"/>
    </row>
    <row r="121" spans="98:112" x14ac:dyDescent="0.2">
      <c r="CT121" s="69"/>
      <c r="CU121" s="70"/>
      <c r="CV121" s="70"/>
      <c r="CW121" s="70"/>
      <c r="CX121" s="70"/>
      <c r="CY121" s="70"/>
      <c r="CZ121" s="70"/>
      <c r="DA121" s="70"/>
      <c r="DB121" s="70"/>
      <c r="DC121" s="70"/>
      <c r="DD121" s="70"/>
      <c r="DE121" s="70"/>
      <c r="DF121" s="70"/>
      <c r="DG121" s="70"/>
      <c r="DH121" s="70"/>
    </row>
    <row r="122" spans="98:112" x14ac:dyDescent="0.2">
      <c r="CT122" s="69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</row>
    <row r="123" spans="98:112" x14ac:dyDescent="0.2">
      <c r="CT123" s="69"/>
      <c r="CU123" s="70"/>
      <c r="CV123" s="70"/>
      <c r="CW123" s="70"/>
      <c r="CX123" s="70"/>
      <c r="CY123" s="70"/>
      <c r="CZ123" s="70"/>
      <c r="DA123" s="70"/>
      <c r="DB123" s="70"/>
      <c r="DC123" s="70"/>
      <c r="DD123" s="70"/>
      <c r="DE123" s="70"/>
      <c r="DF123" s="70"/>
      <c r="DG123" s="70"/>
      <c r="DH123" s="70"/>
    </row>
    <row r="124" spans="98:112" x14ac:dyDescent="0.2">
      <c r="CT124" s="69"/>
      <c r="CU124" s="70"/>
      <c r="CV124" s="70"/>
      <c r="CW124" s="70"/>
      <c r="CX124" s="70"/>
      <c r="CY124" s="70"/>
      <c r="CZ124" s="70"/>
      <c r="DA124" s="70"/>
      <c r="DB124" s="70"/>
      <c r="DC124" s="70"/>
      <c r="DD124" s="70"/>
      <c r="DE124" s="70"/>
      <c r="DF124" s="70"/>
      <c r="DG124" s="70"/>
      <c r="DH124" s="70"/>
    </row>
    <row r="125" spans="98:112" x14ac:dyDescent="0.2">
      <c r="CT125" s="69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70"/>
      <c r="DH125" s="70"/>
    </row>
    <row r="126" spans="98:112" x14ac:dyDescent="0.2">
      <c r="CT126" s="69"/>
      <c r="CU126" s="70"/>
      <c r="CV126" s="70"/>
      <c r="CW126" s="70"/>
      <c r="CX126" s="70"/>
      <c r="CY126" s="70"/>
      <c r="CZ126" s="70"/>
      <c r="DA126" s="70"/>
      <c r="DB126" s="70"/>
      <c r="DC126" s="70"/>
      <c r="DD126" s="70"/>
      <c r="DE126" s="70"/>
      <c r="DF126" s="70"/>
      <c r="DG126" s="70"/>
      <c r="DH126" s="70"/>
    </row>
    <row r="127" spans="98:112" x14ac:dyDescent="0.2">
      <c r="CT127" s="69"/>
      <c r="CU127" s="70"/>
      <c r="CV127" s="70"/>
      <c r="CW127" s="70"/>
      <c r="CX127" s="70"/>
      <c r="CY127" s="70"/>
      <c r="CZ127" s="70"/>
      <c r="DA127" s="70"/>
      <c r="DB127" s="70"/>
      <c r="DC127" s="70"/>
      <c r="DD127" s="70"/>
      <c r="DE127" s="70"/>
      <c r="DF127" s="70"/>
      <c r="DG127" s="70"/>
      <c r="DH127" s="70"/>
    </row>
    <row r="128" spans="98:112" x14ac:dyDescent="0.2">
      <c r="CT128" s="69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70"/>
      <c r="DH128" s="70"/>
    </row>
    <row r="129" spans="98:112" x14ac:dyDescent="0.2">
      <c r="CT129" s="69"/>
      <c r="CU129" s="70"/>
      <c r="CV129" s="70"/>
      <c r="CW129" s="70"/>
      <c r="CX129" s="70"/>
      <c r="CY129" s="70"/>
      <c r="CZ129" s="70"/>
      <c r="DA129" s="70"/>
      <c r="DB129" s="70"/>
      <c r="DC129" s="70"/>
      <c r="DD129" s="70"/>
      <c r="DE129" s="70"/>
      <c r="DF129" s="70"/>
      <c r="DG129" s="70"/>
      <c r="DH129" s="70"/>
    </row>
    <row r="130" spans="98:112" x14ac:dyDescent="0.2">
      <c r="CT130" s="69"/>
      <c r="CU130" s="70"/>
      <c r="CV130" s="70"/>
      <c r="CW130" s="70"/>
      <c r="CX130" s="70"/>
      <c r="CY130" s="70"/>
      <c r="CZ130" s="70"/>
      <c r="DA130" s="70"/>
      <c r="DB130" s="70"/>
      <c r="DC130" s="70"/>
      <c r="DD130" s="70"/>
      <c r="DE130" s="70"/>
      <c r="DF130" s="70"/>
      <c r="DG130" s="70"/>
      <c r="DH130" s="70"/>
    </row>
    <row r="131" spans="98:112" x14ac:dyDescent="0.2">
      <c r="CT131" s="69"/>
      <c r="CU131" s="70"/>
      <c r="CV131" s="70"/>
      <c r="CW131" s="70"/>
      <c r="CX131" s="70"/>
      <c r="CY131" s="70"/>
      <c r="CZ131" s="70"/>
      <c r="DA131" s="70"/>
      <c r="DB131" s="70"/>
      <c r="DC131" s="70"/>
      <c r="DD131" s="70"/>
      <c r="DE131" s="70"/>
      <c r="DF131" s="70"/>
      <c r="DG131" s="70"/>
      <c r="DH131" s="70"/>
    </row>
    <row r="132" spans="98:112" x14ac:dyDescent="0.2">
      <c r="CT132" s="69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70"/>
      <c r="DH132" s="70"/>
    </row>
    <row r="133" spans="98:112" x14ac:dyDescent="0.2">
      <c r="CT133" s="69"/>
      <c r="CU133" s="70"/>
      <c r="CV133" s="70"/>
      <c r="CW133" s="70"/>
      <c r="CX133" s="70"/>
      <c r="CY133" s="70"/>
      <c r="CZ133" s="70"/>
      <c r="DA133" s="70"/>
      <c r="DB133" s="70"/>
      <c r="DC133" s="70"/>
      <c r="DD133" s="70"/>
      <c r="DE133" s="70"/>
      <c r="DF133" s="70"/>
      <c r="DG133" s="70"/>
      <c r="DH133" s="70"/>
    </row>
    <row r="134" spans="98:112" x14ac:dyDescent="0.2">
      <c r="CT134" s="69"/>
      <c r="CU134" s="70"/>
      <c r="CV134" s="70"/>
      <c r="CW134" s="70"/>
      <c r="CX134" s="70"/>
      <c r="CY134" s="70"/>
      <c r="CZ134" s="70"/>
      <c r="DA134" s="70"/>
      <c r="DB134" s="70"/>
      <c r="DC134" s="70"/>
      <c r="DD134" s="70"/>
      <c r="DE134" s="70"/>
      <c r="DF134" s="70"/>
      <c r="DG134" s="70"/>
      <c r="DH134" s="70"/>
    </row>
    <row r="135" spans="98:112" x14ac:dyDescent="0.2">
      <c r="CT135" s="69"/>
      <c r="CU135" s="70"/>
      <c r="CV135" s="70"/>
      <c r="CW135" s="70"/>
      <c r="CX135" s="70"/>
      <c r="CY135" s="70"/>
      <c r="CZ135" s="70"/>
      <c r="DA135" s="70"/>
      <c r="DB135" s="70"/>
      <c r="DC135" s="70"/>
      <c r="DD135" s="70"/>
      <c r="DE135" s="70"/>
      <c r="DF135" s="70"/>
      <c r="DG135" s="70"/>
      <c r="DH135" s="70"/>
    </row>
    <row r="136" spans="98:112" x14ac:dyDescent="0.2">
      <c r="CT136" s="69"/>
      <c r="CU136" s="70"/>
      <c r="CV136" s="70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70"/>
      <c r="DH136" s="70"/>
    </row>
    <row r="137" spans="98:112" x14ac:dyDescent="0.2">
      <c r="CT137" s="69"/>
      <c r="CU137" s="70"/>
      <c r="CV137" s="70"/>
      <c r="CW137" s="70"/>
      <c r="CX137" s="70"/>
      <c r="CY137" s="70"/>
      <c r="CZ137" s="70"/>
      <c r="DA137" s="70"/>
      <c r="DB137" s="70"/>
      <c r="DC137" s="70"/>
      <c r="DD137" s="70"/>
      <c r="DE137" s="70"/>
      <c r="DF137" s="70"/>
      <c r="DG137" s="70"/>
      <c r="DH137" s="70"/>
    </row>
    <row r="138" spans="98:112" x14ac:dyDescent="0.2">
      <c r="CT138" s="69"/>
      <c r="CU138" s="70"/>
      <c r="CV138" s="70"/>
      <c r="CW138" s="70"/>
      <c r="CX138" s="70"/>
      <c r="CY138" s="70"/>
      <c r="CZ138" s="70"/>
      <c r="DA138" s="70"/>
      <c r="DB138" s="70"/>
      <c r="DC138" s="70"/>
      <c r="DD138" s="70"/>
      <c r="DE138" s="70"/>
      <c r="DF138" s="70"/>
      <c r="DG138" s="70"/>
      <c r="DH138" s="70"/>
    </row>
    <row r="139" spans="98:112" x14ac:dyDescent="0.2">
      <c r="CT139" s="69"/>
      <c r="CU139" s="70"/>
      <c r="CV139" s="70"/>
      <c r="CW139" s="70"/>
      <c r="CX139" s="70"/>
      <c r="CY139" s="70"/>
      <c r="CZ139" s="70"/>
      <c r="DA139" s="70"/>
      <c r="DB139" s="70"/>
      <c r="DC139" s="70"/>
      <c r="DD139" s="70"/>
      <c r="DE139" s="70"/>
      <c r="DF139" s="70"/>
      <c r="DG139" s="70"/>
      <c r="DH139" s="70"/>
    </row>
    <row r="140" spans="98:112" x14ac:dyDescent="0.2">
      <c r="CT140" s="69"/>
      <c r="CU140" s="70"/>
      <c r="CV140" s="70"/>
      <c r="CW140" s="70"/>
      <c r="CX140" s="70"/>
      <c r="CY140" s="70"/>
      <c r="CZ140" s="70"/>
      <c r="DA140" s="70"/>
      <c r="DB140" s="70"/>
      <c r="DC140" s="70"/>
      <c r="DD140" s="70"/>
      <c r="DE140" s="70"/>
      <c r="DF140" s="70"/>
      <c r="DG140" s="70"/>
      <c r="DH140" s="70"/>
    </row>
    <row r="141" spans="98:112" x14ac:dyDescent="0.2">
      <c r="CT141" s="69"/>
      <c r="CU141" s="70"/>
      <c r="CV141" s="70"/>
      <c r="CW141" s="70"/>
      <c r="CX141" s="70"/>
      <c r="CY141" s="70"/>
      <c r="CZ141" s="70"/>
      <c r="DA141" s="70"/>
      <c r="DB141" s="70"/>
      <c r="DC141" s="70"/>
      <c r="DD141" s="70"/>
      <c r="DE141" s="70"/>
      <c r="DF141" s="70"/>
      <c r="DG141" s="70"/>
      <c r="DH141" s="70"/>
    </row>
    <row r="142" spans="98:112" x14ac:dyDescent="0.2">
      <c r="CT142" s="69"/>
      <c r="CU142" s="70"/>
      <c r="CV142" s="70"/>
      <c r="CW142" s="70"/>
      <c r="CX142" s="70"/>
      <c r="CY142" s="70"/>
      <c r="CZ142" s="70"/>
      <c r="DA142" s="70"/>
      <c r="DB142" s="70"/>
      <c r="DC142" s="70"/>
      <c r="DD142" s="70"/>
      <c r="DE142" s="70"/>
      <c r="DF142" s="70"/>
      <c r="DG142" s="70"/>
      <c r="DH142" s="70"/>
    </row>
    <row r="143" spans="98:112" x14ac:dyDescent="0.2">
      <c r="CT143" s="69"/>
      <c r="CU143" s="70"/>
      <c r="CV143" s="70"/>
      <c r="CW143" s="70"/>
      <c r="CX143" s="70"/>
      <c r="CY143" s="70"/>
      <c r="CZ143" s="70"/>
      <c r="DA143" s="70"/>
      <c r="DB143" s="70"/>
      <c r="DC143" s="70"/>
      <c r="DD143" s="70"/>
      <c r="DE143" s="70"/>
      <c r="DF143" s="70"/>
      <c r="DG143" s="70"/>
      <c r="DH143" s="70"/>
    </row>
    <row r="144" spans="98:112" x14ac:dyDescent="0.2">
      <c r="CT144" s="69"/>
      <c r="CU144" s="70"/>
      <c r="CV144" s="70"/>
      <c r="CW144" s="70"/>
      <c r="CX144" s="70"/>
      <c r="CY144" s="70"/>
      <c r="CZ144" s="70"/>
      <c r="DA144" s="70"/>
      <c r="DB144" s="70"/>
      <c r="DC144" s="70"/>
      <c r="DD144" s="70"/>
      <c r="DE144" s="70"/>
      <c r="DF144" s="70"/>
      <c r="DG144" s="70"/>
      <c r="DH144" s="70"/>
    </row>
    <row r="145" spans="98:112" x14ac:dyDescent="0.2">
      <c r="CT145" s="69"/>
      <c r="CU145" s="70"/>
      <c r="CV145" s="70"/>
      <c r="CW145" s="70"/>
      <c r="CX145" s="70"/>
      <c r="CY145" s="70"/>
      <c r="CZ145" s="70"/>
      <c r="DA145" s="70"/>
      <c r="DB145" s="70"/>
      <c r="DC145" s="70"/>
      <c r="DD145" s="70"/>
      <c r="DE145" s="70"/>
      <c r="DF145" s="70"/>
      <c r="DG145" s="70"/>
      <c r="DH145" s="70"/>
    </row>
    <row r="146" spans="98:112" x14ac:dyDescent="0.2">
      <c r="CT146" s="69"/>
      <c r="CU146" s="70"/>
      <c r="CV146" s="70"/>
      <c r="CW146" s="70"/>
      <c r="CX146" s="70"/>
      <c r="CY146" s="70"/>
      <c r="CZ146" s="70"/>
      <c r="DA146" s="70"/>
      <c r="DB146" s="70"/>
      <c r="DC146" s="70"/>
      <c r="DD146" s="70"/>
      <c r="DE146" s="70"/>
      <c r="DF146" s="70"/>
      <c r="DG146" s="70"/>
      <c r="DH146" s="70"/>
    </row>
    <row r="147" spans="98:112" x14ac:dyDescent="0.2">
      <c r="CT147" s="69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70"/>
      <c r="DH147" s="70"/>
    </row>
    <row r="148" spans="98:112" x14ac:dyDescent="0.2">
      <c r="CT148" s="69"/>
      <c r="CU148" s="70"/>
      <c r="CV148" s="70"/>
      <c r="CW148" s="70"/>
      <c r="CX148" s="70"/>
      <c r="CY148" s="70"/>
      <c r="CZ148" s="70"/>
      <c r="DA148" s="70"/>
      <c r="DB148" s="70"/>
      <c r="DC148" s="70"/>
      <c r="DD148" s="70"/>
      <c r="DE148" s="70"/>
      <c r="DF148" s="70"/>
      <c r="DG148" s="70"/>
      <c r="DH148" s="70"/>
    </row>
    <row r="149" spans="98:112" x14ac:dyDescent="0.2">
      <c r="CT149" s="69"/>
      <c r="CU149" s="70"/>
      <c r="CV149" s="70"/>
      <c r="CW149" s="70"/>
      <c r="CX149" s="70"/>
      <c r="CY149" s="70"/>
      <c r="CZ149" s="70"/>
      <c r="DA149" s="70"/>
      <c r="DB149" s="70"/>
      <c r="DC149" s="70"/>
      <c r="DD149" s="70"/>
      <c r="DE149" s="70"/>
      <c r="DF149" s="70"/>
      <c r="DG149" s="70"/>
      <c r="DH149" s="70"/>
    </row>
    <row r="150" spans="98:112" x14ac:dyDescent="0.2">
      <c r="CT150" s="69"/>
      <c r="CU150" s="70"/>
      <c r="CV150" s="70"/>
      <c r="CW150" s="70"/>
      <c r="CX150" s="70"/>
      <c r="CY150" s="70"/>
      <c r="CZ150" s="70"/>
      <c r="DA150" s="70"/>
      <c r="DB150" s="70"/>
      <c r="DC150" s="70"/>
      <c r="DD150" s="70"/>
      <c r="DE150" s="70"/>
      <c r="DF150" s="70"/>
      <c r="DG150" s="70"/>
      <c r="DH150" s="70"/>
    </row>
    <row r="151" spans="98:112" x14ac:dyDescent="0.2">
      <c r="CT151" s="69"/>
      <c r="CU151" s="70"/>
      <c r="CV151" s="70"/>
      <c r="CW151" s="70"/>
      <c r="CX151" s="70"/>
      <c r="CY151" s="70"/>
      <c r="CZ151" s="70"/>
      <c r="DA151" s="70"/>
      <c r="DB151" s="70"/>
      <c r="DC151" s="70"/>
      <c r="DD151" s="70"/>
      <c r="DE151" s="70"/>
      <c r="DF151" s="70"/>
      <c r="DG151" s="70"/>
      <c r="DH151" s="70"/>
    </row>
    <row r="152" spans="98:112" x14ac:dyDescent="0.2">
      <c r="CT152" s="69"/>
      <c r="CU152" s="70"/>
      <c r="CV152" s="70"/>
      <c r="CW152" s="70"/>
      <c r="CX152" s="70"/>
      <c r="CY152" s="70"/>
      <c r="CZ152" s="70"/>
      <c r="DA152" s="70"/>
      <c r="DB152" s="70"/>
      <c r="DC152" s="70"/>
      <c r="DD152" s="70"/>
      <c r="DE152" s="70"/>
      <c r="DF152" s="70"/>
      <c r="DG152" s="70"/>
      <c r="DH152" s="70"/>
    </row>
    <row r="153" spans="98:112" x14ac:dyDescent="0.2">
      <c r="CT153" s="69"/>
      <c r="CU153" s="70"/>
      <c r="CV153" s="70"/>
      <c r="CW153" s="70"/>
      <c r="CX153" s="70"/>
      <c r="CY153" s="70"/>
      <c r="CZ153" s="70"/>
      <c r="DA153" s="70"/>
      <c r="DB153" s="70"/>
      <c r="DC153" s="70"/>
      <c r="DD153" s="70"/>
      <c r="DE153" s="70"/>
      <c r="DF153" s="70"/>
      <c r="DG153" s="70"/>
      <c r="DH153" s="70"/>
    </row>
    <row r="154" spans="98:112" x14ac:dyDescent="0.2">
      <c r="CT154" s="69"/>
      <c r="CU154" s="70"/>
      <c r="CV154" s="70"/>
      <c r="CW154" s="70"/>
      <c r="CX154" s="70"/>
      <c r="CY154" s="70"/>
      <c r="CZ154" s="70"/>
      <c r="DA154" s="70"/>
      <c r="DB154" s="70"/>
      <c r="DC154" s="70"/>
      <c r="DD154" s="70"/>
      <c r="DE154" s="70"/>
      <c r="DF154" s="70"/>
      <c r="DG154" s="70"/>
      <c r="DH154" s="70"/>
    </row>
    <row r="155" spans="98:112" x14ac:dyDescent="0.2">
      <c r="CT155" s="69"/>
      <c r="CU155" s="70"/>
      <c r="CV155" s="70"/>
      <c r="CW155" s="70"/>
      <c r="CX155" s="70"/>
      <c r="CY155" s="70"/>
      <c r="CZ155" s="70"/>
      <c r="DA155" s="70"/>
      <c r="DB155" s="70"/>
      <c r="DC155" s="70"/>
      <c r="DD155" s="70"/>
      <c r="DE155" s="70"/>
      <c r="DF155" s="70"/>
      <c r="DG155" s="70"/>
      <c r="DH155" s="70"/>
    </row>
    <row r="156" spans="98:112" x14ac:dyDescent="0.2">
      <c r="CT156" s="69"/>
      <c r="CU156" s="70"/>
      <c r="CV156" s="70"/>
      <c r="CW156" s="70"/>
      <c r="CX156" s="70"/>
      <c r="CY156" s="70"/>
      <c r="CZ156" s="70"/>
      <c r="DA156" s="70"/>
      <c r="DB156" s="70"/>
      <c r="DC156" s="70"/>
      <c r="DD156" s="70"/>
      <c r="DE156" s="70"/>
      <c r="DF156" s="70"/>
      <c r="DG156" s="70"/>
      <c r="DH156" s="70"/>
    </row>
    <row r="157" spans="98:112" x14ac:dyDescent="0.2">
      <c r="CT157" s="69"/>
      <c r="CU157" s="70"/>
      <c r="CV157" s="70"/>
      <c r="CW157" s="70"/>
      <c r="CX157" s="70"/>
      <c r="CY157" s="70"/>
      <c r="CZ157" s="70"/>
      <c r="DA157" s="70"/>
      <c r="DB157" s="70"/>
      <c r="DC157" s="70"/>
      <c r="DD157" s="70"/>
      <c r="DE157" s="70"/>
      <c r="DF157" s="70"/>
      <c r="DG157" s="70"/>
      <c r="DH157" s="70"/>
    </row>
    <row r="158" spans="98:112" x14ac:dyDescent="0.2">
      <c r="CT158" s="69"/>
      <c r="CU158" s="70"/>
      <c r="CV158" s="70"/>
      <c r="CW158" s="70"/>
      <c r="CX158" s="70"/>
      <c r="CY158" s="70"/>
      <c r="CZ158" s="70"/>
      <c r="DA158" s="70"/>
      <c r="DB158" s="70"/>
      <c r="DC158" s="70"/>
      <c r="DD158" s="70"/>
      <c r="DE158" s="70"/>
      <c r="DF158" s="70"/>
      <c r="DG158" s="70"/>
      <c r="DH158" s="70"/>
    </row>
    <row r="159" spans="98:112" x14ac:dyDescent="0.2">
      <c r="CT159" s="69"/>
      <c r="CU159" s="70"/>
      <c r="CV159" s="70"/>
      <c r="CW159" s="70"/>
      <c r="CX159" s="70"/>
      <c r="CY159" s="70"/>
      <c r="CZ159" s="70"/>
      <c r="DA159" s="70"/>
      <c r="DB159" s="70"/>
      <c r="DC159" s="70"/>
      <c r="DD159" s="70"/>
      <c r="DE159" s="70"/>
      <c r="DF159" s="70"/>
      <c r="DG159" s="70"/>
      <c r="DH159" s="70"/>
    </row>
    <row r="160" spans="98:112" x14ac:dyDescent="0.2">
      <c r="CT160" s="69"/>
      <c r="CU160" s="70"/>
      <c r="CV160" s="70"/>
      <c r="CW160" s="70"/>
      <c r="CX160" s="70"/>
      <c r="CY160" s="70"/>
      <c r="CZ160" s="70"/>
      <c r="DA160" s="70"/>
      <c r="DB160" s="70"/>
      <c r="DC160" s="70"/>
      <c r="DD160" s="70"/>
      <c r="DE160" s="70"/>
      <c r="DF160" s="70"/>
      <c r="DG160" s="70"/>
      <c r="DH160" s="70"/>
    </row>
    <row r="161" spans="98:112" x14ac:dyDescent="0.2">
      <c r="CT161" s="69"/>
      <c r="CU161" s="70"/>
      <c r="CV161" s="70"/>
      <c r="CW161" s="70"/>
      <c r="CX161" s="70"/>
      <c r="CY161" s="70"/>
      <c r="CZ161" s="70"/>
      <c r="DA161" s="70"/>
      <c r="DB161" s="70"/>
      <c r="DC161" s="70"/>
      <c r="DD161" s="70"/>
      <c r="DE161" s="70"/>
      <c r="DF161" s="70"/>
      <c r="DG161" s="70"/>
      <c r="DH161" s="70"/>
    </row>
    <row r="162" spans="98:112" x14ac:dyDescent="0.2">
      <c r="CT162" s="69"/>
      <c r="CU162" s="70"/>
      <c r="CV162" s="70"/>
      <c r="CW162" s="70"/>
      <c r="CX162" s="70"/>
      <c r="CY162" s="70"/>
      <c r="CZ162" s="70"/>
      <c r="DA162" s="70"/>
      <c r="DB162" s="70"/>
      <c r="DC162" s="70"/>
      <c r="DD162" s="70"/>
      <c r="DE162" s="70"/>
      <c r="DF162" s="70"/>
      <c r="DG162" s="70"/>
      <c r="DH162" s="70"/>
    </row>
    <row r="163" spans="98:112" x14ac:dyDescent="0.2">
      <c r="CT163" s="69"/>
      <c r="CU163" s="70"/>
      <c r="CV163" s="70"/>
      <c r="CW163" s="70"/>
      <c r="CX163" s="70"/>
      <c r="CY163" s="70"/>
      <c r="CZ163" s="70"/>
      <c r="DA163" s="70"/>
      <c r="DB163" s="70"/>
      <c r="DC163" s="70"/>
      <c r="DD163" s="70"/>
      <c r="DE163" s="70"/>
      <c r="DF163" s="70"/>
      <c r="DG163" s="70"/>
      <c r="DH163" s="70"/>
    </row>
    <row r="164" spans="98:112" x14ac:dyDescent="0.2">
      <c r="CT164" s="69"/>
      <c r="CU164" s="70"/>
      <c r="CV164" s="70"/>
      <c r="CW164" s="70"/>
      <c r="CX164" s="70"/>
      <c r="CY164" s="70"/>
      <c r="CZ164" s="70"/>
      <c r="DA164" s="70"/>
      <c r="DB164" s="70"/>
      <c r="DC164" s="70"/>
      <c r="DD164" s="70"/>
      <c r="DE164" s="70"/>
      <c r="DF164" s="70"/>
      <c r="DG164" s="70"/>
      <c r="DH164" s="70"/>
    </row>
    <row r="165" spans="98:112" x14ac:dyDescent="0.2">
      <c r="CT165" s="69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</row>
    <row r="166" spans="98:112" x14ac:dyDescent="0.2">
      <c r="CT166" s="69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</row>
    <row r="167" spans="98:112" x14ac:dyDescent="0.2">
      <c r="CT167" s="69"/>
      <c r="CU167" s="70"/>
      <c r="CV167" s="70"/>
      <c r="CW167" s="70"/>
      <c r="CX167" s="70"/>
      <c r="CY167" s="70"/>
      <c r="CZ167" s="70"/>
      <c r="DA167" s="70"/>
      <c r="DB167" s="70"/>
      <c r="DC167" s="70"/>
      <c r="DD167" s="70"/>
      <c r="DE167" s="70"/>
      <c r="DF167" s="70"/>
      <c r="DG167" s="70"/>
      <c r="DH167" s="70"/>
    </row>
    <row r="168" spans="98:112" x14ac:dyDescent="0.2">
      <c r="CT168" s="69"/>
      <c r="CU168" s="70"/>
      <c r="CV168" s="70"/>
      <c r="CW168" s="70"/>
      <c r="CX168" s="70"/>
      <c r="CY168" s="70"/>
      <c r="CZ168" s="70"/>
      <c r="DA168" s="70"/>
      <c r="DB168" s="70"/>
      <c r="DC168" s="70"/>
      <c r="DD168" s="70"/>
      <c r="DE168" s="70"/>
      <c r="DF168" s="70"/>
      <c r="DG168" s="70"/>
      <c r="DH168" s="70"/>
    </row>
    <row r="169" spans="98:112" x14ac:dyDescent="0.2">
      <c r="CT169" s="69"/>
      <c r="CU169" s="70"/>
      <c r="CV169" s="70"/>
      <c r="CW169" s="70"/>
      <c r="CX169" s="70"/>
      <c r="CY169" s="70"/>
      <c r="CZ169" s="70"/>
      <c r="DA169" s="70"/>
      <c r="DB169" s="70"/>
      <c r="DC169" s="70"/>
      <c r="DD169" s="70"/>
      <c r="DE169" s="70"/>
      <c r="DF169" s="70"/>
      <c r="DG169" s="70"/>
      <c r="DH169" s="70"/>
    </row>
    <row r="170" spans="98:112" x14ac:dyDescent="0.2">
      <c r="CT170" s="69"/>
      <c r="CU170" s="70"/>
      <c r="CV170" s="70"/>
      <c r="CW170" s="70"/>
      <c r="CX170" s="70"/>
      <c r="CY170" s="70"/>
      <c r="CZ170" s="70"/>
      <c r="DA170" s="70"/>
      <c r="DB170" s="70"/>
      <c r="DC170" s="70"/>
      <c r="DD170" s="70"/>
      <c r="DE170" s="70"/>
      <c r="DF170" s="70"/>
      <c r="DG170" s="70"/>
      <c r="DH170" s="70"/>
    </row>
    <row r="171" spans="98:112" x14ac:dyDescent="0.2">
      <c r="CT171" s="69"/>
      <c r="CU171" s="70"/>
      <c r="CV171" s="70"/>
      <c r="CW171" s="70"/>
      <c r="CX171" s="70"/>
      <c r="CY171" s="70"/>
      <c r="CZ171" s="70"/>
      <c r="DA171" s="70"/>
      <c r="DB171" s="70"/>
      <c r="DC171" s="70"/>
      <c r="DD171" s="70"/>
      <c r="DE171" s="70"/>
      <c r="DF171" s="70"/>
      <c r="DG171" s="70"/>
      <c r="DH171" s="70"/>
    </row>
    <row r="172" spans="98:112" x14ac:dyDescent="0.2">
      <c r="CT172" s="69"/>
      <c r="CU172" s="70"/>
      <c r="CV172" s="70"/>
      <c r="CW172" s="70"/>
      <c r="CX172" s="70"/>
      <c r="CY172" s="70"/>
      <c r="CZ172" s="70"/>
      <c r="DA172" s="70"/>
      <c r="DB172" s="70"/>
      <c r="DC172" s="70"/>
      <c r="DD172" s="70"/>
      <c r="DE172" s="70"/>
      <c r="DF172" s="70"/>
      <c r="DG172" s="70"/>
      <c r="DH172" s="70"/>
    </row>
    <row r="173" spans="98:112" x14ac:dyDescent="0.2">
      <c r="CT173" s="69"/>
      <c r="CU173" s="70"/>
      <c r="CV173" s="70"/>
      <c r="CW173" s="70"/>
      <c r="CX173" s="70"/>
      <c r="CY173" s="70"/>
      <c r="CZ173" s="70"/>
      <c r="DA173" s="70"/>
      <c r="DB173" s="70"/>
      <c r="DC173" s="70"/>
      <c r="DD173" s="70"/>
      <c r="DE173" s="70"/>
      <c r="DF173" s="70"/>
      <c r="DG173" s="70"/>
      <c r="DH173" s="70"/>
    </row>
    <row r="174" spans="98:112" x14ac:dyDescent="0.2">
      <c r="CT174" s="69"/>
      <c r="CU174" s="70"/>
      <c r="CV174" s="70"/>
      <c r="CW174" s="70"/>
      <c r="CX174" s="70"/>
      <c r="CY174" s="70"/>
      <c r="CZ174" s="70"/>
      <c r="DA174" s="70"/>
      <c r="DB174" s="70"/>
      <c r="DC174" s="70"/>
      <c r="DD174" s="70"/>
      <c r="DE174" s="70"/>
      <c r="DF174" s="70"/>
      <c r="DG174" s="70"/>
      <c r="DH174" s="70"/>
    </row>
    <row r="175" spans="98:112" x14ac:dyDescent="0.2">
      <c r="CT175" s="69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0"/>
    </row>
    <row r="176" spans="98:112" x14ac:dyDescent="0.2">
      <c r="CT176" s="69"/>
      <c r="CU176" s="70"/>
      <c r="CV176" s="70"/>
      <c r="CW176" s="70"/>
      <c r="CX176" s="70"/>
      <c r="CY176" s="70"/>
      <c r="CZ176" s="70"/>
      <c r="DA176" s="70"/>
      <c r="DB176" s="70"/>
      <c r="DC176" s="70"/>
      <c r="DD176" s="70"/>
      <c r="DE176" s="70"/>
      <c r="DF176" s="70"/>
      <c r="DG176" s="70"/>
      <c r="DH176" s="70"/>
    </row>
    <row r="177" spans="1:128" x14ac:dyDescent="0.2">
      <c r="CT177" s="69"/>
      <c r="CU177" s="70"/>
      <c r="CV177" s="70"/>
      <c r="CW177" s="70"/>
      <c r="CX177" s="70"/>
      <c r="CY177" s="70"/>
      <c r="CZ177" s="70"/>
      <c r="DA177" s="70"/>
      <c r="DB177" s="70"/>
      <c r="DC177" s="70"/>
      <c r="DD177" s="70"/>
      <c r="DE177" s="70"/>
      <c r="DF177" s="70"/>
      <c r="DG177" s="70"/>
      <c r="DH177" s="70"/>
    </row>
    <row r="178" spans="1:128" x14ac:dyDescent="0.2">
      <c r="CT178" s="69"/>
      <c r="CU178" s="70"/>
      <c r="CV178" s="70"/>
      <c r="CW178" s="70"/>
      <c r="CX178" s="70"/>
      <c r="CY178" s="70"/>
      <c r="CZ178" s="70"/>
      <c r="DA178" s="70"/>
      <c r="DB178" s="70"/>
      <c r="DC178" s="70"/>
      <c r="DD178" s="70"/>
      <c r="DE178" s="70"/>
      <c r="DF178" s="70"/>
      <c r="DG178" s="70"/>
      <c r="DH178" s="70"/>
    </row>
    <row r="179" spans="1:128" x14ac:dyDescent="0.2">
      <c r="CT179" s="69"/>
      <c r="CU179" s="70"/>
      <c r="CV179" s="70"/>
      <c r="CW179" s="70"/>
      <c r="CX179" s="70"/>
      <c r="CY179" s="70"/>
      <c r="CZ179" s="70"/>
      <c r="DA179" s="70"/>
      <c r="DB179" s="70"/>
      <c r="DC179" s="70"/>
      <c r="DD179" s="70"/>
      <c r="DE179" s="70"/>
      <c r="DF179" s="70"/>
      <c r="DG179" s="70"/>
      <c r="DH179" s="70"/>
    </row>
    <row r="180" spans="1:128" x14ac:dyDescent="0.2">
      <c r="CT180" s="69"/>
      <c r="CU180" s="70"/>
      <c r="CV180" s="70"/>
      <c r="CW180" s="70"/>
      <c r="CX180" s="70"/>
      <c r="CY180" s="70"/>
      <c r="CZ180" s="70"/>
      <c r="DA180" s="70"/>
      <c r="DB180" s="70"/>
      <c r="DC180" s="70"/>
      <c r="DD180" s="70"/>
      <c r="DE180" s="70"/>
      <c r="DF180" s="70"/>
      <c r="DG180" s="70"/>
      <c r="DH180" s="70"/>
    </row>
    <row r="181" spans="1:128" x14ac:dyDescent="0.2">
      <c r="CT181" s="69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</row>
    <row r="182" spans="1:128" x14ac:dyDescent="0.2">
      <c r="CT182" s="69"/>
      <c r="CU182" s="70"/>
      <c r="CV182" s="70"/>
      <c r="CW182" s="70"/>
      <c r="CX182" s="70"/>
      <c r="CY182" s="70"/>
      <c r="CZ182" s="70"/>
      <c r="DA182" s="70"/>
      <c r="DB182" s="70"/>
      <c r="DC182" s="70"/>
      <c r="DD182" s="70"/>
      <c r="DE182" s="70"/>
      <c r="DF182" s="70"/>
      <c r="DG182" s="70"/>
      <c r="DH182" s="70"/>
    </row>
    <row r="183" spans="1:128" x14ac:dyDescent="0.2">
      <c r="CT183" s="69"/>
      <c r="CU183" s="70"/>
      <c r="CV183" s="70"/>
      <c r="CW183" s="70"/>
      <c r="CX183" s="70"/>
      <c r="CY183" s="70"/>
      <c r="CZ183" s="70"/>
      <c r="DA183" s="70"/>
      <c r="DB183" s="70"/>
      <c r="DC183" s="70"/>
      <c r="DD183" s="70"/>
      <c r="DE183" s="70"/>
      <c r="DF183" s="70"/>
      <c r="DG183" s="70"/>
      <c r="DH183" s="70"/>
    </row>
    <row r="184" spans="1:128" x14ac:dyDescent="0.2">
      <c r="CT184" s="69"/>
      <c r="CU184" s="70"/>
      <c r="CV184" s="70"/>
      <c r="CW184" s="70"/>
      <c r="CX184" s="70"/>
      <c r="CY184" s="70"/>
      <c r="CZ184" s="70"/>
      <c r="DA184" s="70"/>
      <c r="DB184" s="70"/>
      <c r="DC184" s="70"/>
      <c r="DD184" s="70"/>
      <c r="DE184" s="70"/>
      <c r="DF184" s="70"/>
      <c r="DG184" s="70"/>
      <c r="DH184" s="70"/>
    </row>
    <row r="185" spans="1:128" x14ac:dyDescent="0.2">
      <c r="CT185" s="69"/>
      <c r="CU185" s="70"/>
      <c r="CV185" s="70"/>
      <c r="CW185" s="70"/>
      <c r="CX185" s="70"/>
      <c r="CY185" s="70"/>
      <c r="CZ185" s="70"/>
      <c r="DA185" s="70"/>
      <c r="DB185" s="70"/>
      <c r="DC185" s="70"/>
      <c r="DD185" s="70"/>
      <c r="DE185" s="70"/>
      <c r="DF185" s="70"/>
      <c r="DG185" s="70"/>
      <c r="DH185" s="70"/>
    </row>
    <row r="186" spans="1:128" x14ac:dyDescent="0.2">
      <c r="CT186" s="69"/>
      <c r="CU186" s="70"/>
      <c r="CV186" s="70"/>
      <c r="CW186" s="70"/>
      <c r="CX186" s="70"/>
      <c r="CY186" s="70"/>
      <c r="CZ186" s="70"/>
      <c r="DA186" s="70"/>
      <c r="DB186" s="70"/>
      <c r="DC186" s="70"/>
      <c r="DD186" s="70"/>
      <c r="DE186" s="70"/>
      <c r="DF186" s="70"/>
      <c r="DG186" s="70"/>
      <c r="DH186" s="70"/>
    </row>
    <row r="187" spans="1:128" x14ac:dyDescent="0.2">
      <c r="CT187" s="69"/>
      <c r="CU187" s="70"/>
      <c r="CV187" s="70"/>
      <c r="CW187" s="70"/>
      <c r="CX187" s="70"/>
      <c r="CY187" s="70"/>
      <c r="CZ187" s="70"/>
      <c r="DA187" s="70"/>
      <c r="DB187" s="70"/>
      <c r="DC187" s="70"/>
      <c r="DD187" s="70"/>
      <c r="DE187" s="70"/>
      <c r="DF187" s="70"/>
      <c r="DG187" s="70"/>
      <c r="DH187" s="70"/>
    </row>
    <row r="188" spans="1:128" x14ac:dyDescent="0.2">
      <c r="CT188" s="69"/>
      <c r="CU188" s="70"/>
      <c r="CV188" s="70"/>
      <c r="CW188" s="70"/>
      <c r="CX188" s="70"/>
      <c r="CY188" s="70"/>
      <c r="CZ188" s="70"/>
      <c r="DA188" s="70"/>
      <c r="DB188" s="70"/>
      <c r="DC188" s="70"/>
      <c r="DD188" s="70"/>
      <c r="DE188" s="70"/>
      <c r="DF188" s="70"/>
      <c r="DG188" s="70"/>
      <c r="DH188" s="70"/>
    </row>
    <row r="189" spans="1:128" x14ac:dyDescent="0.2">
      <c r="CT189" s="69"/>
      <c r="CU189" s="70"/>
      <c r="CV189" s="70"/>
      <c r="CW189" s="70"/>
      <c r="CX189" s="70"/>
      <c r="CY189" s="70"/>
      <c r="CZ189" s="70"/>
      <c r="DA189" s="70"/>
      <c r="DB189" s="70"/>
      <c r="DC189" s="70"/>
      <c r="DD189" s="70"/>
      <c r="DE189" s="70"/>
      <c r="DF189" s="70"/>
      <c r="DG189" s="70"/>
      <c r="DH189" s="70"/>
    </row>
    <row r="190" spans="1:128" s="51" customFormat="1" x14ac:dyDescent="0.2">
      <c r="A190" s="50"/>
      <c r="B190" s="50"/>
      <c r="C190" s="87"/>
      <c r="D190" s="87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2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6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6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71"/>
      <c r="CU190" s="72"/>
      <c r="CV190" s="72"/>
      <c r="CW190" s="72"/>
      <c r="CX190" s="72"/>
      <c r="CY190" s="72"/>
      <c r="CZ190" s="72"/>
      <c r="DA190" s="72"/>
      <c r="DB190" s="72"/>
      <c r="DC190" s="72"/>
      <c r="DD190" s="72"/>
      <c r="DE190" s="72"/>
      <c r="DF190" s="72"/>
      <c r="DG190" s="72"/>
      <c r="DH190" s="72"/>
      <c r="DI190" s="71"/>
      <c r="DJ190" s="72"/>
      <c r="DK190" s="72"/>
      <c r="DL190" s="72"/>
      <c r="DM190" s="72"/>
      <c r="DN190" s="72"/>
      <c r="DO190" s="72"/>
      <c r="DP190" s="72"/>
      <c r="DQ190" s="72"/>
      <c r="DR190" s="72"/>
      <c r="DS190" s="72"/>
      <c r="DT190" s="72"/>
      <c r="DU190" s="72"/>
      <c r="DV190" s="72"/>
      <c r="DW190" s="72"/>
      <c r="DX190" s="53"/>
    </row>
    <row r="191" spans="1:128" s="51" customFormat="1" x14ac:dyDescent="0.2">
      <c r="A191" s="50"/>
      <c r="B191" s="50"/>
      <c r="C191" s="87"/>
      <c r="D191" s="87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2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6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6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71"/>
      <c r="CU191" s="72"/>
      <c r="CV191" s="72"/>
      <c r="CW191" s="72"/>
      <c r="CX191" s="72"/>
      <c r="CY191" s="72"/>
      <c r="CZ191" s="72"/>
      <c r="DA191" s="72"/>
      <c r="DB191" s="72"/>
      <c r="DC191" s="72"/>
      <c r="DD191" s="72"/>
      <c r="DE191" s="72"/>
      <c r="DF191" s="72"/>
      <c r="DG191" s="72"/>
      <c r="DH191" s="72"/>
      <c r="DI191" s="71"/>
      <c r="DJ191" s="72"/>
      <c r="DK191" s="72"/>
      <c r="DL191" s="72"/>
      <c r="DM191" s="72"/>
      <c r="DN191" s="72"/>
      <c r="DO191" s="72"/>
      <c r="DP191" s="72"/>
      <c r="DQ191" s="72"/>
      <c r="DR191" s="72"/>
      <c r="DS191" s="72"/>
      <c r="DT191" s="72"/>
      <c r="DU191" s="72"/>
      <c r="DV191" s="72"/>
      <c r="DW191" s="72"/>
      <c r="DX191" s="53"/>
    </row>
    <row r="192" spans="1:128" x14ac:dyDescent="0.2">
      <c r="CT192" s="69"/>
      <c r="CU192" s="70"/>
      <c r="CV192" s="70"/>
      <c r="CW192" s="70"/>
      <c r="CX192" s="70"/>
      <c r="CY192" s="70"/>
      <c r="CZ192" s="70"/>
      <c r="DA192" s="70"/>
      <c r="DB192" s="70"/>
      <c r="DC192" s="70"/>
      <c r="DD192" s="70"/>
      <c r="DE192" s="70"/>
      <c r="DF192" s="70"/>
      <c r="DG192" s="70"/>
      <c r="DH192" s="70"/>
    </row>
    <row r="193" spans="98:112" x14ac:dyDescent="0.2">
      <c r="CT193" s="69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0"/>
    </row>
    <row r="194" spans="98:112" x14ac:dyDescent="0.2">
      <c r="CT194" s="69"/>
      <c r="CU194" s="70"/>
      <c r="CV194" s="70"/>
      <c r="CW194" s="70"/>
      <c r="CX194" s="70"/>
      <c r="CY194" s="70"/>
      <c r="CZ194" s="70"/>
      <c r="DA194" s="70"/>
      <c r="DB194" s="70"/>
      <c r="DC194" s="70"/>
      <c r="DD194" s="70"/>
      <c r="DE194" s="70"/>
      <c r="DF194" s="70"/>
      <c r="DG194" s="70"/>
      <c r="DH194" s="70"/>
    </row>
    <row r="195" spans="98:112" x14ac:dyDescent="0.2">
      <c r="CT195" s="69"/>
      <c r="CU195" s="70"/>
      <c r="CV195" s="70"/>
      <c r="CW195" s="70"/>
      <c r="CX195" s="70"/>
      <c r="CY195" s="70"/>
      <c r="CZ195" s="70"/>
      <c r="DA195" s="70"/>
      <c r="DB195" s="70"/>
      <c r="DC195" s="70"/>
      <c r="DD195" s="70"/>
      <c r="DE195" s="70"/>
      <c r="DF195" s="70"/>
      <c r="DG195" s="70"/>
      <c r="DH195" s="70"/>
    </row>
    <row r="196" spans="98:112" x14ac:dyDescent="0.2">
      <c r="CT196" s="69"/>
      <c r="CU196" s="70"/>
      <c r="CV196" s="70"/>
      <c r="CW196" s="70"/>
      <c r="CX196" s="70"/>
      <c r="CY196" s="70"/>
      <c r="CZ196" s="70"/>
      <c r="DA196" s="70"/>
      <c r="DB196" s="70"/>
      <c r="DC196" s="70"/>
      <c r="DD196" s="70"/>
      <c r="DE196" s="70"/>
      <c r="DF196" s="70"/>
      <c r="DG196" s="70"/>
      <c r="DH196" s="70"/>
    </row>
    <row r="197" spans="98:112" x14ac:dyDescent="0.2">
      <c r="CT197" s="69"/>
      <c r="CU197" s="70"/>
      <c r="CV197" s="70"/>
      <c r="CW197" s="70"/>
      <c r="CX197" s="70"/>
      <c r="CY197" s="70"/>
      <c r="CZ197" s="70"/>
      <c r="DA197" s="70"/>
      <c r="DB197" s="70"/>
      <c r="DC197" s="70"/>
      <c r="DD197" s="70"/>
      <c r="DE197" s="70"/>
      <c r="DF197" s="70"/>
      <c r="DG197" s="70"/>
      <c r="DH197" s="70"/>
    </row>
    <row r="198" spans="98:112" x14ac:dyDescent="0.2">
      <c r="CT198" s="69"/>
      <c r="CU198" s="70"/>
      <c r="CV198" s="70"/>
      <c r="CW198" s="70"/>
      <c r="CX198" s="70"/>
      <c r="CY198" s="70"/>
      <c r="CZ198" s="70"/>
      <c r="DA198" s="70"/>
      <c r="DB198" s="70"/>
      <c r="DC198" s="70"/>
      <c r="DD198" s="70"/>
      <c r="DE198" s="70"/>
      <c r="DF198" s="70"/>
      <c r="DG198" s="70"/>
      <c r="DH198" s="70"/>
    </row>
    <row r="199" spans="98:112" x14ac:dyDescent="0.2">
      <c r="CT199" s="69"/>
      <c r="CU199" s="70"/>
      <c r="CV199" s="70"/>
      <c r="CW199" s="70"/>
      <c r="CX199" s="70"/>
      <c r="CY199" s="70"/>
      <c r="CZ199" s="70"/>
      <c r="DA199" s="70"/>
      <c r="DB199" s="70"/>
      <c r="DC199" s="70"/>
      <c r="DD199" s="70"/>
      <c r="DE199" s="70"/>
      <c r="DF199" s="70"/>
      <c r="DG199" s="70"/>
      <c r="DH199" s="70"/>
    </row>
    <row r="200" spans="98:112" x14ac:dyDescent="0.2">
      <c r="CT200" s="69"/>
      <c r="CU200" s="70"/>
      <c r="CV200" s="70"/>
      <c r="CW200" s="70"/>
      <c r="CX200" s="70"/>
      <c r="CY200" s="70"/>
      <c r="CZ200" s="70"/>
      <c r="DA200" s="70"/>
      <c r="DB200" s="70"/>
      <c r="DC200" s="70"/>
      <c r="DD200" s="70"/>
      <c r="DE200" s="70"/>
      <c r="DF200" s="70"/>
      <c r="DG200" s="70"/>
      <c r="DH200" s="70"/>
    </row>
    <row r="201" spans="98:112" x14ac:dyDescent="0.2">
      <c r="CT201" s="69"/>
      <c r="CU201" s="70"/>
      <c r="CV201" s="70"/>
      <c r="CW201" s="70"/>
      <c r="CX201" s="70"/>
      <c r="CY201" s="70"/>
      <c r="CZ201" s="70"/>
      <c r="DA201" s="70"/>
      <c r="DB201" s="70"/>
      <c r="DC201" s="70"/>
      <c r="DD201" s="70"/>
      <c r="DE201" s="70"/>
      <c r="DF201" s="70"/>
      <c r="DG201" s="70"/>
      <c r="DH201" s="70"/>
    </row>
    <row r="216" spans="5:97" x14ac:dyDescent="0.2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5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7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7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</row>
    <row r="217" spans="5:97" x14ac:dyDescent="0.2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5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7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7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</row>
    <row r="218" spans="5:97" x14ac:dyDescent="0.2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5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7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7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</row>
    <row r="219" spans="5:97" x14ac:dyDescent="0.2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5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7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7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</row>
    <row r="220" spans="5:97" x14ac:dyDescent="0.2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5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7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7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</row>
    <row r="221" spans="5:97" x14ac:dyDescent="0.2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5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7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7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</row>
    <row r="222" spans="5:97" x14ac:dyDescent="0.2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5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7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7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</row>
    <row r="223" spans="5:97" x14ac:dyDescent="0.2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5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7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7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</row>
    <row r="224" spans="5:97" x14ac:dyDescent="0.2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5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7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7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</row>
    <row r="225" spans="5:97" x14ac:dyDescent="0.2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5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7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7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</row>
  </sheetData>
  <conditionalFormatting sqref="CT2:DH104857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:D1048576">
    <cfRule type="cellIs" dxfId="15" priority="3" operator="equal">
      <formula>"F"</formula>
    </cfRule>
    <cfRule type="cellIs" dxfId="14" priority="4" operator="equal">
      <formula>"B2"</formula>
    </cfRule>
    <cfRule type="cellIs" dxfId="13" priority="5" operator="equal">
      <formula>"C"</formula>
    </cfRule>
    <cfRule type="cellIs" dxfId="12" priority="6" operator="equal">
      <formula>"B1"</formula>
    </cfRule>
  </conditionalFormatting>
  <conditionalFormatting sqref="CE102:CP10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A1:DY225"/>
  <sheetViews>
    <sheetView zoomScale="120" zoomScaleNormal="120" workbookViewId="0">
      <pane ySplit="1" topLeftCell="A2" activePane="bottomLeft" state="frozen"/>
      <selection activeCell="L50" sqref="L50"/>
      <selection pane="bottomLeft" activeCell="L50" sqref="L50"/>
    </sheetView>
  </sheetViews>
  <sheetFormatPr baseColWidth="10" defaultColWidth="11.5" defaultRowHeight="15" x14ac:dyDescent="0.2"/>
  <cols>
    <col min="1" max="2" width="10.6640625" style="29" customWidth="1"/>
    <col min="3" max="3" width="3.1640625" style="48" bestFit="1" customWidth="1"/>
    <col min="4" max="4" width="13" style="29" hidden="1" customWidth="1"/>
    <col min="5" max="5" width="4.33203125" style="97" bestFit="1" customWidth="1"/>
    <col min="6" max="7" width="7.6640625" style="97" bestFit="1" customWidth="1"/>
    <col min="8" max="10" width="6.6640625" style="97" bestFit="1" customWidth="1"/>
    <col min="11" max="11" width="5.6640625" style="97" bestFit="1" customWidth="1"/>
    <col min="12" max="12" width="6.6640625" style="97" bestFit="1" customWidth="1"/>
    <col min="13" max="16" width="7.6640625" style="97" bestFit="1" customWidth="1"/>
    <col min="17" max="17" width="7.6640625" style="96" bestFit="1" customWidth="1"/>
    <col min="18" max="28" width="7.6640625" style="97" bestFit="1" customWidth="1"/>
    <col min="29" max="40" width="4.1640625" style="35" bestFit="1" customWidth="1"/>
    <col min="41" max="41" width="4.1640625" style="36" bestFit="1" customWidth="1"/>
    <col min="42" max="52" width="4.1640625" style="35" bestFit="1" customWidth="1"/>
    <col min="53" max="53" width="4.1640625" style="36" bestFit="1" customWidth="1"/>
    <col min="54" max="58" width="4.1640625" style="35" bestFit="1" customWidth="1"/>
    <col min="59" max="59" width="3.1640625" style="35" bestFit="1" customWidth="1"/>
    <col min="60" max="60" width="4.1640625" style="35" bestFit="1" customWidth="1"/>
    <col min="61" max="61" width="3.1640625" style="35" bestFit="1" customWidth="1"/>
    <col min="62" max="67" width="4.1640625" style="35" bestFit="1" customWidth="1"/>
    <col min="68" max="69" width="3.1640625" style="35" bestFit="1" customWidth="1"/>
    <col min="70" max="72" width="4.1640625" style="35" bestFit="1" customWidth="1"/>
    <col min="73" max="74" width="3.1640625" style="35" bestFit="1" customWidth="1"/>
    <col min="75" max="75" width="4.1640625" style="35" bestFit="1" customWidth="1"/>
    <col min="76" max="79" width="3.1640625" style="35" bestFit="1" customWidth="1"/>
    <col min="80" max="80" width="4.1640625" style="35" bestFit="1" customWidth="1"/>
    <col min="81" max="81" width="3.1640625" style="35" bestFit="1" customWidth="1"/>
    <col min="82" max="82" width="4.1640625" style="35" bestFit="1" customWidth="1"/>
    <col min="83" max="83" width="3.1640625" style="36" bestFit="1" customWidth="1"/>
    <col min="84" max="85" width="4.1640625" style="35" bestFit="1" customWidth="1"/>
    <col min="86" max="89" width="3.1640625" style="35" bestFit="1" customWidth="1"/>
    <col min="90" max="90" width="4.1640625" style="35" bestFit="1" customWidth="1"/>
    <col min="91" max="91" width="3.1640625" style="35" bestFit="1" customWidth="1"/>
    <col min="92" max="95" width="4.1640625" style="35" bestFit="1" customWidth="1"/>
    <col min="96" max="96" width="5.83203125" style="35" customWidth="1"/>
    <col min="97" max="97" width="6.33203125" style="35" customWidth="1"/>
    <col min="98" max="98" width="3.5" style="41" bestFit="1" customWidth="1"/>
    <col min="99" max="100" width="4.1640625" style="42" bestFit="1" customWidth="1"/>
    <col min="101" max="102" width="4.6640625" style="42" bestFit="1" customWidth="1"/>
    <col min="103" max="103" width="4.1640625" style="42" bestFit="1" customWidth="1"/>
    <col min="104" max="105" width="4.5" style="42" bestFit="1" customWidth="1"/>
    <col min="106" max="106" width="4.1640625" style="42" customWidth="1"/>
    <col min="107" max="108" width="4.5" style="42" bestFit="1" customWidth="1"/>
    <col min="109" max="109" width="5.6640625" style="42" bestFit="1" customWidth="1"/>
    <col min="110" max="110" width="6.1640625" style="42" customWidth="1"/>
    <col min="111" max="111" width="5.6640625" style="42" customWidth="1"/>
    <col min="112" max="112" width="6.1640625" style="42" customWidth="1"/>
    <col min="113" max="113" width="3.5" style="27" bestFit="1" customWidth="1"/>
    <col min="114" max="114" width="4.1640625" style="28" bestFit="1" customWidth="1"/>
    <col min="115" max="115" width="4" style="28" bestFit="1" customWidth="1"/>
    <col min="116" max="117" width="4.6640625" style="28" bestFit="1" customWidth="1"/>
    <col min="118" max="118" width="3.33203125" style="28" bestFit="1" customWidth="1"/>
    <col min="119" max="120" width="4.5" style="28" bestFit="1" customWidth="1"/>
    <col min="121" max="121" width="4.1640625" style="28" bestFit="1" customWidth="1"/>
    <col min="122" max="124" width="4.5" style="28" bestFit="1" customWidth="1"/>
    <col min="125" max="125" width="6.1640625" style="28" customWidth="1"/>
    <col min="126" max="126" width="5.6640625" style="28" customWidth="1"/>
    <col min="127" max="127" width="6.1640625" style="28" customWidth="1"/>
    <col min="128" max="128" width="53.33203125" style="33" bestFit="1" customWidth="1"/>
    <col min="129" max="129" width="137.1640625" style="29" bestFit="1" customWidth="1"/>
    <col min="130" max="16384" width="11.5" style="29"/>
  </cols>
  <sheetData>
    <row r="1" spans="1:129" s="79" customFormat="1" ht="98" x14ac:dyDescent="0.2">
      <c r="A1" s="74" t="s">
        <v>178</v>
      </c>
      <c r="B1" s="74" t="s">
        <v>331</v>
      </c>
      <c r="C1" s="94" t="s">
        <v>333</v>
      </c>
      <c r="D1" s="74" t="s">
        <v>334</v>
      </c>
      <c r="E1" s="76" t="s">
        <v>1250</v>
      </c>
      <c r="F1" s="38" t="s">
        <v>1251</v>
      </c>
      <c r="G1" s="38" t="s">
        <v>1252</v>
      </c>
      <c r="H1" s="38" t="s">
        <v>1253</v>
      </c>
      <c r="I1" s="38" t="s">
        <v>1254</v>
      </c>
      <c r="J1" s="38" t="s">
        <v>1255</v>
      </c>
      <c r="K1" s="38" t="s">
        <v>1256</v>
      </c>
      <c r="L1" s="38" t="s">
        <v>1257</v>
      </c>
      <c r="M1" s="38" t="s">
        <v>1258</v>
      </c>
      <c r="N1" s="38" t="s">
        <v>1259</v>
      </c>
      <c r="O1" s="38" t="s">
        <v>1260</v>
      </c>
      <c r="P1" s="38" t="s">
        <v>1261</v>
      </c>
      <c r="Q1" s="76" t="s">
        <v>1262</v>
      </c>
      <c r="R1" s="38" t="s">
        <v>1263</v>
      </c>
      <c r="S1" s="38" t="s">
        <v>1264</v>
      </c>
      <c r="T1" s="38" t="s">
        <v>1265</v>
      </c>
      <c r="U1" s="38" t="s">
        <v>1266</v>
      </c>
      <c r="V1" s="38" t="s">
        <v>1267</v>
      </c>
      <c r="W1" s="38" t="s">
        <v>1268</v>
      </c>
      <c r="X1" s="38" t="s">
        <v>1269</v>
      </c>
      <c r="Y1" s="38" t="s">
        <v>1270</v>
      </c>
      <c r="Z1" s="38" t="s">
        <v>1271</v>
      </c>
      <c r="AA1" s="38" t="s">
        <v>1272</v>
      </c>
      <c r="AB1" s="38" t="s">
        <v>1273</v>
      </c>
      <c r="AC1" s="75" t="s">
        <v>1167</v>
      </c>
      <c r="AD1" s="75" t="s">
        <v>1168</v>
      </c>
      <c r="AE1" s="37" t="s">
        <v>1169</v>
      </c>
      <c r="AF1" s="37" t="s">
        <v>1170</v>
      </c>
      <c r="AG1" s="37" t="s">
        <v>1171</v>
      </c>
      <c r="AH1" s="37" t="s">
        <v>1172</v>
      </c>
      <c r="AI1" s="75" t="s">
        <v>1173</v>
      </c>
      <c r="AJ1" s="37" t="s">
        <v>1174</v>
      </c>
      <c r="AK1" s="75" t="s">
        <v>1175</v>
      </c>
      <c r="AL1" s="37" t="s">
        <v>1176</v>
      </c>
      <c r="AM1" s="37" t="s">
        <v>1177</v>
      </c>
      <c r="AN1" s="37" t="s">
        <v>1178</v>
      </c>
      <c r="AO1" s="75" t="s">
        <v>1179</v>
      </c>
      <c r="AP1" s="75" t="s">
        <v>1180</v>
      </c>
      <c r="AQ1" s="37" t="s">
        <v>1181</v>
      </c>
      <c r="AR1" s="37" t="s">
        <v>1182</v>
      </c>
      <c r="AS1" s="37" t="s">
        <v>1183</v>
      </c>
      <c r="AT1" s="37" t="s">
        <v>1184</v>
      </c>
      <c r="AU1" s="75" t="s">
        <v>1185</v>
      </c>
      <c r="AV1" s="37" t="s">
        <v>1186</v>
      </c>
      <c r="AW1" s="75" t="s">
        <v>1187</v>
      </c>
      <c r="AX1" s="37" t="s">
        <v>1188</v>
      </c>
      <c r="AY1" s="37" t="s">
        <v>1189</v>
      </c>
      <c r="AZ1" s="37" t="s">
        <v>1190</v>
      </c>
      <c r="BA1" s="75" t="s">
        <v>1145</v>
      </c>
      <c r="BB1" s="75" t="s">
        <v>984</v>
      </c>
      <c r="BC1" s="37" t="s">
        <v>985</v>
      </c>
      <c r="BD1" s="37" t="s">
        <v>986</v>
      </c>
      <c r="BE1" s="37" t="s">
        <v>987</v>
      </c>
      <c r="BF1" s="37" t="s">
        <v>988</v>
      </c>
      <c r="BG1" s="75" t="s">
        <v>989</v>
      </c>
      <c r="BH1" s="37" t="s">
        <v>990</v>
      </c>
      <c r="BI1" s="75" t="s">
        <v>981</v>
      </c>
      <c r="BJ1" s="37" t="s">
        <v>991</v>
      </c>
      <c r="BK1" s="37" t="s">
        <v>992</v>
      </c>
      <c r="BL1" s="37" t="s">
        <v>993</v>
      </c>
      <c r="BM1" s="37" t="s">
        <v>994</v>
      </c>
      <c r="BN1" s="37" t="s">
        <v>11</v>
      </c>
      <c r="BO1" s="37" t="s">
        <v>995</v>
      </c>
      <c r="BP1" s="75" t="s">
        <v>983</v>
      </c>
      <c r="BQ1" s="75" t="s">
        <v>996</v>
      </c>
      <c r="BR1" s="37" t="s">
        <v>997</v>
      </c>
      <c r="BS1" s="37" t="s">
        <v>998</v>
      </c>
      <c r="BT1" s="37" t="s">
        <v>999</v>
      </c>
      <c r="BU1" s="37" t="s">
        <v>1000</v>
      </c>
      <c r="BV1" s="75" t="s">
        <v>1001</v>
      </c>
      <c r="BW1" s="37" t="s">
        <v>1002</v>
      </c>
      <c r="BX1" s="75" t="s">
        <v>1003</v>
      </c>
      <c r="BY1" s="37" t="s">
        <v>1004</v>
      </c>
      <c r="BZ1" s="37" t="s">
        <v>1005</v>
      </c>
      <c r="CA1" s="37" t="s">
        <v>1006</v>
      </c>
      <c r="CB1" s="37" t="s">
        <v>1007</v>
      </c>
      <c r="CC1" s="37" t="s">
        <v>11</v>
      </c>
      <c r="CD1" s="37" t="s">
        <v>1008</v>
      </c>
      <c r="CE1" s="75" t="s">
        <v>1009</v>
      </c>
      <c r="CF1" s="75" t="s">
        <v>1010</v>
      </c>
      <c r="CG1" s="37" t="s">
        <v>1011</v>
      </c>
      <c r="CH1" s="37" t="s">
        <v>1012</v>
      </c>
      <c r="CI1" s="37" t="s">
        <v>1013</v>
      </c>
      <c r="CJ1" s="37" t="s">
        <v>1014</v>
      </c>
      <c r="CK1" s="75" t="s">
        <v>1015</v>
      </c>
      <c r="CL1" s="37" t="s">
        <v>1016</v>
      </c>
      <c r="CM1" s="75" t="s">
        <v>1017</v>
      </c>
      <c r="CN1" s="37" t="s">
        <v>1018</v>
      </c>
      <c r="CO1" s="37" t="s">
        <v>1019</v>
      </c>
      <c r="CP1" s="37" t="s">
        <v>1020</v>
      </c>
      <c r="CQ1" s="38" t="s">
        <v>1191</v>
      </c>
      <c r="CR1" s="38" t="s">
        <v>1192</v>
      </c>
      <c r="CS1" s="38" t="s">
        <v>1193</v>
      </c>
      <c r="CT1" s="76" t="s">
        <v>1022</v>
      </c>
      <c r="CU1" s="76" t="s">
        <v>1023</v>
      </c>
      <c r="CV1" s="38" t="s">
        <v>1024</v>
      </c>
      <c r="CW1" s="38" t="s">
        <v>1025</v>
      </c>
      <c r="CX1" s="38" t="s">
        <v>1026</v>
      </c>
      <c r="CY1" s="38" t="s">
        <v>1027</v>
      </c>
      <c r="CZ1" s="76" t="s">
        <v>1028</v>
      </c>
      <c r="DA1" s="38" t="s">
        <v>1029</v>
      </c>
      <c r="DB1" s="76" t="s">
        <v>1030</v>
      </c>
      <c r="DC1" s="38" t="s">
        <v>1031</v>
      </c>
      <c r="DD1" s="38" t="s">
        <v>1032</v>
      </c>
      <c r="DE1" s="38" t="s">
        <v>1033</v>
      </c>
      <c r="DF1" s="38" t="s">
        <v>1034</v>
      </c>
      <c r="DG1" s="38" t="s">
        <v>1035</v>
      </c>
      <c r="DH1" s="38" t="s">
        <v>1036</v>
      </c>
      <c r="DI1" s="76" t="s">
        <v>1037</v>
      </c>
      <c r="DJ1" s="76" t="s">
        <v>1038</v>
      </c>
      <c r="DK1" s="38" t="s">
        <v>1039</v>
      </c>
      <c r="DL1" s="38" t="s">
        <v>1040</v>
      </c>
      <c r="DM1" s="38" t="s">
        <v>1041</v>
      </c>
      <c r="DN1" s="38" t="s">
        <v>1042</v>
      </c>
      <c r="DO1" s="76" t="s">
        <v>1043</v>
      </c>
      <c r="DP1" s="38" t="s">
        <v>1044</v>
      </c>
      <c r="DQ1" s="76" t="s">
        <v>1045</v>
      </c>
      <c r="DR1" s="38" t="s">
        <v>1046</v>
      </c>
      <c r="DS1" s="38" t="s">
        <v>1047</v>
      </c>
      <c r="DT1" s="38" t="s">
        <v>1048</v>
      </c>
      <c r="DU1" s="38" t="s">
        <v>1049</v>
      </c>
      <c r="DV1" s="38" t="s">
        <v>1050</v>
      </c>
      <c r="DW1" s="38" t="s">
        <v>1051</v>
      </c>
      <c r="DX1" s="77" t="s">
        <v>1021</v>
      </c>
      <c r="DY1" s="78" t="s">
        <v>176</v>
      </c>
    </row>
    <row r="2" spans="1:129" x14ac:dyDescent="0.2">
      <c r="A2" s="29" t="s">
        <v>88</v>
      </c>
      <c r="B2" s="29" t="e">
        <f>VLOOKUP(A2,#REF!,6,FALSE)</f>
        <v>#REF!</v>
      </c>
      <c r="C2" s="48" t="s">
        <v>335</v>
      </c>
      <c r="D2" s="29" t="s">
        <v>101</v>
      </c>
      <c r="E2" s="96" t="str">
        <f>IF(CT2&gt;0,(CT2-AVERAGE(CT$2:CT$101)),"")</f>
        <v/>
      </c>
      <c r="F2" s="97">
        <f t="shared" ref="F2:P2" si="0">IF(CU2&gt;0,(CU2-AVERAGE(CU$2:CU$101)),"")</f>
        <v>226.48784810126568</v>
      </c>
      <c r="G2" s="97">
        <f t="shared" si="0"/>
        <v>144.86106666666669</v>
      </c>
      <c r="H2" s="97">
        <f t="shared" si="0"/>
        <v>61.138181818181863</v>
      </c>
      <c r="I2" s="97">
        <f t="shared" si="0"/>
        <v>107.13035294117643</v>
      </c>
      <c r="J2" s="97">
        <f t="shared" si="0"/>
        <v>59.040136986301405</v>
      </c>
      <c r="K2" s="97" t="str">
        <f t="shared" si="0"/>
        <v/>
      </c>
      <c r="L2" s="97" t="str">
        <f t="shared" si="0"/>
        <v/>
      </c>
      <c r="M2" s="97" t="str">
        <f t="shared" si="0"/>
        <v/>
      </c>
      <c r="N2" s="97" t="str">
        <f t="shared" si="0"/>
        <v/>
      </c>
      <c r="O2" s="97">
        <f t="shared" si="0"/>
        <v>-190.04800000000014</v>
      </c>
      <c r="P2" s="97">
        <f t="shared" si="0"/>
        <v>326.07432098765452</v>
      </c>
      <c r="Q2" s="96" t="str">
        <f>IF(CT2&gt;0,(CT2-AVERAGE($CT2:$DH2)),"")</f>
        <v/>
      </c>
      <c r="R2" s="97">
        <f t="shared" ref="R2:AB2" si="1">IF(CU2&gt;0,(CU2-AVERAGE($CT2:$DH2)),"")</f>
        <v>322.43200000000002</v>
      </c>
      <c r="S2" s="97">
        <f t="shared" si="1"/>
        <v>71.132000000000005</v>
      </c>
      <c r="T2" s="97">
        <f t="shared" si="1"/>
        <v>-89.168000000000006</v>
      </c>
      <c r="U2" s="97">
        <f t="shared" si="1"/>
        <v>25.531999999999982</v>
      </c>
      <c r="V2" s="97">
        <f t="shared" si="1"/>
        <v>-115.768</v>
      </c>
      <c r="W2" s="97" t="str">
        <f t="shared" si="1"/>
        <v/>
      </c>
      <c r="X2" s="97" t="str">
        <f t="shared" si="1"/>
        <v/>
      </c>
      <c r="Y2" s="97" t="str">
        <f t="shared" si="1"/>
        <v/>
      </c>
      <c r="Z2" s="97" t="str">
        <f t="shared" si="1"/>
        <v/>
      </c>
      <c r="AA2" s="97">
        <f t="shared" si="1"/>
        <v>-160.06800000000001</v>
      </c>
      <c r="AB2" s="97">
        <f t="shared" si="1"/>
        <v>499.43200000000002</v>
      </c>
      <c r="AC2" s="36">
        <f>IFERROR(100*BP2/MAX($AO2:$AO2),0)</f>
        <v>0</v>
      </c>
      <c r="AD2" s="35">
        <f>IFERROR(100*BQ2/MAX($AP2:$AT2),0)</f>
        <v>68.320693391115924</v>
      </c>
      <c r="AE2" s="35">
        <f>IFERROR(100*BR2/MAX($AP2:$AT2),0)</f>
        <v>55.404615834063677</v>
      </c>
      <c r="AF2" s="35">
        <f>IFERROR(100*BS2/MAX($AP2:$AT2),0)</f>
        <v>58.87096774193548</v>
      </c>
      <c r="AG2" s="35">
        <f>IFERROR(100*BT2/MAX($AP2:$AT2),0)</f>
        <v>67.495954692556637</v>
      </c>
      <c r="AH2" s="35">
        <f>IFERROR(100*BU2/MAX($AP2:$AT2),0)</f>
        <v>55.800464037122971</v>
      </c>
      <c r="AI2" s="35">
        <f>IFERROR(100*BV2/MAX($AU2:$AV2),0)</f>
        <v>0</v>
      </c>
      <c r="AJ2" s="35">
        <f>IFERROR(100*BW2/MAX($AU2:$AV2),0)</f>
        <v>0</v>
      </c>
      <c r="AK2" s="35">
        <f>IFERROR(100*BX2/MAX($AW2:$AZ2),0)</f>
        <v>0</v>
      </c>
      <c r="AL2" s="35">
        <f>IFERROR(100*BY2/MAX($AW2:$AZ2),0)</f>
        <v>0</v>
      </c>
      <c r="AM2" s="35">
        <f>IFERROR(100*BZ2/MAX($AW2:$AZ2),0)</f>
        <v>16.026404068823719</v>
      </c>
      <c r="AN2" s="35">
        <f>IFERROR(100*CA2/MAX($AW2:$AZ2),0)</f>
        <v>75.688847235238981</v>
      </c>
      <c r="AO2" s="36">
        <f>IF(CT2&gt;0,100,0)</f>
        <v>0</v>
      </c>
      <c r="AP2" s="35">
        <f>IFERROR(100*CU2/MAX($CU2:$CY2),0)</f>
        <v>100</v>
      </c>
      <c r="AQ2" s="35">
        <f>IFERROR(100*CV2/MAX($CU2:$CY2),0)</f>
        <v>60.149064383127175</v>
      </c>
      <c r="AR2" s="35">
        <f>IFERROR(100*CW2/MAX($CU2:$CY2),0)</f>
        <v>34.72882968601332</v>
      </c>
      <c r="AS2" s="35">
        <f>IFERROR(100*CX2/MAX($CU2:$CY2),0)</f>
        <v>52.917856010149059</v>
      </c>
      <c r="AT2" s="35">
        <f>IFERROR(100*CY2/MAX($CU2:$CY2),0)</f>
        <v>30.510624801776085</v>
      </c>
      <c r="AU2" s="35">
        <f>IFERROR(100*CZ2/MAX($CZ2:$DA2),0)</f>
        <v>0</v>
      </c>
      <c r="AV2" s="35">
        <f>IFERROR(100*DA2/MAX($CZ2:$DA2),0)</f>
        <v>0</v>
      </c>
      <c r="AW2" s="35">
        <f>IFERROR(100*DB2/MAX($DB2:$DE2),0)</f>
        <v>0</v>
      </c>
      <c r="AX2" s="35">
        <f>IFERROR(100*DC2/MAX($DB2:$DE2),0)</f>
        <v>0</v>
      </c>
      <c r="AY2" s="35">
        <f>IFERROR(100*DD2/MAX($DB2:$DE2),0)</f>
        <v>18.338286280336799</v>
      </c>
      <c r="AZ2" s="35">
        <f>IFERROR(100*DE2/MAX($DB2:$DE2),0)</f>
        <v>100</v>
      </c>
      <c r="BA2" s="36">
        <f t="shared" ref="BA2:BL2" si="2">IFERROR(100*BP2/MAX($BP2:$CA2),0)</f>
        <v>0</v>
      </c>
      <c r="BB2" s="35">
        <f t="shared" si="2"/>
        <v>90.265205359485762</v>
      </c>
      <c r="BC2" s="35">
        <f t="shared" si="2"/>
        <v>73.200501603449666</v>
      </c>
      <c r="BD2" s="35">
        <f t="shared" si="2"/>
        <v>77.780240936905855</v>
      </c>
      <c r="BE2" s="35">
        <f t="shared" si="2"/>
        <v>89.175561734717604</v>
      </c>
      <c r="BF2" s="35">
        <f t="shared" si="2"/>
        <v>73.723495700359365</v>
      </c>
      <c r="BG2" s="35">
        <f t="shared" si="2"/>
        <v>0</v>
      </c>
      <c r="BH2" s="35">
        <f t="shared" si="2"/>
        <v>0</v>
      </c>
      <c r="BI2" s="35">
        <f t="shared" si="2"/>
        <v>0</v>
      </c>
      <c r="BJ2" s="35">
        <f t="shared" si="2"/>
        <v>0</v>
      </c>
      <c r="BK2" s="35">
        <f t="shared" si="2"/>
        <v>21.174062829909499</v>
      </c>
      <c r="BL2" s="35">
        <f t="shared" si="2"/>
        <v>100</v>
      </c>
      <c r="BM2" s="35">
        <f>IFERROR(100*CB2/MAX($CB2:$CD2),0)</f>
        <v>40.146584706040805</v>
      </c>
      <c r="BN2" s="35">
        <f>IFERROR(100*CC2/MAX($CB2:$CD2),0)</f>
        <v>82.837076804325321</v>
      </c>
      <c r="BO2" s="35">
        <f>IFERROR(100*CD2/MAX($CB2:$CD2),0)</f>
        <v>100</v>
      </c>
      <c r="BP2" s="36">
        <f t="shared" ref="BP2:CD2" si="3">IFERROR(100*CT2/MAX(CT$2:CT$101),0)</f>
        <v>0</v>
      </c>
      <c r="BQ2" s="35">
        <f t="shared" si="3"/>
        <v>68.320693391115924</v>
      </c>
      <c r="BR2" s="35">
        <f t="shared" si="3"/>
        <v>55.404615834063684</v>
      </c>
      <c r="BS2" s="35">
        <f t="shared" si="3"/>
        <v>58.87096774193548</v>
      </c>
      <c r="BT2" s="35">
        <f t="shared" si="3"/>
        <v>67.495954692556637</v>
      </c>
      <c r="BU2" s="35">
        <f t="shared" si="3"/>
        <v>55.800464037122971</v>
      </c>
      <c r="BV2" s="35">
        <f t="shared" si="3"/>
        <v>0</v>
      </c>
      <c r="BW2" s="35">
        <f t="shared" si="3"/>
        <v>0</v>
      </c>
      <c r="BX2" s="35">
        <f t="shared" si="3"/>
        <v>0</v>
      </c>
      <c r="BY2" s="35">
        <f t="shared" si="3"/>
        <v>0</v>
      </c>
      <c r="BZ2" s="35">
        <f t="shared" si="3"/>
        <v>16.026404068823719</v>
      </c>
      <c r="CA2" s="35">
        <f t="shared" si="3"/>
        <v>75.688847235238981</v>
      </c>
      <c r="CB2" s="35">
        <f t="shared" si="3"/>
        <v>3.1910036925142666</v>
      </c>
      <c r="CC2" s="35">
        <f t="shared" si="3"/>
        <v>6.584206848357792</v>
      </c>
      <c r="CD2" s="35">
        <f t="shared" si="3"/>
        <v>7.9483814523184604</v>
      </c>
      <c r="CE2" s="36">
        <f t="shared" ref="CE2:CP2" si="4">IFERROR(100*CT2/MAX($CT2:$DE2),0)</f>
        <v>0</v>
      </c>
      <c r="CF2" s="35">
        <f t="shared" si="4"/>
        <v>78.083209509658246</v>
      </c>
      <c r="CG2" s="35">
        <f t="shared" si="4"/>
        <v>46.966319960376424</v>
      </c>
      <c r="CH2" s="35">
        <f t="shared" si="4"/>
        <v>27.117384843982169</v>
      </c>
      <c r="CI2" s="35">
        <f t="shared" si="4"/>
        <v>41.319960376423971</v>
      </c>
      <c r="CJ2" s="35">
        <f t="shared" si="4"/>
        <v>23.823675086676573</v>
      </c>
      <c r="CK2" s="35">
        <f t="shared" si="4"/>
        <v>0</v>
      </c>
      <c r="CL2" s="35">
        <f t="shared" si="4"/>
        <v>0</v>
      </c>
      <c r="CM2" s="35">
        <f t="shared" si="4"/>
        <v>0</v>
      </c>
      <c r="CN2" s="35">
        <f t="shared" si="4"/>
        <v>0</v>
      </c>
      <c r="CO2" s="35">
        <f t="shared" si="4"/>
        <v>18.338286280336799</v>
      </c>
      <c r="CP2" s="35">
        <f t="shared" si="4"/>
        <v>100</v>
      </c>
      <c r="CQ2" s="35">
        <f>IFERROR(100*DF2/MAX($DF2:$DH2),0)</f>
        <v>52.31700605393506</v>
      </c>
      <c r="CR2" s="35">
        <f>IFERROR(100*DG2/MAX($DF2:$DH2),0)</f>
        <v>51.854705558613105</v>
      </c>
      <c r="CS2" s="35">
        <f>IFERROR(100*DH2/MAX($DF2:$DH2),0)</f>
        <v>100</v>
      </c>
      <c r="CT2" s="23"/>
      <c r="CU2" s="21">
        <v>630.6</v>
      </c>
      <c r="CV2" s="21">
        <v>379.3</v>
      </c>
      <c r="CW2" s="21">
        <v>219</v>
      </c>
      <c r="CX2" s="21">
        <v>333.7</v>
      </c>
      <c r="CY2" s="21">
        <v>192.4</v>
      </c>
      <c r="CZ2" s="21"/>
      <c r="DA2" s="21"/>
      <c r="DB2" s="21"/>
      <c r="DC2" s="21"/>
      <c r="DD2" s="21">
        <v>148.1</v>
      </c>
      <c r="DE2" s="21">
        <v>807.6</v>
      </c>
      <c r="DF2" s="21">
        <v>95.06</v>
      </c>
      <c r="DG2" s="21">
        <v>94.22</v>
      </c>
      <c r="DH2" s="21">
        <v>181.7</v>
      </c>
      <c r="DI2" s="23"/>
      <c r="DJ2" s="21">
        <v>15.21</v>
      </c>
      <c r="DK2" s="21">
        <v>6.4420000000000002</v>
      </c>
      <c r="DL2" s="21">
        <v>13.18</v>
      </c>
      <c r="DM2" s="21">
        <v>13.93</v>
      </c>
      <c r="DN2" s="21">
        <v>12.29</v>
      </c>
      <c r="DO2" s="21"/>
      <c r="DP2" s="21"/>
      <c r="DQ2" s="21"/>
      <c r="DR2" s="21"/>
      <c r="DS2" s="21">
        <v>4.7050000000000001</v>
      </c>
      <c r="DT2" s="21">
        <v>29.48</v>
      </c>
      <c r="DU2" s="21">
        <v>5.87</v>
      </c>
      <c r="DV2" s="21">
        <v>4.5010000000000003</v>
      </c>
      <c r="DW2" s="21">
        <v>13.55</v>
      </c>
    </row>
    <row r="3" spans="1:129" x14ac:dyDescent="0.2">
      <c r="A3" s="29" t="s">
        <v>89</v>
      </c>
      <c r="B3" s="29" t="e">
        <f>VLOOKUP(A3,#REF!,6,FALSE)</f>
        <v>#REF!</v>
      </c>
      <c r="C3" s="48" t="s">
        <v>335</v>
      </c>
      <c r="D3" s="29" t="s">
        <v>101</v>
      </c>
      <c r="E3" s="96" t="str">
        <f t="shared" ref="E3:E66" si="5">IF(CT3&gt;0,(CT3-AVERAGE(CT$2:CT$101)),"")</f>
        <v/>
      </c>
      <c r="F3" s="97">
        <f t="shared" ref="F3:F66" si="6">IF(CU3&gt;0,(CU3-AVERAGE(CU$2:CU$101)),"")</f>
        <v>-226.61215189873434</v>
      </c>
      <c r="G3" s="97">
        <f t="shared" ref="G3:G66" si="7">IF(CV3&gt;0,(CV3-AVERAGE(CV$2:CV$101)),"")</f>
        <v>-74.038933333333318</v>
      </c>
      <c r="H3" s="97">
        <f t="shared" ref="H3:H66" si="8">IF(CW3&gt;0,(CW3-AVERAGE(CW$2:CW$101)),"")</f>
        <v>-71.001818181818138</v>
      </c>
      <c r="I3" s="97">
        <f t="shared" ref="I3:I66" si="9">IF(CX3&gt;0,(CX3-AVERAGE(CX$2:CX$101)),"")</f>
        <v>-103.46964705882357</v>
      </c>
      <c r="J3" s="97">
        <f t="shared" ref="J3:J66" si="10">IF(CY3&gt;0,(CY3-AVERAGE(CY$2:CY$101)),"")</f>
        <v>-2.1598630136986117</v>
      </c>
      <c r="K3" s="97" t="str">
        <f t="shared" ref="K3:K66" si="11">IF(CZ3&gt;0,(CZ3-AVERAGE(CZ$2:CZ$101)),"")</f>
        <v/>
      </c>
      <c r="L3" s="97" t="str">
        <f t="shared" ref="L3:L66" si="12">IF(DA3&gt;0,(DA3-AVERAGE(DA$2:DA$101)),"")</f>
        <v/>
      </c>
      <c r="M3" s="97" t="str">
        <f t="shared" ref="M3:M66" si="13">IF(DB3&gt;0,(DB3-AVERAGE(DB$2:DB$101)),"")</f>
        <v/>
      </c>
      <c r="N3" s="97" t="str">
        <f t="shared" ref="N3:N66" si="14">IF(DC3&gt;0,(DC3-AVERAGE(DC$2:DC$101)),"")</f>
        <v/>
      </c>
      <c r="O3" s="97" t="str">
        <f t="shared" ref="O3:O66" si="15">IF(DD3&gt;0,(DD3-AVERAGE(DD$2:DD$101)),"")</f>
        <v/>
      </c>
      <c r="P3" s="97">
        <f t="shared" ref="P3:P66" si="16">IF(DE3&gt;0,(DE3-AVERAGE(DE$2:DE$101)),"")</f>
        <v>-353.42567901234554</v>
      </c>
      <c r="Q3" s="96" t="str">
        <f t="shared" ref="Q3:Q66" si="17">IF(CT3&gt;0,(CT3-AVERAGE($CT3:$DH3)),"")</f>
        <v/>
      </c>
      <c r="R3" s="97">
        <f t="shared" ref="R3:R66" si="18">IF(CU3&gt;0,(CU3-AVERAGE($CT3:$DH3)),"")</f>
        <v>74.544444444444451</v>
      </c>
      <c r="S3" s="97">
        <f t="shared" ref="S3:S66" si="19">IF(CV3&gt;0,(CV3-AVERAGE($CT3:$DH3)),"")</f>
        <v>57.444444444444457</v>
      </c>
      <c r="T3" s="97">
        <f t="shared" ref="T3:T66" si="20">IF(CW3&gt;0,(CW3-AVERAGE($CT3:$DH3)),"")</f>
        <v>-16.095555555555549</v>
      </c>
      <c r="U3" s="97">
        <f t="shared" ref="U3:U66" si="21">IF(CX3&gt;0,(CX3-AVERAGE($CT3:$DH3)),"")</f>
        <v>20.144444444444446</v>
      </c>
      <c r="V3" s="97">
        <f t="shared" ref="V3:V66" si="22">IF(CY3&gt;0,(CY3-AVERAGE($CT3:$DH3)),"")</f>
        <v>28.24444444444444</v>
      </c>
      <c r="W3" s="97" t="str">
        <f t="shared" ref="W3:W66" si="23">IF(CZ3&gt;0,(CZ3-AVERAGE($CT3:$DH3)),"")</f>
        <v/>
      </c>
      <c r="X3" s="97" t="str">
        <f t="shared" ref="X3:X66" si="24">IF(DA3&gt;0,(DA3-AVERAGE($CT3:$DH3)),"")</f>
        <v/>
      </c>
      <c r="Y3" s="97" t="str">
        <f t="shared" ref="Y3:Y66" si="25">IF(DB3&gt;0,(DB3-AVERAGE($CT3:$DH3)),"")</f>
        <v/>
      </c>
      <c r="Z3" s="97" t="str">
        <f t="shared" ref="Z3:Z66" si="26">IF(DC3&gt;0,(DC3-AVERAGE($CT3:$DH3)),"")</f>
        <v/>
      </c>
      <c r="AA3" s="97" t="str">
        <f t="shared" ref="AA3:AA66" si="27">IF(DD3&gt;0,(DD3-AVERAGE($CT3:$DH3)),"")</f>
        <v/>
      </c>
      <c r="AB3" s="97">
        <f t="shared" ref="AB3:AB66" si="28">IF(DE3&gt;0,(DE3-AVERAGE($CT3:$DH3)),"")</f>
        <v>25.144444444444446</v>
      </c>
      <c r="AC3" s="36">
        <f t="shared" ref="AC3:AC66" si="29">IFERROR(100*BP3/MAX($AO3:$AO3),0)</f>
        <v>0</v>
      </c>
      <c r="AD3" s="35">
        <f t="shared" ref="AD3:AD66" si="30">IFERROR(100*BQ3/MAX($AP3:$AT3),0)</f>
        <v>19.23076923076923</v>
      </c>
      <c r="AE3" s="35">
        <f t="shared" ref="AE3:AE66" si="31">IFERROR(100*BR3/MAX($AP3:$AT3),0)</f>
        <v>23.42973999415717</v>
      </c>
      <c r="AF3" s="35">
        <f t="shared" ref="AF3:AF66" si="32">IFERROR(100*BS3/MAX($AP3:$AT3),0)</f>
        <v>23.3494623655914</v>
      </c>
      <c r="AG3" s="35">
        <f t="shared" ref="AG3:AG66" si="33">IFERROR(100*BT3/MAX($AP3:$AT3),0)</f>
        <v>24.898867313915858</v>
      </c>
      <c r="AH3" s="35">
        <f t="shared" ref="AH3:AH66" si="34">IFERROR(100*BU3/MAX($AP3:$AT3),0)</f>
        <v>38.051044083526676</v>
      </c>
      <c r="AI3" s="35">
        <f t="shared" ref="AI3:AI66" si="35">IFERROR(100*BV3/MAX($AU3:$AV3),0)</f>
        <v>0</v>
      </c>
      <c r="AJ3" s="35">
        <f t="shared" ref="AJ3:AJ66" si="36">IFERROR(100*BW3/MAX($AU3:$AV3),0)</f>
        <v>0</v>
      </c>
      <c r="AK3" s="35">
        <f t="shared" ref="AK3:AK66" si="37">IFERROR(100*BX3/MAX($AW3:$AZ3),0)</f>
        <v>0</v>
      </c>
      <c r="AL3" s="35">
        <f t="shared" ref="AL3:AL66" si="38">IFERROR(100*BY3/MAX($AW3:$AZ3),0)</f>
        <v>0</v>
      </c>
      <c r="AM3" s="35">
        <f t="shared" ref="AM3:AM66" si="39">IFERROR(100*BZ3/MAX($AW3:$AZ3),0)</f>
        <v>0</v>
      </c>
      <c r="AN3" s="35">
        <f t="shared" ref="AN3:AN66" si="40">IFERROR(100*CA3/MAX($AW3:$AZ3),0)</f>
        <v>12.005623242736645</v>
      </c>
      <c r="AO3" s="36">
        <f t="shared" ref="AO3:AO66" si="41">IF(CT3&gt;0,100,0)</f>
        <v>0</v>
      </c>
      <c r="AP3" s="35">
        <f t="shared" ref="AP3:AP66" si="42">IFERROR(100*CU3/MAX($CU3:$CY3),0)</f>
        <v>100</v>
      </c>
      <c r="AQ3" s="35">
        <f t="shared" ref="AQ3:AQ66" si="43">IFERROR(100*CV3/MAX($CU3:$CY3),0)</f>
        <v>90.366197183098592</v>
      </c>
      <c r="AR3" s="35">
        <f t="shared" ref="AR3:AR66" si="44">IFERROR(100*CW3/MAX($CU3:$CY3),0)</f>
        <v>48.935211267605631</v>
      </c>
      <c r="AS3" s="35">
        <f t="shared" ref="AS3:AS66" si="45">IFERROR(100*CX3/MAX($CU3:$CY3),0)</f>
        <v>69.352112676056336</v>
      </c>
      <c r="AT3" s="35">
        <f t="shared" ref="AT3:AT66" si="46">IFERROR(100*CY3/MAX($CU3:$CY3),0)</f>
        <v>73.915492957746466</v>
      </c>
      <c r="AU3" s="35">
        <f t="shared" ref="AU3:AU66" si="47">IFERROR(100*CZ3/MAX($CZ3:$DA3),0)</f>
        <v>0</v>
      </c>
      <c r="AV3" s="35">
        <f t="shared" ref="AV3:AV66" si="48">IFERROR(100*DA3/MAX($CZ3:$DA3),0)</f>
        <v>0</v>
      </c>
      <c r="AW3" s="35">
        <f t="shared" ref="AW3:AW66" si="49">IFERROR(100*DB3/MAX($DB3:$DE3),0)</f>
        <v>0</v>
      </c>
      <c r="AX3" s="35">
        <f t="shared" ref="AX3:AX66" si="50">IFERROR(100*DC3/MAX($DB3:$DE3),0)</f>
        <v>0</v>
      </c>
      <c r="AY3" s="35">
        <f t="shared" ref="AY3:AY66" si="51">IFERROR(100*DD3/MAX($DB3:$DE3),0)</f>
        <v>0</v>
      </c>
      <c r="AZ3" s="35">
        <f t="shared" ref="AZ3:AZ66" si="52">IFERROR(100*DE3/MAX($DB3:$DE3),0)</f>
        <v>100</v>
      </c>
      <c r="BA3" s="36">
        <f t="shared" ref="BA3:BA66" si="53">IFERROR(100*BP3/MAX($BP3:$CA3),0)</f>
        <v>0</v>
      </c>
      <c r="BB3" s="35">
        <f t="shared" ref="BB3:BB66" si="54">IFERROR(100*BQ3/MAX($BP3:$CA3),0)</f>
        <v>50.539399624765487</v>
      </c>
      <c r="BC3" s="35">
        <f t="shared" ref="BC3:BC66" si="55">IFERROR(100*BR3/MAX($BP3:$CA3),0)</f>
        <v>61.574499618791108</v>
      </c>
      <c r="BD3" s="35">
        <f t="shared" ref="BD3:BD66" si="56">IFERROR(100*BS3/MAX($BP3:$CA3),0)</f>
        <v>61.363526094938379</v>
      </c>
      <c r="BE3" s="35">
        <f t="shared" ref="BE3:BE66" si="57">IFERROR(100*BT3/MAX($BP3:$CA3),0)</f>
        <v>65.435437879864239</v>
      </c>
      <c r="BF3" s="35">
        <f t="shared" ref="BF3:BF66" si="58">IFERROR(100*BU3/MAX($BP3:$CA3),0)</f>
        <v>100</v>
      </c>
      <c r="BG3" s="35">
        <f t="shared" ref="BG3:BG66" si="59">IFERROR(100*BV3/MAX($BP3:$CA3),0)</f>
        <v>0</v>
      </c>
      <c r="BH3" s="35">
        <f t="shared" ref="BH3:BH66" si="60">IFERROR(100*BW3/MAX($BP3:$CA3),0)</f>
        <v>0</v>
      </c>
      <c r="BI3" s="35">
        <f t="shared" ref="BI3:BI66" si="61">IFERROR(100*BX3/MAX($BP3:$CA3),0)</f>
        <v>0</v>
      </c>
      <c r="BJ3" s="35">
        <f t="shared" ref="BJ3:BJ66" si="62">IFERROR(100*BY3/MAX($BP3:$CA3),0)</f>
        <v>0</v>
      </c>
      <c r="BK3" s="35">
        <f t="shared" ref="BK3:BK66" si="63">IFERROR(100*BZ3/MAX($BP3:$CA3),0)</f>
        <v>0</v>
      </c>
      <c r="BL3" s="35">
        <f t="shared" ref="BL3:BL66" si="64">IFERROR(100*CA3/MAX($BP3:$CA3),0)</f>
        <v>31.551363522070087</v>
      </c>
      <c r="BM3" s="35">
        <f t="shared" ref="BM3:BM66" si="65">IFERROR(100*CB3/MAX($CB3:$CD3),0)</f>
        <v>48.276146943453604</v>
      </c>
      <c r="BN3" s="35">
        <f t="shared" ref="BN3:BN66" si="66">IFERROR(100*CC3/MAX($CB3:$CD3),0)</f>
        <v>69.976336178652048</v>
      </c>
      <c r="BO3" s="35">
        <f t="shared" ref="BO3:BO66" si="67">IFERROR(100*CD3/MAX($CB3:$CD3),0)</f>
        <v>100</v>
      </c>
      <c r="BP3" s="36">
        <f t="shared" ref="BP3:BP66" si="68">IFERROR(100*CT3/MAX(CT$2:CT$101),0)</f>
        <v>0</v>
      </c>
      <c r="BQ3" s="35">
        <f t="shared" ref="BQ3:BQ66" si="69">IFERROR(100*CU3/MAX(CU$2:CU$101),0)</f>
        <v>19.23076923076923</v>
      </c>
      <c r="BR3" s="35">
        <f t="shared" ref="BR3:BR66" si="70">IFERROR(100*CV3/MAX(CV$2:CV$101),0)</f>
        <v>23.42973999415717</v>
      </c>
      <c r="BS3" s="35">
        <f t="shared" ref="BS3:BS66" si="71">IFERROR(100*CW3/MAX(CW$2:CW$101),0)</f>
        <v>23.349462365591396</v>
      </c>
      <c r="BT3" s="35">
        <f t="shared" ref="BT3:BT66" si="72">IFERROR(100*CX3/MAX(CX$2:CX$101),0)</f>
        <v>24.898867313915858</v>
      </c>
      <c r="BU3" s="35">
        <f t="shared" ref="BU3:BU66" si="73">IFERROR(100*CY3/MAX(CY$2:CY$101),0)</f>
        <v>38.051044083526676</v>
      </c>
      <c r="BV3" s="35">
        <f t="shared" ref="BV3:BV66" si="74">IFERROR(100*CZ3/MAX(CZ$2:CZ$101),0)</f>
        <v>0</v>
      </c>
      <c r="BW3" s="35">
        <f t="shared" ref="BW3:BW66" si="75">IFERROR(100*DA3/MAX(DA$2:DA$101),0)</f>
        <v>0</v>
      </c>
      <c r="BX3" s="35">
        <f t="shared" ref="BX3:BX66" si="76">IFERROR(100*DB3/MAX(DB$2:DB$101),0)</f>
        <v>0</v>
      </c>
      <c r="BY3" s="35">
        <f t="shared" ref="BY3:BY66" si="77">IFERROR(100*DC3/MAX(DC$2:DC$101),0)</f>
        <v>0</v>
      </c>
      <c r="BZ3" s="35">
        <f t="shared" ref="BZ3:BZ66" si="78">IFERROR(100*DD3/MAX(DD$2:DD$101),0)</f>
        <v>0</v>
      </c>
      <c r="CA3" s="35">
        <f t="shared" ref="CA3:CA66" si="79">IFERROR(100*DE3/MAX(DE$2:DE$101),0)</f>
        <v>12.005623242736645</v>
      </c>
      <c r="CB3" s="35">
        <f t="shared" ref="CB3:CB66" si="80">IFERROR(100*DF3/MAX(DF$2:DF$101),0)</f>
        <v>1.2202081235313864</v>
      </c>
      <c r="CC3" s="35">
        <f t="shared" ref="CC3:CC66" si="81">IFERROR(100*DG3/MAX(DG$2:DG$101),0)</f>
        <v>1.7686932215234101</v>
      </c>
      <c r="CD3" s="35">
        <f t="shared" ref="CD3:CD66" si="82">IFERROR(100*DH3/MAX(DH$2:DH$101),0)</f>
        <v>2.5275590551181102</v>
      </c>
      <c r="CE3" s="36">
        <f t="shared" ref="CE3:CE66" si="83">IFERROR(100*CT3/MAX($CT3:$DE3),0)</f>
        <v>0</v>
      </c>
      <c r="CF3" s="35">
        <f t="shared" ref="CF3:CF66" si="84">IFERROR(100*CU3/MAX($CT3:$DE3),0)</f>
        <v>100</v>
      </c>
      <c r="CG3" s="35">
        <f t="shared" ref="CG3:CG66" si="85">IFERROR(100*CV3/MAX($CT3:$DE3),0)</f>
        <v>90.366197183098592</v>
      </c>
      <c r="CH3" s="35">
        <f t="shared" ref="CH3:CH66" si="86">IFERROR(100*CW3/MAX($CT3:$DE3),0)</f>
        <v>48.935211267605631</v>
      </c>
      <c r="CI3" s="35">
        <f t="shared" ref="CI3:CI66" si="87">IFERROR(100*CX3/MAX($CT3:$DE3),0)</f>
        <v>69.352112676056336</v>
      </c>
      <c r="CJ3" s="35">
        <f t="shared" ref="CJ3:CJ66" si="88">IFERROR(100*CY3/MAX($CT3:$DE3),0)</f>
        <v>73.915492957746466</v>
      </c>
      <c r="CK3" s="35">
        <f t="shared" ref="CK3:CK66" si="89">IFERROR(100*CZ3/MAX($CT3:$DE3),0)</f>
        <v>0</v>
      </c>
      <c r="CL3" s="35">
        <f t="shared" ref="CL3:CL66" si="90">IFERROR(100*DA3/MAX($CT3:$DE3),0)</f>
        <v>0</v>
      </c>
      <c r="CM3" s="35">
        <f t="shared" ref="CM3:CM66" si="91">IFERROR(100*DB3/MAX($CT3:$DE3),0)</f>
        <v>0</v>
      </c>
      <c r="CN3" s="35">
        <f t="shared" ref="CN3:CN66" si="92">IFERROR(100*DC3/MAX($CT3:$DE3),0)</f>
        <v>0</v>
      </c>
      <c r="CO3" s="35">
        <f t="shared" ref="CO3:CO66" si="93">IFERROR(100*DD3/MAX($CT3:$DE3),0)</f>
        <v>0</v>
      </c>
      <c r="CP3" s="35">
        <f t="shared" ref="CP3:CP66" si="94">IFERROR(100*DE3/MAX($CT3:$DE3),0)</f>
        <v>72.16901408450704</v>
      </c>
      <c r="CQ3" s="35">
        <f t="shared" ref="CQ3:CQ66" si="95">IFERROR(100*DF3/MAX($DF3:$DH3),0)</f>
        <v>62.911041883004501</v>
      </c>
      <c r="CR3" s="35">
        <f t="shared" ref="CR3:CR66" si="96">IFERROR(100*DG3/MAX($DF3:$DH3),0)</f>
        <v>43.804084458290063</v>
      </c>
      <c r="CS3" s="35">
        <f t="shared" ref="CS3:CS66" si="97">IFERROR(100*DH3/MAX($DF3:$DH3),0)</f>
        <v>100</v>
      </c>
      <c r="CT3" s="23"/>
      <c r="CU3" s="21">
        <v>177.5</v>
      </c>
      <c r="CV3" s="21">
        <v>160.4</v>
      </c>
      <c r="CW3" s="21">
        <v>86.86</v>
      </c>
      <c r="CX3" s="21">
        <v>123.1</v>
      </c>
      <c r="CY3" s="21">
        <v>131.19999999999999</v>
      </c>
      <c r="CZ3" s="21"/>
      <c r="DA3" s="21"/>
      <c r="DB3" s="21"/>
      <c r="DC3" s="21"/>
      <c r="DD3" s="21"/>
      <c r="DE3" s="21">
        <v>128.1</v>
      </c>
      <c r="DF3" s="21">
        <v>36.35</v>
      </c>
      <c r="DG3" s="21">
        <v>25.31</v>
      </c>
      <c r="DH3" s="21">
        <v>57.78</v>
      </c>
      <c r="DI3" s="23"/>
      <c r="DJ3" s="21">
        <v>7.74</v>
      </c>
      <c r="DK3" s="21">
        <v>7.8650000000000002</v>
      </c>
      <c r="DL3" s="21">
        <v>3.7160000000000002</v>
      </c>
      <c r="DM3" s="21">
        <v>6.8250000000000002</v>
      </c>
      <c r="DN3" s="21">
        <v>9.9510000000000005</v>
      </c>
      <c r="DO3" s="21"/>
      <c r="DP3" s="21"/>
      <c r="DQ3" s="21"/>
      <c r="DR3" s="21"/>
      <c r="DS3" s="21"/>
      <c r="DT3" s="21">
        <v>7.4349999999999996</v>
      </c>
      <c r="DU3" s="21">
        <v>4.5330000000000004</v>
      </c>
      <c r="DV3" s="21">
        <v>2.706</v>
      </c>
      <c r="DW3" s="21">
        <v>8.8680000000000003</v>
      </c>
    </row>
    <row r="4" spans="1:129" x14ac:dyDescent="0.2">
      <c r="A4" s="29" t="s">
        <v>90</v>
      </c>
      <c r="B4" s="29" t="e">
        <f>VLOOKUP(A4,#REF!,6,FALSE)</f>
        <v>#REF!</v>
      </c>
      <c r="C4" s="48" t="s">
        <v>335</v>
      </c>
      <c r="D4" s="29" t="s">
        <v>101</v>
      </c>
      <c r="E4" s="96" t="str">
        <f t="shared" si="5"/>
        <v/>
      </c>
      <c r="F4" s="97">
        <f t="shared" si="6"/>
        <v>-312.75215189873433</v>
      </c>
      <c r="G4" s="97">
        <f t="shared" si="7"/>
        <v>-125.53893333333332</v>
      </c>
      <c r="H4" s="97">
        <f t="shared" si="8"/>
        <v>-84.531818181818139</v>
      </c>
      <c r="I4" s="97">
        <f t="shared" si="9"/>
        <v>-138.41964705882356</v>
      </c>
      <c r="J4" s="97" t="str">
        <f t="shared" si="10"/>
        <v/>
      </c>
      <c r="K4" s="97" t="str">
        <f t="shared" si="11"/>
        <v/>
      </c>
      <c r="L4" s="97" t="str">
        <f t="shared" si="12"/>
        <v/>
      </c>
      <c r="M4" s="97" t="str">
        <f t="shared" si="13"/>
        <v/>
      </c>
      <c r="N4" s="97" t="str">
        <f t="shared" si="14"/>
        <v/>
      </c>
      <c r="O4" s="97" t="str">
        <f t="shared" si="15"/>
        <v/>
      </c>
      <c r="P4" s="97" t="str">
        <f t="shared" si="16"/>
        <v/>
      </c>
      <c r="Q4" s="96" t="str">
        <f t="shared" si="17"/>
        <v/>
      </c>
      <c r="R4" s="97">
        <f t="shared" si="18"/>
        <v>0.92499999999999716</v>
      </c>
      <c r="S4" s="97">
        <f t="shared" si="19"/>
        <v>18.465000000000003</v>
      </c>
      <c r="T4" s="97">
        <f t="shared" si="20"/>
        <v>-17.105000000000004</v>
      </c>
      <c r="U4" s="97">
        <f t="shared" si="21"/>
        <v>-2.2849999999999966</v>
      </c>
      <c r="V4" s="97" t="str">
        <f t="shared" si="22"/>
        <v/>
      </c>
      <c r="W4" s="97" t="str">
        <f t="shared" si="23"/>
        <v/>
      </c>
      <c r="X4" s="97" t="str">
        <f t="shared" si="24"/>
        <v/>
      </c>
      <c r="Y4" s="97" t="str">
        <f t="shared" si="25"/>
        <v/>
      </c>
      <c r="Z4" s="97" t="str">
        <f t="shared" si="26"/>
        <v/>
      </c>
      <c r="AA4" s="97" t="str">
        <f t="shared" si="27"/>
        <v/>
      </c>
      <c r="AB4" s="97" t="str">
        <f t="shared" si="28"/>
        <v/>
      </c>
      <c r="AC4" s="36">
        <f t="shared" si="29"/>
        <v>0</v>
      </c>
      <c r="AD4" s="35">
        <f t="shared" si="30"/>
        <v>9.8981581798483216</v>
      </c>
      <c r="AE4" s="35">
        <f t="shared" si="31"/>
        <v>15.907099035933392</v>
      </c>
      <c r="AF4" s="35">
        <f t="shared" si="32"/>
        <v>19.712365591397848</v>
      </c>
      <c r="AG4" s="35">
        <f t="shared" si="33"/>
        <v>17.829692556634306</v>
      </c>
      <c r="AH4" s="35">
        <f t="shared" si="34"/>
        <v>0</v>
      </c>
      <c r="AI4" s="35">
        <f t="shared" si="35"/>
        <v>0</v>
      </c>
      <c r="AJ4" s="35">
        <f t="shared" si="36"/>
        <v>0</v>
      </c>
      <c r="AK4" s="35">
        <f t="shared" si="37"/>
        <v>0</v>
      </c>
      <c r="AL4" s="35">
        <f t="shared" si="38"/>
        <v>0</v>
      </c>
      <c r="AM4" s="35">
        <f t="shared" si="39"/>
        <v>0</v>
      </c>
      <c r="AN4" s="35">
        <f t="shared" si="40"/>
        <v>0</v>
      </c>
      <c r="AO4" s="36">
        <f t="shared" si="41"/>
        <v>0</v>
      </c>
      <c r="AP4" s="35">
        <f t="shared" si="42"/>
        <v>83.893480257116622</v>
      </c>
      <c r="AQ4" s="35">
        <f t="shared" si="43"/>
        <v>100</v>
      </c>
      <c r="AR4" s="35">
        <f t="shared" si="44"/>
        <v>67.337006427915512</v>
      </c>
      <c r="AS4" s="35">
        <f t="shared" si="45"/>
        <v>80.945821854912765</v>
      </c>
      <c r="AT4" s="35">
        <f t="shared" si="46"/>
        <v>0</v>
      </c>
      <c r="AU4" s="35">
        <f t="shared" si="47"/>
        <v>0</v>
      </c>
      <c r="AV4" s="35">
        <f t="shared" si="48"/>
        <v>0</v>
      </c>
      <c r="AW4" s="35">
        <f t="shared" si="49"/>
        <v>0</v>
      </c>
      <c r="AX4" s="35">
        <f t="shared" si="50"/>
        <v>0</v>
      </c>
      <c r="AY4" s="35">
        <f t="shared" si="51"/>
        <v>0</v>
      </c>
      <c r="AZ4" s="35">
        <f t="shared" si="52"/>
        <v>0</v>
      </c>
      <c r="BA4" s="36">
        <f t="shared" si="53"/>
        <v>0</v>
      </c>
      <c r="BB4" s="35">
        <f t="shared" si="54"/>
        <v>50.212939355019444</v>
      </c>
      <c r="BC4" s="35">
        <f t="shared" si="55"/>
        <v>80.696043111512651</v>
      </c>
      <c r="BD4" s="35">
        <f t="shared" si="56"/>
        <v>100</v>
      </c>
      <c r="BE4" s="35">
        <f t="shared" si="57"/>
        <v>90.449279027246178</v>
      </c>
      <c r="BF4" s="35">
        <f t="shared" si="58"/>
        <v>0</v>
      </c>
      <c r="BG4" s="35">
        <f t="shared" si="59"/>
        <v>0</v>
      </c>
      <c r="BH4" s="35">
        <f t="shared" si="60"/>
        <v>0</v>
      </c>
      <c r="BI4" s="35">
        <f t="shared" si="61"/>
        <v>0</v>
      </c>
      <c r="BJ4" s="35">
        <f t="shared" si="62"/>
        <v>0</v>
      </c>
      <c r="BK4" s="35">
        <f t="shared" si="63"/>
        <v>0</v>
      </c>
      <c r="BL4" s="35">
        <f t="shared" si="64"/>
        <v>0</v>
      </c>
      <c r="BM4" s="35">
        <f t="shared" si="65"/>
        <v>0</v>
      </c>
      <c r="BN4" s="35">
        <f t="shared" si="66"/>
        <v>0</v>
      </c>
      <c r="BO4" s="35">
        <f t="shared" si="67"/>
        <v>0</v>
      </c>
      <c r="BP4" s="36">
        <f t="shared" si="68"/>
        <v>0</v>
      </c>
      <c r="BQ4" s="35">
        <f t="shared" si="69"/>
        <v>9.8981581798483216</v>
      </c>
      <c r="BR4" s="35">
        <f t="shared" si="70"/>
        <v>15.907099035933392</v>
      </c>
      <c r="BS4" s="35">
        <f t="shared" si="71"/>
        <v>19.712365591397848</v>
      </c>
      <c r="BT4" s="35">
        <f t="shared" si="72"/>
        <v>17.829692556634306</v>
      </c>
      <c r="BU4" s="35">
        <f t="shared" si="73"/>
        <v>0</v>
      </c>
      <c r="BV4" s="35">
        <f t="shared" si="74"/>
        <v>0</v>
      </c>
      <c r="BW4" s="35">
        <f t="shared" si="75"/>
        <v>0</v>
      </c>
      <c r="BX4" s="35">
        <f t="shared" si="76"/>
        <v>0</v>
      </c>
      <c r="BY4" s="35">
        <f t="shared" si="77"/>
        <v>0</v>
      </c>
      <c r="BZ4" s="35">
        <f t="shared" si="78"/>
        <v>0</v>
      </c>
      <c r="CA4" s="35">
        <f t="shared" si="79"/>
        <v>0</v>
      </c>
      <c r="CB4" s="35">
        <f t="shared" si="80"/>
        <v>0</v>
      </c>
      <c r="CC4" s="35">
        <f t="shared" si="81"/>
        <v>0</v>
      </c>
      <c r="CD4" s="35">
        <f t="shared" si="82"/>
        <v>0</v>
      </c>
      <c r="CE4" s="36">
        <f t="shared" si="83"/>
        <v>0</v>
      </c>
      <c r="CF4" s="35">
        <f t="shared" si="84"/>
        <v>83.893480257116622</v>
      </c>
      <c r="CG4" s="35">
        <f t="shared" si="85"/>
        <v>100</v>
      </c>
      <c r="CH4" s="35">
        <f t="shared" si="86"/>
        <v>67.337006427915512</v>
      </c>
      <c r="CI4" s="35">
        <f t="shared" si="87"/>
        <v>80.945821854912765</v>
      </c>
      <c r="CJ4" s="35">
        <f t="shared" si="88"/>
        <v>0</v>
      </c>
      <c r="CK4" s="35">
        <f t="shared" si="89"/>
        <v>0</v>
      </c>
      <c r="CL4" s="35">
        <f t="shared" si="90"/>
        <v>0</v>
      </c>
      <c r="CM4" s="35">
        <f t="shared" si="91"/>
        <v>0</v>
      </c>
      <c r="CN4" s="35">
        <f t="shared" si="92"/>
        <v>0</v>
      </c>
      <c r="CO4" s="35">
        <f t="shared" si="93"/>
        <v>0</v>
      </c>
      <c r="CP4" s="35">
        <f t="shared" si="94"/>
        <v>0</v>
      </c>
      <c r="CQ4" s="35">
        <f t="shared" si="95"/>
        <v>0</v>
      </c>
      <c r="CR4" s="35">
        <f t="shared" si="96"/>
        <v>0</v>
      </c>
      <c r="CS4" s="35">
        <f t="shared" si="97"/>
        <v>0</v>
      </c>
      <c r="CT4" s="23"/>
      <c r="CU4" s="21">
        <v>91.36</v>
      </c>
      <c r="CV4" s="21">
        <v>108.9</v>
      </c>
      <c r="CW4" s="21">
        <v>73.33</v>
      </c>
      <c r="CX4" s="21">
        <v>88.15</v>
      </c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3"/>
      <c r="DJ4" s="21">
        <v>9.1280000000000001</v>
      </c>
      <c r="DK4" s="21">
        <v>12.05</v>
      </c>
      <c r="DL4" s="21">
        <v>5.7969999999999997</v>
      </c>
      <c r="DM4" s="21">
        <v>6.9690000000000003</v>
      </c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39"/>
    </row>
    <row r="5" spans="1:129" x14ac:dyDescent="0.2">
      <c r="A5" s="29" t="s">
        <v>91</v>
      </c>
      <c r="B5" s="29" t="e">
        <f>VLOOKUP(A5,#REF!,6,FALSE)</f>
        <v>#REF!</v>
      </c>
      <c r="C5" s="48" t="s">
        <v>335</v>
      </c>
      <c r="D5" s="29" t="s">
        <v>101</v>
      </c>
      <c r="E5" s="96" t="str">
        <f t="shared" si="5"/>
        <v/>
      </c>
      <c r="F5" s="97">
        <f t="shared" si="6"/>
        <v>-320.95215189873431</v>
      </c>
      <c r="G5" s="97" t="str">
        <f t="shared" si="7"/>
        <v/>
      </c>
      <c r="H5" s="97" t="str">
        <f t="shared" si="8"/>
        <v/>
      </c>
      <c r="I5" s="97">
        <f t="shared" si="9"/>
        <v>-168.29964705882355</v>
      </c>
      <c r="J5" s="97">
        <f t="shared" si="10"/>
        <v>17.540136986301405</v>
      </c>
      <c r="K5" s="97" t="str">
        <f t="shared" si="11"/>
        <v/>
      </c>
      <c r="L5" s="97" t="str">
        <f t="shared" si="12"/>
        <v/>
      </c>
      <c r="M5" s="97">
        <f t="shared" si="13"/>
        <v>-143.93658536585363</v>
      </c>
      <c r="N5" s="97">
        <f t="shared" si="14"/>
        <v>-268.70027027027015</v>
      </c>
      <c r="O5" s="97">
        <f t="shared" si="15"/>
        <v>-76.848000000000127</v>
      </c>
      <c r="P5" s="97">
        <f t="shared" si="16"/>
        <v>293.97432098765449</v>
      </c>
      <c r="Q5" s="96" t="str">
        <f t="shared" si="17"/>
        <v/>
      </c>
      <c r="R5" s="97">
        <f t="shared" si="18"/>
        <v>-239.32300000000001</v>
      </c>
      <c r="S5" s="97" t="str">
        <f t="shared" si="19"/>
        <v/>
      </c>
      <c r="T5" s="97" t="str">
        <f t="shared" si="20"/>
        <v/>
      </c>
      <c r="U5" s="97">
        <f t="shared" si="21"/>
        <v>-264.21300000000002</v>
      </c>
      <c r="V5" s="97">
        <f t="shared" si="22"/>
        <v>-171.583</v>
      </c>
      <c r="W5" s="97" t="str">
        <f t="shared" si="23"/>
        <v/>
      </c>
      <c r="X5" s="97" t="str">
        <f t="shared" si="24"/>
        <v/>
      </c>
      <c r="Y5" s="97">
        <f t="shared" si="25"/>
        <v>-176.083</v>
      </c>
      <c r="Z5" s="97">
        <f t="shared" si="26"/>
        <v>-210.983</v>
      </c>
      <c r="AA5" s="97">
        <f t="shared" si="27"/>
        <v>-61.182999999999993</v>
      </c>
      <c r="AB5" s="97">
        <f t="shared" si="28"/>
        <v>453.017</v>
      </c>
      <c r="AC5" s="36">
        <f t="shared" si="29"/>
        <v>0</v>
      </c>
      <c r="AD5" s="35">
        <f t="shared" si="30"/>
        <v>9.0097508125677148</v>
      </c>
      <c r="AE5" s="35">
        <f t="shared" si="31"/>
        <v>0</v>
      </c>
      <c r="AF5" s="35">
        <f t="shared" si="32"/>
        <v>0</v>
      </c>
      <c r="AG5" s="35">
        <f t="shared" si="33"/>
        <v>11.786003236245955</v>
      </c>
      <c r="AH5" s="35">
        <f t="shared" si="34"/>
        <v>43.764501160092806</v>
      </c>
      <c r="AI5" s="35">
        <f t="shared" si="35"/>
        <v>0</v>
      </c>
      <c r="AJ5" s="35">
        <f t="shared" si="36"/>
        <v>0</v>
      </c>
      <c r="AK5" s="35">
        <f t="shared" si="37"/>
        <v>19.548671384697556</v>
      </c>
      <c r="AL5" s="35">
        <f t="shared" si="38"/>
        <v>13.126913115140098</v>
      </c>
      <c r="AM5" s="35">
        <f t="shared" si="39"/>
        <v>28.276160588680877</v>
      </c>
      <c r="AN5" s="35">
        <f t="shared" si="40"/>
        <v>72.680412371134025</v>
      </c>
      <c r="AO5" s="36">
        <f t="shared" si="41"/>
        <v>0</v>
      </c>
      <c r="AP5" s="35">
        <f t="shared" si="42"/>
        <v>55.109343936381705</v>
      </c>
      <c r="AQ5" s="35">
        <f t="shared" si="43"/>
        <v>0</v>
      </c>
      <c r="AR5" s="35">
        <f t="shared" si="44"/>
        <v>0</v>
      </c>
      <c r="AS5" s="35">
        <f t="shared" si="45"/>
        <v>38.614976805831674</v>
      </c>
      <c r="AT5" s="35">
        <f t="shared" si="46"/>
        <v>100</v>
      </c>
      <c r="AU5" s="35">
        <f t="shared" si="47"/>
        <v>0</v>
      </c>
      <c r="AV5" s="35">
        <f t="shared" si="48"/>
        <v>0</v>
      </c>
      <c r="AW5" s="35">
        <f t="shared" si="49"/>
        <v>18.878143133462281</v>
      </c>
      <c r="AX5" s="35">
        <f t="shared" si="50"/>
        <v>14.377820760799484</v>
      </c>
      <c r="AY5" s="35">
        <f t="shared" si="51"/>
        <v>33.694390715667311</v>
      </c>
      <c r="AZ5" s="35">
        <f t="shared" si="52"/>
        <v>100</v>
      </c>
      <c r="BA5" s="36">
        <f t="shared" si="53"/>
        <v>0</v>
      </c>
      <c r="BB5" s="35">
        <f t="shared" si="54"/>
        <v>12.396394735022245</v>
      </c>
      <c r="BC5" s="35">
        <f t="shared" si="55"/>
        <v>0</v>
      </c>
      <c r="BD5" s="35">
        <f t="shared" si="56"/>
        <v>0</v>
      </c>
      <c r="BE5" s="35">
        <f t="shared" si="57"/>
        <v>16.216203034267483</v>
      </c>
      <c r="BF5" s="35">
        <f t="shared" si="58"/>
        <v>60.214987411758891</v>
      </c>
      <c r="BG5" s="35">
        <f t="shared" si="59"/>
        <v>0</v>
      </c>
      <c r="BH5" s="35">
        <f t="shared" si="60"/>
        <v>0</v>
      </c>
      <c r="BI5" s="35">
        <f t="shared" si="61"/>
        <v>26.896753536392382</v>
      </c>
      <c r="BJ5" s="35">
        <f t="shared" si="62"/>
        <v>18.061142867639568</v>
      </c>
      <c r="BK5" s="35">
        <f t="shared" si="63"/>
        <v>38.904788327688578</v>
      </c>
      <c r="BL5" s="35">
        <f t="shared" si="64"/>
        <v>100</v>
      </c>
      <c r="BM5" s="35">
        <f t="shared" si="65"/>
        <v>51.062834136411858</v>
      </c>
      <c r="BN5" s="35">
        <f t="shared" si="66"/>
        <v>69.984830052973635</v>
      </c>
      <c r="BO5" s="35">
        <f t="shared" si="67"/>
        <v>100</v>
      </c>
      <c r="BP5" s="36">
        <f t="shared" si="68"/>
        <v>0</v>
      </c>
      <c r="BQ5" s="35">
        <f t="shared" si="69"/>
        <v>9.0097508125677148</v>
      </c>
      <c r="BR5" s="35">
        <f t="shared" si="70"/>
        <v>0</v>
      </c>
      <c r="BS5" s="35">
        <f t="shared" si="71"/>
        <v>0</v>
      </c>
      <c r="BT5" s="35">
        <f t="shared" si="72"/>
        <v>11.786003236245955</v>
      </c>
      <c r="BU5" s="35">
        <f t="shared" si="73"/>
        <v>43.764501160092806</v>
      </c>
      <c r="BV5" s="35">
        <f t="shared" si="74"/>
        <v>0</v>
      </c>
      <c r="BW5" s="35">
        <f t="shared" si="75"/>
        <v>0</v>
      </c>
      <c r="BX5" s="35">
        <f t="shared" si="76"/>
        <v>19.548671384697556</v>
      </c>
      <c r="BY5" s="35">
        <f t="shared" si="77"/>
        <v>13.126913115140098</v>
      </c>
      <c r="BZ5" s="35">
        <f t="shared" si="78"/>
        <v>28.276160588680877</v>
      </c>
      <c r="CA5" s="35">
        <f t="shared" si="79"/>
        <v>72.680412371134025</v>
      </c>
      <c r="CB5" s="35">
        <f t="shared" si="80"/>
        <v>17.391742195367573</v>
      </c>
      <c r="CC5" s="35">
        <f t="shared" si="81"/>
        <v>23.836477987421382</v>
      </c>
      <c r="CD5" s="35">
        <f t="shared" si="82"/>
        <v>34.059492563429572</v>
      </c>
      <c r="CE5" s="36">
        <f t="shared" si="83"/>
        <v>0</v>
      </c>
      <c r="CF5" s="35">
        <f t="shared" si="84"/>
        <v>10.723404255319149</v>
      </c>
      <c r="CG5" s="35">
        <f t="shared" si="85"/>
        <v>0</v>
      </c>
      <c r="CH5" s="35">
        <f t="shared" si="86"/>
        <v>0</v>
      </c>
      <c r="CI5" s="35">
        <f t="shared" si="87"/>
        <v>7.5138620245003223</v>
      </c>
      <c r="CJ5" s="35">
        <f t="shared" si="88"/>
        <v>19.458413926499034</v>
      </c>
      <c r="CK5" s="35">
        <f t="shared" si="89"/>
        <v>0</v>
      </c>
      <c r="CL5" s="35">
        <f t="shared" si="90"/>
        <v>0</v>
      </c>
      <c r="CM5" s="35">
        <f t="shared" si="91"/>
        <v>18.878143133462281</v>
      </c>
      <c r="CN5" s="35">
        <f t="shared" si="92"/>
        <v>14.377820760799484</v>
      </c>
      <c r="CO5" s="35">
        <f t="shared" si="93"/>
        <v>33.694390715667311</v>
      </c>
      <c r="CP5" s="35">
        <f t="shared" si="94"/>
        <v>100</v>
      </c>
      <c r="CQ5" s="35">
        <f t="shared" si="95"/>
        <v>66.542512201387098</v>
      </c>
      <c r="CR5" s="35">
        <f t="shared" si="96"/>
        <v>43.809401489853585</v>
      </c>
      <c r="CS5" s="35">
        <f t="shared" si="97"/>
        <v>100</v>
      </c>
      <c r="CT5" s="23"/>
      <c r="CU5" s="21">
        <v>83.16</v>
      </c>
      <c r="CV5" s="22"/>
      <c r="CW5" s="22"/>
      <c r="CX5" s="21">
        <v>58.27</v>
      </c>
      <c r="CY5" s="21">
        <v>150.9</v>
      </c>
      <c r="CZ5" s="21"/>
      <c r="DA5" s="21"/>
      <c r="DB5" s="21">
        <v>146.4</v>
      </c>
      <c r="DC5" s="21">
        <v>111.5</v>
      </c>
      <c r="DD5" s="21">
        <v>261.3</v>
      </c>
      <c r="DE5" s="21">
        <v>775.5</v>
      </c>
      <c r="DF5" s="21">
        <v>518.1</v>
      </c>
      <c r="DG5" s="21">
        <v>341.1</v>
      </c>
      <c r="DH5" s="21">
        <v>778.6</v>
      </c>
      <c r="DI5" s="23"/>
      <c r="DJ5" s="21">
        <v>4.9089999999999998</v>
      </c>
      <c r="DK5" s="22"/>
      <c r="DL5" s="22"/>
      <c r="DM5" s="21">
        <v>3.1360000000000001</v>
      </c>
      <c r="DN5" s="21">
        <v>4.3760000000000003</v>
      </c>
      <c r="DO5" s="21"/>
      <c r="DP5" s="21"/>
      <c r="DQ5" s="21">
        <v>9.407</v>
      </c>
      <c r="DR5" s="21">
        <v>6.367</v>
      </c>
      <c r="DS5" s="21">
        <v>12.32</v>
      </c>
      <c r="DT5" s="21">
        <v>14.68</v>
      </c>
      <c r="DU5" s="21">
        <v>31.05</v>
      </c>
      <c r="DV5" s="21">
        <v>10.77</v>
      </c>
      <c r="DW5" s="21">
        <v>20.82</v>
      </c>
      <c r="DX5" s="40"/>
    </row>
    <row r="6" spans="1:129" x14ac:dyDescent="0.2">
      <c r="A6" s="29" t="s">
        <v>92</v>
      </c>
      <c r="B6" s="29" t="e">
        <f>VLOOKUP(A6,#REF!,6,FALSE)</f>
        <v>#REF!</v>
      </c>
      <c r="C6" s="48" t="s">
        <v>335</v>
      </c>
      <c r="D6" s="29" t="s">
        <v>101</v>
      </c>
      <c r="E6" s="96" t="str">
        <f t="shared" si="5"/>
        <v/>
      </c>
      <c r="F6" s="97" t="str">
        <f t="shared" si="6"/>
        <v/>
      </c>
      <c r="G6" s="97" t="str">
        <f t="shared" si="7"/>
        <v/>
      </c>
      <c r="H6" s="97" t="str">
        <f t="shared" si="8"/>
        <v/>
      </c>
      <c r="I6" s="97">
        <f t="shared" si="9"/>
        <v>-160.24964705882357</v>
      </c>
      <c r="J6" s="97">
        <f t="shared" si="10"/>
        <v>-53.149863013698607</v>
      </c>
      <c r="K6" s="97" t="str">
        <f t="shared" si="11"/>
        <v/>
      </c>
      <c r="L6" s="97" t="str">
        <f t="shared" si="12"/>
        <v/>
      </c>
      <c r="M6" s="97">
        <f t="shared" si="13"/>
        <v>-105.83658536585364</v>
      </c>
      <c r="N6" s="97">
        <f t="shared" si="14"/>
        <v>-179.30027027027015</v>
      </c>
      <c r="O6" s="97">
        <f t="shared" si="15"/>
        <v>-100.14800000000014</v>
      </c>
      <c r="P6" s="97">
        <f t="shared" si="16"/>
        <v>-360.42567901234554</v>
      </c>
      <c r="Q6" s="96" t="str">
        <f t="shared" si="17"/>
        <v/>
      </c>
      <c r="R6" s="97" t="str">
        <f t="shared" si="18"/>
        <v/>
      </c>
      <c r="S6" s="97" t="str">
        <f t="shared" si="19"/>
        <v/>
      </c>
      <c r="T6" s="97" t="str">
        <f t="shared" si="20"/>
        <v/>
      </c>
      <c r="U6" s="97">
        <f t="shared" si="21"/>
        <v>-84.97</v>
      </c>
      <c r="V6" s="97">
        <f t="shared" si="22"/>
        <v>-71.08</v>
      </c>
      <c r="W6" s="97" t="str">
        <f t="shared" si="23"/>
        <v/>
      </c>
      <c r="X6" s="97" t="str">
        <f t="shared" si="24"/>
        <v/>
      </c>
      <c r="Y6" s="97">
        <f t="shared" si="25"/>
        <v>33.210000000000008</v>
      </c>
      <c r="Z6" s="97">
        <f t="shared" si="26"/>
        <v>49.610000000000014</v>
      </c>
      <c r="AA6" s="97">
        <f t="shared" si="27"/>
        <v>86.710000000000008</v>
      </c>
      <c r="AB6" s="97">
        <f t="shared" si="28"/>
        <v>-30.189999999999998</v>
      </c>
      <c r="AC6" s="36">
        <f t="shared" si="29"/>
        <v>0</v>
      </c>
      <c r="AD6" s="35">
        <f t="shared" si="30"/>
        <v>0</v>
      </c>
      <c r="AE6" s="35">
        <f t="shared" si="31"/>
        <v>0</v>
      </c>
      <c r="AF6" s="35">
        <f t="shared" si="32"/>
        <v>0</v>
      </c>
      <c r="AG6" s="35">
        <f t="shared" si="33"/>
        <v>13.414239482200646</v>
      </c>
      <c r="AH6" s="35">
        <f t="shared" si="34"/>
        <v>23.262761020881666</v>
      </c>
      <c r="AI6" s="35">
        <f t="shared" si="35"/>
        <v>0</v>
      </c>
      <c r="AJ6" s="35">
        <f t="shared" si="36"/>
        <v>0</v>
      </c>
      <c r="AK6" s="35">
        <f t="shared" si="37"/>
        <v>24.63613299505942</v>
      </c>
      <c r="AL6" s="35">
        <f t="shared" si="38"/>
        <v>23.651989639745704</v>
      </c>
      <c r="AM6" s="35">
        <f t="shared" si="39"/>
        <v>25.754788442809218</v>
      </c>
      <c r="AN6" s="35">
        <f t="shared" si="40"/>
        <v>11.349578256794752</v>
      </c>
      <c r="AO6" s="36">
        <f t="shared" si="41"/>
        <v>0</v>
      </c>
      <c r="AP6" s="35">
        <f t="shared" si="42"/>
        <v>0</v>
      </c>
      <c r="AQ6" s="35">
        <f t="shared" si="43"/>
        <v>0</v>
      </c>
      <c r="AR6" s="35">
        <f t="shared" si="44"/>
        <v>0</v>
      </c>
      <c r="AS6" s="35">
        <f t="shared" si="45"/>
        <v>82.682957237252211</v>
      </c>
      <c r="AT6" s="35">
        <f t="shared" si="46"/>
        <v>100</v>
      </c>
      <c r="AU6" s="35">
        <f t="shared" si="47"/>
        <v>0</v>
      </c>
      <c r="AV6" s="35">
        <f t="shared" si="48"/>
        <v>0</v>
      </c>
      <c r="AW6" s="35">
        <f t="shared" si="49"/>
        <v>77.52100840336135</v>
      </c>
      <c r="AX6" s="35">
        <f t="shared" si="50"/>
        <v>84.411764705882348</v>
      </c>
      <c r="AY6" s="35">
        <f t="shared" si="51"/>
        <v>100</v>
      </c>
      <c r="AZ6" s="35">
        <f t="shared" si="52"/>
        <v>50.882352941176471</v>
      </c>
      <c r="BA6" s="36">
        <f t="shared" si="53"/>
        <v>0</v>
      </c>
      <c r="BB6" s="35">
        <f t="shared" si="54"/>
        <v>0</v>
      </c>
      <c r="BC6" s="35">
        <f t="shared" si="55"/>
        <v>0</v>
      </c>
      <c r="BD6" s="35">
        <f t="shared" si="56"/>
        <v>0</v>
      </c>
      <c r="BE6" s="35">
        <f t="shared" si="57"/>
        <v>52.084448342443771</v>
      </c>
      <c r="BF6" s="35">
        <f t="shared" si="58"/>
        <v>90.324022938641804</v>
      </c>
      <c r="BG6" s="35">
        <f t="shared" si="59"/>
        <v>0</v>
      </c>
      <c r="BH6" s="35">
        <f t="shared" si="60"/>
        <v>0</v>
      </c>
      <c r="BI6" s="35">
        <f t="shared" si="61"/>
        <v>95.656514708968118</v>
      </c>
      <c r="BJ6" s="35">
        <f t="shared" si="62"/>
        <v>91.835309353315139</v>
      </c>
      <c r="BK6" s="35">
        <f t="shared" si="63"/>
        <v>100</v>
      </c>
      <c r="BL6" s="35">
        <f t="shared" si="64"/>
        <v>44.067837256739629</v>
      </c>
      <c r="BM6" s="35">
        <f t="shared" si="65"/>
        <v>53.268999501363915</v>
      </c>
      <c r="BN6" s="35">
        <f t="shared" si="66"/>
        <v>33.46186725285461</v>
      </c>
      <c r="BO6" s="35">
        <f t="shared" si="67"/>
        <v>100</v>
      </c>
      <c r="BP6" s="36">
        <f t="shared" si="68"/>
        <v>0</v>
      </c>
      <c r="BQ6" s="35">
        <f t="shared" si="69"/>
        <v>0</v>
      </c>
      <c r="BR6" s="35">
        <f t="shared" si="70"/>
        <v>0</v>
      </c>
      <c r="BS6" s="35">
        <f t="shared" si="71"/>
        <v>0</v>
      </c>
      <c r="BT6" s="35">
        <f t="shared" si="72"/>
        <v>13.414239482200646</v>
      </c>
      <c r="BU6" s="35">
        <f t="shared" si="73"/>
        <v>23.262761020881666</v>
      </c>
      <c r="BV6" s="35">
        <f t="shared" si="74"/>
        <v>0</v>
      </c>
      <c r="BW6" s="35">
        <f t="shared" si="75"/>
        <v>0</v>
      </c>
      <c r="BX6" s="35">
        <f t="shared" si="76"/>
        <v>24.63613299505942</v>
      </c>
      <c r="BY6" s="35">
        <f t="shared" si="77"/>
        <v>23.651989639745704</v>
      </c>
      <c r="BZ6" s="35">
        <f t="shared" si="78"/>
        <v>25.754788442809218</v>
      </c>
      <c r="CA6" s="35">
        <f t="shared" si="79"/>
        <v>11.349578256794752</v>
      </c>
      <c r="CB6" s="35">
        <f t="shared" si="80"/>
        <v>5.760322255790534</v>
      </c>
      <c r="CC6" s="35">
        <f t="shared" si="81"/>
        <v>3.6184486373165616</v>
      </c>
      <c r="CD6" s="35">
        <f t="shared" si="82"/>
        <v>10.813648293963254</v>
      </c>
      <c r="CE6" s="36">
        <f t="shared" si="83"/>
        <v>0</v>
      </c>
      <c r="CF6" s="35">
        <f t="shared" si="84"/>
        <v>0</v>
      </c>
      <c r="CG6" s="35">
        <f t="shared" si="85"/>
        <v>0</v>
      </c>
      <c r="CH6" s="35">
        <f t="shared" si="86"/>
        <v>0</v>
      </c>
      <c r="CI6" s="35">
        <f t="shared" si="87"/>
        <v>27.865546218487392</v>
      </c>
      <c r="CJ6" s="35">
        <f t="shared" si="88"/>
        <v>33.701680672268907</v>
      </c>
      <c r="CK6" s="35">
        <f t="shared" si="89"/>
        <v>0</v>
      </c>
      <c r="CL6" s="35">
        <f t="shared" si="90"/>
        <v>0</v>
      </c>
      <c r="CM6" s="35">
        <f t="shared" si="91"/>
        <v>77.52100840336135</v>
      </c>
      <c r="CN6" s="35">
        <f t="shared" si="92"/>
        <v>84.411764705882348</v>
      </c>
      <c r="CO6" s="35">
        <f t="shared" si="93"/>
        <v>100</v>
      </c>
      <c r="CP6" s="35">
        <f t="shared" si="94"/>
        <v>50.882352941176471</v>
      </c>
      <c r="CQ6" s="35">
        <f t="shared" si="95"/>
        <v>69.417475728155338</v>
      </c>
      <c r="CR6" s="35">
        <f t="shared" si="96"/>
        <v>20.946601941747574</v>
      </c>
      <c r="CS6" s="35">
        <f t="shared" si="97"/>
        <v>100</v>
      </c>
      <c r="CV6" s="21"/>
      <c r="CW6" s="21"/>
      <c r="CX6" s="21">
        <v>66.319999999999993</v>
      </c>
      <c r="CY6" s="21">
        <v>80.209999999999994</v>
      </c>
      <c r="CZ6" s="21"/>
      <c r="DA6" s="21"/>
      <c r="DB6" s="21">
        <v>184.5</v>
      </c>
      <c r="DC6" s="21">
        <v>200.9</v>
      </c>
      <c r="DD6" s="21">
        <v>238</v>
      </c>
      <c r="DE6" s="21">
        <v>121.1</v>
      </c>
      <c r="DF6" s="21">
        <v>171.6</v>
      </c>
      <c r="DG6" s="21">
        <v>51.78</v>
      </c>
      <c r="DH6" s="21">
        <v>247.2</v>
      </c>
      <c r="DI6" s="41"/>
      <c r="DJ6" s="42"/>
      <c r="DK6" s="21"/>
      <c r="DL6" s="21"/>
      <c r="DM6" s="21">
        <v>4.4130000000000003</v>
      </c>
      <c r="DN6" s="21">
        <v>4.375</v>
      </c>
      <c r="DO6" s="21"/>
      <c r="DP6" s="21"/>
      <c r="DQ6" s="21">
        <v>4.3559999999999999</v>
      </c>
      <c r="DR6" s="21">
        <v>9.2479999999999993</v>
      </c>
      <c r="DS6" s="21">
        <v>7.8929999999999998</v>
      </c>
      <c r="DT6" s="21">
        <v>7.032</v>
      </c>
      <c r="DU6" s="21">
        <v>11.07</v>
      </c>
      <c r="DV6" s="21">
        <v>3.9279999999999999</v>
      </c>
      <c r="DW6" s="21">
        <v>9.3450000000000006</v>
      </c>
      <c r="DX6" s="40"/>
    </row>
    <row r="7" spans="1:129" x14ac:dyDescent="0.2">
      <c r="A7" s="29" t="s">
        <v>93</v>
      </c>
      <c r="B7" s="29" t="e">
        <f>VLOOKUP(A7,#REF!,6,FALSE)</f>
        <v>#REF!</v>
      </c>
      <c r="C7" s="48" t="s">
        <v>335</v>
      </c>
      <c r="D7" s="29" t="s">
        <v>101</v>
      </c>
      <c r="E7" s="96" t="str">
        <f t="shared" si="5"/>
        <v/>
      </c>
      <c r="F7" s="97">
        <f t="shared" si="6"/>
        <v>-2.1121518987343393</v>
      </c>
      <c r="G7" s="97">
        <f t="shared" si="7"/>
        <v>25.061066666666676</v>
      </c>
      <c r="H7" s="97">
        <f t="shared" si="8"/>
        <v>68.538181818181869</v>
      </c>
      <c r="I7" s="97">
        <f t="shared" si="9"/>
        <v>261.33035294117644</v>
      </c>
      <c r="J7" s="97">
        <f t="shared" si="10"/>
        <v>103.94013698630141</v>
      </c>
      <c r="K7" s="97">
        <f t="shared" si="11"/>
        <v>-3.1566666666666521</v>
      </c>
      <c r="L7" s="97">
        <f t="shared" si="12"/>
        <v>-62.067000000000036</v>
      </c>
      <c r="M7" s="97" t="str">
        <f t="shared" si="13"/>
        <v/>
      </c>
      <c r="N7" s="97" t="str">
        <f t="shared" si="14"/>
        <v/>
      </c>
      <c r="O7" s="97" t="str">
        <f t="shared" si="15"/>
        <v/>
      </c>
      <c r="P7" s="97">
        <f t="shared" si="16"/>
        <v>181.27432098765445</v>
      </c>
      <c r="Q7" s="96" t="str">
        <f t="shared" si="17"/>
        <v/>
      </c>
      <c r="R7" s="97">
        <f t="shared" si="18"/>
        <v>-75.604545454545416</v>
      </c>
      <c r="S7" s="97">
        <f t="shared" si="19"/>
        <v>-218.10454545454542</v>
      </c>
      <c r="T7" s="97">
        <f t="shared" si="20"/>
        <v>-251.20454545454541</v>
      </c>
      <c r="U7" s="97">
        <f t="shared" si="21"/>
        <v>10.295454545454561</v>
      </c>
      <c r="V7" s="97">
        <f t="shared" si="22"/>
        <v>-240.3045454545454</v>
      </c>
      <c r="W7" s="97">
        <f t="shared" si="23"/>
        <v>-392.65454545454543</v>
      </c>
      <c r="X7" s="97">
        <f t="shared" si="24"/>
        <v>-365.70454545454538</v>
      </c>
      <c r="Y7" s="97" t="str">
        <f t="shared" si="25"/>
        <v/>
      </c>
      <c r="Z7" s="97" t="str">
        <f t="shared" si="26"/>
        <v/>
      </c>
      <c r="AA7" s="97" t="str">
        <f t="shared" si="27"/>
        <v/>
      </c>
      <c r="AB7" s="97">
        <f t="shared" si="28"/>
        <v>185.19545454545454</v>
      </c>
      <c r="AC7" s="36">
        <f t="shared" si="29"/>
        <v>0</v>
      </c>
      <c r="AD7" s="35">
        <f t="shared" si="30"/>
        <v>43.553629469122427</v>
      </c>
      <c r="AE7" s="35">
        <f t="shared" si="31"/>
        <v>37.905346187554777</v>
      </c>
      <c r="AF7" s="35">
        <f t="shared" si="32"/>
        <v>60.86021505376344</v>
      </c>
      <c r="AG7" s="35">
        <f t="shared" si="33"/>
        <v>98.685275080906152</v>
      </c>
      <c r="AH7" s="35">
        <f t="shared" si="34"/>
        <v>68.822505800464029</v>
      </c>
      <c r="AI7" s="35">
        <f t="shared" si="35"/>
        <v>46.5990126165661</v>
      </c>
      <c r="AJ7" s="35">
        <f t="shared" si="36"/>
        <v>23.454202473276041</v>
      </c>
      <c r="AK7" s="35">
        <f t="shared" si="37"/>
        <v>0</v>
      </c>
      <c r="AL7" s="35">
        <f t="shared" si="38"/>
        <v>0</v>
      </c>
      <c r="AM7" s="35">
        <f t="shared" si="39"/>
        <v>0</v>
      </c>
      <c r="AN7" s="35">
        <f t="shared" si="40"/>
        <v>62.118088097469538</v>
      </c>
      <c r="AO7" s="36">
        <f t="shared" si="41"/>
        <v>0</v>
      </c>
      <c r="AP7" s="35">
        <f t="shared" si="42"/>
        <v>82.393933183029318</v>
      </c>
      <c r="AQ7" s="35">
        <f t="shared" si="43"/>
        <v>53.187128509940564</v>
      </c>
      <c r="AR7" s="35">
        <f t="shared" si="44"/>
        <v>46.402951424472228</v>
      </c>
      <c r="AS7" s="35">
        <f t="shared" si="45"/>
        <v>100</v>
      </c>
      <c r="AT7" s="35">
        <f t="shared" si="46"/>
        <v>48.637015781922528</v>
      </c>
      <c r="AU7" s="35">
        <f t="shared" si="47"/>
        <v>75.915996425379802</v>
      </c>
      <c r="AV7" s="35">
        <f t="shared" si="48"/>
        <v>100</v>
      </c>
      <c r="AW7" s="35">
        <f t="shared" si="49"/>
        <v>0</v>
      </c>
      <c r="AX7" s="35">
        <f t="shared" si="50"/>
        <v>0</v>
      </c>
      <c r="AY7" s="35">
        <f t="shared" si="51"/>
        <v>0</v>
      </c>
      <c r="AZ7" s="35">
        <f t="shared" si="52"/>
        <v>100</v>
      </c>
      <c r="BA7" s="36">
        <f t="shared" si="53"/>
        <v>0</v>
      </c>
      <c r="BB7" s="35">
        <f t="shared" si="54"/>
        <v>44.133868435200093</v>
      </c>
      <c r="BC7" s="35">
        <f t="shared" si="55"/>
        <v>38.410336452402298</v>
      </c>
      <c r="BD7" s="35">
        <f t="shared" si="56"/>
        <v>61.671019312524379</v>
      </c>
      <c r="BE7" s="35">
        <f t="shared" si="57"/>
        <v>100</v>
      </c>
      <c r="BF7" s="35">
        <f t="shared" si="58"/>
        <v>69.739386898441111</v>
      </c>
      <c r="BG7" s="35">
        <f t="shared" si="59"/>
        <v>47.219823401578758</v>
      </c>
      <c r="BH7" s="35">
        <f t="shared" si="60"/>
        <v>23.766668790300624</v>
      </c>
      <c r="BI7" s="35">
        <f t="shared" si="61"/>
        <v>0</v>
      </c>
      <c r="BJ7" s="35">
        <f t="shared" si="62"/>
        <v>0</v>
      </c>
      <c r="BK7" s="35">
        <f t="shared" si="63"/>
        <v>0</v>
      </c>
      <c r="BL7" s="35">
        <f t="shared" si="64"/>
        <v>62.945650246749203</v>
      </c>
      <c r="BM7" s="35">
        <f t="shared" si="65"/>
        <v>100</v>
      </c>
      <c r="BN7" s="35">
        <f t="shared" si="66"/>
        <v>68.136410429635347</v>
      </c>
      <c r="BO7" s="35">
        <f t="shared" si="67"/>
        <v>58.741718186761183</v>
      </c>
      <c r="BP7" s="36">
        <f t="shared" si="68"/>
        <v>0</v>
      </c>
      <c r="BQ7" s="35">
        <f t="shared" si="69"/>
        <v>43.553629469122427</v>
      </c>
      <c r="BR7" s="35">
        <f t="shared" si="70"/>
        <v>37.905346187554777</v>
      </c>
      <c r="BS7" s="35">
        <f t="shared" si="71"/>
        <v>60.86021505376344</v>
      </c>
      <c r="BT7" s="35">
        <f t="shared" si="72"/>
        <v>98.685275080906152</v>
      </c>
      <c r="BU7" s="35">
        <f t="shared" si="73"/>
        <v>68.822505800464029</v>
      </c>
      <c r="BV7" s="35">
        <f t="shared" si="74"/>
        <v>46.5990126165661</v>
      </c>
      <c r="BW7" s="35">
        <f t="shared" si="75"/>
        <v>23.454202473276041</v>
      </c>
      <c r="BX7" s="35">
        <f t="shared" si="76"/>
        <v>0</v>
      </c>
      <c r="BY7" s="35">
        <f t="shared" si="77"/>
        <v>0</v>
      </c>
      <c r="BZ7" s="35">
        <f t="shared" si="78"/>
        <v>0</v>
      </c>
      <c r="CA7" s="35">
        <f t="shared" si="79"/>
        <v>62.118088097469538</v>
      </c>
      <c r="CB7" s="35">
        <f t="shared" si="80"/>
        <v>52.500839207787848</v>
      </c>
      <c r="CC7" s="35">
        <f t="shared" si="81"/>
        <v>35.772187281621243</v>
      </c>
      <c r="CD7" s="35">
        <f t="shared" si="82"/>
        <v>30.83989501312336</v>
      </c>
      <c r="CE7" s="36">
        <f t="shared" si="83"/>
        <v>0</v>
      </c>
      <c r="CF7" s="35">
        <f t="shared" si="84"/>
        <v>60.651780325890165</v>
      </c>
      <c r="CG7" s="35">
        <f t="shared" si="85"/>
        <v>39.15208207604104</v>
      </c>
      <c r="CH7" s="35">
        <f t="shared" si="86"/>
        <v>34.158117079058542</v>
      </c>
      <c r="CI7" s="35">
        <f t="shared" si="87"/>
        <v>73.611949305974662</v>
      </c>
      <c r="CJ7" s="35">
        <f t="shared" si="88"/>
        <v>35.802655401327705</v>
      </c>
      <c r="CK7" s="35">
        <f t="shared" si="89"/>
        <v>12.81683765841883</v>
      </c>
      <c r="CL7" s="35">
        <f t="shared" si="90"/>
        <v>16.882920941460473</v>
      </c>
      <c r="CM7" s="35">
        <f t="shared" si="91"/>
        <v>0</v>
      </c>
      <c r="CN7" s="35">
        <f t="shared" si="92"/>
        <v>0</v>
      </c>
      <c r="CO7" s="35">
        <f t="shared" si="93"/>
        <v>0</v>
      </c>
      <c r="CP7" s="35">
        <f t="shared" si="94"/>
        <v>100</v>
      </c>
      <c r="CQ7" s="35">
        <f t="shared" si="95"/>
        <v>100</v>
      </c>
      <c r="CR7" s="35">
        <f t="shared" si="96"/>
        <v>32.730179028132994</v>
      </c>
      <c r="CS7" s="35">
        <f t="shared" si="97"/>
        <v>45.076726342710998</v>
      </c>
      <c r="CT7" s="23"/>
      <c r="CU7" s="21">
        <v>402</v>
      </c>
      <c r="CV7" s="21">
        <v>259.5</v>
      </c>
      <c r="CW7" s="21">
        <v>226.4</v>
      </c>
      <c r="CX7" s="21">
        <v>487.9</v>
      </c>
      <c r="CY7" s="21">
        <v>237.3</v>
      </c>
      <c r="CZ7" s="21">
        <v>84.95</v>
      </c>
      <c r="DA7" s="21">
        <v>111.9</v>
      </c>
      <c r="DB7" s="21"/>
      <c r="DC7" s="21"/>
      <c r="DD7" s="21"/>
      <c r="DE7" s="21">
        <v>662.8</v>
      </c>
      <c r="DF7" s="21">
        <v>1564</v>
      </c>
      <c r="DG7" s="21">
        <v>511.9</v>
      </c>
      <c r="DH7" s="21">
        <v>705</v>
      </c>
      <c r="DI7" s="23"/>
      <c r="DJ7" s="21">
        <v>10.210000000000001</v>
      </c>
      <c r="DK7" s="21">
        <v>11.7</v>
      </c>
      <c r="DL7" s="21">
        <v>5.9790000000000001</v>
      </c>
      <c r="DM7" s="21">
        <v>14.06</v>
      </c>
      <c r="DN7" s="21">
        <v>6.7869999999999999</v>
      </c>
      <c r="DO7" s="21">
        <v>7.6390000000000002</v>
      </c>
      <c r="DP7" s="21">
        <v>4.5380000000000003</v>
      </c>
      <c r="DQ7" s="21"/>
      <c r="DR7" s="21"/>
      <c r="DS7" s="21"/>
      <c r="DT7" s="21">
        <v>14.09</v>
      </c>
      <c r="DU7" s="21">
        <v>58.01</v>
      </c>
      <c r="DV7" s="21">
        <v>17.600000000000001</v>
      </c>
      <c r="DW7" s="21">
        <v>31.37</v>
      </c>
      <c r="DX7" s="40"/>
    </row>
    <row r="8" spans="1:129" x14ac:dyDescent="0.2">
      <c r="A8" s="43" t="s">
        <v>174</v>
      </c>
      <c r="B8" s="29" t="e">
        <f>VLOOKUP(A8,#REF!,6,FALSE)</f>
        <v>#REF!</v>
      </c>
      <c r="C8" s="48" t="s">
        <v>335</v>
      </c>
      <c r="D8" s="29" t="s">
        <v>102</v>
      </c>
      <c r="E8" s="96">
        <f t="shared" si="5"/>
        <v>-4.9315151515151427</v>
      </c>
      <c r="F8" s="97" t="str">
        <f t="shared" si="6"/>
        <v/>
      </c>
      <c r="G8" s="97" t="str">
        <f t="shared" si="7"/>
        <v/>
      </c>
      <c r="H8" s="97" t="str">
        <f t="shared" si="8"/>
        <v/>
      </c>
      <c r="I8" s="97" t="str">
        <f t="shared" si="9"/>
        <v/>
      </c>
      <c r="J8" s="97" t="str">
        <f t="shared" si="10"/>
        <v/>
      </c>
      <c r="K8" s="97" t="str">
        <f t="shared" si="11"/>
        <v/>
      </c>
      <c r="L8" s="97" t="str">
        <f t="shared" si="12"/>
        <v/>
      </c>
      <c r="M8" s="97">
        <f t="shared" si="13"/>
        <v>401.66341463414636</v>
      </c>
      <c r="N8" s="97">
        <f t="shared" si="14"/>
        <v>366.69972972972982</v>
      </c>
      <c r="O8" s="97">
        <f t="shared" si="15"/>
        <v>489.35199999999986</v>
      </c>
      <c r="P8" s="97">
        <f t="shared" si="16"/>
        <v>558.47432098765444</v>
      </c>
      <c r="Q8" s="96">
        <f t="shared" si="17"/>
        <v>-631.52</v>
      </c>
      <c r="R8" s="97" t="str">
        <f t="shared" si="18"/>
        <v/>
      </c>
      <c r="S8" s="97" t="str">
        <f t="shared" si="19"/>
        <v/>
      </c>
      <c r="T8" s="97" t="str">
        <f t="shared" si="20"/>
        <v/>
      </c>
      <c r="U8" s="97" t="str">
        <f t="shared" si="21"/>
        <v/>
      </c>
      <c r="V8" s="97" t="str">
        <f t="shared" si="22"/>
        <v/>
      </c>
      <c r="W8" s="97" t="str">
        <f t="shared" si="23"/>
        <v/>
      </c>
      <c r="X8" s="97" t="str">
        <f t="shared" si="24"/>
        <v/>
      </c>
      <c r="Y8" s="97">
        <f t="shared" si="25"/>
        <v>23.279999999999973</v>
      </c>
      <c r="Z8" s="97">
        <f t="shared" si="26"/>
        <v>78.17999999999995</v>
      </c>
      <c r="AA8" s="97">
        <f t="shared" si="27"/>
        <v>158.77999999999997</v>
      </c>
      <c r="AB8" s="97">
        <f t="shared" si="28"/>
        <v>371.28</v>
      </c>
      <c r="AC8" s="36">
        <f t="shared" si="29"/>
        <v>56.950398040416424</v>
      </c>
      <c r="AD8" s="35">
        <f t="shared" si="30"/>
        <v>0</v>
      </c>
      <c r="AE8" s="35">
        <f t="shared" si="31"/>
        <v>0</v>
      </c>
      <c r="AF8" s="35">
        <f t="shared" si="32"/>
        <v>0</v>
      </c>
      <c r="AG8" s="35">
        <f t="shared" si="33"/>
        <v>0</v>
      </c>
      <c r="AH8" s="35">
        <f t="shared" si="34"/>
        <v>0</v>
      </c>
      <c r="AI8" s="35">
        <f t="shared" si="35"/>
        <v>0</v>
      </c>
      <c r="AJ8" s="35">
        <f t="shared" si="36"/>
        <v>0</v>
      </c>
      <c r="AK8" s="35">
        <f t="shared" si="37"/>
        <v>92.402189878488457</v>
      </c>
      <c r="AL8" s="35">
        <f t="shared" si="38"/>
        <v>87.932658347068525</v>
      </c>
      <c r="AM8" s="35">
        <f t="shared" si="39"/>
        <v>89.546585867330379</v>
      </c>
      <c r="AN8" s="35">
        <f t="shared" si="40"/>
        <v>97.469540768509844</v>
      </c>
      <c r="AO8" s="36">
        <f t="shared" si="41"/>
        <v>100</v>
      </c>
      <c r="AP8" s="35">
        <f t="shared" si="42"/>
        <v>0</v>
      </c>
      <c r="AQ8" s="35">
        <f t="shared" si="43"/>
        <v>0</v>
      </c>
      <c r="AR8" s="35">
        <f t="shared" si="44"/>
        <v>0</v>
      </c>
      <c r="AS8" s="35">
        <f t="shared" si="45"/>
        <v>0</v>
      </c>
      <c r="AT8" s="35">
        <f t="shared" si="46"/>
        <v>0</v>
      </c>
      <c r="AU8" s="35">
        <f t="shared" si="47"/>
        <v>0</v>
      </c>
      <c r="AV8" s="35">
        <f t="shared" si="48"/>
        <v>0</v>
      </c>
      <c r="AW8" s="35">
        <f t="shared" si="49"/>
        <v>66.538461538461533</v>
      </c>
      <c r="AX8" s="35">
        <f t="shared" si="50"/>
        <v>71.817307692307693</v>
      </c>
      <c r="AY8" s="35">
        <f t="shared" si="51"/>
        <v>79.567307692307693</v>
      </c>
      <c r="AZ8" s="35">
        <f t="shared" si="52"/>
        <v>100</v>
      </c>
      <c r="BA8" s="36">
        <f t="shared" si="53"/>
        <v>58.428917989542612</v>
      </c>
      <c r="BB8" s="35">
        <f t="shared" si="54"/>
        <v>0</v>
      </c>
      <c r="BC8" s="35">
        <f t="shared" si="55"/>
        <v>0</v>
      </c>
      <c r="BD8" s="35">
        <f t="shared" si="56"/>
        <v>0</v>
      </c>
      <c r="BE8" s="35">
        <f t="shared" si="57"/>
        <v>0</v>
      </c>
      <c r="BF8" s="35">
        <f t="shared" si="58"/>
        <v>0</v>
      </c>
      <c r="BG8" s="35">
        <f t="shared" si="59"/>
        <v>0</v>
      </c>
      <c r="BH8" s="35">
        <f t="shared" si="60"/>
        <v>0</v>
      </c>
      <c r="BI8" s="35">
        <f t="shared" si="61"/>
        <v>94.801092884949213</v>
      </c>
      <c r="BJ8" s="35">
        <f t="shared" si="62"/>
        <v>90.215525438771252</v>
      </c>
      <c r="BK8" s="35">
        <f t="shared" si="63"/>
        <v>91.871353000424534</v>
      </c>
      <c r="BL8" s="35">
        <f t="shared" si="64"/>
        <v>100</v>
      </c>
      <c r="BM8" s="35">
        <f t="shared" si="65"/>
        <v>0</v>
      </c>
      <c r="BN8" s="35">
        <f t="shared" si="66"/>
        <v>0</v>
      </c>
      <c r="BO8" s="35">
        <f t="shared" si="67"/>
        <v>0</v>
      </c>
      <c r="BP8" s="36">
        <f t="shared" si="68"/>
        <v>56.950398040416424</v>
      </c>
      <c r="BQ8" s="35">
        <f t="shared" si="69"/>
        <v>0</v>
      </c>
      <c r="BR8" s="35">
        <f t="shared" si="70"/>
        <v>0</v>
      </c>
      <c r="BS8" s="35">
        <f t="shared" si="71"/>
        <v>0</v>
      </c>
      <c r="BT8" s="35">
        <f t="shared" si="72"/>
        <v>0</v>
      </c>
      <c r="BU8" s="35">
        <f t="shared" si="73"/>
        <v>0</v>
      </c>
      <c r="BV8" s="35">
        <f t="shared" si="74"/>
        <v>0</v>
      </c>
      <c r="BW8" s="35">
        <f t="shared" si="75"/>
        <v>0</v>
      </c>
      <c r="BX8" s="35">
        <f t="shared" si="76"/>
        <v>92.402189878488457</v>
      </c>
      <c r="BY8" s="35">
        <f t="shared" si="77"/>
        <v>87.932658347068525</v>
      </c>
      <c r="BZ8" s="35">
        <f t="shared" si="78"/>
        <v>89.546585867330379</v>
      </c>
      <c r="CA8" s="35">
        <f t="shared" si="79"/>
        <v>97.469540768509844</v>
      </c>
      <c r="CB8" s="35">
        <f t="shared" si="80"/>
        <v>0</v>
      </c>
      <c r="CC8" s="35">
        <f t="shared" si="81"/>
        <v>0</v>
      </c>
      <c r="CD8" s="35">
        <f t="shared" si="82"/>
        <v>0</v>
      </c>
      <c r="CE8" s="36">
        <f t="shared" si="83"/>
        <v>3.5769230769230775</v>
      </c>
      <c r="CF8" s="35">
        <f t="shared" si="84"/>
        <v>0</v>
      </c>
      <c r="CG8" s="35">
        <f t="shared" si="85"/>
        <v>0</v>
      </c>
      <c r="CH8" s="35">
        <f t="shared" si="86"/>
        <v>0</v>
      </c>
      <c r="CI8" s="35">
        <f t="shared" si="87"/>
        <v>0</v>
      </c>
      <c r="CJ8" s="35">
        <f t="shared" si="88"/>
        <v>0</v>
      </c>
      <c r="CK8" s="35">
        <f t="shared" si="89"/>
        <v>0</v>
      </c>
      <c r="CL8" s="35">
        <f t="shared" si="90"/>
        <v>0</v>
      </c>
      <c r="CM8" s="35">
        <f t="shared" si="91"/>
        <v>66.538461538461533</v>
      </c>
      <c r="CN8" s="35">
        <f t="shared" si="92"/>
        <v>71.817307692307693</v>
      </c>
      <c r="CO8" s="35">
        <f t="shared" si="93"/>
        <v>79.567307692307693</v>
      </c>
      <c r="CP8" s="35">
        <f t="shared" si="94"/>
        <v>100</v>
      </c>
      <c r="CQ8" s="35">
        <f t="shared" si="95"/>
        <v>0</v>
      </c>
      <c r="CR8" s="35">
        <f t="shared" si="96"/>
        <v>0</v>
      </c>
      <c r="CS8" s="35">
        <f t="shared" si="97"/>
        <v>0</v>
      </c>
      <c r="CT8" s="23">
        <v>37.200000000000003</v>
      </c>
      <c r="CU8" s="26"/>
      <c r="CV8" s="24"/>
      <c r="CW8" s="26"/>
      <c r="CX8" s="24"/>
      <c r="CY8" s="24"/>
      <c r="CZ8" s="21"/>
      <c r="DA8" s="21"/>
      <c r="DB8" s="21">
        <v>692</v>
      </c>
      <c r="DC8" s="21">
        <v>746.9</v>
      </c>
      <c r="DD8" s="21">
        <v>827.5</v>
      </c>
      <c r="DE8" s="21">
        <v>1040</v>
      </c>
      <c r="DF8" s="21"/>
      <c r="DG8" s="21"/>
      <c r="DH8" s="21"/>
      <c r="DI8" s="23">
        <v>2.0099999999999998</v>
      </c>
      <c r="DJ8" s="26"/>
      <c r="DK8" s="24"/>
      <c r="DL8" s="26"/>
      <c r="DM8" s="24"/>
      <c r="DN8" s="24"/>
      <c r="DO8" s="21"/>
      <c r="DP8" s="21"/>
      <c r="DQ8" s="21">
        <v>17.64</v>
      </c>
      <c r="DR8" s="21">
        <v>23.39</v>
      </c>
      <c r="DS8" s="21">
        <v>11.93</v>
      </c>
      <c r="DT8" s="21">
        <v>39.46</v>
      </c>
      <c r="DU8" s="21"/>
      <c r="DV8" s="21"/>
      <c r="DW8" s="21"/>
      <c r="DX8" s="40"/>
    </row>
    <row r="9" spans="1:129" x14ac:dyDescent="0.2">
      <c r="A9" s="29" t="s">
        <v>78</v>
      </c>
      <c r="B9" s="29" t="e">
        <f>VLOOKUP(A9,#REF!,6,FALSE)</f>
        <v>#REF!</v>
      </c>
      <c r="C9" s="48" t="s">
        <v>335</v>
      </c>
      <c r="D9" s="29" t="s">
        <v>102</v>
      </c>
      <c r="E9" s="96">
        <f t="shared" si="5"/>
        <v>-24.111515151515146</v>
      </c>
      <c r="F9" s="97">
        <f t="shared" si="6"/>
        <v>457.08784810126571</v>
      </c>
      <c r="G9" s="97">
        <f t="shared" si="7"/>
        <v>251.6610666666667</v>
      </c>
      <c r="H9" s="97">
        <f t="shared" si="8"/>
        <v>80.038181818181869</v>
      </c>
      <c r="I9" s="97">
        <f t="shared" si="9"/>
        <v>161.93035294117644</v>
      </c>
      <c r="J9" s="97">
        <f t="shared" si="10"/>
        <v>-21.659863013698597</v>
      </c>
      <c r="K9" s="97" t="str">
        <f t="shared" si="11"/>
        <v/>
      </c>
      <c r="L9" s="97">
        <f t="shared" si="12"/>
        <v>-139.75700000000003</v>
      </c>
      <c r="M9" s="97">
        <f t="shared" si="13"/>
        <v>-233.94658536585365</v>
      </c>
      <c r="N9" s="97">
        <f t="shared" si="14"/>
        <v>-351.00027027027016</v>
      </c>
      <c r="O9" s="97">
        <f t="shared" si="15"/>
        <v>-272.58800000000014</v>
      </c>
      <c r="P9" s="97">
        <f t="shared" si="16"/>
        <v>388.77432098765445</v>
      </c>
      <c r="Q9" s="96">
        <f t="shared" si="17"/>
        <v>-328.4071428571429</v>
      </c>
      <c r="R9" s="97">
        <f t="shared" si="18"/>
        <v>514.77285714285722</v>
      </c>
      <c r="S9" s="97">
        <f t="shared" si="19"/>
        <v>139.67285714285714</v>
      </c>
      <c r="T9" s="97">
        <f t="shared" si="20"/>
        <v>-108.52714285714288</v>
      </c>
      <c r="U9" s="97">
        <f t="shared" si="21"/>
        <v>42.072857142857117</v>
      </c>
      <c r="V9" s="97">
        <f t="shared" si="22"/>
        <v>-234.72714285714289</v>
      </c>
      <c r="W9" s="97" t="str">
        <f t="shared" si="23"/>
        <v/>
      </c>
      <c r="X9" s="97">
        <f t="shared" si="24"/>
        <v>-312.2171428571429</v>
      </c>
      <c r="Y9" s="97">
        <f t="shared" si="25"/>
        <v>-290.0371428571429</v>
      </c>
      <c r="Z9" s="97">
        <f t="shared" si="26"/>
        <v>-317.22714285714289</v>
      </c>
      <c r="AA9" s="97">
        <f t="shared" si="27"/>
        <v>-280.86714285714288</v>
      </c>
      <c r="AB9" s="97">
        <f t="shared" si="28"/>
        <v>523.87285714285713</v>
      </c>
      <c r="AC9" s="36">
        <f t="shared" si="29"/>
        <v>27.587262706674839</v>
      </c>
      <c r="AD9" s="35">
        <f t="shared" si="30"/>
        <v>93.304442036836406</v>
      </c>
      <c r="AE9" s="35">
        <f t="shared" si="31"/>
        <v>71.004966403739402</v>
      </c>
      <c r="AF9" s="35">
        <f t="shared" si="32"/>
        <v>63.951612903225808</v>
      </c>
      <c r="AG9" s="35">
        <f t="shared" si="33"/>
        <v>78.580097087378647</v>
      </c>
      <c r="AH9" s="35">
        <f t="shared" si="34"/>
        <v>32.395591647331784</v>
      </c>
      <c r="AI9" s="35">
        <f t="shared" si="35"/>
        <v>0</v>
      </c>
      <c r="AJ9" s="35">
        <f t="shared" si="36"/>
        <v>7.1704045273527557</v>
      </c>
      <c r="AK9" s="35">
        <f t="shared" si="37"/>
        <v>7.529710241687809</v>
      </c>
      <c r="AL9" s="35">
        <f t="shared" si="38"/>
        <v>3.4377207440546274</v>
      </c>
      <c r="AM9" s="35">
        <f t="shared" si="39"/>
        <v>7.0944702954225729</v>
      </c>
      <c r="AN9" s="35">
        <f t="shared" si="40"/>
        <v>81.565135895032796</v>
      </c>
      <c r="AO9" s="36">
        <f t="shared" si="41"/>
        <v>100</v>
      </c>
      <c r="AP9" s="35">
        <f t="shared" si="42"/>
        <v>100</v>
      </c>
      <c r="AQ9" s="35">
        <f t="shared" si="43"/>
        <v>56.444496052020433</v>
      </c>
      <c r="AR9" s="35">
        <f t="shared" si="44"/>
        <v>27.624245239201112</v>
      </c>
      <c r="AS9" s="35">
        <f t="shared" si="45"/>
        <v>45.111472364143054</v>
      </c>
      <c r="AT9" s="35">
        <f t="shared" si="46"/>
        <v>12.970274036228517</v>
      </c>
      <c r="AU9" s="35">
        <f t="shared" si="47"/>
        <v>0</v>
      </c>
      <c r="AV9" s="35">
        <f t="shared" si="48"/>
        <v>100</v>
      </c>
      <c r="AW9" s="35">
        <f t="shared" si="49"/>
        <v>6.4793749281856838</v>
      </c>
      <c r="AX9" s="35">
        <f t="shared" si="50"/>
        <v>3.3551648856716079</v>
      </c>
      <c r="AY9" s="35">
        <f t="shared" si="51"/>
        <v>7.5330345857750203</v>
      </c>
      <c r="AZ9" s="35">
        <f t="shared" si="52"/>
        <v>100</v>
      </c>
      <c r="BA9" s="36">
        <f t="shared" si="53"/>
        <v>29.566933904158006</v>
      </c>
      <c r="BB9" s="35">
        <f t="shared" si="54"/>
        <v>100</v>
      </c>
      <c r="BC9" s="35">
        <f t="shared" si="55"/>
        <v>76.100306538146143</v>
      </c>
      <c r="BD9" s="35">
        <f t="shared" si="56"/>
        <v>68.540802031673735</v>
      </c>
      <c r="BE9" s="35">
        <f t="shared" si="57"/>
        <v>84.219031132896518</v>
      </c>
      <c r="BF9" s="35">
        <f t="shared" si="58"/>
        <v>34.72031013758388</v>
      </c>
      <c r="BG9" s="35">
        <f t="shared" si="59"/>
        <v>0</v>
      </c>
      <c r="BH9" s="35">
        <f t="shared" si="60"/>
        <v>7.6849551541414236</v>
      </c>
      <c r="BI9" s="35">
        <f t="shared" si="61"/>
        <v>8.0700447666951316</v>
      </c>
      <c r="BJ9" s="35">
        <f t="shared" si="62"/>
        <v>3.684412734280563</v>
      </c>
      <c r="BK9" s="35">
        <f t="shared" si="63"/>
        <v>7.6035718563342245</v>
      </c>
      <c r="BL9" s="35">
        <f t="shared" si="64"/>
        <v>87.418277323635934</v>
      </c>
      <c r="BM9" s="35">
        <f t="shared" si="65"/>
        <v>75.896425813653707</v>
      </c>
      <c r="BN9" s="35">
        <f t="shared" si="66"/>
        <v>87.654247572013659</v>
      </c>
      <c r="BO9" s="35">
        <f t="shared" si="67"/>
        <v>100</v>
      </c>
      <c r="BP9" s="36">
        <f t="shared" si="68"/>
        <v>27.587262706674835</v>
      </c>
      <c r="BQ9" s="35">
        <f t="shared" si="69"/>
        <v>93.304442036836406</v>
      </c>
      <c r="BR9" s="35">
        <f t="shared" si="70"/>
        <v>71.004966403739402</v>
      </c>
      <c r="BS9" s="35">
        <f t="shared" si="71"/>
        <v>63.951612903225808</v>
      </c>
      <c r="BT9" s="35">
        <f t="shared" si="72"/>
        <v>78.580097087378647</v>
      </c>
      <c r="BU9" s="35">
        <f t="shared" si="73"/>
        <v>32.395591647331784</v>
      </c>
      <c r="BV9" s="35">
        <f t="shared" si="74"/>
        <v>0</v>
      </c>
      <c r="BW9" s="35">
        <f t="shared" si="75"/>
        <v>7.1704045273527557</v>
      </c>
      <c r="BX9" s="35">
        <f t="shared" si="76"/>
        <v>7.529710241687809</v>
      </c>
      <c r="BY9" s="35">
        <f t="shared" si="77"/>
        <v>3.4377207440546269</v>
      </c>
      <c r="BZ9" s="35">
        <f t="shared" si="78"/>
        <v>7.0944702954225729</v>
      </c>
      <c r="CA9" s="35">
        <f t="shared" si="79"/>
        <v>81.565135895032796</v>
      </c>
      <c r="CB9" s="35">
        <f t="shared" si="80"/>
        <v>22.12151728768043</v>
      </c>
      <c r="CC9" s="35">
        <f t="shared" si="81"/>
        <v>25.548567435359889</v>
      </c>
      <c r="CD9" s="35">
        <f t="shared" si="82"/>
        <v>29.146981627296586</v>
      </c>
      <c r="CE9" s="36">
        <f t="shared" si="83"/>
        <v>2.0705503849247386</v>
      </c>
      <c r="CF9" s="35">
        <f t="shared" si="84"/>
        <v>98.95438354590371</v>
      </c>
      <c r="CG9" s="35">
        <f t="shared" si="85"/>
        <v>55.854303113868781</v>
      </c>
      <c r="CH9" s="35">
        <f t="shared" si="86"/>
        <v>27.335401585660119</v>
      </c>
      <c r="CI9" s="35">
        <f t="shared" si="87"/>
        <v>44.639779386418482</v>
      </c>
      <c r="CJ9" s="35">
        <f t="shared" si="88"/>
        <v>12.834654716764335</v>
      </c>
      <c r="CK9" s="35">
        <f t="shared" si="89"/>
        <v>0</v>
      </c>
      <c r="CL9" s="35">
        <f t="shared" si="90"/>
        <v>3.9308284499597841</v>
      </c>
      <c r="CM9" s="35">
        <f t="shared" si="91"/>
        <v>6.4793749281856838</v>
      </c>
      <c r="CN9" s="35">
        <f t="shared" si="92"/>
        <v>3.3551648856716079</v>
      </c>
      <c r="CO9" s="35">
        <f t="shared" si="93"/>
        <v>7.5330345857750203</v>
      </c>
      <c r="CP9" s="35">
        <f t="shared" si="94"/>
        <v>100</v>
      </c>
      <c r="CQ9" s="35">
        <f t="shared" si="95"/>
        <v>98.904397418580231</v>
      </c>
      <c r="CR9" s="35">
        <f t="shared" si="96"/>
        <v>54.870178598229032</v>
      </c>
      <c r="CS9" s="35">
        <f t="shared" si="97"/>
        <v>100</v>
      </c>
      <c r="CT9" s="23">
        <v>18.02</v>
      </c>
      <c r="CU9" s="21">
        <v>861.2</v>
      </c>
      <c r="CV9" s="21">
        <v>486.1</v>
      </c>
      <c r="CW9" s="21">
        <v>237.9</v>
      </c>
      <c r="CX9" s="21">
        <v>388.5</v>
      </c>
      <c r="CY9" s="21">
        <v>111.7</v>
      </c>
      <c r="CZ9" s="21"/>
      <c r="DA9" s="21">
        <v>34.21</v>
      </c>
      <c r="DB9" s="21">
        <v>56.39</v>
      </c>
      <c r="DC9" s="21">
        <v>29.2</v>
      </c>
      <c r="DD9" s="21">
        <v>65.56</v>
      </c>
      <c r="DE9" s="21">
        <v>870.3</v>
      </c>
      <c r="DF9" s="21">
        <v>659</v>
      </c>
      <c r="DG9" s="21">
        <v>365.6</v>
      </c>
      <c r="DH9" s="21">
        <v>666.3</v>
      </c>
      <c r="DI9" s="23">
        <v>2.5329999999999999</v>
      </c>
      <c r="DJ9" s="21">
        <v>43.14</v>
      </c>
      <c r="DK9" s="21">
        <v>18.18</v>
      </c>
      <c r="DL9" s="21">
        <v>15.87</v>
      </c>
      <c r="DM9" s="21">
        <v>9.4559999999999995</v>
      </c>
      <c r="DN9" s="21">
        <v>6.2380000000000004</v>
      </c>
      <c r="DO9" s="21"/>
      <c r="DP9" s="21">
        <v>4.3570000000000002</v>
      </c>
      <c r="DQ9" s="21">
        <v>4.4829999999999997</v>
      </c>
      <c r="DR9" s="21">
        <v>6.5430000000000001</v>
      </c>
      <c r="DS9" s="21">
        <v>9.6020000000000003</v>
      </c>
      <c r="DT9" s="21">
        <v>19.22</v>
      </c>
      <c r="DU9" s="21">
        <v>19.78</v>
      </c>
      <c r="DV9" s="21">
        <v>16.350000000000001</v>
      </c>
      <c r="DW9" s="21">
        <v>22.34</v>
      </c>
      <c r="DX9" s="40"/>
    </row>
    <row r="10" spans="1:129" x14ac:dyDescent="0.2">
      <c r="A10" s="29" t="s">
        <v>79</v>
      </c>
      <c r="B10" s="29" t="e">
        <f>VLOOKUP(A10,#REF!,6,FALSE)</f>
        <v>#REF!</v>
      </c>
      <c r="C10" s="48" t="s">
        <v>335</v>
      </c>
      <c r="D10" s="29" t="s">
        <v>102</v>
      </c>
      <c r="E10" s="96" t="str">
        <f t="shared" si="5"/>
        <v/>
      </c>
      <c r="F10" s="97">
        <f t="shared" si="6"/>
        <v>216.68784810126562</v>
      </c>
      <c r="G10" s="97">
        <f t="shared" si="7"/>
        <v>84.061066666666676</v>
      </c>
      <c r="H10" s="97">
        <f t="shared" si="8"/>
        <v>34.338181818181852</v>
      </c>
      <c r="I10" s="97">
        <f t="shared" si="9"/>
        <v>120.43035294117644</v>
      </c>
      <c r="J10" s="97">
        <f t="shared" si="10"/>
        <v>26.040136986301405</v>
      </c>
      <c r="K10" s="97" t="str">
        <f t="shared" si="11"/>
        <v/>
      </c>
      <c r="L10" s="97" t="str">
        <f t="shared" si="12"/>
        <v/>
      </c>
      <c r="M10" s="97" t="str">
        <f t="shared" si="13"/>
        <v/>
      </c>
      <c r="N10" s="97" t="str">
        <f t="shared" si="14"/>
        <v/>
      </c>
      <c r="O10" s="97" t="str">
        <f t="shared" si="15"/>
        <v/>
      </c>
      <c r="P10" s="97">
        <f t="shared" si="16"/>
        <v>-217.52567901234551</v>
      </c>
      <c r="Q10" s="96" t="str">
        <f t="shared" si="17"/>
        <v/>
      </c>
      <c r="R10" s="97">
        <f t="shared" si="18"/>
        <v>344.48222222222216</v>
      </c>
      <c r="S10" s="97">
        <f t="shared" si="19"/>
        <v>42.182222222222208</v>
      </c>
      <c r="T10" s="97">
        <f t="shared" si="20"/>
        <v>-84.117777777777803</v>
      </c>
      <c r="U10" s="97">
        <f t="shared" si="21"/>
        <v>70.682222222222208</v>
      </c>
      <c r="V10" s="97">
        <f t="shared" si="22"/>
        <v>-116.91777777777779</v>
      </c>
      <c r="W10" s="97" t="str">
        <f t="shared" si="23"/>
        <v/>
      </c>
      <c r="X10" s="97" t="str">
        <f t="shared" si="24"/>
        <v/>
      </c>
      <c r="Y10" s="97" t="str">
        <f t="shared" si="25"/>
        <v/>
      </c>
      <c r="Z10" s="97" t="str">
        <f t="shared" si="26"/>
        <v/>
      </c>
      <c r="AA10" s="97" t="str">
        <f t="shared" si="27"/>
        <v/>
      </c>
      <c r="AB10" s="97">
        <f t="shared" si="28"/>
        <v>-12.317777777777792</v>
      </c>
      <c r="AC10" s="36">
        <f t="shared" si="29"/>
        <v>0</v>
      </c>
      <c r="AD10" s="35">
        <f t="shared" si="30"/>
        <v>67.258938244853724</v>
      </c>
      <c r="AE10" s="35">
        <f t="shared" si="31"/>
        <v>46.52351738241309</v>
      </c>
      <c r="AF10" s="35">
        <f t="shared" si="32"/>
        <v>51.666666666666657</v>
      </c>
      <c r="AG10" s="35">
        <f t="shared" si="33"/>
        <v>70.186084142394819</v>
      </c>
      <c r="AH10" s="35">
        <f t="shared" si="34"/>
        <v>46.229698375870065</v>
      </c>
      <c r="AI10" s="35">
        <f t="shared" si="35"/>
        <v>0</v>
      </c>
      <c r="AJ10" s="35">
        <f t="shared" si="36"/>
        <v>0</v>
      </c>
      <c r="AK10" s="35">
        <f t="shared" si="37"/>
        <v>0</v>
      </c>
      <c r="AL10" s="35">
        <f t="shared" si="38"/>
        <v>0</v>
      </c>
      <c r="AM10" s="35">
        <f t="shared" si="39"/>
        <v>0</v>
      </c>
      <c r="AN10" s="35">
        <f t="shared" si="40"/>
        <v>24.742268041237118</v>
      </c>
      <c r="AO10" s="36">
        <f t="shared" si="41"/>
        <v>0</v>
      </c>
      <c r="AP10" s="35">
        <f t="shared" si="42"/>
        <v>100</v>
      </c>
      <c r="AQ10" s="35">
        <f t="shared" si="43"/>
        <v>51.304768041237118</v>
      </c>
      <c r="AR10" s="35">
        <f t="shared" si="44"/>
        <v>30.960051546391753</v>
      </c>
      <c r="AS10" s="35">
        <f t="shared" si="45"/>
        <v>55.895618556701038</v>
      </c>
      <c r="AT10" s="35">
        <f t="shared" si="46"/>
        <v>25.676546391752581</v>
      </c>
      <c r="AU10" s="35">
        <f t="shared" si="47"/>
        <v>0</v>
      </c>
      <c r="AV10" s="35">
        <f t="shared" si="48"/>
        <v>0</v>
      </c>
      <c r="AW10" s="35">
        <f t="shared" si="49"/>
        <v>0</v>
      </c>
      <c r="AX10" s="35">
        <f t="shared" si="50"/>
        <v>0</v>
      </c>
      <c r="AY10" s="35">
        <f t="shared" si="51"/>
        <v>0</v>
      </c>
      <c r="AZ10" s="35">
        <f t="shared" si="52"/>
        <v>100</v>
      </c>
      <c r="BA10" s="36">
        <f t="shared" si="53"/>
        <v>0</v>
      </c>
      <c r="BB10" s="35">
        <f t="shared" si="54"/>
        <v>95.829449764425604</v>
      </c>
      <c r="BC10" s="35">
        <f t="shared" si="55"/>
        <v>66.285956754654279</v>
      </c>
      <c r="BD10" s="35">
        <f t="shared" si="56"/>
        <v>73.613832853025926</v>
      </c>
      <c r="BE10" s="35">
        <f t="shared" si="57"/>
        <v>100</v>
      </c>
      <c r="BF10" s="35">
        <f t="shared" si="58"/>
        <v>65.867328175879422</v>
      </c>
      <c r="BG10" s="35">
        <f t="shared" si="59"/>
        <v>0</v>
      </c>
      <c r="BH10" s="35">
        <f t="shared" si="60"/>
        <v>0</v>
      </c>
      <c r="BI10" s="35">
        <f t="shared" si="61"/>
        <v>0</v>
      </c>
      <c r="BJ10" s="35">
        <f t="shared" si="62"/>
        <v>0</v>
      </c>
      <c r="BK10" s="35">
        <f t="shared" si="63"/>
        <v>0</v>
      </c>
      <c r="BL10" s="35">
        <f t="shared" si="64"/>
        <v>35.252384206304413</v>
      </c>
      <c r="BM10" s="35">
        <f t="shared" si="65"/>
        <v>31.954249986343903</v>
      </c>
      <c r="BN10" s="35">
        <f t="shared" si="66"/>
        <v>33.664925954111666</v>
      </c>
      <c r="BO10" s="35">
        <f t="shared" si="67"/>
        <v>100</v>
      </c>
      <c r="BP10" s="36">
        <f t="shared" si="68"/>
        <v>0</v>
      </c>
      <c r="BQ10" s="35">
        <f t="shared" si="69"/>
        <v>67.258938244853724</v>
      </c>
      <c r="BR10" s="35">
        <f t="shared" si="70"/>
        <v>46.52351738241309</v>
      </c>
      <c r="BS10" s="35">
        <f t="shared" si="71"/>
        <v>51.666666666666664</v>
      </c>
      <c r="BT10" s="35">
        <f t="shared" si="72"/>
        <v>70.186084142394819</v>
      </c>
      <c r="BU10" s="35">
        <f t="shared" si="73"/>
        <v>46.229698375870065</v>
      </c>
      <c r="BV10" s="35">
        <f t="shared" si="74"/>
        <v>0</v>
      </c>
      <c r="BW10" s="35">
        <f t="shared" si="75"/>
        <v>0</v>
      </c>
      <c r="BX10" s="35">
        <f t="shared" si="76"/>
        <v>0</v>
      </c>
      <c r="BY10" s="35">
        <f t="shared" si="77"/>
        <v>0</v>
      </c>
      <c r="BZ10" s="35">
        <f t="shared" si="78"/>
        <v>0</v>
      </c>
      <c r="CA10" s="35">
        <f t="shared" si="79"/>
        <v>24.742268041237114</v>
      </c>
      <c r="CB10" s="35">
        <f t="shared" si="80"/>
        <v>5.025176233635448</v>
      </c>
      <c r="CC10" s="35">
        <f t="shared" si="81"/>
        <v>5.2941998602375966</v>
      </c>
      <c r="CD10" s="35">
        <f t="shared" si="82"/>
        <v>15.726159230096238</v>
      </c>
      <c r="CE10" s="36">
        <f t="shared" si="83"/>
        <v>0</v>
      </c>
      <c r="CF10" s="35">
        <f t="shared" si="84"/>
        <v>100</v>
      </c>
      <c r="CG10" s="35">
        <f t="shared" si="85"/>
        <v>51.304768041237118</v>
      </c>
      <c r="CH10" s="35">
        <f t="shared" si="86"/>
        <v>30.960051546391753</v>
      </c>
      <c r="CI10" s="35">
        <f t="shared" si="87"/>
        <v>55.895618556701038</v>
      </c>
      <c r="CJ10" s="35">
        <f t="shared" si="88"/>
        <v>25.676546391752581</v>
      </c>
      <c r="CK10" s="35">
        <f t="shared" si="89"/>
        <v>0</v>
      </c>
      <c r="CL10" s="35">
        <f t="shared" si="90"/>
        <v>0</v>
      </c>
      <c r="CM10" s="35">
        <f t="shared" si="91"/>
        <v>0</v>
      </c>
      <c r="CN10" s="35">
        <f t="shared" si="92"/>
        <v>0</v>
      </c>
      <c r="CO10" s="35">
        <f t="shared" si="93"/>
        <v>0</v>
      </c>
      <c r="CP10" s="35">
        <f t="shared" si="94"/>
        <v>42.52577319587629</v>
      </c>
      <c r="CQ10" s="35">
        <f t="shared" si="95"/>
        <v>41.641168289290675</v>
      </c>
      <c r="CR10" s="35">
        <f t="shared" si="96"/>
        <v>21.073713490959669</v>
      </c>
      <c r="CS10" s="35">
        <f t="shared" si="97"/>
        <v>100</v>
      </c>
      <c r="CT10" s="23"/>
      <c r="CU10" s="21">
        <v>620.79999999999995</v>
      </c>
      <c r="CV10" s="21">
        <v>318.5</v>
      </c>
      <c r="CW10" s="21">
        <v>192.2</v>
      </c>
      <c r="CX10" s="21">
        <v>347</v>
      </c>
      <c r="CY10" s="21">
        <v>159.4</v>
      </c>
      <c r="CZ10" s="21"/>
      <c r="DA10" s="21"/>
      <c r="DB10" s="21"/>
      <c r="DC10" s="21"/>
      <c r="DD10" s="21"/>
      <c r="DE10" s="21">
        <v>264</v>
      </c>
      <c r="DF10" s="21">
        <v>149.69999999999999</v>
      </c>
      <c r="DG10" s="21">
        <v>75.760000000000005</v>
      </c>
      <c r="DH10" s="21">
        <v>359.5</v>
      </c>
      <c r="DI10" s="23"/>
      <c r="DJ10" s="21">
        <v>24.43</v>
      </c>
      <c r="DK10" s="21">
        <v>5.5419999999999998</v>
      </c>
      <c r="DL10" s="21">
        <v>10.199999999999999</v>
      </c>
      <c r="DM10" s="21">
        <v>10.82</v>
      </c>
      <c r="DN10" s="21">
        <v>11.37</v>
      </c>
      <c r="DO10" s="21"/>
      <c r="DP10" s="21"/>
      <c r="DQ10" s="21"/>
      <c r="DR10" s="21"/>
      <c r="DS10" s="21"/>
      <c r="DT10" s="21">
        <v>10.37</v>
      </c>
      <c r="DU10" s="21">
        <v>14.1</v>
      </c>
      <c r="DV10" s="21">
        <v>7.8769999999999998</v>
      </c>
      <c r="DW10" s="21">
        <v>21.62</v>
      </c>
      <c r="DX10" s="40"/>
    </row>
    <row r="11" spans="1:129" x14ac:dyDescent="0.2">
      <c r="A11" s="29" t="s">
        <v>80</v>
      </c>
      <c r="B11" s="29" t="e">
        <f>VLOOKUP(A11,#REF!,6,FALSE)</f>
        <v>#REF!</v>
      </c>
      <c r="C11" s="48" t="s">
        <v>335</v>
      </c>
      <c r="D11" s="29" t="s">
        <v>102</v>
      </c>
      <c r="E11" s="96" t="str">
        <f t="shared" si="5"/>
        <v/>
      </c>
      <c r="F11" s="97">
        <f t="shared" si="6"/>
        <v>354.18784810126562</v>
      </c>
      <c r="G11" s="97">
        <f t="shared" si="7"/>
        <v>147.96106666666665</v>
      </c>
      <c r="H11" s="97">
        <f t="shared" si="8"/>
        <v>120.73818181818189</v>
      </c>
      <c r="I11" s="97">
        <f t="shared" si="9"/>
        <v>135.23035294117645</v>
      </c>
      <c r="J11" s="97">
        <f t="shared" si="10"/>
        <v>3.4401369863014111</v>
      </c>
      <c r="K11" s="97" t="str">
        <f t="shared" si="11"/>
        <v/>
      </c>
      <c r="L11" s="97" t="str">
        <f t="shared" si="12"/>
        <v/>
      </c>
      <c r="M11" s="97" t="str">
        <f t="shared" si="13"/>
        <v/>
      </c>
      <c r="N11" s="97" t="str">
        <f t="shared" si="14"/>
        <v/>
      </c>
      <c r="O11" s="97" t="str">
        <f t="shared" si="15"/>
        <v/>
      </c>
      <c r="P11" s="97">
        <f t="shared" si="16"/>
        <v>-351.42567901234554</v>
      </c>
      <c r="Q11" s="96" t="str">
        <f t="shared" si="17"/>
        <v/>
      </c>
      <c r="R11" s="97">
        <f t="shared" si="18"/>
        <v>476.91666666666669</v>
      </c>
      <c r="S11" s="97">
        <f t="shared" si="19"/>
        <v>101.01666666666671</v>
      </c>
      <c r="T11" s="97">
        <f t="shared" si="20"/>
        <v>-2.7833333333332462</v>
      </c>
      <c r="U11" s="97">
        <f t="shared" si="21"/>
        <v>80.416666666666742</v>
      </c>
      <c r="V11" s="97">
        <f t="shared" si="22"/>
        <v>-144.58333333333326</v>
      </c>
      <c r="W11" s="97" t="str">
        <f t="shared" si="23"/>
        <v/>
      </c>
      <c r="X11" s="97" t="str">
        <f t="shared" si="24"/>
        <v/>
      </c>
      <c r="Y11" s="97" t="str">
        <f t="shared" si="25"/>
        <v/>
      </c>
      <c r="Z11" s="97" t="str">
        <f t="shared" si="26"/>
        <v/>
      </c>
      <c r="AA11" s="97" t="str">
        <f t="shared" si="27"/>
        <v/>
      </c>
      <c r="AB11" s="97">
        <f t="shared" si="28"/>
        <v>-151.28333333333327</v>
      </c>
      <c r="AC11" s="36">
        <f t="shared" si="29"/>
        <v>0</v>
      </c>
      <c r="AD11" s="35">
        <f t="shared" si="30"/>
        <v>82.156013001083423</v>
      </c>
      <c r="AE11" s="35">
        <f t="shared" si="31"/>
        <v>55.85743499853929</v>
      </c>
      <c r="AF11" s="35">
        <f t="shared" si="32"/>
        <v>74.892473118279582</v>
      </c>
      <c r="AG11" s="35">
        <f t="shared" si="33"/>
        <v>73.179611650485441</v>
      </c>
      <c r="AH11" s="35">
        <f t="shared" si="34"/>
        <v>39.675174013921115</v>
      </c>
      <c r="AI11" s="35">
        <f t="shared" si="35"/>
        <v>0</v>
      </c>
      <c r="AJ11" s="35">
        <f t="shared" si="36"/>
        <v>0</v>
      </c>
      <c r="AK11" s="35">
        <f t="shared" si="37"/>
        <v>0</v>
      </c>
      <c r="AL11" s="35">
        <f t="shared" si="38"/>
        <v>0</v>
      </c>
      <c r="AM11" s="35">
        <f t="shared" si="39"/>
        <v>0</v>
      </c>
      <c r="AN11" s="35">
        <f t="shared" si="40"/>
        <v>12.193064667291472</v>
      </c>
      <c r="AO11" s="36">
        <f t="shared" si="41"/>
        <v>0</v>
      </c>
      <c r="AP11" s="35">
        <f t="shared" si="42"/>
        <v>100</v>
      </c>
      <c r="AQ11" s="35">
        <f t="shared" si="43"/>
        <v>50.428590267704081</v>
      </c>
      <c r="AR11" s="35">
        <f t="shared" si="44"/>
        <v>36.74007648687855</v>
      </c>
      <c r="AS11" s="35">
        <f t="shared" si="45"/>
        <v>47.711987340102866</v>
      </c>
      <c r="AT11" s="35">
        <f t="shared" si="46"/>
        <v>18.040353422128447</v>
      </c>
      <c r="AU11" s="35">
        <f t="shared" si="47"/>
        <v>0</v>
      </c>
      <c r="AV11" s="35">
        <f t="shared" si="48"/>
        <v>0</v>
      </c>
      <c r="AW11" s="35">
        <f t="shared" si="49"/>
        <v>0</v>
      </c>
      <c r="AX11" s="35">
        <f t="shared" si="50"/>
        <v>0</v>
      </c>
      <c r="AY11" s="35">
        <f t="shared" si="51"/>
        <v>0</v>
      </c>
      <c r="AZ11" s="35">
        <f t="shared" si="52"/>
        <v>100</v>
      </c>
      <c r="BA11" s="36">
        <f t="shared" si="53"/>
        <v>0</v>
      </c>
      <c r="BB11" s="35">
        <f t="shared" si="54"/>
        <v>100.00000000000001</v>
      </c>
      <c r="BC11" s="35">
        <f t="shared" si="55"/>
        <v>67.989466574774852</v>
      </c>
      <c r="BD11" s="35">
        <f t="shared" si="56"/>
        <v>91.158845691905654</v>
      </c>
      <c r="BE11" s="35">
        <f t="shared" si="57"/>
        <v>89.073956947643495</v>
      </c>
      <c r="BF11" s="35">
        <f t="shared" si="58"/>
        <v>48.292477403203463</v>
      </c>
      <c r="BG11" s="35">
        <f t="shared" si="59"/>
        <v>0</v>
      </c>
      <c r="BH11" s="35">
        <f t="shared" si="60"/>
        <v>0</v>
      </c>
      <c r="BI11" s="35">
        <f t="shared" si="61"/>
        <v>0</v>
      </c>
      <c r="BJ11" s="35">
        <f t="shared" si="62"/>
        <v>0</v>
      </c>
      <c r="BK11" s="35">
        <f t="shared" si="63"/>
        <v>0</v>
      </c>
      <c r="BL11" s="35">
        <f t="shared" si="64"/>
        <v>14.841353933680638</v>
      </c>
      <c r="BM11" s="35">
        <f t="shared" si="65"/>
        <v>44.225561392882902</v>
      </c>
      <c r="BN11" s="35">
        <f t="shared" si="66"/>
        <v>56.634605984493561</v>
      </c>
      <c r="BO11" s="35">
        <f t="shared" si="67"/>
        <v>100.00000000000001</v>
      </c>
      <c r="BP11" s="36">
        <f t="shared" si="68"/>
        <v>0</v>
      </c>
      <c r="BQ11" s="35">
        <f t="shared" si="69"/>
        <v>82.156013001083423</v>
      </c>
      <c r="BR11" s="35">
        <f t="shared" si="70"/>
        <v>55.85743499853929</v>
      </c>
      <c r="BS11" s="35">
        <f t="shared" si="71"/>
        <v>74.892473118279582</v>
      </c>
      <c r="BT11" s="35">
        <f t="shared" si="72"/>
        <v>73.179611650485441</v>
      </c>
      <c r="BU11" s="35">
        <f t="shared" si="73"/>
        <v>39.675174013921115</v>
      </c>
      <c r="BV11" s="35">
        <f t="shared" si="74"/>
        <v>0</v>
      </c>
      <c r="BW11" s="35">
        <f t="shared" si="75"/>
        <v>0</v>
      </c>
      <c r="BX11" s="35">
        <f t="shared" si="76"/>
        <v>0</v>
      </c>
      <c r="BY11" s="35">
        <f t="shared" si="77"/>
        <v>0</v>
      </c>
      <c r="BZ11" s="35">
        <f t="shared" si="78"/>
        <v>0</v>
      </c>
      <c r="CA11" s="35">
        <f t="shared" si="79"/>
        <v>12.193064667291472</v>
      </c>
      <c r="CB11" s="35">
        <f t="shared" si="80"/>
        <v>4.8539778449144011</v>
      </c>
      <c r="CC11" s="35">
        <f t="shared" si="81"/>
        <v>6.2159329140461219</v>
      </c>
      <c r="CD11" s="35">
        <f t="shared" si="82"/>
        <v>10.975503062117236</v>
      </c>
      <c r="CE11" s="36">
        <f t="shared" si="83"/>
        <v>0</v>
      </c>
      <c r="CF11" s="35">
        <f t="shared" si="84"/>
        <v>100</v>
      </c>
      <c r="CG11" s="35">
        <f t="shared" si="85"/>
        <v>50.428590267704081</v>
      </c>
      <c r="CH11" s="35">
        <f t="shared" si="86"/>
        <v>36.74007648687855</v>
      </c>
      <c r="CI11" s="35">
        <f t="shared" si="87"/>
        <v>47.711987340102866</v>
      </c>
      <c r="CJ11" s="35">
        <f t="shared" si="88"/>
        <v>18.040353422128447</v>
      </c>
      <c r="CK11" s="35">
        <f t="shared" si="89"/>
        <v>0</v>
      </c>
      <c r="CL11" s="35">
        <f t="shared" si="90"/>
        <v>0</v>
      </c>
      <c r="CM11" s="35">
        <f t="shared" si="91"/>
        <v>0</v>
      </c>
      <c r="CN11" s="35">
        <f t="shared" si="92"/>
        <v>0</v>
      </c>
      <c r="CO11" s="35">
        <f t="shared" si="93"/>
        <v>0</v>
      </c>
      <c r="CP11" s="35">
        <f t="shared" si="94"/>
        <v>17.156798101015429</v>
      </c>
      <c r="CQ11" s="35">
        <f t="shared" si="95"/>
        <v>57.632522917497006</v>
      </c>
      <c r="CR11" s="35">
        <f t="shared" si="96"/>
        <v>35.452371462734156</v>
      </c>
      <c r="CS11" s="35">
        <f t="shared" si="97"/>
        <v>100</v>
      </c>
      <c r="CT11" s="23"/>
      <c r="CU11" s="21">
        <v>758.3</v>
      </c>
      <c r="CV11" s="21">
        <v>382.4</v>
      </c>
      <c r="CW11" s="21">
        <v>278.60000000000002</v>
      </c>
      <c r="CX11" s="21">
        <v>361.8</v>
      </c>
      <c r="CY11" s="21">
        <v>136.80000000000001</v>
      </c>
      <c r="CZ11" s="21"/>
      <c r="DA11" s="21"/>
      <c r="DB11" s="21"/>
      <c r="DC11" s="21"/>
      <c r="DD11" s="21"/>
      <c r="DE11" s="21">
        <v>130.1</v>
      </c>
      <c r="DF11" s="21">
        <v>144.6</v>
      </c>
      <c r="DG11" s="21">
        <v>88.95</v>
      </c>
      <c r="DH11" s="21">
        <v>250.9</v>
      </c>
      <c r="DI11" s="23"/>
      <c r="DJ11" s="21">
        <v>55.28</v>
      </c>
      <c r="DK11" s="21">
        <v>28.63</v>
      </c>
      <c r="DL11" s="21">
        <v>29.3</v>
      </c>
      <c r="DM11" s="21">
        <v>48.05</v>
      </c>
      <c r="DN11" s="21">
        <v>28.49</v>
      </c>
      <c r="DO11" s="21"/>
      <c r="DP11" s="21"/>
      <c r="DQ11" s="21"/>
      <c r="DR11" s="21"/>
      <c r="DS11" s="21"/>
      <c r="DT11" s="21">
        <v>9.6549999999999994</v>
      </c>
      <c r="DU11" s="21">
        <v>38.74</v>
      </c>
      <c r="DV11" s="21">
        <v>8.9450000000000003</v>
      </c>
      <c r="DW11" s="21">
        <v>13.2</v>
      </c>
      <c r="DX11" s="40"/>
    </row>
    <row r="12" spans="1:129" x14ac:dyDescent="0.2">
      <c r="A12" s="29" t="s">
        <v>81</v>
      </c>
      <c r="B12" s="29" t="e">
        <f>VLOOKUP(A12,#REF!,6,FALSE)</f>
        <v>#REF!</v>
      </c>
      <c r="C12" s="48" t="s">
        <v>335</v>
      </c>
      <c r="D12" s="29" t="s">
        <v>102</v>
      </c>
      <c r="E12" s="96">
        <f t="shared" si="5"/>
        <v>13.058484848484852</v>
      </c>
      <c r="F12" s="97" t="str">
        <f t="shared" si="6"/>
        <v/>
      </c>
      <c r="G12" s="97" t="str">
        <f t="shared" si="7"/>
        <v/>
      </c>
      <c r="H12" s="97">
        <f t="shared" si="8"/>
        <v>-101.59181818181813</v>
      </c>
      <c r="I12" s="97">
        <f t="shared" si="9"/>
        <v>-73.169647058823557</v>
      </c>
      <c r="J12" s="97">
        <f t="shared" si="10"/>
        <v>15.040136986301405</v>
      </c>
      <c r="K12" s="97" t="str">
        <f t="shared" si="11"/>
        <v/>
      </c>
      <c r="L12" s="97" t="str">
        <f t="shared" si="12"/>
        <v/>
      </c>
      <c r="M12" s="97">
        <f t="shared" si="13"/>
        <v>-255.61658536585364</v>
      </c>
      <c r="N12" s="97" t="str">
        <f t="shared" si="14"/>
        <v/>
      </c>
      <c r="O12" s="97">
        <f t="shared" si="15"/>
        <v>-145.24800000000013</v>
      </c>
      <c r="P12" s="97">
        <f t="shared" si="16"/>
        <v>222.87432098765447</v>
      </c>
      <c r="Q12" s="96">
        <f t="shared" si="17"/>
        <v>-164.89800000000002</v>
      </c>
      <c r="R12" s="97" t="str">
        <f t="shared" si="18"/>
        <v/>
      </c>
      <c r="S12" s="97" t="str">
        <f t="shared" si="19"/>
        <v/>
      </c>
      <c r="T12" s="97">
        <f t="shared" si="20"/>
        <v>-163.81800000000001</v>
      </c>
      <c r="U12" s="97">
        <f t="shared" si="21"/>
        <v>-66.688000000000017</v>
      </c>
      <c r="V12" s="97">
        <f t="shared" si="22"/>
        <v>-71.688000000000017</v>
      </c>
      <c r="W12" s="97" t="str">
        <f t="shared" si="23"/>
        <v/>
      </c>
      <c r="X12" s="97" t="str">
        <f t="shared" si="24"/>
        <v/>
      </c>
      <c r="Y12" s="97">
        <f t="shared" si="25"/>
        <v>-185.36800000000002</v>
      </c>
      <c r="Z12" s="97" t="str">
        <f t="shared" si="26"/>
        <v/>
      </c>
      <c r="AA12" s="97">
        <f t="shared" si="27"/>
        <v>-27.188000000000017</v>
      </c>
      <c r="AB12" s="97">
        <f t="shared" si="28"/>
        <v>484.31199999999995</v>
      </c>
      <c r="AC12" s="36">
        <f t="shared" si="29"/>
        <v>84.491733006736084</v>
      </c>
      <c r="AD12" s="35">
        <f t="shared" si="30"/>
        <v>0</v>
      </c>
      <c r="AE12" s="35">
        <f t="shared" si="31"/>
        <v>0</v>
      </c>
      <c r="AF12" s="35">
        <f t="shared" si="32"/>
        <v>15.126344086021506</v>
      </c>
      <c r="AG12" s="35">
        <f t="shared" si="33"/>
        <v>31.027508090614887</v>
      </c>
      <c r="AH12" s="35">
        <f t="shared" si="34"/>
        <v>43.039443155452425</v>
      </c>
      <c r="AI12" s="35">
        <f t="shared" si="35"/>
        <v>0</v>
      </c>
      <c r="AJ12" s="35">
        <f t="shared" si="36"/>
        <v>0</v>
      </c>
      <c r="AK12" s="35">
        <f t="shared" si="37"/>
        <v>4.6361329950594206</v>
      </c>
      <c r="AL12" s="35">
        <f t="shared" si="38"/>
        <v>0</v>
      </c>
      <c r="AM12" s="35">
        <f t="shared" si="39"/>
        <v>20.874364246293691</v>
      </c>
      <c r="AN12" s="35">
        <f t="shared" si="40"/>
        <v>66.01686972820994</v>
      </c>
      <c r="AO12" s="36">
        <f t="shared" si="41"/>
        <v>100</v>
      </c>
      <c r="AP12" s="35">
        <f t="shared" si="42"/>
        <v>0</v>
      </c>
      <c r="AQ12" s="35">
        <f t="shared" si="43"/>
        <v>0</v>
      </c>
      <c r="AR12" s="35">
        <f t="shared" si="44"/>
        <v>36.681877444589304</v>
      </c>
      <c r="AS12" s="35">
        <f t="shared" si="45"/>
        <v>100</v>
      </c>
      <c r="AT12" s="35">
        <f t="shared" si="46"/>
        <v>96.740547588005214</v>
      </c>
      <c r="AU12" s="35">
        <f t="shared" si="47"/>
        <v>0</v>
      </c>
      <c r="AV12" s="35">
        <f t="shared" si="48"/>
        <v>0</v>
      </c>
      <c r="AW12" s="35">
        <f t="shared" si="49"/>
        <v>4.929017603634299</v>
      </c>
      <c r="AX12" s="35">
        <f t="shared" si="50"/>
        <v>0</v>
      </c>
      <c r="AY12" s="35">
        <f t="shared" si="51"/>
        <v>27.385008517887563</v>
      </c>
      <c r="AZ12" s="35">
        <f t="shared" si="52"/>
        <v>100</v>
      </c>
      <c r="BA12" s="36">
        <f t="shared" si="53"/>
        <v>100</v>
      </c>
      <c r="BB12" s="35">
        <f t="shared" si="54"/>
        <v>0</v>
      </c>
      <c r="BC12" s="35">
        <f t="shared" si="55"/>
        <v>0</v>
      </c>
      <c r="BD12" s="35">
        <f t="shared" si="56"/>
        <v>17.902750420346525</v>
      </c>
      <c r="BE12" s="35">
        <f t="shared" si="57"/>
        <v>36.722537207446351</v>
      </c>
      <c r="BF12" s="35">
        <f t="shared" si="58"/>
        <v>50.939235856389779</v>
      </c>
      <c r="BG12" s="35">
        <f t="shared" si="59"/>
        <v>0</v>
      </c>
      <c r="BH12" s="35">
        <f t="shared" si="60"/>
        <v>0</v>
      </c>
      <c r="BI12" s="35">
        <f t="shared" si="61"/>
        <v>5.4870847479123261</v>
      </c>
      <c r="BJ12" s="35">
        <f t="shared" si="62"/>
        <v>0</v>
      </c>
      <c r="BK12" s="35">
        <f t="shared" si="63"/>
        <v>24.705806714403035</v>
      </c>
      <c r="BL12" s="35">
        <f t="shared" si="64"/>
        <v>78.134117243099695</v>
      </c>
      <c r="BM12" s="35">
        <f t="shared" si="65"/>
        <v>74.359323931782427</v>
      </c>
      <c r="BN12" s="35">
        <f t="shared" si="66"/>
        <v>96.64683756026308</v>
      </c>
      <c r="BO12" s="35">
        <f t="shared" si="67"/>
        <v>100</v>
      </c>
      <c r="BP12" s="36">
        <f t="shared" si="68"/>
        <v>84.491733006736084</v>
      </c>
      <c r="BQ12" s="35">
        <f t="shared" si="69"/>
        <v>0</v>
      </c>
      <c r="BR12" s="35">
        <f t="shared" si="70"/>
        <v>0</v>
      </c>
      <c r="BS12" s="35">
        <f t="shared" si="71"/>
        <v>15.126344086021506</v>
      </c>
      <c r="BT12" s="35">
        <f t="shared" si="72"/>
        <v>31.027508090614887</v>
      </c>
      <c r="BU12" s="35">
        <f t="shared" si="73"/>
        <v>43.039443155452432</v>
      </c>
      <c r="BV12" s="35">
        <f t="shared" si="74"/>
        <v>0</v>
      </c>
      <c r="BW12" s="35">
        <f t="shared" si="75"/>
        <v>0</v>
      </c>
      <c r="BX12" s="35">
        <f t="shared" si="76"/>
        <v>4.6361329950594206</v>
      </c>
      <c r="BY12" s="35">
        <f t="shared" si="77"/>
        <v>0</v>
      </c>
      <c r="BZ12" s="35">
        <f t="shared" si="78"/>
        <v>20.874364246293691</v>
      </c>
      <c r="CA12" s="35">
        <f t="shared" si="79"/>
        <v>66.01686972820994</v>
      </c>
      <c r="CB12" s="35">
        <f t="shared" si="80"/>
        <v>10.812353138637128</v>
      </c>
      <c r="CC12" s="35">
        <f t="shared" si="81"/>
        <v>14.053109713487071</v>
      </c>
      <c r="CD12" s="35">
        <f t="shared" si="82"/>
        <v>14.540682414698162</v>
      </c>
      <c r="CE12" s="36">
        <f t="shared" si="83"/>
        <v>7.8350369108461102</v>
      </c>
      <c r="CF12" s="35">
        <f t="shared" si="84"/>
        <v>0</v>
      </c>
      <c r="CG12" s="35">
        <f t="shared" si="85"/>
        <v>0</v>
      </c>
      <c r="CH12" s="35">
        <f t="shared" si="86"/>
        <v>7.9883588869960249</v>
      </c>
      <c r="CI12" s="35">
        <f t="shared" si="87"/>
        <v>21.77739920499716</v>
      </c>
      <c r="CJ12" s="35">
        <f t="shared" si="88"/>
        <v>21.067575241340148</v>
      </c>
      <c r="CK12" s="35">
        <f t="shared" si="89"/>
        <v>0</v>
      </c>
      <c r="CL12" s="35">
        <f t="shared" si="90"/>
        <v>0</v>
      </c>
      <c r="CM12" s="35">
        <f t="shared" si="91"/>
        <v>4.929017603634299</v>
      </c>
      <c r="CN12" s="35">
        <f t="shared" si="92"/>
        <v>0</v>
      </c>
      <c r="CO12" s="35">
        <f t="shared" si="93"/>
        <v>27.385008517887563</v>
      </c>
      <c r="CP12" s="35">
        <f t="shared" si="94"/>
        <v>100</v>
      </c>
      <c r="CQ12" s="35">
        <f t="shared" si="95"/>
        <v>96.90132370637788</v>
      </c>
      <c r="CR12" s="35">
        <f t="shared" si="96"/>
        <v>60.499398315282797</v>
      </c>
      <c r="CS12" s="35">
        <f t="shared" si="97"/>
        <v>100</v>
      </c>
      <c r="CT12" s="23">
        <v>55.19</v>
      </c>
      <c r="CU12" s="26"/>
      <c r="CV12" s="26"/>
      <c r="CW12" s="21">
        <v>56.27</v>
      </c>
      <c r="CX12" s="21">
        <v>153.4</v>
      </c>
      <c r="CY12" s="21">
        <v>148.4</v>
      </c>
      <c r="CZ12" s="21"/>
      <c r="DA12" s="21"/>
      <c r="DB12" s="21">
        <v>34.72</v>
      </c>
      <c r="DC12" s="21"/>
      <c r="DD12" s="21">
        <v>192.9</v>
      </c>
      <c r="DE12" s="21">
        <v>704.4</v>
      </c>
      <c r="DF12" s="21">
        <v>322.10000000000002</v>
      </c>
      <c r="DG12" s="21">
        <v>201.1</v>
      </c>
      <c r="DH12" s="21">
        <v>332.4</v>
      </c>
      <c r="DI12" s="23">
        <v>2.7679999999999998</v>
      </c>
      <c r="DJ12" s="26"/>
      <c r="DK12" s="26"/>
      <c r="DL12" s="21">
        <v>4.2110000000000003</v>
      </c>
      <c r="DM12" s="21">
        <v>8.6839999999999993</v>
      </c>
      <c r="DN12" s="21">
        <v>8.7029999999999994</v>
      </c>
      <c r="DO12" s="21"/>
      <c r="DP12" s="21"/>
      <c r="DQ12" s="21">
        <v>3.694</v>
      </c>
      <c r="DR12" s="21"/>
      <c r="DS12" s="21">
        <v>7.6379999999999999</v>
      </c>
      <c r="DT12" s="21">
        <v>20.81</v>
      </c>
      <c r="DU12" s="21">
        <v>13.61</v>
      </c>
      <c r="DV12" s="21">
        <v>16.39</v>
      </c>
      <c r="DW12" s="21">
        <v>14.69</v>
      </c>
      <c r="DX12" s="40"/>
    </row>
    <row r="13" spans="1:129" x14ac:dyDescent="0.2">
      <c r="A13" s="29" t="s">
        <v>82</v>
      </c>
      <c r="B13" s="29" t="e">
        <f>VLOOKUP(A13,#REF!,6,FALSE)</f>
        <v>#REF!</v>
      </c>
      <c r="C13" s="48" t="s">
        <v>335</v>
      </c>
      <c r="D13" s="29" t="s">
        <v>102</v>
      </c>
      <c r="E13" s="96">
        <f t="shared" si="5"/>
        <v>12.268484848484853</v>
      </c>
      <c r="F13" s="97" t="str">
        <f t="shared" si="6"/>
        <v/>
      </c>
      <c r="G13" s="97" t="str">
        <f t="shared" si="7"/>
        <v/>
      </c>
      <c r="H13" s="97" t="str">
        <f t="shared" si="8"/>
        <v/>
      </c>
      <c r="I13" s="97" t="str">
        <f t="shared" si="9"/>
        <v/>
      </c>
      <c r="J13" s="97" t="str">
        <f t="shared" si="10"/>
        <v/>
      </c>
      <c r="K13" s="97" t="str">
        <f t="shared" si="11"/>
        <v/>
      </c>
      <c r="L13" s="97" t="str">
        <f t="shared" si="12"/>
        <v/>
      </c>
      <c r="M13" s="97" t="str">
        <f t="shared" si="13"/>
        <v/>
      </c>
      <c r="N13" s="97" t="str">
        <f t="shared" si="14"/>
        <v/>
      </c>
      <c r="O13" s="97" t="str">
        <f t="shared" si="15"/>
        <v/>
      </c>
      <c r="P13" s="97">
        <f t="shared" si="16"/>
        <v>285.67432098765454</v>
      </c>
      <c r="Q13" s="96">
        <f t="shared" si="17"/>
        <v>-433.07999999999993</v>
      </c>
      <c r="R13" s="97" t="str">
        <f t="shared" si="18"/>
        <v/>
      </c>
      <c r="S13" s="97" t="str">
        <f t="shared" si="19"/>
        <v/>
      </c>
      <c r="T13" s="97" t="str">
        <f t="shared" si="20"/>
        <v/>
      </c>
      <c r="U13" s="97" t="str">
        <f t="shared" si="21"/>
        <v/>
      </c>
      <c r="V13" s="97" t="str">
        <f t="shared" si="22"/>
        <v/>
      </c>
      <c r="W13" s="97" t="str">
        <f t="shared" si="23"/>
        <v/>
      </c>
      <c r="X13" s="97" t="str">
        <f t="shared" si="24"/>
        <v/>
      </c>
      <c r="Y13" s="97" t="str">
        <f t="shared" si="25"/>
        <v/>
      </c>
      <c r="Z13" s="97" t="str">
        <f t="shared" si="26"/>
        <v/>
      </c>
      <c r="AA13" s="97" t="str">
        <f t="shared" si="27"/>
        <v/>
      </c>
      <c r="AB13" s="97">
        <f t="shared" si="28"/>
        <v>279.72000000000014</v>
      </c>
      <c r="AC13" s="36">
        <f t="shared" si="29"/>
        <v>83.282302510716477</v>
      </c>
      <c r="AD13" s="35">
        <f t="shared" si="30"/>
        <v>0</v>
      </c>
      <c r="AE13" s="35">
        <f t="shared" si="31"/>
        <v>0</v>
      </c>
      <c r="AF13" s="35">
        <f t="shared" si="32"/>
        <v>0</v>
      </c>
      <c r="AG13" s="35">
        <f t="shared" si="33"/>
        <v>0</v>
      </c>
      <c r="AH13" s="35">
        <f t="shared" si="34"/>
        <v>0</v>
      </c>
      <c r="AI13" s="35">
        <f t="shared" si="35"/>
        <v>0</v>
      </c>
      <c r="AJ13" s="35">
        <f t="shared" si="36"/>
        <v>0</v>
      </c>
      <c r="AK13" s="35">
        <f t="shared" si="37"/>
        <v>0</v>
      </c>
      <c r="AL13" s="35">
        <f t="shared" si="38"/>
        <v>0</v>
      </c>
      <c r="AM13" s="35">
        <f t="shared" si="39"/>
        <v>0</v>
      </c>
      <c r="AN13" s="35">
        <f t="shared" si="40"/>
        <v>71.902530459231485</v>
      </c>
      <c r="AO13" s="36">
        <f t="shared" si="41"/>
        <v>100</v>
      </c>
      <c r="AP13" s="35">
        <f t="shared" si="42"/>
        <v>0</v>
      </c>
      <c r="AQ13" s="35">
        <f t="shared" si="43"/>
        <v>0</v>
      </c>
      <c r="AR13" s="35">
        <f t="shared" si="44"/>
        <v>0</v>
      </c>
      <c r="AS13" s="35">
        <f t="shared" si="45"/>
        <v>0</v>
      </c>
      <c r="AT13" s="35">
        <f t="shared" si="46"/>
        <v>0</v>
      </c>
      <c r="AU13" s="35">
        <f t="shared" si="47"/>
        <v>0</v>
      </c>
      <c r="AV13" s="35">
        <f t="shared" si="48"/>
        <v>0</v>
      </c>
      <c r="AW13" s="35">
        <f t="shared" si="49"/>
        <v>0</v>
      </c>
      <c r="AX13" s="35">
        <f t="shared" si="50"/>
        <v>0</v>
      </c>
      <c r="AY13" s="35">
        <f t="shared" si="51"/>
        <v>0</v>
      </c>
      <c r="AZ13" s="35">
        <f t="shared" si="52"/>
        <v>100</v>
      </c>
      <c r="BA13" s="36">
        <f t="shared" si="53"/>
        <v>100</v>
      </c>
      <c r="BB13" s="35">
        <f t="shared" si="54"/>
        <v>0</v>
      </c>
      <c r="BC13" s="35">
        <f t="shared" si="55"/>
        <v>0</v>
      </c>
      <c r="BD13" s="35">
        <f t="shared" si="56"/>
        <v>0</v>
      </c>
      <c r="BE13" s="35">
        <f t="shared" si="57"/>
        <v>0</v>
      </c>
      <c r="BF13" s="35">
        <f t="shared" si="58"/>
        <v>0</v>
      </c>
      <c r="BG13" s="35">
        <f t="shared" si="59"/>
        <v>0</v>
      </c>
      <c r="BH13" s="35">
        <f t="shared" si="60"/>
        <v>0</v>
      </c>
      <c r="BI13" s="35">
        <f t="shared" si="61"/>
        <v>0</v>
      </c>
      <c r="BJ13" s="35">
        <f t="shared" si="62"/>
        <v>0</v>
      </c>
      <c r="BK13" s="35">
        <f t="shared" si="63"/>
        <v>0</v>
      </c>
      <c r="BL13" s="35">
        <f t="shared" si="64"/>
        <v>86.335906058768387</v>
      </c>
      <c r="BM13" s="35">
        <f t="shared" si="65"/>
        <v>36.563268669849158</v>
      </c>
      <c r="BN13" s="35">
        <f t="shared" si="66"/>
        <v>71.606114750843759</v>
      </c>
      <c r="BO13" s="35">
        <f t="shared" si="67"/>
        <v>100</v>
      </c>
      <c r="BP13" s="36">
        <f t="shared" si="68"/>
        <v>83.282302510716477</v>
      </c>
      <c r="BQ13" s="35">
        <f t="shared" si="69"/>
        <v>0</v>
      </c>
      <c r="BR13" s="35">
        <f t="shared" si="70"/>
        <v>0</v>
      </c>
      <c r="BS13" s="35">
        <f t="shared" si="71"/>
        <v>0</v>
      </c>
      <c r="BT13" s="35">
        <f t="shared" si="72"/>
        <v>0</v>
      </c>
      <c r="BU13" s="35">
        <f t="shared" si="73"/>
        <v>0</v>
      </c>
      <c r="BV13" s="35">
        <f t="shared" si="74"/>
        <v>0</v>
      </c>
      <c r="BW13" s="35">
        <f t="shared" si="75"/>
        <v>0</v>
      </c>
      <c r="BX13" s="35">
        <f t="shared" si="76"/>
        <v>0</v>
      </c>
      <c r="BY13" s="35">
        <f t="shared" si="77"/>
        <v>0</v>
      </c>
      <c r="BZ13" s="35">
        <f t="shared" si="78"/>
        <v>0</v>
      </c>
      <c r="CA13" s="35">
        <f t="shared" si="79"/>
        <v>71.902530459231485</v>
      </c>
      <c r="CB13" s="35">
        <f t="shared" si="80"/>
        <v>13.427324605572339</v>
      </c>
      <c r="CC13" s="35">
        <f t="shared" si="81"/>
        <v>26.296296296296298</v>
      </c>
      <c r="CD13" s="35">
        <f t="shared" si="82"/>
        <v>36.723534558180226</v>
      </c>
      <c r="CE13" s="36">
        <f t="shared" si="83"/>
        <v>7.0907194994786229</v>
      </c>
      <c r="CF13" s="35">
        <f t="shared" si="84"/>
        <v>0</v>
      </c>
      <c r="CG13" s="35">
        <f t="shared" si="85"/>
        <v>0</v>
      </c>
      <c r="CH13" s="35">
        <f t="shared" si="86"/>
        <v>0</v>
      </c>
      <c r="CI13" s="35">
        <f t="shared" si="87"/>
        <v>0</v>
      </c>
      <c r="CJ13" s="35">
        <f t="shared" si="88"/>
        <v>0</v>
      </c>
      <c r="CK13" s="35">
        <f t="shared" si="89"/>
        <v>0</v>
      </c>
      <c r="CL13" s="35">
        <f t="shared" si="90"/>
        <v>0</v>
      </c>
      <c r="CM13" s="35">
        <f t="shared" si="91"/>
        <v>0</v>
      </c>
      <c r="CN13" s="35">
        <f t="shared" si="92"/>
        <v>0</v>
      </c>
      <c r="CO13" s="35">
        <f t="shared" si="93"/>
        <v>0</v>
      </c>
      <c r="CP13" s="35">
        <f t="shared" si="94"/>
        <v>100</v>
      </c>
      <c r="CQ13" s="35">
        <f t="shared" si="95"/>
        <v>47.647409172126267</v>
      </c>
      <c r="CR13" s="35">
        <f t="shared" si="96"/>
        <v>44.824300178677781</v>
      </c>
      <c r="CS13" s="35">
        <f t="shared" si="97"/>
        <v>100</v>
      </c>
      <c r="CT13" s="23">
        <v>54.4</v>
      </c>
      <c r="CU13" s="21"/>
      <c r="CV13" s="21"/>
      <c r="CW13" s="24"/>
      <c r="CX13" s="24"/>
      <c r="CY13" s="24"/>
      <c r="CZ13" s="21"/>
      <c r="DA13" s="21"/>
      <c r="DB13" s="21"/>
      <c r="DC13" s="21"/>
      <c r="DD13" s="21"/>
      <c r="DE13" s="21">
        <v>767.2</v>
      </c>
      <c r="DF13" s="21">
        <v>400</v>
      </c>
      <c r="DG13" s="21">
        <v>376.3</v>
      </c>
      <c r="DH13" s="21">
        <v>839.5</v>
      </c>
      <c r="DI13" s="23">
        <v>1.48</v>
      </c>
      <c r="DJ13" s="21"/>
      <c r="DK13" s="21"/>
      <c r="DL13" s="24"/>
      <c r="DM13" s="24"/>
      <c r="DN13" s="24"/>
      <c r="DO13" s="21"/>
      <c r="DP13" s="21"/>
      <c r="DQ13" s="21"/>
      <c r="DR13" s="21"/>
      <c r="DS13" s="21"/>
      <c r="DT13" s="21">
        <v>38.36</v>
      </c>
      <c r="DU13" s="21">
        <v>183.1</v>
      </c>
      <c r="DV13" s="21">
        <v>57.44</v>
      </c>
      <c r="DW13" s="21">
        <v>77.22</v>
      </c>
      <c r="DX13" s="40"/>
    </row>
    <row r="14" spans="1:129" x14ac:dyDescent="0.2">
      <c r="A14" s="29" t="s">
        <v>83</v>
      </c>
      <c r="B14" s="29" t="e">
        <f>VLOOKUP(A14,#REF!,6,FALSE)</f>
        <v>#REF!</v>
      </c>
      <c r="C14" s="48" t="s">
        <v>335</v>
      </c>
      <c r="D14" s="29" t="s">
        <v>103</v>
      </c>
      <c r="E14" s="96" t="str">
        <f t="shared" si="5"/>
        <v/>
      </c>
      <c r="F14" s="97">
        <f t="shared" si="6"/>
        <v>-385.01215189873432</v>
      </c>
      <c r="G14" s="97" t="str">
        <f t="shared" si="7"/>
        <v/>
      </c>
      <c r="H14" s="97">
        <f t="shared" si="8"/>
        <v>-126.79181818181814</v>
      </c>
      <c r="I14" s="97">
        <f t="shared" si="9"/>
        <v>-168.88964705882356</v>
      </c>
      <c r="J14" s="97">
        <f t="shared" si="10"/>
        <v>-107.53986301369861</v>
      </c>
      <c r="K14" s="97" t="str">
        <f t="shared" si="11"/>
        <v/>
      </c>
      <c r="L14" s="97" t="str">
        <f t="shared" si="12"/>
        <v/>
      </c>
      <c r="M14" s="97" t="str">
        <f t="shared" si="13"/>
        <v/>
      </c>
      <c r="N14" s="97" t="str">
        <f t="shared" si="14"/>
        <v/>
      </c>
      <c r="O14" s="97" t="str">
        <f t="shared" si="15"/>
        <v/>
      </c>
      <c r="P14" s="97">
        <f t="shared" si="16"/>
        <v>-394.30567901234554</v>
      </c>
      <c r="Q14" s="96" t="str">
        <f t="shared" si="17"/>
        <v/>
      </c>
      <c r="R14" s="97">
        <f t="shared" si="18"/>
        <v>-26.942857142857143</v>
      </c>
      <c r="S14" s="97" t="str">
        <f t="shared" si="19"/>
        <v/>
      </c>
      <c r="T14" s="97">
        <f t="shared" si="20"/>
        <v>-14.972857142857144</v>
      </c>
      <c r="U14" s="97">
        <f t="shared" si="21"/>
        <v>11.637142857142855</v>
      </c>
      <c r="V14" s="97">
        <f t="shared" si="22"/>
        <v>-20.222857142857144</v>
      </c>
      <c r="W14" s="97" t="str">
        <f t="shared" si="23"/>
        <v/>
      </c>
      <c r="X14" s="97" t="str">
        <f t="shared" si="24"/>
        <v/>
      </c>
      <c r="Y14" s="97" t="str">
        <f t="shared" si="25"/>
        <v/>
      </c>
      <c r="Z14" s="97" t="str">
        <f t="shared" si="26"/>
        <v/>
      </c>
      <c r="AA14" s="97" t="str">
        <f t="shared" si="27"/>
        <v/>
      </c>
      <c r="AB14" s="97">
        <f t="shared" si="28"/>
        <v>41.177142857142854</v>
      </c>
      <c r="AC14" s="36">
        <f t="shared" si="29"/>
        <v>0</v>
      </c>
      <c r="AD14" s="35">
        <f t="shared" si="30"/>
        <v>2.0693391115926332</v>
      </c>
      <c r="AE14" s="35">
        <f t="shared" si="31"/>
        <v>0</v>
      </c>
      <c r="AF14" s="35">
        <f t="shared" si="32"/>
        <v>8.3521505376344081</v>
      </c>
      <c r="AG14" s="35">
        <f t="shared" si="33"/>
        <v>11.666666666666668</v>
      </c>
      <c r="AH14" s="35">
        <f t="shared" si="34"/>
        <v>7.4883990719257527</v>
      </c>
      <c r="AI14" s="35">
        <f t="shared" si="35"/>
        <v>0</v>
      </c>
      <c r="AJ14" s="35">
        <f t="shared" si="36"/>
        <v>0</v>
      </c>
      <c r="AK14" s="35">
        <f t="shared" si="37"/>
        <v>0</v>
      </c>
      <c r="AL14" s="35">
        <f t="shared" si="38"/>
        <v>0</v>
      </c>
      <c r="AM14" s="35">
        <f t="shared" si="39"/>
        <v>0</v>
      </c>
      <c r="AN14" s="35">
        <f t="shared" si="40"/>
        <v>8.1743205248359896</v>
      </c>
      <c r="AO14" s="36">
        <f t="shared" si="41"/>
        <v>0</v>
      </c>
      <c r="AP14" s="35">
        <f t="shared" si="42"/>
        <v>33.113730929264911</v>
      </c>
      <c r="AQ14" s="35">
        <f t="shared" si="43"/>
        <v>0</v>
      </c>
      <c r="AR14" s="35">
        <f t="shared" si="44"/>
        <v>53.866158113730933</v>
      </c>
      <c r="AS14" s="35">
        <f t="shared" si="45"/>
        <v>100</v>
      </c>
      <c r="AT14" s="35">
        <f t="shared" si="46"/>
        <v>44.764216366158117</v>
      </c>
      <c r="AU14" s="35">
        <f t="shared" si="47"/>
        <v>0</v>
      </c>
      <c r="AV14" s="35">
        <f t="shared" si="48"/>
        <v>0</v>
      </c>
      <c r="AW14" s="35">
        <f t="shared" si="49"/>
        <v>0</v>
      </c>
      <c r="AX14" s="35">
        <f t="shared" si="50"/>
        <v>0</v>
      </c>
      <c r="AY14" s="35">
        <f t="shared" si="51"/>
        <v>0</v>
      </c>
      <c r="AZ14" s="35">
        <f t="shared" si="52"/>
        <v>100</v>
      </c>
      <c r="BA14" s="36">
        <f t="shared" si="53"/>
        <v>0</v>
      </c>
      <c r="BB14" s="35">
        <f t="shared" si="54"/>
        <v>17.737192385079712</v>
      </c>
      <c r="BC14" s="35">
        <f t="shared" si="55"/>
        <v>0</v>
      </c>
      <c r="BD14" s="35">
        <f t="shared" si="56"/>
        <v>71.589861751152057</v>
      </c>
      <c r="BE14" s="35">
        <f t="shared" si="57"/>
        <v>100</v>
      </c>
      <c r="BF14" s="35">
        <f t="shared" si="58"/>
        <v>64.186277759363591</v>
      </c>
      <c r="BG14" s="35">
        <f t="shared" si="59"/>
        <v>0</v>
      </c>
      <c r="BH14" s="35">
        <f t="shared" si="60"/>
        <v>0</v>
      </c>
      <c r="BI14" s="35">
        <f t="shared" si="61"/>
        <v>0</v>
      </c>
      <c r="BJ14" s="35">
        <f t="shared" si="62"/>
        <v>0</v>
      </c>
      <c r="BK14" s="35">
        <f t="shared" si="63"/>
        <v>0</v>
      </c>
      <c r="BL14" s="35">
        <f t="shared" si="64"/>
        <v>70.065604498594183</v>
      </c>
      <c r="BM14" s="35">
        <f t="shared" si="65"/>
        <v>0</v>
      </c>
      <c r="BN14" s="35">
        <f t="shared" si="66"/>
        <v>100</v>
      </c>
      <c r="BO14" s="35">
        <f t="shared" si="67"/>
        <v>97.384092424434854</v>
      </c>
      <c r="BP14" s="36">
        <f t="shared" si="68"/>
        <v>0</v>
      </c>
      <c r="BQ14" s="35">
        <f t="shared" si="69"/>
        <v>2.0693391115926332</v>
      </c>
      <c r="BR14" s="35">
        <f t="shared" si="70"/>
        <v>0</v>
      </c>
      <c r="BS14" s="35">
        <f t="shared" si="71"/>
        <v>8.3521505376344081</v>
      </c>
      <c r="BT14" s="35">
        <f t="shared" si="72"/>
        <v>11.666666666666668</v>
      </c>
      <c r="BU14" s="35">
        <f t="shared" si="73"/>
        <v>7.4883990719257536</v>
      </c>
      <c r="BV14" s="35">
        <f t="shared" si="74"/>
        <v>0</v>
      </c>
      <c r="BW14" s="35">
        <f t="shared" si="75"/>
        <v>0</v>
      </c>
      <c r="BX14" s="35">
        <f t="shared" si="76"/>
        <v>0</v>
      </c>
      <c r="BY14" s="35">
        <f t="shared" si="77"/>
        <v>0</v>
      </c>
      <c r="BZ14" s="35">
        <f t="shared" si="78"/>
        <v>0</v>
      </c>
      <c r="CA14" s="35">
        <f t="shared" si="79"/>
        <v>8.1743205248359896</v>
      </c>
      <c r="CB14" s="35">
        <f t="shared" si="80"/>
        <v>0</v>
      </c>
      <c r="CC14" s="35">
        <f t="shared" si="81"/>
        <v>2.7728860936408104</v>
      </c>
      <c r="CD14" s="35">
        <f t="shared" si="82"/>
        <v>2.7003499562554683</v>
      </c>
      <c r="CE14" s="36">
        <f t="shared" si="83"/>
        <v>0</v>
      </c>
      <c r="CF14" s="35">
        <f t="shared" si="84"/>
        <v>21.898647099289157</v>
      </c>
      <c r="CG14" s="35">
        <f t="shared" si="85"/>
        <v>0</v>
      </c>
      <c r="CH14" s="35">
        <f t="shared" si="86"/>
        <v>35.622563632194449</v>
      </c>
      <c r="CI14" s="35">
        <f t="shared" si="87"/>
        <v>66.13162118780096</v>
      </c>
      <c r="CJ14" s="35">
        <f t="shared" si="88"/>
        <v>29.603301994955284</v>
      </c>
      <c r="CK14" s="35">
        <f t="shared" si="89"/>
        <v>0</v>
      </c>
      <c r="CL14" s="35">
        <f t="shared" si="90"/>
        <v>0</v>
      </c>
      <c r="CM14" s="35">
        <f t="shared" si="91"/>
        <v>0</v>
      </c>
      <c r="CN14" s="35">
        <f t="shared" si="92"/>
        <v>0</v>
      </c>
      <c r="CO14" s="35">
        <f t="shared" si="93"/>
        <v>0</v>
      </c>
      <c r="CP14" s="35">
        <f t="shared" si="94"/>
        <v>100</v>
      </c>
      <c r="CQ14" s="35">
        <f t="shared" si="95"/>
        <v>0</v>
      </c>
      <c r="CR14" s="35">
        <f t="shared" si="96"/>
        <v>64.279928721853238</v>
      </c>
      <c r="CS14" s="35">
        <f t="shared" si="97"/>
        <v>100</v>
      </c>
      <c r="CT14" s="23"/>
      <c r="CU14" s="21">
        <v>19.100000000000001</v>
      </c>
      <c r="CV14" s="21"/>
      <c r="CW14" s="21">
        <v>31.07</v>
      </c>
      <c r="CX14" s="21">
        <v>57.68</v>
      </c>
      <c r="CY14" s="21">
        <v>25.82</v>
      </c>
      <c r="CZ14" s="21"/>
      <c r="DA14" s="21"/>
      <c r="DB14" s="21"/>
      <c r="DC14" s="21"/>
      <c r="DD14" s="21"/>
      <c r="DE14" s="21">
        <v>87.22</v>
      </c>
      <c r="DF14" s="21"/>
      <c r="DG14" s="21">
        <v>39.68</v>
      </c>
      <c r="DH14" s="21">
        <v>61.73</v>
      </c>
      <c r="DI14" s="23"/>
      <c r="DJ14" s="21">
        <v>2.5110000000000001</v>
      </c>
      <c r="DK14" s="21"/>
      <c r="DL14" s="21">
        <v>3.0539999999999998</v>
      </c>
      <c r="DM14" s="21">
        <v>7.5670000000000002</v>
      </c>
      <c r="DN14" s="21">
        <v>3.746</v>
      </c>
      <c r="DO14" s="21"/>
      <c r="DP14" s="21"/>
      <c r="DQ14" s="21"/>
      <c r="DR14" s="21"/>
      <c r="DS14" s="21"/>
      <c r="DT14" s="21">
        <v>4.4950000000000001</v>
      </c>
      <c r="DU14" s="21"/>
      <c r="DV14" s="21">
        <v>5.3550000000000004</v>
      </c>
      <c r="DW14" s="21">
        <v>16.3</v>
      </c>
      <c r="DX14" s="95"/>
    </row>
    <row r="15" spans="1:129" x14ac:dyDescent="0.2">
      <c r="A15" s="29" t="s">
        <v>84</v>
      </c>
      <c r="B15" s="29" t="e">
        <f>VLOOKUP(A15,#REF!,6,FALSE)</f>
        <v>#REF!</v>
      </c>
      <c r="C15" s="48" t="s">
        <v>335</v>
      </c>
      <c r="D15" s="29" t="s">
        <v>103</v>
      </c>
      <c r="E15" s="96">
        <f t="shared" si="5"/>
        <v>-19.961515151515144</v>
      </c>
      <c r="F15" s="97" t="str">
        <f t="shared" si="6"/>
        <v/>
      </c>
      <c r="G15" s="97" t="str">
        <f t="shared" si="7"/>
        <v/>
      </c>
      <c r="H15" s="97" t="str">
        <f t="shared" si="8"/>
        <v/>
      </c>
      <c r="I15" s="97" t="str">
        <f t="shared" si="9"/>
        <v/>
      </c>
      <c r="J15" s="97" t="str">
        <f t="shared" si="10"/>
        <v/>
      </c>
      <c r="K15" s="97" t="str">
        <f t="shared" si="11"/>
        <v/>
      </c>
      <c r="L15" s="97" t="str">
        <f t="shared" si="12"/>
        <v/>
      </c>
      <c r="M15" s="97" t="str">
        <f t="shared" si="13"/>
        <v/>
      </c>
      <c r="N15" s="97" t="str">
        <f t="shared" si="14"/>
        <v/>
      </c>
      <c r="O15" s="97" t="str">
        <f t="shared" si="15"/>
        <v/>
      </c>
      <c r="P15" s="97">
        <f t="shared" si="16"/>
        <v>-374.52567901234551</v>
      </c>
      <c r="Q15" s="96">
        <f t="shared" si="17"/>
        <v>-42.415000000000006</v>
      </c>
      <c r="R15" s="97" t="str">
        <f t="shared" si="18"/>
        <v/>
      </c>
      <c r="S15" s="97" t="str">
        <f t="shared" si="19"/>
        <v/>
      </c>
      <c r="T15" s="97" t="str">
        <f t="shared" si="20"/>
        <v/>
      </c>
      <c r="U15" s="97" t="str">
        <f t="shared" si="21"/>
        <v/>
      </c>
      <c r="V15" s="97" t="str">
        <f t="shared" si="22"/>
        <v/>
      </c>
      <c r="W15" s="97" t="str">
        <f t="shared" si="23"/>
        <v/>
      </c>
      <c r="X15" s="97" t="str">
        <f t="shared" si="24"/>
        <v/>
      </c>
      <c r="Y15" s="97" t="str">
        <f t="shared" si="25"/>
        <v/>
      </c>
      <c r="Z15" s="97" t="str">
        <f t="shared" si="26"/>
        <v/>
      </c>
      <c r="AA15" s="97" t="str">
        <f t="shared" si="27"/>
        <v/>
      </c>
      <c r="AB15" s="97">
        <f t="shared" si="28"/>
        <v>42.414999999999992</v>
      </c>
      <c r="AC15" s="36">
        <f t="shared" si="29"/>
        <v>33.940600122473981</v>
      </c>
      <c r="AD15" s="35">
        <f t="shared" si="30"/>
        <v>0</v>
      </c>
      <c r="AE15" s="35">
        <f t="shared" si="31"/>
        <v>0</v>
      </c>
      <c r="AF15" s="35">
        <f t="shared" si="32"/>
        <v>0</v>
      </c>
      <c r="AG15" s="35">
        <f t="shared" si="33"/>
        <v>0</v>
      </c>
      <c r="AH15" s="35">
        <f t="shared" si="34"/>
        <v>0</v>
      </c>
      <c r="AI15" s="35">
        <f t="shared" si="35"/>
        <v>0</v>
      </c>
      <c r="AJ15" s="35">
        <f t="shared" si="36"/>
        <v>0</v>
      </c>
      <c r="AK15" s="35">
        <f t="shared" si="37"/>
        <v>0</v>
      </c>
      <c r="AL15" s="35">
        <f t="shared" si="38"/>
        <v>0</v>
      </c>
      <c r="AM15" s="35">
        <f t="shared" si="39"/>
        <v>0</v>
      </c>
      <c r="AN15" s="35">
        <f t="shared" si="40"/>
        <v>10.028116213683225</v>
      </c>
      <c r="AO15" s="36">
        <f t="shared" si="41"/>
        <v>100</v>
      </c>
      <c r="AP15" s="35">
        <f t="shared" si="42"/>
        <v>0</v>
      </c>
      <c r="AQ15" s="35">
        <f t="shared" si="43"/>
        <v>0</v>
      </c>
      <c r="AR15" s="35">
        <f t="shared" si="44"/>
        <v>0</v>
      </c>
      <c r="AS15" s="35">
        <f t="shared" si="45"/>
        <v>0</v>
      </c>
      <c r="AT15" s="35">
        <f t="shared" si="46"/>
        <v>0</v>
      </c>
      <c r="AU15" s="35">
        <f t="shared" si="47"/>
        <v>0</v>
      </c>
      <c r="AV15" s="35">
        <f t="shared" si="48"/>
        <v>0</v>
      </c>
      <c r="AW15" s="35">
        <f t="shared" si="49"/>
        <v>0</v>
      </c>
      <c r="AX15" s="35">
        <f t="shared" si="50"/>
        <v>0</v>
      </c>
      <c r="AY15" s="35">
        <f t="shared" si="51"/>
        <v>0</v>
      </c>
      <c r="AZ15" s="35">
        <f t="shared" si="52"/>
        <v>100</v>
      </c>
      <c r="BA15" s="36">
        <f t="shared" si="53"/>
        <v>100</v>
      </c>
      <c r="BB15" s="35">
        <f t="shared" si="54"/>
        <v>0</v>
      </c>
      <c r="BC15" s="35">
        <f t="shared" si="55"/>
        <v>0</v>
      </c>
      <c r="BD15" s="35">
        <f t="shared" si="56"/>
        <v>0</v>
      </c>
      <c r="BE15" s="35">
        <f t="shared" si="57"/>
        <v>0</v>
      </c>
      <c r="BF15" s="35">
        <f t="shared" si="58"/>
        <v>0</v>
      </c>
      <c r="BG15" s="35">
        <f t="shared" si="59"/>
        <v>0</v>
      </c>
      <c r="BH15" s="35">
        <f t="shared" si="60"/>
        <v>0</v>
      </c>
      <c r="BI15" s="35">
        <f t="shared" si="61"/>
        <v>0</v>
      </c>
      <c r="BJ15" s="35">
        <f t="shared" si="62"/>
        <v>0</v>
      </c>
      <c r="BK15" s="35">
        <f t="shared" si="63"/>
        <v>0</v>
      </c>
      <c r="BL15" s="35">
        <f t="shared" si="64"/>
        <v>29.546078081993148</v>
      </c>
      <c r="BM15" s="35">
        <f t="shared" si="65"/>
        <v>0</v>
      </c>
      <c r="BN15" s="35">
        <f t="shared" si="66"/>
        <v>0</v>
      </c>
      <c r="BO15" s="35">
        <f t="shared" si="67"/>
        <v>0</v>
      </c>
      <c r="BP15" s="36">
        <f t="shared" si="68"/>
        <v>33.940600122473981</v>
      </c>
      <c r="BQ15" s="35">
        <f t="shared" si="69"/>
        <v>0</v>
      </c>
      <c r="BR15" s="35">
        <f t="shared" si="70"/>
        <v>0</v>
      </c>
      <c r="BS15" s="35">
        <f t="shared" si="71"/>
        <v>0</v>
      </c>
      <c r="BT15" s="35">
        <f t="shared" si="72"/>
        <v>0</v>
      </c>
      <c r="BU15" s="35">
        <f t="shared" si="73"/>
        <v>0</v>
      </c>
      <c r="BV15" s="35">
        <f t="shared" si="74"/>
        <v>0</v>
      </c>
      <c r="BW15" s="35">
        <f t="shared" si="75"/>
        <v>0</v>
      </c>
      <c r="BX15" s="35">
        <f t="shared" si="76"/>
        <v>0</v>
      </c>
      <c r="BY15" s="35">
        <f t="shared" si="77"/>
        <v>0</v>
      </c>
      <c r="BZ15" s="35">
        <f t="shared" si="78"/>
        <v>0</v>
      </c>
      <c r="CA15" s="35">
        <f t="shared" si="79"/>
        <v>10.028116213683225</v>
      </c>
      <c r="CB15" s="35">
        <f t="shared" si="80"/>
        <v>0</v>
      </c>
      <c r="CC15" s="35">
        <f t="shared" si="81"/>
        <v>0</v>
      </c>
      <c r="CD15" s="35">
        <f t="shared" si="82"/>
        <v>0</v>
      </c>
      <c r="CE15" s="36">
        <f t="shared" si="83"/>
        <v>20.719626168224298</v>
      </c>
      <c r="CF15" s="35">
        <f t="shared" si="84"/>
        <v>0</v>
      </c>
      <c r="CG15" s="35">
        <f t="shared" si="85"/>
        <v>0</v>
      </c>
      <c r="CH15" s="35">
        <f t="shared" si="86"/>
        <v>0</v>
      </c>
      <c r="CI15" s="35">
        <f t="shared" si="87"/>
        <v>0</v>
      </c>
      <c r="CJ15" s="35">
        <f t="shared" si="88"/>
        <v>0</v>
      </c>
      <c r="CK15" s="35">
        <f t="shared" si="89"/>
        <v>0</v>
      </c>
      <c r="CL15" s="35">
        <f t="shared" si="90"/>
        <v>0</v>
      </c>
      <c r="CM15" s="35">
        <f t="shared" si="91"/>
        <v>0</v>
      </c>
      <c r="CN15" s="35">
        <f t="shared" si="92"/>
        <v>0</v>
      </c>
      <c r="CO15" s="35">
        <f t="shared" si="93"/>
        <v>0</v>
      </c>
      <c r="CP15" s="35">
        <f t="shared" si="94"/>
        <v>100</v>
      </c>
      <c r="CQ15" s="35">
        <f t="shared" si="95"/>
        <v>0</v>
      </c>
      <c r="CR15" s="35">
        <f t="shared" si="96"/>
        <v>0</v>
      </c>
      <c r="CS15" s="35">
        <f t="shared" si="97"/>
        <v>0</v>
      </c>
      <c r="CT15" s="23">
        <v>22.17</v>
      </c>
      <c r="CU15" s="21"/>
      <c r="CV15" s="21"/>
      <c r="CW15" s="21"/>
      <c r="CX15" s="22"/>
      <c r="CY15" s="22"/>
      <c r="CZ15" s="21"/>
      <c r="DA15" s="21"/>
      <c r="DB15" s="21"/>
      <c r="DC15" s="21"/>
      <c r="DD15" s="21"/>
      <c r="DE15" s="21">
        <v>107</v>
      </c>
      <c r="DF15" s="21"/>
      <c r="DG15" s="21"/>
      <c r="DH15" s="21"/>
      <c r="DI15" s="23">
        <v>3.4670000000000001</v>
      </c>
      <c r="DJ15" s="21"/>
      <c r="DK15" s="21"/>
      <c r="DL15" s="21"/>
      <c r="DM15" s="22"/>
      <c r="DN15" s="22"/>
      <c r="DO15" s="21"/>
      <c r="DP15" s="21"/>
      <c r="DQ15" s="21"/>
      <c r="DR15" s="21"/>
      <c r="DS15" s="21"/>
      <c r="DT15" s="21">
        <v>14.41</v>
      </c>
      <c r="DU15" s="21"/>
      <c r="DV15" s="21"/>
      <c r="DW15" s="21"/>
      <c r="DX15" s="40"/>
    </row>
    <row r="16" spans="1:129" x14ac:dyDescent="0.2">
      <c r="A16" s="29" t="s">
        <v>85</v>
      </c>
      <c r="B16" s="29" t="e">
        <f>VLOOKUP(A16,#REF!,6,FALSE)</f>
        <v>#REF!</v>
      </c>
      <c r="C16" s="48" t="s">
        <v>335</v>
      </c>
      <c r="D16" s="29" t="s">
        <v>103</v>
      </c>
      <c r="E16" s="96">
        <f t="shared" si="5"/>
        <v>9.7384848484848519</v>
      </c>
      <c r="F16" s="97" t="str">
        <f t="shared" si="6"/>
        <v/>
      </c>
      <c r="G16" s="97" t="str">
        <f t="shared" si="7"/>
        <v/>
      </c>
      <c r="H16" s="97" t="str">
        <f t="shared" si="8"/>
        <v/>
      </c>
      <c r="I16" s="97" t="str">
        <f t="shared" si="9"/>
        <v/>
      </c>
      <c r="J16" s="97" t="str">
        <f t="shared" si="10"/>
        <v/>
      </c>
      <c r="K16" s="97" t="str">
        <f t="shared" si="11"/>
        <v/>
      </c>
      <c r="L16" s="97" t="str">
        <f t="shared" si="12"/>
        <v/>
      </c>
      <c r="M16" s="97" t="str">
        <f t="shared" si="13"/>
        <v/>
      </c>
      <c r="N16" s="97" t="str">
        <f t="shared" si="14"/>
        <v/>
      </c>
      <c r="O16" s="97" t="str">
        <f t="shared" si="15"/>
        <v/>
      </c>
      <c r="P16" s="97">
        <f t="shared" si="16"/>
        <v>207.87432098765447</v>
      </c>
      <c r="Q16" s="96">
        <f t="shared" si="17"/>
        <v>-318.76499999999999</v>
      </c>
      <c r="R16" s="97" t="str">
        <f t="shared" si="18"/>
        <v/>
      </c>
      <c r="S16" s="97" t="str">
        <f t="shared" si="19"/>
        <v/>
      </c>
      <c r="T16" s="97" t="str">
        <f t="shared" si="20"/>
        <v/>
      </c>
      <c r="U16" s="97" t="str">
        <f t="shared" si="21"/>
        <v/>
      </c>
      <c r="V16" s="97" t="str">
        <f t="shared" si="22"/>
        <v/>
      </c>
      <c r="W16" s="97" t="str">
        <f t="shared" si="23"/>
        <v/>
      </c>
      <c r="X16" s="97" t="str">
        <f t="shared" si="24"/>
        <v/>
      </c>
      <c r="Y16" s="97" t="str">
        <f t="shared" si="25"/>
        <v/>
      </c>
      <c r="Z16" s="97" t="str">
        <f t="shared" si="26"/>
        <v/>
      </c>
      <c r="AA16" s="97" t="str">
        <f t="shared" si="27"/>
        <v/>
      </c>
      <c r="AB16" s="97">
        <f t="shared" si="28"/>
        <v>318.76499999999999</v>
      </c>
      <c r="AC16" s="36">
        <f t="shared" si="29"/>
        <v>79.409063074096764</v>
      </c>
      <c r="AD16" s="35">
        <f t="shared" si="30"/>
        <v>0</v>
      </c>
      <c r="AE16" s="35">
        <f t="shared" si="31"/>
        <v>0</v>
      </c>
      <c r="AF16" s="35">
        <f t="shared" si="32"/>
        <v>0</v>
      </c>
      <c r="AG16" s="35">
        <f t="shared" si="33"/>
        <v>0</v>
      </c>
      <c r="AH16" s="35">
        <f t="shared" si="34"/>
        <v>0</v>
      </c>
      <c r="AI16" s="35">
        <f t="shared" si="35"/>
        <v>0</v>
      </c>
      <c r="AJ16" s="35">
        <f t="shared" si="36"/>
        <v>0</v>
      </c>
      <c r="AK16" s="35">
        <f t="shared" si="37"/>
        <v>0</v>
      </c>
      <c r="AL16" s="35">
        <f t="shared" si="38"/>
        <v>0</v>
      </c>
      <c r="AM16" s="35">
        <f t="shared" si="39"/>
        <v>0</v>
      </c>
      <c r="AN16" s="35">
        <f t="shared" si="40"/>
        <v>64.61105904404873</v>
      </c>
      <c r="AO16" s="36">
        <f t="shared" si="41"/>
        <v>100</v>
      </c>
      <c r="AP16" s="35">
        <f t="shared" si="42"/>
        <v>0</v>
      </c>
      <c r="AQ16" s="35">
        <f t="shared" si="43"/>
        <v>0</v>
      </c>
      <c r="AR16" s="35">
        <f t="shared" si="44"/>
        <v>0</v>
      </c>
      <c r="AS16" s="35">
        <f t="shared" si="45"/>
        <v>0</v>
      </c>
      <c r="AT16" s="35">
        <f t="shared" si="46"/>
        <v>0</v>
      </c>
      <c r="AU16" s="35">
        <f t="shared" si="47"/>
        <v>0</v>
      </c>
      <c r="AV16" s="35">
        <f t="shared" si="48"/>
        <v>0</v>
      </c>
      <c r="AW16" s="35">
        <f t="shared" si="49"/>
        <v>0</v>
      </c>
      <c r="AX16" s="35">
        <f t="shared" si="50"/>
        <v>0</v>
      </c>
      <c r="AY16" s="35">
        <f t="shared" si="51"/>
        <v>0</v>
      </c>
      <c r="AZ16" s="35">
        <f t="shared" si="52"/>
        <v>100</v>
      </c>
      <c r="BA16" s="36">
        <f t="shared" si="53"/>
        <v>100</v>
      </c>
      <c r="BB16" s="35">
        <f t="shared" si="54"/>
        <v>0</v>
      </c>
      <c r="BC16" s="35">
        <f t="shared" si="55"/>
        <v>0</v>
      </c>
      <c r="BD16" s="35">
        <f t="shared" si="56"/>
        <v>0</v>
      </c>
      <c r="BE16" s="35">
        <f t="shared" si="57"/>
        <v>0</v>
      </c>
      <c r="BF16" s="35">
        <f t="shared" si="58"/>
        <v>0</v>
      </c>
      <c r="BG16" s="35">
        <f t="shared" si="59"/>
        <v>0</v>
      </c>
      <c r="BH16" s="35">
        <f t="shared" si="60"/>
        <v>0</v>
      </c>
      <c r="BI16" s="35">
        <f t="shared" si="61"/>
        <v>0</v>
      </c>
      <c r="BJ16" s="35">
        <f t="shared" si="62"/>
        <v>0</v>
      </c>
      <c r="BK16" s="35">
        <f t="shared" si="63"/>
        <v>0</v>
      </c>
      <c r="BL16" s="35">
        <f t="shared" si="64"/>
        <v>81.364842428325872</v>
      </c>
      <c r="BM16" s="35">
        <f t="shared" si="65"/>
        <v>0</v>
      </c>
      <c r="BN16" s="35">
        <f t="shared" si="66"/>
        <v>0</v>
      </c>
      <c r="BO16" s="35">
        <f t="shared" si="67"/>
        <v>0</v>
      </c>
      <c r="BP16" s="36">
        <f t="shared" si="68"/>
        <v>79.409063074096764</v>
      </c>
      <c r="BQ16" s="35">
        <f t="shared" si="69"/>
        <v>0</v>
      </c>
      <c r="BR16" s="35">
        <f t="shared" si="70"/>
        <v>0</v>
      </c>
      <c r="BS16" s="35">
        <f t="shared" si="71"/>
        <v>0</v>
      </c>
      <c r="BT16" s="35">
        <f t="shared" si="72"/>
        <v>0</v>
      </c>
      <c r="BU16" s="35">
        <f t="shared" si="73"/>
        <v>0</v>
      </c>
      <c r="BV16" s="35">
        <f t="shared" si="74"/>
        <v>0</v>
      </c>
      <c r="BW16" s="35">
        <f t="shared" si="75"/>
        <v>0</v>
      </c>
      <c r="BX16" s="35">
        <f t="shared" si="76"/>
        <v>0</v>
      </c>
      <c r="BY16" s="35">
        <f t="shared" si="77"/>
        <v>0</v>
      </c>
      <c r="BZ16" s="35">
        <f t="shared" si="78"/>
        <v>0</v>
      </c>
      <c r="CA16" s="35">
        <f t="shared" si="79"/>
        <v>64.61105904404873</v>
      </c>
      <c r="CB16" s="35">
        <f t="shared" si="80"/>
        <v>0</v>
      </c>
      <c r="CC16" s="35">
        <f t="shared" si="81"/>
        <v>0</v>
      </c>
      <c r="CD16" s="35">
        <f t="shared" si="82"/>
        <v>0</v>
      </c>
      <c r="CE16" s="36">
        <f t="shared" si="83"/>
        <v>7.5239338555265451</v>
      </c>
      <c r="CF16" s="35">
        <f t="shared" si="84"/>
        <v>0</v>
      </c>
      <c r="CG16" s="35">
        <f t="shared" si="85"/>
        <v>0</v>
      </c>
      <c r="CH16" s="35">
        <f t="shared" si="86"/>
        <v>0</v>
      </c>
      <c r="CI16" s="35">
        <f t="shared" si="87"/>
        <v>0</v>
      </c>
      <c r="CJ16" s="35">
        <f t="shared" si="88"/>
        <v>0</v>
      </c>
      <c r="CK16" s="35">
        <f t="shared" si="89"/>
        <v>0</v>
      </c>
      <c r="CL16" s="35">
        <f t="shared" si="90"/>
        <v>0</v>
      </c>
      <c r="CM16" s="35">
        <f t="shared" si="91"/>
        <v>0</v>
      </c>
      <c r="CN16" s="35">
        <f t="shared" si="92"/>
        <v>0</v>
      </c>
      <c r="CO16" s="35">
        <f t="shared" si="93"/>
        <v>0</v>
      </c>
      <c r="CP16" s="35">
        <f t="shared" si="94"/>
        <v>100</v>
      </c>
      <c r="CQ16" s="35">
        <f t="shared" si="95"/>
        <v>0</v>
      </c>
      <c r="CR16" s="35">
        <f t="shared" si="96"/>
        <v>0</v>
      </c>
      <c r="CS16" s="35">
        <f t="shared" si="97"/>
        <v>0</v>
      </c>
      <c r="CT16" s="23">
        <v>51.87</v>
      </c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>
        <v>689.4</v>
      </c>
      <c r="DF16" s="21"/>
      <c r="DG16" s="21"/>
      <c r="DH16" s="21"/>
      <c r="DI16" s="23">
        <v>14.4</v>
      </c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>
        <v>76.89</v>
      </c>
      <c r="DU16" s="21"/>
      <c r="DV16" s="21"/>
      <c r="DW16" s="21"/>
      <c r="DX16" s="40"/>
    </row>
    <row r="17" spans="1:128" x14ac:dyDescent="0.2">
      <c r="A17" s="29" t="s">
        <v>86</v>
      </c>
      <c r="B17" s="29" t="e">
        <f>VLOOKUP(A17,#REF!,6,FALSE)</f>
        <v>#REF!</v>
      </c>
      <c r="C17" s="48" t="s">
        <v>335</v>
      </c>
      <c r="D17" s="29" t="s">
        <v>103</v>
      </c>
      <c r="E17" s="96" t="str">
        <f t="shared" si="5"/>
        <v/>
      </c>
      <c r="F17" s="97">
        <f t="shared" si="6"/>
        <v>46.287848101265638</v>
      </c>
      <c r="G17" s="97">
        <f t="shared" si="7"/>
        <v>37.361066666666687</v>
      </c>
      <c r="H17" s="97">
        <f t="shared" si="8"/>
        <v>-139.25181818181812</v>
      </c>
      <c r="I17" s="97">
        <f t="shared" si="9"/>
        <v>-207.04964705882355</v>
      </c>
      <c r="J17" s="97" t="str">
        <f t="shared" si="10"/>
        <v/>
      </c>
      <c r="K17" s="97" t="str">
        <f t="shared" si="11"/>
        <v/>
      </c>
      <c r="L17" s="97" t="str">
        <f t="shared" si="12"/>
        <v/>
      </c>
      <c r="M17" s="97" t="str">
        <f t="shared" si="13"/>
        <v/>
      </c>
      <c r="N17" s="97" t="str">
        <f t="shared" si="14"/>
        <v/>
      </c>
      <c r="O17" s="97" t="str">
        <f t="shared" si="15"/>
        <v/>
      </c>
      <c r="P17" s="97">
        <f t="shared" si="16"/>
        <v>-431.68567901234553</v>
      </c>
      <c r="Q17" s="96" t="str">
        <f t="shared" si="17"/>
        <v/>
      </c>
      <c r="R17" s="97">
        <f t="shared" si="18"/>
        <v>288.36599999999999</v>
      </c>
      <c r="S17" s="97">
        <f t="shared" si="19"/>
        <v>109.76599999999999</v>
      </c>
      <c r="T17" s="97">
        <f t="shared" si="20"/>
        <v>-143.42400000000004</v>
      </c>
      <c r="U17" s="97">
        <f t="shared" si="21"/>
        <v>-142.51400000000001</v>
      </c>
      <c r="V17" s="97" t="str">
        <f t="shared" si="22"/>
        <v/>
      </c>
      <c r="W17" s="97" t="str">
        <f t="shared" si="23"/>
        <v/>
      </c>
      <c r="X17" s="97" t="str">
        <f t="shared" si="24"/>
        <v/>
      </c>
      <c r="Y17" s="97" t="str">
        <f t="shared" si="25"/>
        <v/>
      </c>
      <c r="Z17" s="97" t="str">
        <f t="shared" si="26"/>
        <v/>
      </c>
      <c r="AA17" s="97" t="str">
        <f t="shared" si="27"/>
        <v/>
      </c>
      <c r="AB17" s="97">
        <f t="shared" si="28"/>
        <v>-112.19400000000002</v>
      </c>
      <c r="AC17" s="36">
        <f t="shared" si="29"/>
        <v>0</v>
      </c>
      <c r="AD17" s="35">
        <f t="shared" si="30"/>
        <v>48.797399783315278</v>
      </c>
      <c r="AE17" s="35">
        <f t="shared" si="31"/>
        <v>39.70201577563541</v>
      </c>
      <c r="AF17" s="35">
        <f t="shared" si="32"/>
        <v>5.002688172043011</v>
      </c>
      <c r="AG17" s="35">
        <f t="shared" si="33"/>
        <v>3.9482200647249193</v>
      </c>
      <c r="AH17" s="35">
        <f t="shared" si="34"/>
        <v>0</v>
      </c>
      <c r="AI17" s="35">
        <f t="shared" si="35"/>
        <v>0</v>
      </c>
      <c r="AJ17" s="35">
        <f t="shared" si="36"/>
        <v>0</v>
      </c>
      <c r="AK17" s="35">
        <f t="shared" si="37"/>
        <v>0</v>
      </c>
      <c r="AL17" s="35">
        <f t="shared" si="38"/>
        <v>0</v>
      </c>
      <c r="AM17" s="35">
        <f t="shared" si="39"/>
        <v>0</v>
      </c>
      <c r="AN17" s="35">
        <f t="shared" si="40"/>
        <v>4.671040299906279</v>
      </c>
      <c r="AO17" s="36">
        <f t="shared" si="41"/>
        <v>0</v>
      </c>
      <c r="AP17" s="35">
        <f t="shared" si="42"/>
        <v>100</v>
      </c>
      <c r="AQ17" s="35">
        <f t="shared" si="43"/>
        <v>60.346358792184731</v>
      </c>
      <c r="AR17" s="35">
        <f t="shared" si="44"/>
        <v>4.1318827708703374</v>
      </c>
      <c r="AS17" s="35">
        <f t="shared" si="45"/>
        <v>4.3339253996447606</v>
      </c>
      <c r="AT17" s="35">
        <f t="shared" si="46"/>
        <v>0</v>
      </c>
      <c r="AU17" s="35">
        <f t="shared" si="47"/>
        <v>0</v>
      </c>
      <c r="AV17" s="35">
        <f t="shared" si="48"/>
        <v>0</v>
      </c>
      <c r="AW17" s="35">
        <f t="shared" si="49"/>
        <v>0</v>
      </c>
      <c r="AX17" s="35">
        <f t="shared" si="50"/>
        <v>0</v>
      </c>
      <c r="AY17" s="35">
        <f t="shared" si="51"/>
        <v>0</v>
      </c>
      <c r="AZ17" s="35">
        <f t="shared" si="52"/>
        <v>100</v>
      </c>
      <c r="BA17" s="36">
        <f t="shared" si="53"/>
        <v>0</v>
      </c>
      <c r="BB17" s="35">
        <f t="shared" si="54"/>
        <v>100</v>
      </c>
      <c r="BC17" s="35">
        <f t="shared" si="55"/>
        <v>81.360924868808794</v>
      </c>
      <c r="BD17" s="35">
        <f t="shared" si="56"/>
        <v>10.251956444928284</v>
      </c>
      <c r="BE17" s="35">
        <f t="shared" si="57"/>
        <v>8.0910460029775759</v>
      </c>
      <c r="BF17" s="35">
        <f t="shared" si="58"/>
        <v>0</v>
      </c>
      <c r="BG17" s="35">
        <f t="shared" si="59"/>
        <v>0</v>
      </c>
      <c r="BH17" s="35">
        <f t="shared" si="60"/>
        <v>0</v>
      </c>
      <c r="BI17" s="35">
        <f t="shared" si="61"/>
        <v>0</v>
      </c>
      <c r="BJ17" s="35">
        <f t="shared" si="62"/>
        <v>0</v>
      </c>
      <c r="BK17" s="35">
        <f t="shared" si="63"/>
        <v>0</v>
      </c>
      <c r="BL17" s="35">
        <f t="shared" si="64"/>
        <v>9.5723139360868021</v>
      </c>
      <c r="BM17" s="35">
        <f t="shared" si="65"/>
        <v>0</v>
      </c>
      <c r="BN17" s="35">
        <f t="shared" si="66"/>
        <v>0</v>
      </c>
      <c r="BO17" s="35">
        <f t="shared" si="67"/>
        <v>0</v>
      </c>
      <c r="BP17" s="36">
        <f t="shared" si="68"/>
        <v>0</v>
      </c>
      <c r="BQ17" s="35">
        <f t="shared" si="69"/>
        <v>48.797399783315278</v>
      </c>
      <c r="BR17" s="35">
        <f t="shared" si="70"/>
        <v>39.70201577563541</v>
      </c>
      <c r="BS17" s="35">
        <f t="shared" si="71"/>
        <v>5.002688172043011</v>
      </c>
      <c r="BT17" s="35">
        <f t="shared" si="72"/>
        <v>3.9482200647249193</v>
      </c>
      <c r="BU17" s="35">
        <f t="shared" si="73"/>
        <v>0</v>
      </c>
      <c r="BV17" s="35">
        <f t="shared" si="74"/>
        <v>0</v>
      </c>
      <c r="BW17" s="35">
        <f t="shared" si="75"/>
        <v>0</v>
      </c>
      <c r="BX17" s="35">
        <f t="shared" si="76"/>
        <v>0</v>
      </c>
      <c r="BY17" s="35">
        <f t="shared" si="77"/>
        <v>0</v>
      </c>
      <c r="BZ17" s="35">
        <f t="shared" si="78"/>
        <v>0</v>
      </c>
      <c r="CA17" s="35">
        <f t="shared" si="79"/>
        <v>4.671040299906279</v>
      </c>
      <c r="CB17" s="35">
        <f t="shared" si="80"/>
        <v>0</v>
      </c>
      <c r="CC17" s="35">
        <f t="shared" si="81"/>
        <v>0</v>
      </c>
      <c r="CD17" s="35">
        <f t="shared" si="82"/>
        <v>0</v>
      </c>
      <c r="CE17" s="36">
        <f t="shared" si="83"/>
        <v>0</v>
      </c>
      <c r="CF17" s="35">
        <f t="shared" si="84"/>
        <v>100</v>
      </c>
      <c r="CG17" s="35">
        <f t="shared" si="85"/>
        <v>60.346358792184731</v>
      </c>
      <c r="CH17" s="35">
        <f t="shared" si="86"/>
        <v>4.1318827708703374</v>
      </c>
      <c r="CI17" s="35">
        <f t="shared" si="87"/>
        <v>4.3339253996447606</v>
      </c>
      <c r="CJ17" s="35">
        <f t="shared" si="88"/>
        <v>0</v>
      </c>
      <c r="CK17" s="35">
        <f t="shared" si="89"/>
        <v>0</v>
      </c>
      <c r="CL17" s="35">
        <f t="shared" si="90"/>
        <v>0</v>
      </c>
      <c r="CM17" s="35">
        <f t="shared" si="91"/>
        <v>0</v>
      </c>
      <c r="CN17" s="35">
        <f t="shared" si="92"/>
        <v>0</v>
      </c>
      <c r="CO17" s="35">
        <f t="shared" si="93"/>
        <v>0</v>
      </c>
      <c r="CP17" s="35">
        <f t="shared" si="94"/>
        <v>11.065719360568384</v>
      </c>
      <c r="CQ17" s="35">
        <f t="shared" si="95"/>
        <v>0</v>
      </c>
      <c r="CR17" s="35">
        <f t="shared" si="96"/>
        <v>0</v>
      </c>
      <c r="CS17" s="35">
        <f t="shared" si="97"/>
        <v>0</v>
      </c>
      <c r="CT17" s="23"/>
      <c r="CU17" s="21">
        <v>450.4</v>
      </c>
      <c r="CV17" s="21">
        <v>271.8</v>
      </c>
      <c r="CW17" s="21">
        <v>18.61</v>
      </c>
      <c r="CX17" s="21">
        <v>19.52</v>
      </c>
      <c r="CY17" s="21"/>
      <c r="CZ17" s="21"/>
      <c r="DA17" s="21"/>
      <c r="DB17" s="21"/>
      <c r="DC17" s="21"/>
      <c r="DD17" s="21"/>
      <c r="DE17" s="21">
        <v>49.84</v>
      </c>
      <c r="DF17" s="21"/>
      <c r="DG17" s="21"/>
      <c r="DH17" s="21"/>
      <c r="DI17" s="23"/>
      <c r="DJ17" s="21">
        <v>24.56</v>
      </c>
      <c r="DK17" s="21">
        <v>14.74</v>
      </c>
      <c r="DL17" s="21">
        <v>2.847</v>
      </c>
      <c r="DM17" s="21">
        <v>2.2429999999999999</v>
      </c>
      <c r="DN17" s="21"/>
      <c r="DO17" s="21"/>
      <c r="DP17" s="21"/>
      <c r="DQ17" s="21"/>
      <c r="DR17" s="21"/>
      <c r="DS17" s="21"/>
      <c r="DT17" s="21">
        <v>3.6669999999999998</v>
      </c>
      <c r="DU17" s="21"/>
      <c r="DV17" s="21"/>
      <c r="DW17" s="21"/>
      <c r="DX17" s="40"/>
    </row>
    <row r="18" spans="1:128" x14ac:dyDescent="0.2">
      <c r="A18" s="29" t="s">
        <v>12</v>
      </c>
      <c r="B18" s="29" t="e">
        <f>VLOOKUP(A18,#REF!,6,FALSE)</f>
        <v>#REF!</v>
      </c>
      <c r="C18" s="48" t="s">
        <v>335</v>
      </c>
      <c r="D18" s="29" t="s">
        <v>104</v>
      </c>
      <c r="E18" s="96" t="str">
        <f t="shared" si="5"/>
        <v/>
      </c>
      <c r="F18" s="97">
        <f t="shared" si="6"/>
        <v>134.48784810126568</v>
      </c>
      <c r="G18" s="97">
        <f t="shared" si="7"/>
        <v>92.061066666666676</v>
      </c>
      <c r="H18" s="97">
        <f t="shared" si="8"/>
        <v>0.13818181818186304</v>
      </c>
      <c r="I18" s="97">
        <f t="shared" si="9"/>
        <v>49.330352941176415</v>
      </c>
      <c r="J18" s="97">
        <f t="shared" si="10"/>
        <v>-6.3598630136986003</v>
      </c>
      <c r="K18" s="97" t="str">
        <f t="shared" si="11"/>
        <v/>
      </c>
      <c r="L18" s="97" t="str">
        <f t="shared" si="12"/>
        <v/>
      </c>
      <c r="M18" s="97" t="str">
        <f t="shared" si="13"/>
        <v/>
      </c>
      <c r="N18" s="97" t="str">
        <f t="shared" si="14"/>
        <v/>
      </c>
      <c r="O18" s="97" t="str">
        <f t="shared" si="15"/>
        <v/>
      </c>
      <c r="P18" s="97">
        <f t="shared" si="16"/>
        <v>-442.17567901234548</v>
      </c>
      <c r="Q18" s="96" t="str">
        <f t="shared" si="17"/>
        <v/>
      </c>
      <c r="R18" s="97">
        <f t="shared" si="18"/>
        <v>305.10555555555561</v>
      </c>
      <c r="S18" s="97">
        <f t="shared" si="19"/>
        <v>93.005555555555588</v>
      </c>
      <c r="T18" s="97">
        <f t="shared" si="20"/>
        <v>-75.494444444444412</v>
      </c>
      <c r="U18" s="97">
        <f t="shared" si="21"/>
        <v>42.405555555555566</v>
      </c>
      <c r="V18" s="97">
        <f t="shared" si="22"/>
        <v>-106.49444444444441</v>
      </c>
      <c r="W18" s="97" t="str">
        <f t="shared" si="23"/>
        <v/>
      </c>
      <c r="X18" s="97" t="str">
        <f t="shared" si="24"/>
        <v/>
      </c>
      <c r="Y18" s="97" t="str">
        <f t="shared" si="25"/>
        <v/>
      </c>
      <c r="Z18" s="97" t="str">
        <f t="shared" si="26"/>
        <v/>
      </c>
      <c r="AA18" s="97" t="str">
        <f t="shared" si="27"/>
        <v/>
      </c>
      <c r="AB18" s="97">
        <f t="shared" si="28"/>
        <v>-194.14444444444442</v>
      </c>
      <c r="AC18" s="36">
        <f t="shared" si="29"/>
        <v>0</v>
      </c>
      <c r="AD18" s="35">
        <f t="shared" si="30"/>
        <v>58.353196099674982</v>
      </c>
      <c r="AE18" s="35">
        <f t="shared" si="31"/>
        <v>47.692082968156583</v>
      </c>
      <c r="AF18" s="35">
        <f t="shared" si="32"/>
        <v>42.473118279569896</v>
      </c>
      <c r="AG18" s="35">
        <f t="shared" si="33"/>
        <v>55.805016181229767</v>
      </c>
      <c r="AH18" s="35">
        <f t="shared" si="34"/>
        <v>36.832946635730856</v>
      </c>
      <c r="AI18" s="35">
        <f t="shared" si="35"/>
        <v>0</v>
      </c>
      <c r="AJ18" s="35">
        <f t="shared" si="36"/>
        <v>0</v>
      </c>
      <c r="AK18" s="35">
        <f t="shared" si="37"/>
        <v>0</v>
      </c>
      <c r="AL18" s="35">
        <f t="shared" si="38"/>
        <v>0</v>
      </c>
      <c r="AM18" s="35">
        <f t="shared" si="39"/>
        <v>0</v>
      </c>
      <c r="AN18" s="35">
        <f t="shared" si="40"/>
        <v>3.6879100281162143</v>
      </c>
      <c r="AO18" s="36">
        <f t="shared" si="41"/>
        <v>0</v>
      </c>
      <c r="AP18" s="35">
        <f t="shared" si="42"/>
        <v>100</v>
      </c>
      <c r="AQ18" s="35">
        <f t="shared" si="43"/>
        <v>60.620126253249161</v>
      </c>
      <c r="AR18" s="35">
        <f t="shared" si="44"/>
        <v>29.335313776457483</v>
      </c>
      <c r="AS18" s="35">
        <f t="shared" si="45"/>
        <v>51.225399183067204</v>
      </c>
      <c r="AT18" s="35">
        <f t="shared" si="46"/>
        <v>23.579650946899367</v>
      </c>
      <c r="AU18" s="35">
        <f t="shared" si="47"/>
        <v>0</v>
      </c>
      <c r="AV18" s="35">
        <f t="shared" si="48"/>
        <v>0</v>
      </c>
      <c r="AW18" s="35">
        <f t="shared" si="49"/>
        <v>0</v>
      </c>
      <c r="AX18" s="35">
        <f t="shared" si="50"/>
        <v>0</v>
      </c>
      <c r="AY18" s="35">
        <f t="shared" si="51"/>
        <v>0</v>
      </c>
      <c r="AZ18" s="35">
        <f t="shared" si="52"/>
        <v>100</v>
      </c>
      <c r="BA18" s="36">
        <f t="shared" si="53"/>
        <v>0</v>
      </c>
      <c r="BB18" s="35">
        <f t="shared" si="54"/>
        <v>100</v>
      </c>
      <c r="BC18" s="35">
        <f t="shared" si="55"/>
        <v>81.730027069455119</v>
      </c>
      <c r="BD18" s="35">
        <f t="shared" si="56"/>
        <v>72.786275848575968</v>
      </c>
      <c r="BE18" s="35">
        <f t="shared" si="57"/>
        <v>95.633178491041718</v>
      </c>
      <c r="BF18" s="35">
        <f t="shared" si="58"/>
        <v>63.120701345673183</v>
      </c>
      <c r="BG18" s="35">
        <f t="shared" si="59"/>
        <v>0</v>
      </c>
      <c r="BH18" s="35">
        <f t="shared" si="60"/>
        <v>0</v>
      </c>
      <c r="BI18" s="35">
        <f t="shared" si="61"/>
        <v>0</v>
      </c>
      <c r="BJ18" s="35">
        <f t="shared" si="62"/>
        <v>0</v>
      </c>
      <c r="BK18" s="35">
        <f t="shared" si="63"/>
        <v>0</v>
      </c>
      <c r="BL18" s="35">
        <f t="shared" si="64"/>
        <v>6.3199794948965193</v>
      </c>
      <c r="BM18" s="35">
        <f t="shared" si="65"/>
        <v>47.786064954682779</v>
      </c>
      <c r="BN18" s="35">
        <f t="shared" si="66"/>
        <v>100</v>
      </c>
      <c r="BO18" s="35">
        <f t="shared" si="67"/>
        <v>47.954088746719165</v>
      </c>
      <c r="BP18" s="36">
        <f t="shared" si="68"/>
        <v>0</v>
      </c>
      <c r="BQ18" s="35">
        <f t="shared" si="69"/>
        <v>58.353196099674975</v>
      </c>
      <c r="BR18" s="35">
        <f t="shared" si="70"/>
        <v>47.692082968156583</v>
      </c>
      <c r="BS18" s="35">
        <f t="shared" si="71"/>
        <v>42.473118279569896</v>
      </c>
      <c r="BT18" s="35">
        <f t="shared" si="72"/>
        <v>55.805016181229767</v>
      </c>
      <c r="BU18" s="35">
        <f t="shared" si="73"/>
        <v>36.832946635730856</v>
      </c>
      <c r="BV18" s="35">
        <f t="shared" si="74"/>
        <v>0</v>
      </c>
      <c r="BW18" s="35">
        <f t="shared" si="75"/>
        <v>0</v>
      </c>
      <c r="BX18" s="35">
        <f t="shared" si="76"/>
        <v>0</v>
      </c>
      <c r="BY18" s="35">
        <f t="shared" si="77"/>
        <v>0</v>
      </c>
      <c r="BZ18" s="35">
        <f t="shared" si="78"/>
        <v>0</v>
      </c>
      <c r="CA18" s="35">
        <f t="shared" si="79"/>
        <v>3.6879100281162138</v>
      </c>
      <c r="CB18" s="35">
        <f t="shared" si="80"/>
        <v>7.6938569989929508</v>
      </c>
      <c r="CC18" s="35">
        <f t="shared" si="81"/>
        <v>16.10062893081761</v>
      </c>
      <c r="CD18" s="35">
        <f t="shared" si="82"/>
        <v>7.7209098862642174</v>
      </c>
      <c r="CE18" s="36">
        <f t="shared" si="83"/>
        <v>0</v>
      </c>
      <c r="CF18" s="35">
        <f t="shared" si="84"/>
        <v>100</v>
      </c>
      <c r="CG18" s="35">
        <f t="shared" si="85"/>
        <v>60.620126253249161</v>
      </c>
      <c r="CH18" s="35">
        <f t="shared" si="86"/>
        <v>29.335313776457483</v>
      </c>
      <c r="CI18" s="35">
        <f t="shared" si="87"/>
        <v>51.225399183067204</v>
      </c>
      <c r="CJ18" s="35">
        <f t="shared" si="88"/>
        <v>23.579650946899367</v>
      </c>
      <c r="CK18" s="35">
        <f t="shared" si="89"/>
        <v>0</v>
      </c>
      <c r="CL18" s="35">
        <f t="shared" si="90"/>
        <v>0</v>
      </c>
      <c r="CM18" s="35">
        <f t="shared" si="91"/>
        <v>0</v>
      </c>
      <c r="CN18" s="35">
        <f t="shared" si="92"/>
        <v>0</v>
      </c>
      <c r="CO18" s="35">
        <f t="shared" si="93"/>
        <v>0</v>
      </c>
      <c r="CP18" s="35">
        <f t="shared" si="94"/>
        <v>7.3059784626810247</v>
      </c>
      <c r="CQ18" s="35">
        <f t="shared" si="95"/>
        <v>99.479166666666657</v>
      </c>
      <c r="CR18" s="35">
        <f t="shared" si="96"/>
        <v>100</v>
      </c>
      <c r="CS18" s="35">
        <f t="shared" si="97"/>
        <v>76.605902777777771</v>
      </c>
      <c r="CT18" s="23"/>
      <c r="CU18" s="21">
        <v>538.6</v>
      </c>
      <c r="CV18" s="21">
        <v>326.5</v>
      </c>
      <c r="CW18" s="21">
        <v>158</v>
      </c>
      <c r="CX18" s="21">
        <v>275.89999999999998</v>
      </c>
      <c r="CY18" s="21">
        <v>127</v>
      </c>
      <c r="CZ18" s="21"/>
      <c r="DA18" s="21"/>
      <c r="DB18" s="21"/>
      <c r="DC18" s="21"/>
      <c r="DD18" s="21"/>
      <c r="DE18" s="21">
        <v>39.35</v>
      </c>
      <c r="DF18" s="21">
        <v>229.2</v>
      </c>
      <c r="DG18" s="21">
        <v>230.4</v>
      </c>
      <c r="DH18" s="21">
        <v>176.5</v>
      </c>
      <c r="DI18" s="23"/>
      <c r="DJ18" s="21">
        <v>33.119999999999997</v>
      </c>
      <c r="DK18" s="21">
        <v>18.600000000000001</v>
      </c>
      <c r="DL18" s="21">
        <v>10.220000000000001</v>
      </c>
      <c r="DM18" s="21">
        <v>9.673</v>
      </c>
      <c r="DN18" s="21">
        <v>8.3659999999999997</v>
      </c>
      <c r="DO18" s="21"/>
      <c r="DP18" s="21"/>
      <c r="DQ18" s="21"/>
      <c r="DR18" s="21"/>
      <c r="DS18" s="21"/>
      <c r="DT18" s="21">
        <v>5.593</v>
      </c>
      <c r="DU18" s="21">
        <v>18.2</v>
      </c>
      <c r="DV18" s="21">
        <v>13.53</v>
      </c>
      <c r="DW18" s="21">
        <v>11.54</v>
      </c>
      <c r="DX18" s="40"/>
    </row>
    <row r="19" spans="1:128" x14ac:dyDescent="0.2">
      <c r="A19" s="29" t="s">
        <v>434</v>
      </c>
      <c r="B19" s="29" t="e">
        <f>VLOOKUP(A19,#REF!,6,FALSE)</f>
        <v>#REF!</v>
      </c>
      <c r="C19" s="48" t="s">
        <v>335</v>
      </c>
      <c r="D19" s="29" t="s">
        <v>105</v>
      </c>
      <c r="E19" s="96" t="str">
        <f t="shared" si="5"/>
        <v/>
      </c>
      <c r="F19" s="97">
        <f t="shared" si="6"/>
        <v>-367.52215189873436</v>
      </c>
      <c r="G19" s="97">
        <f t="shared" si="7"/>
        <v>-192.26893333333334</v>
      </c>
      <c r="H19" s="97">
        <f t="shared" si="8"/>
        <v>-112.84181818181813</v>
      </c>
      <c r="I19" s="97">
        <f t="shared" si="9"/>
        <v>-188.49964705882357</v>
      </c>
      <c r="J19" s="97">
        <f t="shared" si="10"/>
        <v>-103.75986301369861</v>
      </c>
      <c r="K19" s="97" t="str">
        <f t="shared" si="11"/>
        <v/>
      </c>
      <c r="L19" s="97">
        <f t="shared" si="12"/>
        <v>-84.867000000000047</v>
      </c>
      <c r="M19" s="97">
        <f t="shared" si="13"/>
        <v>-41.236585365853642</v>
      </c>
      <c r="N19" s="97">
        <f t="shared" si="14"/>
        <v>70.89972972972987</v>
      </c>
      <c r="O19" s="97">
        <f t="shared" si="15"/>
        <v>-101.94800000000015</v>
      </c>
      <c r="P19" s="97">
        <f t="shared" si="16"/>
        <v>-255.92567901234551</v>
      </c>
      <c r="Q19" s="96" t="str">
        <f t="shared" si="17"/>
        <v/>
      </c>
      <c r="R19" s="97">
        <f t="shared" si="18"/>
        <v>-114.24538461538461</v>
      </c>
      <c r="S19" s="97">
        <f t="shared" si="19"/>
        <v>-108.66538461538461</v>
      </c>
      <c r="T19" s="97">
        <f t="shared" si="20"/>
        <v>-105.8153846153846</v>
      </c>
      <c r="U19" s="97">
        <f t="shared" si="21"/>
        <v>-112.76538461538462</v>
      </c>
      <c r="V19" s="97">
        <f t="shared" si="22"/>
        <v>-121.23538461538462</v>
      </c>
      <c r="W19" s="97" t="str">
        <f t="shared" si="23"/>
        <v/>
      </c>
      <c r="X19" s="97">
        <f t="shared" si="24"/>
        <v>-61.735384615384618</v>
      </c>
      <c r="Y19" s="97">
        <f t="shared" si="25"/>
        <v>98.264615384615382</v>
      </c>
      <c r="Z19" s="97">
        <f t="shared" si="26"/>
        <v>300.26461538461541</v>
      </c>
      <c r="AA19" s="97">
        <f t="shared" si="27"/>
        <v>85.364615384615377</v>
      </c>
      <c r="AB19" s="97">
        <f t="shared" si="28"/>
        <v>74.764615384615382</v>
      </c>
      <c r="AC19" s="36">
        <f t="shared" si="29"/>
        <v>0</v>
      </c>
      <c r="AD19" s="35">
        <f t="shared" si="30"/>
        <v>3.9642470205850491</v>
      </c>
      <c r="AE19" s="35">
        <f t="shared" si="31"/>
        <v>6.1598013438504235</v>
      </c>
      <c r="AF19" s="35">
        <f t="shared" si="32"/>
        <v>12.102150537634408</v>
      </c>
      <c r="AG19" s="35">
        <f t="shared" si="33"/>
        <v>7.700242718446602</v>
      </c>
      <c r="AH19" s="35">
        <f t="shared" si="34"/>
        <v>8.5846867749419946</v>
      </c>
      <c r="AI19" s="35">
        <f t="shared" si="35"/>
        <v>0</v>
      </c>
      <c r="AJ19" s="35">
        <f t="shared" si="36"/>
        <v>18.675330119471809</v>
      </c>
      <c r="AK19" s="35">
        <f t="shared" si="37"/>
        <v>33.26211777273334</v>
      </c>
      <c r="AL19" s="35">
        <f t="shared" si="38"/>
        <v>53.108076289145281</v>
      </c>
      <c r="AM19" s="35">
        <f t="shared" si="39"/>
        <v>25.560004328535868</v>
      </c>
      <c r="AN19" s="35">
        <f t="shared" si="40"/>
        <v>21.143392689784442</v>
      </c>
      <c r="AO19" s="36">
        <f t="shared" si="41"/>
        <v>0</v>
      </c>
      <c r="AP19" s="35">
        <f t="shared" si="42"/>
        <v>81.274988893824968</v>
      </c>
      <c r="AQ19" s="35">
        <f t="shared" si="43"/>
        <v>93.669480231008436</v>
      </c>
      <c r="AR19" s="35">
        <f t="shared" si="44"/>
        <v>100</v>
      </c>
      <c r="AS19" s="35">
        <f t="shared" si="45"/>
        <v>84.562416703687248</v>
      </c>
      <c r="AT19" s="35">
        <f t="shared" si="46"/>
        <v>65.748556197245662</v>
      </c>
      <c r="AU19" s="35">
        <f t="shared" si="47"/>
        <v>0</v>
      </c>
      <c r="AV19" s="35">
        <f t="shared" si="48"/>
        <v>100</v>
      </c>
      <c r="AW19" s="35">
        <f t="shared" si="49"/>
        <v>55.220571935269341</v>
      </c>
      <c r="AX19" s="35">
        <f t="shared" si="50"/>
        <v>100</v>
      </c>
      <c r="AY19" s="35">
        <f t="shared" si="51"/>
        <v>52.360895588561291</v>
      </c>
      <c r="AZ19" s="35">
        <f t="shared" si="52"/>
        <v>50.011084016847704</v>
      </c>
      <c r="BA19" s="36">
        <f t="shared" si="53"/>
        <v>0</v>
      </c>
      <c r="BB19" s="35">
        <f t="shared" si="54"/>
        <v>7.4644899562955898</v>
      </c>
      <c r="BC19" s="35">
        <f t="shared" si="55"/>
        <v>11.598615077513964</v>
      </c>
      <c r="BD19" s="35">
        <f t="shared" si="56"/>
        <v>22.787778024089263</v>
      </c>
      <c r="BE19" s="35">
        <f t="shared" si="57"/>
        <v>14.499193449453655</v>
      </c>
      <c r="BF19" s="35">
        <f t="shared" si="58"/>
        <v>16.164559846233054</v>
      </c>
      <c r="BG19" s="35">
        <f t="shared" si="59"/>
        <v>0</v>
      </c>
      <c r="BH19" s="35">
        <f t="shared" si="60"/>
        <v>35.164764804875539</v>
      </c>
      <c r="BI19" s="35">
        <f t="shared" si="61"/>
        <v>62.63099719831456</v>
      </c>
      <c r="BJ19" s="35">
        <f t="shared" si="62"/>
        <v>100</v>
      </c>
      <c r="BK19" s="35">
        <f t="shared" si="63"/>
        <v>48.128281260603785</v>
      </c>
      <c r="BL19" s="35">
        <f t="shared" si="64"/>
        <v>39.81201008801353</v>
      </c>
      <c r="BM19" s="35">
        <f t="shared" si="65"/>
        <v>72.284595979654512</v>
      </c>
      <c r="BN19" s="35">
        <f t="shared" si="66"/>
        <v>65.1087086676132</v>
      </c>
      <c r="BO19" s="35">
        <f t="shared" si="67"/>
        <v>100</v>
      </c>
      <c r="BP19" s="36">
        <f t="shared" si="68"/>
        <v>0</v>
      </c>
      <c r="BQ19" s="35">
        <f t="shared" si="69"/>
        <v>3.9642470205850491</v>
      </c>
      <c r="BR19" s="35">
        <f t="shared" si="70"/>
        <v>6.1598013438504235</v>
      </c>
      <c r="BS19" s="35">
        <f t="shared" si="71"/>
        <v>12.102150537634408</v>
      </c>
      <c r="BT19" s="35">
        <f t="shared" si="72"/>
        <v>7.700242718446602</v>
      </c>
      <c r="BU19" s="35">
        <f t="shared" si="73"/>
        <v>8.5846867749419946</v>
      </c>
      <c r="BV19" s="35">
        <f t="shared" si="74"/>
        <v>0</v>
      </c>
      <c r="BW19" s="35">
        <f t="shared" si="75"/>
        <v>18.675330119471809</v>
      </c>
      <c r="BX19" s="35">
        <f t="shared" si="76"/>
        <v>33.26211777273334</v>
      </c>
      <c r="BY19" s="35">
        <f t="shared" si="77"/>
        <v>53.108076289145281</v>
      </c>
      <c r="BZ19" s="35">
        <f t="shared" si="78"/>
        <v>25.560004328535872</v>
      </c>
      <c r="CA19" s="35">
        <f t="shared" si="79"/>
        <v>21.143392689784442</v>
      </c>
      <c r="CB19" s="35">
        <f t="shared" si="80"/>
        <v>6.9754951325948307</v>
      </c>
      <c r="CC19" s="35">
        <f t="shared" si="81"/>
        <v>6.283018867924528</v>
      </c>
      <c r="CD19" s="35">
        <f t="shared" si="82"/>
        <v>9.6500437445319331</v>
      </c>
      <c r="CE19" s="36">
        <f t="shared" si="83"/>
        <v>0</v>
      </c>
      <c r="CF19" s="35">
        <f t="shared" si="84"/>
        <v>8.1112835291509651</v>
      </c>
      <c r="CG19" s="35">
        <f t="shared" si="85"/>
        <v>9.348259809354909</v>
      </c>
      <c r="CH19" s="35">
        <f t="shared" si="86"/>
        <v>9.9800487696741289</v>
      </c>
      <c r="CI19" s="35">
        <f t="shared" si="87"/>
        <v>8.4393704278430501</v>
      </c>
      <c r="CJ19" s="35">
        <f t="shared" si="88"/>
        <v>6.5617379738417201</v>
      </c>
      <c r="CK19" s="35">
        <f t="shared" si="89"/>
        <v>0</v>
      </c>
      <c r="CL19" s="35">
        <f t="shared" si="90"/>
        <v>19.751718022611392</v>
      </c>
      <c r="CM19" s="35">
        <f t="shared" si="91"/>
        <v>55.220571935269341</v>
      </c>
      <c r="CN19" s="35">
        <f t="shared" si="92"/>
        <v>100</v>
      </c>
      <c r="CO19" s="35">
        <f t="shared" si="93"/>
        <v>52.360895588561291</v>
      </c>
      <c r="CP19" s="35">
        <f t="shared" si="94"/>
        <v>50.011084016847704</v>
      </c>
      <c r="CQ19" s="35">
        <f t="shared" si="95"/>
        <v>94.197642792384414</v>
      </c>
      <c r="CR19" s="35">
        <f t="shared" si="96"/>
        <v>40.757026291931098</v>
      </c>
      <c r="CS19" s="35">
        <f t="shared" si="97"/>
        <v>100</v>
      </c>
      <c r="CT19" s="23"/>
      <c r="CU19" s="21">
        <v>36.590000000000003</v>
      </c>
      <c r="CV19" s="21">
        <v>42.17</v>
      </c>
      <c r="CW19" s="21">
        <v>45.02</v>
      </c>
      <c r="CX19" s="21">
        <v>38.07</v>
      </c>
      <c r="CY19" s="21">
        <v>29.6</v>
      </c>
      <c r="CZ19" s="22"/>
      <c r="DA19" s="21">
        <v>89.1</v>
      </c>
      <c r="DB19" s="21">
        <v>249.1</v>
      </c>
      <c r="DC19" s="21">
        <v>451.1</v>
      </c>
      <c r="DD19" s="21">
        <v>236.2</v>
      </c>
      <c r="DE19" s="21">
        <v>225.6</v>
      </c>
      <c r="DF19" s="21">
        <v>207.8</v>
      </c>
      <c r="DG19" s="21">
        <v>89.91</v>
      </c>
      <c r="DH19" s="21">
        <v>220.6</v>
      </c>
      <c r="DI19" s="23"/>
      <c r="DJ19" s="21">
        <v>4.2220000000000004</v>
      </c>
      <c r="DK19" s="21">
        <v>5.3259999999999996</v>
      </c>
      <c r="DL19" s="21">
        <v>6.0670000000000002</v>
      </c>
      <c r="DM19" s="21">
        <v>4.9820000000000002</v>
      </c>
      <c r="DN19" s="21">
        <v>4.6769999999999996</v>
      </c>
      <c r="DO19" s="22"/>
      <c r="DP19" s="21">
        <v>7.7759999999999998</v>
      </c>
      <c r="DQ19" s="21">
        <v>6.81</v>
      </c>
      <c r="DR19" s="21">
        <v>17.34</v>
      </c>
      <c r="DS19" s="21">
        <v>6.9039999999999999</v>
      </c>
      <c r="DT19" s="21">
        <v>7.6029999999999998</v>
      </c>
      <c r="DU19" s="21">
        <v>7.9580000000000002</v>
      </c>
      <c r="DV19" s="21">
        <v>3.0070000000000001</v>
      </c>
      <c r="DW19" s="21">
        <v>7.2160000000000002</v>
      </c>
    </row>
    <row r="20" spans="1:128" x14ac:dyDescent="0.2">
      <c r="A20" s="29" t="s">
        <v>166</v>
      </c>
      <c r="B20" s="29" t="e">
        <f>VLOOKUP(A20,#REF!,6,FALSE)</f>
        <v>#REF!</v>
      </c>
      <c r="C20" s="48" t="s">
        <v>335</v>
      </c>
      <c r="D20" s="29" t="s">
        <v>159</v>
      </c>
      <c r="E20" s="96" t="str">
        <f t="shared" si="5"/>
        <v/>
      </c>
      <c r="F20" s="97">
        <f t="shared" si="6"/>
        <v>-306.23215189873434</v>
      </c>
      <c r="G20" s="97">
        <f t="shared" si="7"/>
        <v>-176.17893333333333</v>
      </c>
      <c r="H20" s="97">
        <f t="shared" si="8"/>
        <v>-100.79181818181814</v>
      </c>
      <c r="I20" s="97">
        <f t="shared" si="9"/>
        <v>-174.12964705882356</v>
      </c>
      <c r="J20" s="97">
        <f t="shared" si="10"/>
        <v>-40.379863013698596</v>
      </c>
      <c r="K20" s="97" t="str">
        <f t="shared" si="11"/>
        <v/>
      </c>
      <c r="L20" s="97" t="str">
        <f t="shared" si="12"/>
        <v/>
      </c>
      <c r="M20" s="97">
        <f t="shared" si="13"/>
        <v>325.26341463414639</v>
      </c>
      <c r="N20" s="97">
        <f t="shared" si="14"/>
        <v>437.29972972972985</v>
      </c>
      <c r="O20" s="97">
        <f t="shared" si="15"/>
        <v>493.65199999999982</v>
      </c>
      <c r="P20" s="97">
        <f t="shared" si="16"/>
        <v>369.77432098765445</v>
      </c>
      <c r="Q20" s="96" t="str">
        <f t="shared" si="17"/>
        <v/>
      </c>
      <c r="R20" s="97">
        <f t="shared" si="18"/>
        <v>-400.44750000000005</v>
      </c>
      <c r="S20" s="97">
        <f t="shared" si="19"/>
        <v>-440.06750000000005</v>
      </c>
      <c r="T20" s="97">
        <f t="shared" si="20"/>
        <v>-441.25750000000005</v>
      </c>
      <c r="U20" s="97">
        <f t="shared" si="21"/>
        <v>-445.88750000000005</v>
      </c>
      <c r="V20" s="97">
        <f t="shared" si="22"/>
        <v>-405.34750000000003</v>
      </c>
      <c r="W20" s="97" t="str">
        <f t="shared" si="23"/>
        <v/>
      </c>
      <c r="X20" s="97" t="str">
        <f t="shared" si="24"/>
        <v/>
      </c>
      <c r="Y20" s="97">
        <f t="shared" si="25"/>
        <v>117.27249999999998</v>
      </c>
      <c r="Z20" s="97">
        <f t="shared" si="26"/>
        <v>319.17249999999996</v>
      </c>
      <c r="AA20" s="97">
        <f t="shared" si="27"/>
        <v>333.47249999999991</v>
      </c>
      <c r="AB20" s="97">
        <f t="shared" si="28"/>
        <v>352.97249999999991</v>
      </c>
      <c r="AC20" s="36">
        <f t="shared" si="29"/>
        <v>0</v>
      </c>
      <c r="AD20" s="35">
        <f t="shared" si="30"/>
        <v>10.604550379198267</v>
      </c>
      <c r="AE20" s="35">
        <f t="shared" si="31"/>
        <v>8.5100788781770369</v>
      </c>
      <c r="AF20" s="35">
        <f t="shared" si="32"/>
        <v>15.341397849462366</v>
      </c>
      <c r="AG20" s="35">
        <f t="shared" si="33"/>
        <v>10.606796116504855</v>
      </c>
      <c r="AH20" s="35">
        <f t="shared" si="34"/>
        <v>26.966357308584687</v>
      </c>
      <c r="AI20" s="35">
        <f t="shared" si="35"/>
        <v>0</v>
      </c>
      <c r="AJ20" s="35">
        <f t="shared" si="36"/>
        <v>0</v>
      </c>
      <c r="AK20" s="35">
        <f t="shared" si="37"/>
        <v>82.200560822539742</v>
      </c>
      <c r="AL20" s="35">
        <f t="shared" si="38"/>
        <v>96.244407817282791</v>
      </c>
      <c r="AM20" s="35">
        <f t="shared" si="39"/>
        <v>90.011903473650037</v>
      </c>
      <c r="AN20" s="35">
        <f t="shared" si="40"/>
        <v>79.784442361761947</v>
      </c>
      <c r="AO20" s="36">
        <f t="shared" si="41"/>
        <v>0</v>
      </c>
      <c r="AP20" s="35">
        <f t="shared" si="42"/>
        <v>100</v>
      </c>
      <c r="AQ20" s="35">
        <f t="shared" si="43"/>
        <v>59.521863506334292</v>
      </c>
      <c r="AR20" s="35">
        <f t="shared" si="44"/>
        <v>58.306089088680018</v>
      </c>
      <c r="AS20" s="35">
        <f t="shared" si="45"/>
        <v>53.57580711074786</v>
      </c>
      <c r="AT20" s="35">
        <f t="shared" si="46"/>
        <v>94.993870044953013</v>
      </c>
      <c r="AU20" s="35">
        <f t="shared" si="47"/>
        <v>0</v>
      </c>
      <c r="AV20" s="35">
        <f t="shared" si="48"/>
        <v>0</v>
      </c>
      <c r="AW20" s="35">
        <f t="shared" si="49"/>
        <v>72.312933161047809</v>
      </c>
      <c r="AX20" s="35">
        <f t="shared" si="50"/>
        <v>96.029601785504525</v>
      </c>
      <c r="AY20" s="35">
        <f t="shared" si="51"/>
        <v>97.70938564548338</v>
      </c>
      <c r="AZ20" s="35">
        <f t="shared" si="52"/>
        <v>100</v>
      </c>
      <c r="BA20" s="36">
        <f t="shared" si="53"/>
        <v>0</v>
      </c>
      <c r="BB20" s="35">
        <f t="shared" si="54"/>
        <v>11.018354852710713</v>
      </c>
      <c r="BC20" s="35">
        <f t="shared" si="55"/>
        <v>8.8421541273682873</v>
      </c>
      <c r="BD20" s="35">
        <f t="shared" si="56"/>
        <v>15.940040774719675</v>
      </c>
      <c r="BE20" s="35">
        <f t="shared" si="57"/>
        <v>11.020688221846145</v>
      </c>
      <c r="BF20" s="35">
        <f t="shared" si="58"/>
        <v>28.018622505090928</v>
      </c>
      <c r="BG20" s="35">
        <f t="shared" si="59"/>
        <v>0</v>
      </c>
      <c r="BH20" s="35">
        <f t="shared" si="60"/>
        <v>0</v>
      </c>
      <c r="BI20" s="35">
        <f t="shared" si="61"/>
        <v>85.408142339651675</v>
      </c>
      <c r="BJ20" s="35">
        <f t="shared" si="62"/>
        <v>100</v>
      </c>
      <c r="BK20" s="35">
        <f t="shared" si="63"/>
        <v>93.524294569441395</v>
      </c>
      <c r="BL20" s="35">
        <f t="shared" si="64"/>
        <v>82.897743537713268</v>
      </c>
      <c r="BM20" s="35">
        <f t="shared" si="65"/>
        <v>62.850315282088545</v>
      </c>
      <c r="BN20" s="35">
        <f t="shared" si="66"/>
        <v>99.999999999999986</v>
      </c>
      <c r="BO20" s="35">
        <f t="shared" si="67"/>
        <v>86.007273308093588</v>
      </c>
      <c r="BP20" s="36">
        <f t="shared" si="68"/>
        <v>0</v>
      </c>
      <c r="BQ20" s="35">
        <f t="shared" si="69"/>
        <v>10.604550379198267</v>
      </c>
      <c r="BR20" s="35">
        <f t="shared" si="70"/>
        <v>8.5100788781770369</v>
      </c>
      <c r="BS20" s="35">
        <f t="shared" si="71"/>
        <v>15.341397849462366</v>
      </c>
      <c r="BT20" s="35">
        <f t="shared" si="72"/>
        <v>10.606796116504855</v>
      </c>
      <c r="BU20" s="35">
        <f t="shared" si="73"/>
        <v>26.966357308584687</v>
      </c>
      <c r="BV20" s="35">
        <f t="shared" si="74"/>
        <v>0</v>
      </c>
      <c r="BW20" s="35">
        <f t="shared" si="75"/>
        <v>0</v>
      </c>
      <c r="BX20" s="35">
        <f t="shared" si="76"/>
        <v>82.200560822539728</v>
      </c>
      <c r="BY20" s="35">
        <f t="shared" si="77"/>
        <v>96.244407817282791</v>
      </c>
      <c r="BZ20" s="35">
        <f t="shared" si="78"/>
        <v>90.011903473650037</v>
      </c>
      <c r="CA20" s="35">
        <f t="shared" si="79"/>
        <v>79.784442361761947</v>
      </c>
      <c r="CB20" s="35">
        <f t="shared" si="80"/>
        <v>29.879154078549849</v>
      </c>
      <c r="CC20" s="35">
        <f t="shared" si="81"/>
        <v>47.540181691125085</v>
      </c>
      <c r="CD20" s="35">
        <f t="shared" si="82"/>
        <v>40.888013998250216</v>
      </c>
      <c r="CE20" s="36">
        <f t="shared" si="83"/>
        <v>0</v>
      </c>
      <c r="CF20" s="35">
        <f t="shared" si="84"/>
        <v>11.497709385645484</v>
      </c>
      <c r="CG20" s="35">
        <f t="shared" si="85"/>
        <v>6.8436508868788914</v>
      </c>
      <c r="CH20" s="35">
        <f t="shared" si="86"/>
        <v>6.7038646775519801</v>
      </c>
      <c r="CI20" s="35">
        <f t="shared" si="87"/>
        <v>6.1599906026077766</v>
      </c>
      <c r="CJ20" s="35">
        <f t="shared" si="88"/>
        <v>10.922119111946435</v>
      </c>
      <c r="CK20" s="35">
        <f t="shared" si="89"/>
        <v>0</v>
      </c>
      <c r="CL20" s="35">
        <f t="shared" si="90"/>
        <v>0</v>
      </c>
      <c r="CM20" s="35">
        <f t="shared" si="91"/>
        <v>72.312933161047809</v>
      </c>
      <c r="CN20" s="35">
        <f t="shared" si="92"/>
        <v>96.029601785504525</v>
      </c>
      <c r="CO20" s="35">
        <f t="shared" si="93"/>
        <v>97.70938564548338</v>
      </c>
      <c r="CP20" s="35">
        <f t="shared" si="94"/>
        <v>100</v>
      </c>
      <c r="CQ20" s="35">
        <f t="shared" si="95"/>
        <v>95.228415534396063</v>
      </c>
      <c r="CR20" s="35">
        <f t="shared" si="96"/>
        <v>72.782711030277085</v>
      </c>
      <c r="CS20" s="35">
        <f t="shared" si="97"/>
        <v>100</v>
      </c>
      <c r="CT20" s="23"/>
      <c r="CU20" s="21">
        <v>97.88</v>
      </c>
      <c r="CV20" s="21">
        <v>58.26</v>
      </c>
      <c r="CW20" s="21">
        <v>57.07</v>
      </c>
      <c r="CX20" s="21">
        <v>52.44</v>
      </c>
      <c r="CY20" s="21">
        <v>92.98</v>
      </c>
      <c r="CZ20" s="21"/>
      <c r="DA20" s="21"/>
      <c r="DB20" s="21">
        <v>615.6</v>
      </c>
      <c r="DC20" s="21">
        <v>817.5</v>
      </c>
      <c r="DD20" s="21">
        <v>831.8</v>
      </c>
      <c r="DE20" s="21">
        <v>851.3</v>
      </c>
      <c r="DF20" s="21">
        <v>890.1</v>
      </c>
      <c r="DG20" s="21">
        <v>680.3</v>
      </c>
      <c r="DH20" s="21">
        <v>934.7</v>
      </c>
      <c r="DI20" s="23"/>
      <c r="DJ20" s="21">
        <v>6.08</v>
      </c>
      <c r="DK20" s="21">
        <v>5.0999999999999996</v>
      </c>
      <c r="DL20" s="21">
        <v>2.7189999999999999</v>
      </c>
      <c r="DM20" s="21">
        <v>3.3330000000000002</v>
      </c>
      <c r="DN20" s="21">
        <v>8.4550000000000001</v>
      </c>
      <c r="DO20" s="21"/>
      <c r="DP20" s="21"/>
      <c r="DQ20" s="21">
        <v>26.56</v>
      </c>
      <c r="DR20" s="21">
        <v>32.299999999999997</v>
      </c>
      <c r="DS20" s="21">
        <v>31.55</v>
      </c>
      <c r="DT20" s="21">
        <v>45.35</v>
      </c>
      <c r="DU20" s="21">
        <v>64.33</v>
      </c>
      <c r="DV20" s="21">
        <v>36.67</v>
      </c>
      <c r="DW20" s="21">
        <v>47.81</v>
      </c>
    </row>
    <row r="21" spans="1:128" x14ac:dyDescent="0.2">
      <c r="A21" s="29" t="s">
        <v>87</v>
      </c>
      <c r="B21" s="29" t="e">
        <f>VLOOKUP(A21,#REF!,6,FALSE)</f>
        <v>#REF!</v>
      </c>
      <c r="C21" s="48" t="s">
        <v>335</v>
      </c>
      <c r="D21" s="29" t="s">
        <v>159</v>
      </c>
      <c r="E21" s="96">
        <f t="shared" si="5"/>
        <v>0.64848484848485555</v>
      </c>
      <c r="F21" s="97" t="str">
        <f t="shared" si="6"/>
        <v/>
      </c>
      <c r="G21" s="97" t="str">
        <f t="shared" si="7"/>
        <v/>
      </c>
      <c r="H21" s="97" t="str">
        <f t="shared" si="8"/>
        <v/>
      </c>
      <c r="I21" s="97" t="str">
        <f t="shared" si="9"/>
        <v/>
      </c>
      <c r="J21" s="97" t="str">
        <f t="shared" si="10"/>
        <v/>
      </c>
      <c r="K21" s="97" t="str">
        <f t="shared" si="11"/>
        <v/>
      </c>
      <c r="L21" s="97" t="str">
        <f t="shared" si="12"/>
        <v/>
      </c>
      <c r="M21" s="97">
        <f t="shared" si="13"/>
        <v>-168.03658536585363</v>
      </c>
      <c r="N21" s="97">
        <f t="shared" si="14"/>
        <v>-171.60027027027016</v>
      </c>
      <c r="O21" s="97">
        <f t="shared" si="15"/>
        <v>-264.60800000000012</v>
      </c>
      <c r="P21" s="97">
        <f t="shared" si="16"/>
        <v>286.07432098765452</v>
      </c>
      <c r="Q21" s="96">
        <f t="shared" si="17"/>
        <v>-283.15999999999997</v>
      </c>
      <c r="R21" s="97" t="str">
        <f t="shared" si="18"/>
        <v/>
      </c>
      <c r="S21" s="97" t="str">
        <f t="shared" si="19"/>
        <v/>
      </c>
      <c r="T21" s="97" t="str">
        <f t="shared" si="20"/>
        <v/>
      </c>
      <c r="U21" s="97" t="str">
        <f t="shared" si="21"/>
        <v/>
      </c>
      <c r="V21" s="97" t="str">
        <f t="shared" si="22"/>
        <v/>
      </c>
      <c r="W21" s="97" t="str">
        <f t="shared" si="23"/>
        <v/>
      </c>
      <c r="X21" s="97" t="str">
        <f t="shared" si="24"/>
        <v/>
      </c>
      <c r="Y21" s="97">
        <f t="shared" si="25"/>
        <v>-203.63999999999993</v>
      </c>
      <c r="Z21" s="97">
        <f t="shared" si="26"/>
        <v>-117.33999999999995</v>
      </c>
      <c r="AA21" s="97">
        <f t="shared" si="27"/>
        <v>-252.39999999999992</v>
      </c>
      <c r="AB21" s="97">
        <f t="shared" si="28"/>
        <v>441.66000000000008</v>
      </c>
      <c r="AC21" s="36">
        <f t="shared" si="29"/>
        <v>65.492957746478879</v>
      </c>
      <c r="AD21" s="35">
        <f t="shared" si="30"/>
        <v>0</v>
      </c>
      <c r="AE21" s="35">
        <f t="shared" si="31"/>
        <v>0</v>
      </c>
      <c r="AF21" s="35">
        <f t="shared" si="32"/>
        <v>0</v>
      </c>
      <c r="AG21" s="35">
        <f t="shared" si="33"/>
        <v>0</v>
      </c>
      <c r="AH21" s="35">
        <f t="shared" si="34"/>
        <v>0</v>
      </c>
      <c r="AI21" s="35">
        <f t="shared" si="35"/>
        <v>0</v>
      </c>
      <c r="AJ21" s="35">
        <f t="shared" si="36"/>
        <v>0</v>
      </c>
      <c r="AK21" s="35">
        <f t="shared" si="37"/>
        <v>16.33061824008546</v>
      </c>
      <c r="AL21" s="35">
        <f t="shared" si="38"/>
        <v>24.558511890746409</v>
      </c>
      <c r="AM21" s="35">
        <f t="shared" si="39"/>
        <v>7.9580132020344125</v>
      </c>
      <c r="AN21" s="35">
        <f t="shared" si="40"/>
        <v>71.940018744142449</v>
      </c>
      <c r="AO21" s="36">
        <f t="shared" si="41"/>
        <v>100</v>
      </c>
      <c r="AP21" s="35">
        <f t="shared" si="42"/>
        <v>0</v>
      </c>
      <c r="AQ21" s="35">
        <f t="shared" si="43"/>
        <v>0</v>
      </c>
      <c r="AR21" s="35">
        <f t="shared" si="44"/>
        <v>0</v>
      </c>
      <c r="AS21" s="35">
        <f t="shared" si="45"/>
        <v>0</v>
      </c>
      <c r="AT21" s="35">
        <f t="shared" si="46"/>
        <v>0</v>
      </c>
      <c r="AU21" s="35">
        <f t="shared" si="47"/>
        <v>0</v>
      </c>
      <c r="AV21" s="35">
        <f t="shared" si="48"/>
        <v>0</v>
      </c>
      <c r="AW21" s="35">
        <f t="shared" si="49"/>
        <v>15.932777488275143</v>
      </c>
      <c r="AX21" s="35">
        <f t="shared" si="50"/>
        <v>27.175612298071911</v>
      </c>
      <c r="AY21" s="35">
        <f t="shared" si="51"/>
        <v>9.5805106826472137</v>
      </c>
      <c r="AZ21" s="35">
        <f t="shared" si="52"/>
        <v>100</v>
      </c>
      <c r="BA21" s="36">
        <f t="shared" si="53"/>
        <v>91.038282849782405</v>
      </c>
      <c r="BB21" s="35">
        <f t="shared" si="54"/>
        <v>0</v>
      </c>
      <c r="BC21" s="35">
        <f t="shared" si="55"/>
        <v>0</v>
      </c>
      <c r="BD21" s="35">
        <f t="shared" si="56"/>
        <v>0</v>
      </c>
      <c r="BE21" s="35">
        <f t="shared" si="57"/>
        <v>0</v>
      </c>
      <c r="BF21" s="35">
        <f t="shared" si="58"/>
        <v>0</v>
      </c>
      <c r="BG21" s="35">
        <f t="shared" si="59"/>
        <v>0</v>
      </c>
      <c r="BH21" s="35">
        <f t="shared" si="60"/>
        <v>0</v>
      </c>
      <c r="BI21" s="35">
        <f t="shared" si="61"/>
        <v>22.700325250353291</v>
      </c>
      <c r="BJ21" s="35">
        <f t="shared" si="62"/>
        <v>34.137483308267875</v>
      </c>
      <c r="BK21" s="35">
        <f t="shared" si="63"/>
        <v>11.062011577085356</v>
      </c>
      <c r="BL21" s="35">
        <f t="shared" si="64"/>
        <v>100</v>
      </c>
      <c r="BM21" s="35">
        <f t="shared" si="65"/>
        <v>24.065808932521982</v>
      </c>
      <c r="BN21" s="35">
        <f t="shared" si="66"/>
        <v>100.00000000000001</v>
      </c>
      <c r="BO21" s="35">
        <f t="shared" si="67"/>
        <v>29.665901447514749</v>
      </c>
      <c r="BP21" s="36">
        <f t="shared" si="68"/>
        <v>65.492957746478879</v>
      </c>
      <c r="BQ21" s="35">
        <f t="shared" si="69"/>
        <v>0</v>
      </c>
      <c r="BR21" s="35">
        <f t="shared" si="70"/>
        <v>0</v>
      </c>
      <c r="BS21" s="35">
        <f t="shared" si="71"/>
        <v>0</v>
      </c>
      <c r="BT21" s="35">
        <f t="shared" si="72"/>
        <v>0</v>
      </c>
      <c r="BU21" s="35">
        <f t="shared" si="73"/>
        <v>0</v>
      </c>
      <c r="BV21" s="35">
        <f t="shared" si="74"/>
        <v>0</v>
      </c>
      <c r="BW21" s="35">
        <f t="shared" si="75"/>
        <v>0</v>
      </c>
      <c r="BX21" s="35">
        <f t="shared" si="76"/>
        <v>16.33061824008546</v>
      </c>
      <c r="BY21" s="35">
        <f t="shared" si="77"/>
        <v>24.558511890746409</v>
      </c>
      <c r="BZ21" s="35">
        <f t="shared" si="78"/>
        <v>7.9580132020344125</v>
      </c>
      <c r="CA21" s="35">
        <f t="shared" si="79"/>
        <v>71.940018744142449</v>
      </c>
      <c r="CB21" s="35">
        <f t="shared" si="80"/>
        <v>11.859684457871769</v>
      </c>
      <c r="CC21" s="35">
        <f t="shared" si="81"/>
        <v>49.280223619846261</v>
      </c>
      <c r="CD21" s="35">
        <f t="shared" si="82"/>
        <v>14.619422572178477</v>
      </c>
      <c r="CE21" s="36">
        <f t="shared" si="83"/>
        <v>5.5732152162584674</v>
      </c>
      <c r="CF21" s="35">
        <f t="shared" si="84"/>
        <v>0</v>
      </c>
      <c r="CG21" s="35">
        <f t="shared" si="85"/>
        <v>0</v>
      </c>
      <c r="CH21" s="35">
        <f t="shared" si="86"/>
        <v>0</v>
      </c>
      <c r="CI21" s="35">
        <f t="shared" si="87"/>
        <v>0</v>
      </c>
      <c r="CJ21" s="35">
        <f t="shared" si="88"/>
        <v>0</v>
      </c>
      <c r="CK21" s="35">
        <f t="shared" si="89"/>
        <v>0</v>
      </c>
      <c r="CL21" s="35">
        <f t="shared" si="90"/>
        <v>0</v>
      </c>
      <c r="CM21" s="35">
        <f t="shared" si="91"/>
        <v>15.932777488275143</v>
      </c>
      <c r="CN21" s="35">
        <f t="shared" si="92"/>
        <v>27.175612298071911</v>
      </c>
      <c r="CO21" s="35">
        <f t="shared" si="93"/>
        <v>9.5805106826472137</v>
      </c>
      <c r="CP21" s="35">
        <f t="shared" si="94"/>
        <v>100</v>
      </c>
      <c r="CQ21" s="35">
        <f t="shared" si="95"/>
        <v>50.099262620533182</v>
      </c>
      <c r="CR21" s="35">
        <f t="shared" si="96"/>
        <v>100</v>
      </c>
      <c r="CS21" s="35">
        <f t="shared" si="97"/>
        <v>47.390811117413499</v>
      </c>
      <c r="CT21" s="23">
        <v>42.78</v>
      </c>
      <c r="CU21" s="25"/>
      <c r="CV21" s="21"/>
      <c r="CW21" s="21"/>
      <c r="CX21" s="21"/>
      <c r="CY21" s="21"/>
      <c r="CZ21" s="21"/>
      <c r="DA21" s="25"/>
      <c r="DB21" s="21">
        <v>122.3</v>
      </c>
      <c r="DC21" s="21">
        <v>208.6</v>
      </c>
      <c r="DD21" s="21">
        <v>73.540000000000006</v>
      </c>
      <c r="DE21" s="21">
        <v>767.6</v>
      </c>
      <c r="DF21" s="21">
        <v>353.3</v>
      </c>
      <c r="DG21" s="21">
        <v>705.2</v>
      </c>
      <c r="DH21" s="21">
        <v>334.2</v>
      </c>
      <c r="DI21" s="23">
        <v>2.2200000000000002</v>
      </c>
      <c r="DJ21" s="25"/>
      <c r="DK21" s="21"/>
      <c r="DL21" s="21"/>
      <c r="DM21" s="21"/>
      <c r="DN21" s="21"/>
      <c r="DO21" s="21"/>
      <c r="DP21" s="25"/>
      <c r="DQ21" s="21">
        <v>5.5860000000000003</v>
      </c>
      <c r="DR21" s="21">
        <v>9.2110000000000003</v>
      </c>
      <c r="DS21" s="21">
        <v>4.1769999999999996</v>
      </c>
      <c r="DT21" s="21">
        <v>23.59</v>
      </c>
      <c r="DU21" s="21">
        <v>21.86</v>
      </c>
      <c r="DV21" s="21">
        <v>31.15</v>
      </c>
      <c r="DW21" s="21">
        <v>18.399999999999999</v>
      </c>
    </row>
    <row r="22" spans="1:128" x14ac:dyDescent="0.2">
      <c r="A22" s="29" t="s">
        <v>94</v>
      </c>
      <c r="B22" s="29" t="e">
        <f>VLOOKUP(A22,#REF!,6,FALSE)</f>
        <v>#REF!</v>
      </c>
      <c r="C22" s="48" t="s">
        <v>335</v>
      </c>
      <c r="D22" s="29" t="s">
        <v>106</v>
      </c>
      <c r="E22" s="96" t="str">
        <f t="shared" si="5"/>
        <v/>
      </c>
      <c r="F22" s="97">
        <f t="shared" si="6"/>
        <v>-309.35215189873435</v>
      </c>
      <c r="G22" s="97">
        <f t="shared" si="7"/>
        <v>-168.73893333333331</v>
      </c>
      <c r="H22" s="97">
        <f t="shared" si="8"/>
        <v>-76.56181818181814</v>
      </c>
      <c r="I22" s="97">
        <f t="shared" si="9"/>
        <v>-65.569647058823563</v>
      </c>
      <c r="J22" s="97">
        <f t="shared" si="10"/>
        <v>-101.03986301369861</v>
      </c>
      <c r="K22" s="97" t="str">
        <f t="shared" si="11"/>
        <v/>
      </c>
      <c r="L22" s="97" t="str">
        <f t="shared" si="12"/>
        <v/>
      </c>
      <c r="M22" s="97">
        <f t="shared" si="13"/>
        <v>-119.33658536585364</v>
      </c>
      <c r="N22" s="97">
        <f t="shared" si="14"/>
        <v>-178.80027027027015</v>
      </c>
      <c r="O22" s="97">
        <f t="shared" si="15"/>
        <v>-176.34800000000013</v>
      </c>
      <c r="P22" s="97">
        <f t="shared" si="16"/>
        <v>-402.60567901234549</v>
      </c>
      <c r="Q22" s="96" t="str">
        <f t="shared" si="17"/>
        <v/>
      </c>
      <c r="R22" s="97">
        <f t="shared" si="18"/>
        <v>-21.706666666666663</v>
      </c>
      <c r="S22" s="97">
        <f t="shared" si="19"/>
        <v>-50.766666666666666</v>
      </c>
      <c r="T22" s="97">
        <f t="shared" si="20"/>
        <v>-35.166666666666671</v>
      </c>
      <c r="U22" s="97">
        <f t="shared" si="21"/>
        <v>44.533333333333331</v>
      </c>
      <c r="V22" s="97">
        <f t="shared" si="22"/>
        <v>-84.146666666666675</v>
      </c>
      <c r="W22" s="97" t="str">
        <f t="shared" si="23"/>
        <v/>
      </c>
      <c r="X22" s="97" t="str">
        <f t="shared" si="24"/>
        <v/>
      </c>
      <c r="Y22" s="97">
        <f t="shared" si="25"/>
        <v>54.533333333333331</v>
      </c>
      <c r="Z22" s="97">
        <f t="shared" si="26"/>
        <v>84.933333333333337</v>
      </c>
      <c r="AA22" s="97">
        <f t="shared" si="27"/>
        <v>45.333333333333343</v>
      </c>
      <c r="AB22" s="97">
        <f t="shared" si="28"/>
        <v>-37.546666666666667</v>
      </c>
      <c r="AC22" s="36">
        <f t="shared" si="29"/>
        <v>0</v>
      </c>
      <c r="AD22" s="35">
        <f t="shared" si="30"/>
        <v>10.266522210184183</v>
      </c>
      <c r="AE22" s="35">
        <f t="shared" si="31"/>
        <v>9.5968448729184921</v>
      </c>
      <c r="AF22" s="35">
        <f t="shared" si="32"/>
        <v>21.85483870967742</v>
      </c>
      <c r="AG22" s="35">
        <f t="shared" si="33"/>
        <v>32.564724919093855</v>
      </c>
      <c r="AH22" s="35">
        <f t="shared" si="34"/>
        <v>9.3735498839907194</v>
      </c>
      <c r="AI22" s="35">
        <f t="shared" si="35"/>
        <v>0</v>
      </c>
      <c r="AJ22" s="35">
        <f t="shared" si="36"/>
        <v>0</v>
      </c>
      <c r="AK22" s="35">
        <f t="shared" si="37"/>
        <v>22.833489117372146</v>
      </c>
      <c r="AL22" s="35">
        <f t="shared" si="38"/>
        <v>23.710854720979516</v>
      </c>
      <c r="AM22" s="35">
        <f t="shared" si="39"/>
        <v>17.508927605237531</v>
      </c>
      <c r="AN22" s="35">
        <f t="shared" si="40"/>
        <v>7.3964386129334585</v>
      </c>
      <c r="AO22" s="36">
        <f t="shared" si="41"/>
        <v>0</v>
      </c>
      <c r="AP22" s="35">
        <f t="shared" si="42"/>
        <v>58.857142857142854</v>
      </c>
      <c r="AQ22" s="35">
        <f t="shared" si="43"/>
        <v>40.807453416149066</v>
      </c>
      <c r="AR22" s="35">
        <f t="shared" si="44"/>
        <v>50.496894409937887</v>
      </c>
      <c r="AS22" s="35">
        <f t="shared" si="45"/>
        <v>100</v>
      </c>
      <c r="AT22" s="35">
        <f t="shared" si="46"/>
        <v>20.074534161490682</v>
      </c>
      <c r="AU22" s="35">
        <f t="shared" si="47"/>
        <v>0</v>
      </c>
      <c r="AV22" s="35">
        <f t="shared" si="48"/>
        <v>0</v>
      </c>
      <c r="AW22" s="35">
        <f t="shared" si="49"/>
        <v>84.905660377358487</v>
      </c>
      <c r="AX22" s="35">
        <f t="shared" si="50"/>
        <v>100</v>
      </c>
      <c r="AY22" s="35">
        <f t="shared" si="51"/>
        <v>80.337636544190673</v>
      </c>
      <c r="AZ22" s="35">
        <f t="shared" si="52"/>
        <v>39.185700099304867</v>
      </c>
      <c r="BA22" s="36">
        <f t="shared" si="53"/>
        <v>0</v>
      </c>
      <c r="BB22" s="35">
        <f t="shared" si="54"/>
        <v>31.526512923696018</v>
      </c>
      <c r="BC22" s="35">
        <f t="shared" si="55"/>
        <v>29.470062765036658</v>
      </c>
      <c r="BD22" s="35">
        <f t="shared" si="56"/>
        <v>67.112001602885186</v>
      </c>
      <c r="BE22" s="35">
        <f t="shared" si="57"/>
        <v>100</v>
      </c>
      <c r="BF22" s="35">
        <f t="shared" si="58"/>
        <v>28.78436684872678</v>
      </c>
      <c r="BG22" s="35">
        <f t="shared" si="59"/>
        <v>0</v>
      </c>
      <c r="BH22" s="35">
        <f t="shared" si="60"/>
        <v>0</v>
      </c>
      <c r="BI22" s="35">
        <f t="shared" si="61"/>
        <v>70.117248569122907</v>
      </c>
      <c r="BJ22" s="35">
        <f t="shared" si="62"/>
        <v>72.811469404051365</v>
      </c>
      <c r="BK22" s="35">
        <f t="shared" si="63"/>
        <v>53.76654539148717</v>
      </c>
      <c r="BL22" s="35">
        <f t="shared" si="64"/>
        <v>22.713038821331065</v>
      </c>
      <c r="BM22" s="35">
        <f t="shared" si="65"/>
        <v>0</v>
      </c>
      <c r="BN22" s="35">
        <f t="shared" si="66"/>
        <v>0</v>
      </c>
      <c r="BO22" s="35">
        <f t="shared" si="67"/>
        <v>0</v>
      </c>
      <c r="BP22" s="36">
        <f t="shared" si="68"/>
        <v>0</v>
      </c>
      <c r="BQ22" s="35">
        <f t="shared" si="69"/>
        <v>10.266522210184181</v>
      </c>
      <c r="BR22" s="35">
        <f t="shared" si="70"/>
        <v>9.5968448729184921</v>
      </c>
      <c r="BS22" s="35">
        <f t="shared" si="71"/>
        <v>21.85483870967742</v>
      </c>
      <c r="BT22" s="35">
        <f t="shared" si="72"/>
        <v>32.564724919093855</v>
      </c>
      <c r="BU22" s="35">
        <f t="shared" si="73"/>
        <v>9.3735498839907194</v>
      </c>
      <c r="BV22" s="35">
        <f t="shared" si="74"/>
        <v>0</v>
      </c>
      <c r="BW22" s="35">
        <f t="shared" si="75"/>
        <v>0</v>
      </c>
      <c r="BX22" s="35">
        <f t="shared" si="76"/>
        <v>22.833489117372146</v>
      </c>
      <c r="BY22" s="35">
        <f t="shared" si="77"/>
        <v>23.710854720979516</v>
      </c>
      <c r="BZ22" s="35">
        <f t="shared" si="78"/>
        <v>17.508927605237531</v>
      </c>
      <c r="CA22" s="35">
        <f t="shared" si="79"/>
        <v>7.3964386129334585</v>
      </c>
      <c r="CB22" s="35">
        <f t="shared" si="80"/>
        <v>0</v>
      </c>
      <c r="CC22" s="35">
        <f t="shared" si="81"/>
        <v>0</v>
      </c>
      <c r="CD22" s="35">
        <f t="shared" si="82"/>
        <v>0</v>
      </c>
      <c r="CE22" s="36">
        <f t="shared" si="83"/>
        <v>0</v>
      </c>
      <c r="CF22" s="35">
        <f t="shared" si="84"/>
        <v>47.050645481628599</v>
      </c>
      <c r="CG22" s="35">
        <f t="shared" si="85"/>
        <v>32.62164846077458</v>
      </c>
      <c r="CH22" s="35">
        <f t="shared" si="86"/>
        <v>40.367428003972194</v>
      </c>
      <c r="CI22" s="35">
        <f t="shared" si="87"/>
        <v>79.940417080436944</v>
      </c>
      <c r="CJ22" s="35">
        <f t="shared" si="88"/>
        <v>16.047666335650447</v>
      </c>
      <c r="CK22" s="35">
        <f t="shared" si="89"/>
        <v>0</v>
      </c>
      <c r="CL22" s="35">
        <f t="shared" si="90"/>
        <v>0</v>
      </c>
      <c r="CM22" s="35">
        <f t="shared" si="91"/>
        <v>84.905660377358487</v>
      </c>
      <c r="CN22" s="35">
        <f t="shared" si="92"/>
        <v>100</v>
      </c>
      <c r="CO22" s="35">
        <f t="shared" si="93"/>
        <v>80.337636544190673</v>
      </c>
      <c r="CP22" s="35">
        <f t="shared" si="94"/>
        <v>39.185700099304867</v>
      </c>
      <c r="CQ22" s="35">
        <f t="shared" si="95"/>
        <v>0</v>
      </c>
      <c r="CR22" s="35">
        <f t="shared" si="96"/>
        <v>0</v>
      </c>
      <c r="CS22" s="35">
        <f t="shared" si="97"/>
        <v>0</v>
      </c>
      <c r="CT22" s="23"/>
      <c r="CU22" s="21">
        <v>94.76</v>
      </c>
      <c r="CV22" s="21">
        <v>65.7</v>
      </c>
      <c r="CW22" s="21">
        <v>81.3</v>
      </c>
      <c r="CX22" s="21">
        <v>161</v>
      </c>
      <c r="CY22" s="21">
        <v>32.32</v>
      </c>
      <c r="CZ22" s="21"/>
      <c r="DA22" s="21"/>
      <c r="DB22" s="21">
        <v>171</v>
      </c>
      <c r="DC22" s="21">
        <v>201.4</v>
      </c>
      <c r="DD22" s="21">
        <v>161.80000000000001</v>
      </c>
      <c r="DE22" s="21">
        <v>78.92</v>
      </c>
      <c r="DF22" s="21"/>
      <c r="DG22" s="21"/>
      <c r="DH22" s="21"/>
      <c r="DI22" s="23"/>
      <c r="DJ22" s="21">
        <v>7.9880000000000004</v>
      </c>
      <c r="DK22" s="21">
        <v>4.1369999999999996</v>
      </c>
      <c r="DL22" s="21">
        <v>9.2639999999999993</v>
      </c>
      <c r="DM22" s="21">
        <v>14.46</v>
      </c>
      <c r="DN22" s="21">
        <v>3.8929999999999998</v>
      </c>
      <c r="DO22" s="21"/>
      <c r="DP22" s="21"/>
      <c r="DQ22" s="21">
        <v>6.9820000000000002</v>
      </c>
      <c r="DR22" s="21">
        <v>5.6639999999999997</v>
      </c>
      <c r="DS22" s="21">
        <v>7.7720000000000002</v>
      </c>
      <c r="DT22" s="21">
        <v>8.9169999999999998</v>
      </c>
      <c r="DU22" s="21"/>
      <c r="DV22" s="21"/>
      <c r="DW22" s="21"/>
    </row>
    <row r="23" spans="1:128" x14ac:dyDescent="0.2">
      <c r="A23" s="29" t="s">
        <v>95</v>
      </c>
      <c r="B23" s="29" t="e">
        <f>VLOOKUP(A23,#REF!,6,FALSE)</f>
        <v>#REF!</v>
      </c>
      <c r="C23" s="48" t="s">
        <v>335</v>
      </c>
      <c r="D23" s="29" t="s">
        <v>106</v>
      </c>
      <c r="E23" s="96" t="str">
        <f t="shared" si="5"/>
        <v/>
      </c>
      <c r="F23" s="97">
        <f t="shared" si="6"/>
        <v>73.887848101265661</v>
      </c>
      <c r="G23" s="97">
        <f t="shared" si="7"/>
        <v>22.761066666666665</v>
      </c>
      <c r="H23" s="97">
        <f t="shared" si="8"/>
        <v>-8.9618181818181313</v>
      </c>
      <c r="I23" s="97">
        <f t="shared" si="9"/>
        <v>133.73035294117645</v>
      </c>
      <c r="J23" s="97">
        <f t="shared" si="10"/>
        <v>70.540136986301405</v>
      </c>
      <c r="K23" s="97">
        <f t="shared" si="11"/>
        <v>36.793333333333351</v>
      </c>
      <c r="L23" s="97">
        <f t="shared" si="12"/>
        <v>303.13299999999998</v>
      </c>
      <c r="M23" s="97">
        <f t="shared" si="13"/>
        <v>285.76341463414639</v>
      </c>
      <c r="N23" s="97">
        <f t="shared" si="14"/>
        <v>421.29972972972985</v>
      </c>
      <c r="O23" s="97">
        <f t="shared" si="15"/>
        <v>533.05199999999991</v>
      </c>
      <c r="P23" s="97">
        <f t="shared" si="16"/>
        <v>567.47432098765444</v>
      </c>
      <c r="Q23" s="96" t="str">
        <f t="shared" si="17"/>
        <v/>
      </c>
      <c r="R23" s="97">
        <f t="shared" si="18"/>
        <v>-175.84285714285704</v>
      </c>
      <c r="S23" s="97">
        <f t="shared" si="19"/>
        <v>-396.64285714285705</v>
      </c>
      <c r="T23" s="97">
        <f t="shared" si="20"/>
        <v>-504.94285714285706</v>
      </c>
      <c r="U23" s="97">
        <f t="shared" si="21"/>
        <v>-293.54285714285703</v>
      </c>
      <c r="V23" s="97">
        <f t="shared" si="22"/>
        <v>-449.94285714285706</v>
      </c>
      <c r="W23" s="97">
        <f t="shared" si="23"/>
        <v>-528.94285714285706</v>
      </c>
      <c r="X23" s="97">
        <f t="shared" si="24"/>
        <v>-176.74285714285702</v>
      </c>
      <c r="Y23" s="97">
        <f t="shared" si="25"/>
        <v>-77.742857142857019</v>
      </c>
      <c r="Z23" s="97">
        <f t="shared" si="26"/>
        <v>147.65714285714296</v>
      </c>
      <c r="AA23" s="97">
        <f t="shared" si="27"/>
        <v>217.357142857143</v>
      </c>
      <c r="AB23" s="97">
        <f t="shared" si="28"/>
        <v>395.15714285714296</v>
      </c>
      <c r="AC23" s="36">
        <f t="shared" si="29"/>
        <v>0</v>
      </c>
      <c r="AD23" s="35">
        <f t="shared" si="30"/>
        <v>51.787648970747561</v>
      </c>
      <c r="AE23" s="35">
        <f t="shared" si="31"/>
        <v>37.569383581653518</v>
      </c>
      <c r="AF23" s="35">
        <f t="shared" si="32"/>
        <v>40.026881720430104</v>
      </c>
      <c r="AG23" s="35">
        <f t="shared" si="33"/>
        <v>72.876213592233015</v>
      </c>
      <c r="AH23" s="35">
        <f t="shared" si="34"/>
        <v>59.135730858468676</v>
      </c>
      <c r="AI23" s="35">
        <f t="shared" si="35"/>
        <v>68.513439385628075</v>
      </c>
      <c r="AJ23" s="35">
        <f t="shared" si="36"/>
        <v>100</v>
      </c>
      <c r="AK23" s="35">
        <f t="shared" si="37"/>
        <v>76.926158365602888</v>
      </c>
      <c r="AL23" s="35">
        <f t="shared" si="38"/>
        <v>94.360725217800805</v>
      </c>
      <c r="AM23" s="35">
        <f t="shared" si="39"/>
        <v>94.275511308299969</v>
      </c>
      <c r="AN23" s="35">
        <f t="shared" si="40"/>
        <v>98.313027179006554</v>
      </c>
      <c r="AO23" s="36">
        <f t="shared" si="41"/>
        <v>0</v>
      </c>
      <c r="AP23" s="35">
        <f t="shared" si="42"/>
        <v>100</v>
      </c>
      <c r="AQ23" s="35">
        <f t="shared" si="43"/>
        <v>53.80753138075314</v>
      </c>
      <c r="AR23" s="35">
        <f t="shared" si="44"/>
        <v>31.15062761506276</v>
      </c>
      <c r="AS23" s="35">
        <f t="shared" si="45"/>
        <v>75.376569037656907</v>
      </c>
      <c r="AT23" s="35">
        <f t="shared" si="46"/>
        <v>42.656903765690373</v>
      </c>
      <c r="AU23" s="35">
        <f t="shared" si="47"/>
        <v>26.178998113603019</v>
      </c>
      <c r="AV23" s="35">
        <f t="shared" si="48"/>
        <v>100</v>
      </c>
      <c r="AW23" s="35">
        <f t="shared" si="49"/>
        <v>54.918970448045755</v>
      </c>
      <c r="AX23" s="35">
        <f t="shared" si="50"/>
        <v>76.406101048617728</v>
      </c>
      <c r="AY23" s="35">
        <f t="shared" si="51"/>
        <v>83.05052430886559</v>
      </c>
      <c r="AZ23" s="35">
        <f t="shared" si="52"/>
        <v>100</v>
      </c>
      <c r="BA23" s="36">
        <f t="shared" si="53"/>
        <v>0</v>
      </c>
      <c r="BB23" s="35">
        <f t="shared" si="54"/>
        <v>51.787648970747561</v>
      </c>
      <c r="BC23" s="35">
        <f t="shared" si="55"/>
        <v>37.569383581653518</v>
      </c>
      <c r="BD23" s="35">
        <f t="shared" si="56"/>
        <v>40.026881720430104</v>
      </c>
      <c r="BE23" s="35">
        <f t="shared" si="57"/>
        <v>72.876213592233015</v>
      </c>
      <c r="BF23" s="35">
        <f t="shared" si="58"/>
        <v>59.135730858468676</v>
      </c>
      <c r="BG23" s="35">
        <f t="shared" si="59"/>
        <v>68.513439385628075</v>
      </c>
      <c r="BH23" s="35">
        <f t="shared" si="60"/>
        <v>100</v>
      </c>
      <c r="BI23" s="35">
        <f t="shared" si="61"/>
        <v>76.926158365602888</v>
      </c>
      <c r="BJ23" s="35">
        <f t="shared" si="62"/>
        <v>94.360725217800805</v>
      </c>
      <c r="BK23" s="35">
        <f t="shared" si="63"/>
        <v>94.275511308299969</v>
      </c>
      <c r="BL23" s="35">
        <f t="shared" si="64"/>
        <v>98.313027179006554</v>
      </c>
      <c r="BM23" s="35">
        <f t="shared" si="65"/>
        <v>93.888795779979375</v>
      </c>
      <c r="BN23" s="35">
        <f t="shared" si="66"/>
        <v>100</v>
      </c>
      <c r="BO23" s="35">
        <f t="shared" si="67"/>
        <v>83.117071826582048</v>
      </c>
      <c r="BP23" s="36">
        <f t="shared" si="68"/>
        <v>0</v>
      </c>
      <c r="BQ23" s="35">
        <f t="shared" si="69"/>
        <v>51.787648970747561</v>
      </c>
      <c r="BR23" s="35">
        <f t="shared" si="70"/>
        <v>37.569383581653518</v>
      </c>
      <c r="BS23" s="35">
        <f t="shared" si="71"/>
        <v>40.026881720430104</v>
      </c>
      <c r="BT23" s="35">
        <f t="shared" si="72"/>
        <v>72.876213592233015</v>
      </c>
      <c r="BU23" s="35">
        <f t="shared" si="73"/>
        <v>59.135730858468676</v>
      </c>
      <c r="BV23" s="35">
        <f t="shared" si="74"/>
        <v>68.513439385628075</v>
      </c>
      <c r="BW23" s="35">
        <f t="shared" si="75"/>
        <v>100</v>
      </c>
      <c r="BX23" s="35">
        <f t="shared" si="76"/>
        <v>76.926158365602888</v>
      </c>
      <c r="BY23" s="35">
        <f t="shared" si="77"/>
        <v>94.360725217800805</v>
      </c>
      <c r="BZ23" s="35">
        <f t="shared" si="78"/>
        <v>94.275511308299969</v>
      </c>
      <c r="CA23" s="35">
        <f t="shared" si="79"/>
        <v>98.313027179006554</v>
      </c>
      <c r="CB23" s="35">
        <f t="shared" si="80"/>
        <v>58.308157099697887</v>
      </c>
      <c r="CC23" s="35">
        <f t="shared" si="81"/>
        <v>62.103424178895878</v>
      </c>
      <c r="CD23" s="35">
        <f t="shared" si="82"/>
        <v>51.618547681539809</v>
      </c>
      <c r="CE23" s="36">
        <f t="shared" si="83"/>
        <v>0</v>
      </c>
      <c r="CF23" s="35">
        <f t="shared" si="84"/>
        <v>45.567206863679694</v>
      </c>
      <c r="CG23" s="35">
        <f t="shared" si="85"/>
        <v>24.518589132507149</v>
      </c>
      <c r="CH23" s="35">
        <f t="shared" si="86"/>
        <v>14.194470924690181</v>
      </c>
      <c r="CI23" s="35">
        <f t="shared" si="87"/>
        <v>34.34699714013346</v>
      </c>
      <c r="CJ23" s="35">
        <f t="shared" si="88"/>
        <v>19.437559580552907</v>
      </c>
      <c r="CK23" s="35">
        <f t="shared" si="89"/>
        <v>11.906577693040992</v>
      </c>
      <c r="CL23" s="35">
        <f t="shared" si="90"/>
        <v>45.481410867492848</v>
      </c>
      <c r="CM23" s="35">
        <f t="shared" si="91"/>
        <v>54.918970448045755</v>
      </c>
      <c r="CN23" s="35">
        <f t="shared" si="92"/>
        <v>76.406101048617728</v>
      </c>
      <c r="CO23" s="35">
        <f t="shared" si="93"/>
        <v>83.05052430886559</v>
      </c>
      <c r="CP23" s="35">
        <f t="shared" si="94"/>
        <v>100</v>
      </c>
      <c r="CQ23" s="35">
        <f t="shared" si="95"/>
        <v>100</v>
      </c>
      <c r="CR23" s="35">
        <f t="shared" si="96"/>
        <v>51.162924582613705</v>
      </c>
      <c r="CS23" s="35">
        <f t="shared" si="97"/>
        <v>67.933218192285551</v>
      </c>
      <c r="CT23" s="23"/>
      <c r="CU23" s="21">
        <v>478</v>
      </c>
      <c r="CV23" s="21">
        <v>257.2</v>
      </c>
      <c r="CW23" s="21">
        <v>148.9</v>
      </c>
      <c r="CX23" s="21">
        <v>360.3</v>
      </c>
      <c r="CY23" s="21">
        <v>203.9</v>
      </c>
      <c r="CZ23" s="21">
        <v>124.9</v>
      </c>
      <c r="DA23" s="21">
        <v>477.1</v>
      </c>
      <c r="DB23" s="21">
        <v>576.1</v>
      </c>
      <c r="DC23" s="21">
        <v>801.5</v>
      </c>
      <c r="DD23" s="21">
        <v>871.2</v>
      </c>
      <c r="DE23" s="21">
        <v>1049</v>
      </c>
      <c r="DF23" s="21">
        <v>1737</v>
      </c>
      <c r="DG23" s="21">
        <v>888.7</v>
      </c>
      <c r="DH23" s="21">
        <v>1180</v>
      </c>
      <c r="DI23" s="23"/>
      <c r="DJ23" s="21">
        <v>44.05</v>
      </c>
      <c r="DK23" s="21">
        <v>37.840000000000003</v>
      </c>
      <c r="DL23" s="21">
        <v>16.41</v>
      </c>
      <c r="DM23" s="21">
        <v>35.24</v>
      </c>
      <c r="DN23" s="21">
        <v>15.68</v>
      </c>
      <c r="DO23" s="21">
        <v>17.13</v>
      </c>
      <c r="DP23" s="21">
        <v>53.15</v>
      </c>
      <c r="DQ23" s="21">
        <v>59.41</v>
      </c>
      <c r="DR23" s="21">
        <v>58.04</v>
      </c>
      <c r="DS23" s="21">
        <v>90.27</v>
      </c>
      <c r="DT23" s="21">
        <v>43.88</v>
      </c>
      <c r="DU23" s="21">
        <v>118.2</v>
      </c>
      <c r="DV23" s="21">
        <v>83.02</v>
      </c>
      <c r="DW23" s="21">
        <v>80.150000000000006</v>
      </c>
    </row>
    <row r="24" spans="1:128" x14ac:dyDescent="0.2">
      <c r="A24" s="29" t="s">
        <v>13</v>
      </c>
      <c r="B24" s="29" t="e">
        <f>VLOOKUP(A24,#REF!,6,FALSE)</f>
        <v>#REF!</v>
      </c>
      <c r="C24" s="48" t="s">
        <v>335</v>
      </c>
      <c r="D24" s="29" t="s">
        <v>107</v>
      </c>
      <c r="E24" s="96" t="str">
        <f t="shared" si="5"/>
        <v/>
      </c>
      <c r="F24" s="97">
        <f t="shared" si="6"/>
        <v>344.48784810126568</v>
      </c>
      <c r="G24" s="97">
        <f t="shared" si="7"/>
        <v>179.6610666666667</v>
      </c>
      <c r="H24" s="97">
        <f t="shared" si="8"/>
        <v>50.638181818181863</v>
      </c>
      <c r="I24" s="97">
        <f t="shared" si="9"/>
        <v>140.43035294117644</v>
      </c>
      <c r="J24" s="97">
        <f t="shared" si="10"/>
        <v>63.6401369863014</v>
      </c>
      <c r="K24" s="97">
        <f t="shared" si="11"/>
        <v>-38.306666666666658</v>
      </c>
      <c r="L24" s="97">
        <f t="shared" si="12"/>
        <v>-81.917000000000044</v>
      </c>
      <c r="M24" s="97">
        <f t="shared" si="13"/>
        <v>-214.95658536585364</v>
      </c>
      <c r="N24" s="97" t="str">
        <f t="shared" si="14"/>
        <v/>
      </c>
      <c r="O24" s="97">
        <f t="shared" si="15"/>
        <v>61.55199999999985</v>
      </c>
      <c r="P24" s="97">
        <f t="shared" si="16"/>
        <v>248.07432098765452</v>
      </c>
      <c r="Q24" s="96" t="str">
        <f t="shared" si="17"/>
        <v/>
      </c>
      <c r="R24" s="97">
        <f t="shared" si="18"/>
        <v>185.46692307692308</v>
      </c>
      <c r="S24" s="97">
        <f t="shared" si="19"/>
        <v>-149.03307692307692</v>
      </c>
      <c r="T24" s="97">
        <f t="shared" si="20"/>
        <v>-354.63307692307694</v>
      </c>
      <c r="U24" s="97">
        <f t="shared" si="21"/>
        <v>-196.13307692307694</v>
      </c>
      <c r="V24" s="97">
        <f t="shared" si="22"/>
        <v>-366.13307692307694</v>
      </c>
      <c r="W24" s="97">
        <f t="shared" si="23"/>
        <v>-513.33307692307699</v>
      </c>
      <c r="X24" s="97">
        <f t="shared" si="24"/>
        <v>-471.08307692307693</v>
      </c>
      <c r="Y24" s="97">
        <f t="shared" si="25"/>
        <v>-487.75307692307695</v>
      </c>
      <c r="Z24" s="97" t="str">
        <f t="shared" si="26"/>
        <v/>
      </c>
      <c r="AA24" s="97">
        <f t="shared" si="27"/>
        <v>-163.43307692307695</v>
      </c>
      <c r="AB24" s="97">
        <f t="shared" si="28"/>
        <v>166.46692307692308</v>
      </c>
      <c r="AC24" s="36">
        <f t="shared" si="29"/>
        <v>0</v>
      </c>
      <c r="AD24" s="35">
        <f t="shared" si="30"/>
        <v>81.105092091007577</v>
      </c>
      <c r="AE24" s="35">
        <f t="shared" si="31"/>
        <v>60.487876132047901</v>
      </c>
      <c r="AF24" s="35">
        <f t="shared" si="32"/>
        <v>56.048387096774192</v>
      </c>
      <c r="AG24" s="35">
        <f t="shared" si="33"/>
        <v>74.23139158576052</v>
      </c>
      <c r="AH24" s="35">
        <f t="shared" si="34"/>
        <v>57.134570765661259</v>
      </c>
      <c r="AI24" s="35">
        <f t="shared" si="35"/>
        <v>27.317608337904552</v>
      </c>
      <c r="AJ24" s="35">
        <f t="shared" si="36"/>
        <v>19.293649130161391</v>
      </c>
      <c r="AK24" s="35">
        <f t="shared" si="37"/>
        <v>10.065429296301241</v>
      </c>
      <c r="AL24" s="35">
        <f t="shared" si="38"/>
        <v>0</v>
      </c>
      <c r="AM24" s="35">
        <f t="shared" si="39"/>
        <v>43.252894708364892</v>
      </c>
      <c r="AN24" s="35">
        <f t="shared" si="40"/>
        <v>68.378631677600751</v>
      </c>
      <c r="AO24" s="36">
        <f t="shared" si="41"/>
        <v>0</v>
      </c>
      <c r="AP24" s="35">
        <f t="shared" si="42"/>
        <v>100</v>
      </c>
      <c r="AQ24" s="35">
        <f t="shared" si="43"/>
        <v>55.316590969810314</v>
      </c>
      <c r="AR24" s="35">
        <f t="shared" si="44"/>
        <v>27.851990382046488</v>
      </c>
      <c r="AS24" s="35">
        <f t="shared" si="45"/>
        <v>49.024846379909164</v>
      </c>
      <c r="AT24" s="35">
        <f t="shared" si="46"/>
        <v>26.315789473684209</v>
      </c>
      <c r="AU24" s="35">
        <f t="shared" si="47"/>
        <v>54.101032047800111</v>
      </c>
      <c r="AV24" s="35">
        <f t="shared" si="48"/>
        <v>100</v>
      </c>
      <c r="AW24" s="35">
        <f t="shared" si="49"/>
        <v>10.331688596491228</v>
      </c>
      <c r="AX24" s="35">
        <f t="shared" si="50"/>
        <v>0</v>
      </c>
      <c r="AY24" s="35">
        <f t="shared" si="51"/>
        <v>54.783442982456137</v>
      </c>
      <c r="AZ24" s="35">
        <f t="shared" si="52"/>
        <v>100</v>
      </c>
      <c r="BA24" s="36">
        <f t="shared" si="53"/>
        <v>0</v>
      </c>
      <c r="BB24" s="35">
        <f t="shared" si="54"/>
        <v>100</v>
      </c>
      <c r="BC24" s="35">
        <f t="shared" si="55"/>
        <v>74.579628199145361</v>
      </c>
      <c r="BD24" s="35">
        <f t="shared" si="56"/>
        <v>69.105879361905679</v>
      </c>
      <c r="BE24" s="35">
        <f t="shared" si="57"/>
        <v>91.524945810388687</v>
      </c>
      <c r="BF24" s="35">
        <f t="shared" si="58"/>
        <v>70.445109292953973</v>
      </c>
      <c r="BG24" s="35">
        <f t="shared" si="59"/>
        <v>33.681742580665116</v>
      </c>
      <c r="BH24" s="35">
        <f t="shared" si="60"/>
        <v>23.78845598068256</v>
      </c>
      <c r="BI24" s="35">
        <f t="shared" si="61"/>
        <v>12.410354315370085</v>
      </c>
      <c r="BJ24" s="35">
        <f t="shared" si="62"/>
        <v>0</v>
      </c>
      <c r="BK24" s="35">
        <f t="shared" si="63"/>
        <v>53.329444049987707</v>
      </c>
      <c r="BL24" s="35">
        <f t="shared" si="64"/>
        <v>84.308678918548623</v>
      </c>
      <c r="BM24" s="35">
        <f t="shared" si="65"/>
        <v>55.94095376496233</v>
      </c>
      <c r="BN24" s="35">
        <f t="shared" si="66"/>
        <v>100.00000000000001</v>
      </c>
      <c r="BO24" s="35">
        <f t="shared" si="67"/>
        <v>77.865045350343863</v>
      </c>
      <c r="BP24" s="36">
        <f t="shared" si="68"/>
        <v>0</v>
      </c>
      <c r="BQ24" s="35">
        <f t="shared" si="69"/>
        <v>81.105092091007577</v>
      </c>
      <c r="BR24" s="35">
        <f t="shared" si="70"/>
        <v>60.487876132047909</v>
      </c>
      <c r="BS24" s="35">
        <f t="shared" si="71"/>
        <v>56.048387096774192</v>
      </c>
      <c r="BT24" s="35">
        <f t="shared" si="72"/>
        <v>74.23139158576052</v>
      </c>
      <c r="BU24" s="35">
        <f t="shared" si="73"/>
        <v>57.134570765661252</v>
      </c>
      <c r="BV24" s="35">
        <f t="shared" si="74"/>
        <v>27.317608337904552</v>
      </c>
      <c r="BW24" s="35">
        <f t="shared" si="75"/>
        <v>19.293649130161391</v>
      </c>
      <c r="BX24" s="35">
        <f t="shared" si="76"/>
        <v>10.065429296301241</v>
      </c>
      <c r="BY24" s="35">
        <f t="shared" si="77"/>
        <v>0</v>
      </c>
      <c r="BZ24" s="35">
        <f t="shared" si="78"/>
        <v>43.252894708364892</v>
      </c>
      <c r="CA24" s="35">
        <f t="shared" si="79"/>
        <v>68.378631677600751</v>
      </c>
      <c r="CB24" s="35">
        <f t="shared" si="80"/>
        <v>46.324269889224574</v>
      </c>
      <c r="CC24" s="35">
        <f t="shared" si="81"/>
        <v>82.809224318658281</v>
      </c>
      <c r="CD24" s="35">
        <f t="shared" si="82"/>
        <v>64.479440069991256</v>
      </c>
      <c r="CE24" s="36">
        <f t="shared" si="83"/>
        <v>0</v>
      </c>
      <c r="CF24" s="35">
        <f t="shared" si="84"/>
        <v>100</v>
      </c>
      <c r="CG24" s="35">
        <f t="shared" si="85"/>
        <v>55.316590969810314</v>
      </c>
      <c r="CH24" s="35">
        <f t="shared" si="86"/>
        <v>27.851990382046488</v>
      </c>
      <c r="CI24" s="35">
        <f t="shared" si="87"/>
        <v>49.024846379909164</v>
      </c>
      <c r="CJ24" s="35">
        <f t="shared" si="88"/>
        <v>26.315789473684209</v>
      </c>
      <c r="CK24" s="35">
        <f t="shared" si="89"/>
        <v>6.652417846647074</v>
      </c>
      <c r="CL24" s="35">
        <f t="shared" si="90"/>
        <v>12.296286401282394</v>
      </c>
      <c r="CM24" s="35">
        <f t="shared" si="91"/>
        <v>10.069462997595512</v>
      </c>
      <c r="CN24" s="35">
        <f t="shared" si="92"/>
        <v>0</v>
      </c>
      <c r="CO24" s="35">
        <f t="shared" si="93"/>
        <v>53.393000267165377</v>
      </c>
      <c r="CP24" s="35">
        <f t="shared" si="94"/>
        <v>97.461928934010146</v>
      </c>
      <c r="CQ24" s="35">
        <f t="shared" si="95"/>
        <v>93.622795115332423</v>
      </c>
      <c r="CR24" s="35">
        <f t="shared" si="96"/>
        <v>80.393487109905024</v>
      </c>
      <c r="CS24" s="35">
        <f t="shared" si="97"/>
        <v>100</v>
      </c>
      <c r="CT24" s="23"/>
      <c r="CU24" s="21">
        <v>748.6</v>
      </c>
      <c r="CV24" s="21">
        <v>414.1</v>
      </c>
      <c r="CW24" s="21">
        <v>208.5</v>
      </c>
      <c r="CX24" s="21">
        <v>367</v>
      </c>
      <c r="CY24" s="21">
        <v>197</v>
      </c>
      <c r="CZ24" s="21">
        <v>49.8</v>
      </c>
      <c r="DA24" s="21">
        <v>92.05</v>
      </c>
      <c r="DB24" s="21">
        <v>75.38</v>
      </c>
      <c r="DC24" s="21"/>
      <c r="DD24" s="21">
        <v>399.7</v>
      </c>
      <c r="DE24" s="21">
        <v>729.6</v>
      </c>
      <c r="DF24" s="21">
        <v>1380</v>
      </c>
      <c r="DG24" s="21">
        <v>1185</v>
      </c>
      <c r="DH24" s="21">
        <v>1474</v>
      </c>
      <c r="DI24" s="23"/>
      <c r="DJ24" s="21">
        <v>49.22</v>
      </c>
      <c r="DK24" s="21">
        <v>23.68</v>
      </c>
      <c r="DL24" s="21">
        <v>9.8070000000000004</v>
      </c>
      <c r="DM24" s="21">
        <v>22.78</v>
      </c>
      <c r="DN24" s="21">
        <v>14.71</v>
      </c>
      <c r="DO24" s="21">
        <v>5.923</v>
      </c>
      <c r="DP24" s="21">
        <v>14.93</v>
      </c>
      <c r="DQ24" s="21">
        <v>30.74</v>
      </c>
      <c r="DR24" s="21"/>
      <c r="DS24" s="21">
        <v>110.9</v>
      </c>
      <c r="DT24" s="21">
        <v>20.91</v>
      </c>
      <c r="DU24" s="21">
        <v>261.10000000000002</v>
      </c>
      <c r="DV24" s="21">
        <v>89.3</v>
      </c>
      <c r="DW24" s="21">
        <v>97.82</v>
      </c>
    </row>
    <row r="25" spans="1:128" x14ac:dyDescent="0.2">
      <c r="A25" s="29" t="s">
        <v>177</v>
      </c>
      <c r="B25" s="29" t="e">
        <f>VLOOKUP(A25,#REF!,6,FALSE)</f>
        <v>#REF!</v>
      </c>
      <c r="C25" s="48" t="s">
        <v>335</v>
      </c>
      <c r="D25" s="29" t="s">
        <v>107</v>
      </c>
      <c r="E25" s="96" t="str">
        <f t="shared" si="5"/>
        <v/>
      </c>
      <c r="F25" s="97">
        <f t="shared" si="6"/>
        <v>16.787848101265638</v>
      </c>
      <c r="G25" s="97">
        <f t="shared" si="7"/>
        <v>16.16106666666667</v>
      </c>
      <c r="H25" s="97">
        <f t="shared" si="8"/>
        <v>48.238181818181857</v>
      </c>
      <c r="I25" s="97">
        <f t="shared" si="9"/>
        <v>72.930352941176437</v>
      </c>
      <c r="J25" s="97">
        <f t="shared" si="10"/>
        <v>-27.659863013698597</v>
      </c>
      <c r="K25" s="97" t="str">
        <f t="shared" si="11"/>
        <v/>
      </c>
      <c r="L25" s="97" t="str">
        <f t="shared" si="12"/>
        <v/>
      </c>
      <c r="M25" s="97" t="str">
        <f t="shared" si="13"/>
        <v/>
      </c>
      <c r="N25" s="97" t="str">
        <f t="shared" si="14"/>
        <v/>
      </c>
      <c r="O25" s="97" t="str">
        <f t="shared" si="15"/>
        <v/>
      </c>
      <c r="P25" s="97" t="str">
        <f t="shared" si="16"/>
        <v/>
      </c>
      <c r="Q25" s="96" t="str">
        <f t="shared" si="17"/>
        <v/>
      </c>
      <c r="R25" s="97">
        <f t="shared" si="18"/>
        <v>164.33999999999997</v>
      </c>
      <c r="S25" s="97">
        <f t="shared" si="19"/>
        <v>-5.960000000000008</v>
      </c>
      <c r="T25" s="97">
        <f t="shared" si="20"/>
        <v>-50.460000000000008</v>
      </c>
      <c r="U25" s="97">
        <f t="shared" si="21"/>
        <v>42.94</v>
      </c>
      <c r="V25" s="97">
        <f t="shared" si="22"/>
        <v>-150.86000000000001</v>
      </c>
      <c r="W25" s="97" t="str">
        <f t="shared" si="23"/>
        <v/>
      </c>
      <c r="X25" s="97" t="str">
        <f t="shared" si="24"/>
        <v/>
      </c>
      <c r="Y25" s="97" t="str">
        <f t="shared" si="25"/>
        <v/>
      </c>
      <c r="Z25" s="97" t="str">
        <f t="shared" si="26"/>
        <v/>
      </c>
      <c r="AA25" s="97" t="str">
        <f t="shared" si="27"/>
        <v/>
      </c>
      <c r="AB25" s="97" t="str">
        <f t="shared" si="28"/>
        <v/>
      </c>
      <c r="AC25" s="36">
        <f t="shared" si="29"/>
        <v>0</v>
      </c>
      <c r="AD25" s="35">
        <f t="shared" si="30"/>
        <v>45.601300108342365</v>
      </c>
      <c r="AE25" s="35">
        <f t="shared" si="31"/>
        <v>36.605316973415128</v>
      </c>
      <c r="AF25" s="35">
        <f t="shared" si="32"/>
        <v>55.403225806451616</v>
      </c>
      <c r="AG25" s="35">
        <f t="shared" si="33"/>
        <v>60.578478964401299</v>
      </c>
      <c r="AH25" s="35">
        <f t="shared" si="34"/>
        <v>30.655452436194896</v>
      </c>
      <c r="AI25" s="35">
        <f t="shared" si="35"/>
        <v>0</v>
      </c>
      <c r="AJ25" s="35">
        <f t="shared" si="36"/>
        <v>0</v>
      </c>
      <c r="AK25" s="35">
        <f t="shared" si="37"/>
        <v>0</v>
      </c>
      <c r="AL25" s="35">
        <f t="shared" si="38"/>
        <v>0</v>
      </c>
      <c r="AM25" s="35">
        <f t="shared" si="39"/>
        <v>0</v>
      </c>
      <c r="AN25" s="35">
        <f t="shared" si="40"/>
        <v>0</v>
      </c>
      <c r="AO25" s="36">
        <f t="shared" si="41"/>
        <v>0</v>
      </c>
      <c r="AP25" s="35">
        <f t="shared" si="42"/>
        <v>100</v>
      </c>
      <c r="AQ25" s="35">
        <f t="shared" si="43"/>
        <v>59.539082917557614</v>
      </c>
      <c r="AR25" s="35">
        <f t="shared" si="44"/>
        <v>48.966500356379193</v>
      </c>
      <c r="AS25" s="35">
        <f t="shared" si="45"/>
        <v>71.157044428605374</v>
      </c>
      <c r="AT25" s="35">
        <f t="shared" si="46"/>
        <v>25.112853409360895</v>
      </c>
      <c r="AU25" s="35">
        <f t="shared" si="47"/>
        <v>0</v>
      </c>
      <c r="AV25" s="35">
        <f t="shared" si="48"/>
        <v>0</v>
      </c>
      <c r="AW25" s="35">
        <f t="shared" si="49"/>
        <v>0</v>
      </c>
      <c r="AX25" s="35">
        <f t="shared" si="50"/>
        <v>0</v>
      </c>
      <c r="AY25" s="35">
        <f t="shared" si="51"/>
        <v>0</v>
      </c>
      <c r="AZ25" s="35">
        <f t="shared" si="52"/>
        <v>0</v>
      </c>
      <c r="BA25" s="36">
        <f t="shared" si="53"/>
        <v>0</v>
      </c>
      <c r="BB25" s="35">
        <f t="shared" si="54"/>
        <v>75.276403250632598</v>
      </c>
      <c r="BC25" s="35">
        <f t="shared" si="55"/>
        <v>60.426272826899627</v>
      </c>
      <c r="BD25" s="35">
        <f t="shared" si="56"/>
        <v>91.45694436964834</v>
      </c>
      <c r="BE25" s="35">
        <f t="shared" si="57"/>
        <v>100</v>
      </c>
      <c r="BF25" s="35">
        <f t="shared" si="58"/>
        <v>50.604526492336412</v>
      </c>
      <c r="BG25" s="35">
        <f t="shared" si="59"/>
        <v>0</v>
      </c>
      <c r="BH25" s="35">
        <f t="shared" si="60"/>
        <v>0</v>
      </c>
      <c r="BI25" s="35">
        <f t="shared" si="61"/>
        <v>0</v>
      </c>
      <c r="BJ25" s="35">
        <f t="shared" si="62"/>
        <v>0</v>
      </c>
      <c r="BK25" s="35">
        <f t="shared" si="63"/>
        <v>0</v>
      </c>
      <c r="BL25" s="35">
        <f t="shared" si="64"/>
        <v>0</v>
      </c>
      <c r="BM25" s="35">
        <f t="shared" si="65"/>
        <v>0</v>
      </c>
      <c r="BN25" s="35">
        <f t="shared" si="66"/>
        <v>0</v>
      </c>
      <c r="BO25" s="35">
        <f t="shared" si="67"/>
        <v>0</v>
      </c>
      <c r="BP25" s="36">
        <f t="shared" si="68"/>
        <v>0</v>
      </c>
      <c r="BQ25" s="35">
        <f t="shared" si="69"/>
        <v>45.601300108342365</v>
      </c>
      <c r="BR25" s="35">
        <f t="shared" si="70"/>
        <v>36.605316973415128</v>
      </c>
      <c r="BS25" s="35">
        <f t="shared" si="71"/>
        <v>55.403225806451616</v>
      </c>
      <c r="BT25" s="35">
        <f t="shared" si="72"/>
        <v>60.578478964401299</v>
      </c>
      <c r="BU25" s="35">
        <f t="shared" si="73"/>
        <v>30.655452436194896</v>
      </c>
      <c r="BV25" s="35">
        <f t="shared" si="74"/>
        <v>0</v>
      </c>
      <c r="BW25" s="35">
        <f t="shared" si="75"/>
        <v>0</v>
      </c>
      <c r="BX25" s="35">
        <f t="shared" si="76"/>
        <v>0</v>
      </c>
      <c r="BY25" s="35">
        <f t="shared" si="77"/>
        <v>0</v>
      </c>
      <c r="BZ25" s="35">
        <f t="shared" si="78"/>
        <v>0</v>
      </c>
      <c r="CA25" s="35">
        <f t="shared" si="79"/>
        <v>0</v>
      </c>
      <c r="CB25" s="35">
        <f t="shared" si="80"/>
        <v>0</v>
      </c>
      <c r="CC25" s="35">
        <f t="shared" si="81"/>
        <v>0</v>
      </c>
      <c r="CD25" s="35">
        <f t="shared" si="82"/>
        <v>0</v>
      </c>
      <c r="CE25" s="36">
        <f t="shared" si="83"/>
        <v>0</v>
      </c>
      <c r="CF25" s="35">
        <f t="shared" si="84"/>
        <v>100</v>
      </c>
      <c r="CG25" s="35">
        <f t="shared" si="85"/>
        <v>59.539082917557614</v>
      </c>
      <c r="CH25" s="35">
        <f t="shared" si="86"/>
        <v>48.966500356379193</v>
      </c>
      <c r="CI25" s="35">
        <f t="shared" si="87"/>
        <v>71.157044428605374</v>
      </c>
      <c r="CJ25" s="35">
        <f t="shared" si="88"/>
        <v>25.112853409360895</v>
      </c>
      <c r="CK25" s="35">
        <f t="shared" si="89"/>
        <v>0</v>
      </c>
      <c r="CL25" s="35">
        <f t="shared" si="90"/>
        <v>0</v>
      </c>
      <c r="CM25" s="35">
        <f t="shared" si="91"/>
        <v>0</v>
      </c>
      <c r="CN25" s="35">
        <f t="shared" si="92"/>
        <v>0</v>
      </c>
      <c r="CO25" s="35">
        <f t="shared" si="93"/>
        <v>0</v>
      </c>
      <c r="CP25" s="35">
        <f t="shared" si="94"/>
        <v>0</v>
      </c>
      <c r="CQ25" s="35">
        <f t="shared" si="95"/>
        <v>0</v>
      </c>
      <c r="CR25" s="35">
        <f t="shared" si="96"/>
        <v>0</v>
      </c>
      <c r="CS25" s="35">
        <f t="shared" si="97"/>
        <v>0</v>
      </c>
      <c r="CT25" s="23"/>
      <c r="CU25" s="21">
        <v>420.9</v>
      </c>
      <c r="CV25" s="21">
        <v>250.6</v>
      </c>
      <c r="CW25" s="21">
        <v>206.1</v>
      </c>
      <c r="CX25" s="21">
        <v>299.5</v>
      </c>
      <c r="CY25" s="21">
        <v>105.7</v>
      </c>
      <c r="CZ25" s="21"/>
      <c r="DA25" s="21"/>
      <c r="DB25" s="21"/>
      <c r="DC25" s="21"/>
      <c r="DD25" s="21"/>
      <c r="DE25" s="21"/>
      <c r="DF25" s="21"/>
      <c r="DG25" s="22"/>
      <c r="DH25" s="22"/>
      <c r="DI25" s="23"/>
      <c r="DJ25" s="21">
        <v>13.1</v>
      </c>
      <c r="DK25" s="21">
        <v>5.8890000000000002</v>
      </c>
      <c r="DL25" s="21">
        <v>4.7080000000000002</v>
      </c>
      <c r="DM25" s="21">
        <v>5.4950000000000001</v>
      </c>
      <c r="DN25" s="21">
        <v>21.06</v>
      </c>
      <c r="DO25" s="21"/>
      <c r="DP25" s="21"/>
      <c r="DQ25" s="21"/>
      <c r="DR25" s="21"/>
      <c r="DS25" s="21"/>
      <c r="DT25" s="21"/>
      <c r="DU25" s="21"/>
      <c r="DV25" s="22"/>
      <c r="DW25" s="22"/>
    </row>
    <row r="26" spans="1:128" x14ac:dyDescent="0.2">
      <c r="A26" s="29" t="s">
        <v>14</v>
      </c>
      <c r="B26" s="29" t="e">
        <f>VLOOKUP(A26,#REF!,6,FALSE)</f>
        <v>#REF!</v>
      </c>
      <c r="C26" s="48" t="s">
        <v>335</v>
      </c>
      <c r="D26" s="29" t="s">
        <v>108</v>
      </c>
      <c r="E26" s="96" t="str">
        <f t="shared" si="5"/>
        <v/>
      </c>
      <c r="F26" s="97">
        <f t="shared" si="6"/>
        <v>346.58784810126571</v>
      </c>
      <c r="G26" s="97">
        <f t="shared" si="7"/>
        <v>174.26106666666666</v>
      </c>
      <c r="H26" s="97">
        <f t="shared" si="8"/>
        <v>42.138181818181863</v>
      </c>
      <c r="I26" s="97">
        <f t="shared" si="9"/>
        <v>174.93035294117644</v>
      </c>
      <c r="J26" s="97">
        <f t="shared" si="10"/>
        <v>64.240136986301394</v>
      </c>
      <c r="K26" s="97" t="str">
        <f t="shared" si="11"/>
        <v/>
      </c>
      <c r="L26" s="97" t="str">
        <f t="shared" si="12"/>
        <v/>
      </c>
      <c r="M26" s="97" t="str">
        <f t="shared" si="13"/>
        <v/>
      </c>
      <c r="N26" s="97" t="str">
        <f t="shared" si="14"/>
        <v/>
      </c>
      <c r="O26" s="97" t="str">
        <f t="shared" si="15"/>
        <v/>
      </c>
      <c r="P26" s="97">
        <f t="shared" si="16"/>
        <v>222.77432098765445</v>
      </c>
      <c r="Q26" s="96" t="str">
        <f t="shared" si="17"/>
        <v/>
      </c>
      <c r="R26" s="97">
        <f t="shared" si="18"/>
        <v>-262.61111111111097</v>
      </c>
      <c r="S26" s="97">
        <f t="shared" si="19"/>
        <v>-604.61111111111109</v>
      </c>
      <c r="T26" s="97">
        <f t="shared" si="20"/>
        <v>-813.31111111111102</v>
      </c>
      <c r="U26" s="97">
        <f t="shared" si="21"/>
        <v>-611.81111111111102</v>
      </c>
      <c r="V26" s="97">
        <f t="shared" si="22"/>
        <v>-815.71111111111099</v>
      </c>
      <c r="W26" s="97" t="str">
        <f t="shared" si="23"/>
        <v/>
      </c>
      <c r="X26" s="97" t="str">
        <f t="shared" si="24"/>
        <v/>
      </c>
      <c r="Y26" s="97" t="str">
        <f t="shared" si="25"/>
        <v/>
      </c>
      <c r="Z26" s="97" t="str">
        <f t="shared" si="26"/>
        <v/>
      </c>
      <c r="AA26" s="97" t="str">
        <f t="shared" si="27"/>
        <v/>
      </c>
      <c r="AB26" s="97">
        <f t="shared" si="28"/>
        <v>-309.01111111111106</v>
      </c>
      <c r="AC26" s="36">
        <f t="shared" si="29"/>
        <v>0</v>
      </c>
      <c r="AD26" s="35">
        <f t="shared" si="30"/>
        <v>81.332611050920903</v>
      </c>
      <c r="AE26" s="35">
        <f t="shared" si="31"/>
        <v>59.699094361671044</v>
      </c>
      <c r="AF26" s="35">
        <f t="shared" si="32"/>
        <v>53.763440860215063</v>
      </c>
      <c r="AG26" s="35">
        <f t="shared" si="33"/>
        <v>81.209546925566343</v>
      </c>
      <c r="AH26" s="35">
        <f t="shared" si="34"/>
        <v>57.308584686774935</v>
      </c>
      <c r="AI26" s="35">
        <f t="shared" si="35"/>
        <v>0</v>
      </c>
      <c r="AJ26" s="35">
        <f t="shared" si="36"/>
        <v>0</v>
      </c>
      <c r="AK26" s="35">
        <f t="shared" si="37"/>
        <v>0</v>
      </c>
      <c r="AL26" s="35">
        <f t="shared" si="38"/>
        <v>0</v>
      </c>
      <c r="AM26" s="35">
        <f t="shared" si="39"/>
        <v>0</v>
      </c>
      <c r="AN26" s="35">
        <f t="shared" si="40"/>
        <v>66.007497656982196</v>
      </c>
      <c r="AO26" s="36">
        <f t="shared" si="41"/>
        <v>0</v>
      </c>
      <c r="AP26" s="35">
        <f t="shared" si="42"/>
        <v>100</v>
      </c>
      <c r="AQ26" s="35">
        <f t="shared" si="43"/>
        <v>54.442520314373247</v>
      </c>
      <c r="AR26" s="35">
        <f t="shared" si="44"/>
        <v>26.641800985746634</v>
      </c>
      <c r="AS26" s="35">
        <f t="shared" si="45"/>
        <v>53.483415478886371</v>
      </c>
      <c r="AT26" s="35">
        <f t="shared" si="46"/>
        <v>26.322099373917677</v>
      </c>
      <c r="AU26" s="35">
        <f t="shared" si="47"/>
        <v>0</v>
      </c>
      <c r="AV26" s="35">
        <f t="shared" si="48"/>
        <v>0</v>
      </c>
      <c r="AW26" s="35">
        <f t="shared" si="49"/>
        <v>0</v>
      </c>
      <c r="AX26" s="35">
        <f t="shared" si="50"/>
        <v>0</v>
      </c>
      <c r="AY26" s="35">
        <f t="shared" si="51"/>
        <v>0</v>
      </c>
      <c r="AZ26" s="35">
        <f t="shared" si="52"/>
        <v>100</v>
      </c>
      <c r="BA26" s="36">
        <f t="shared" si="53"/>
        <v>0</v>
      </c>
      <c r="BB26" s="35">
        <f t="shared" si="54"/>
        <v>100</v>
      </c>
      <c r="BC26" s="35">
        <f t="shared" si="55"/>
        <v>73.401177695247597</v>
      </c>
      <c r="BD26" s="35">
        <f t="shared" si="56"/>
        <v>66.103178252269217</v>
      </c>
      <c r="BE26" s="35">
        <f t="shared" si="57"/>
        <v>99.848690305445245</v>
      </c>
      <c r="BF26" s="35">
        <f t="shared" si="58"/>
        <v>70.462000354193776</v>
      </c>
      <c r="BG26" s="35">
        <f t="shared" si="59"/>
        <v>0</v>
      </c>
      <c r="BH26" s="35">
        <f t="shared" si="60"/>
        <v>0</v>
      </c>
      <c r="BI26" s="35">
        <f t="shared" si="61"/>
        <v>0</v>
      </c>
      <c r="BJ26" s="35">
        <f t="shared" si="62"/>
        <v>0</v>
      </c>
      <c r="BK26" s="35">
        <f t="shared" si="63"/>
        <v>0</v>
      </c>
      <c r="BL26" s="35">
        <f t="shared" si="64"/>
        <v>81.157480135066706</v>
      </c>
      <c r="BM26" s="35">
        <f t="shared" si="65"/>
        <v>100</v>
      </c>
      <c r="BN26" s="35">
        <f t="shared" si="66"/>
        <v>83.298392732355012</v>
      </c>
      <c r="BO26" s="35">
        <f t="shared" si="67"/>
        <v>100</v>
      </c>
      <c r="BP26" s="36">
        <f t="shared" si="68"/>
        <v>0</v>
      </c>
      <c r="BQ26" s="35">
        <f t="shared" si="69"/>
        <v>81.332611050920903</v>
      </c>
      <c r="BR26" s="35">
        <f t="shared" si="70"/>
        <v>59.699094361671044</v>
      </c>
      <c r="BS26" s="35">
        <f t="shared" si="71"/>
        <v>53.763440860215056</v>
      </c>
      <c r="BT26" s="35">
        <f t="shared" si="72"/>
        <v>81.209546925566343</v>
      </c>
      <c r="BU26" s="35">
        <f t="shared" si="73"/>
        <v>57.308584686774942</v>
      </c>
      <c r="BV26" s="35">
        <f t="shared" si="74"/>
        <v>0</v>
      </c>
      <c r="BW26" s="35">
        <f t="shared" si="75"/>
        <v>0</v>
      </c>
      <c r="BX26" s="35">
        <f t="shared" si="76"/>
        <v>0</v>
      </c>
      <c r="BY26" s="35">
        <f t="shared" si="77"/>
        <v>0</v>
      </c>
      <c r="BZ26" s="35">
        <f t="shared" si="78"/>
        <v>0</v>
      </c>
      <c r="CA26" s="35">
        <f t="shared" si="79"/>
        <v>66.007497656982196</v>
      </c>
      <c r="CB26" s="35">
        <f t="shared" si="80"/>
        <v>100</v>
      </c>
      <c r="CC26" s="35">
        <f t="shared" si="81"/>
        <v>83.298392732354998</v>
      </c>
      <c r="CD26" s="35">
        <f t="shared" si="82"/>
        <v>100</v>
      </c>
      <c r="CE26" s="36">
        <f t="shared" si="83"/>
        <v>0</v>
      </c>
      <c r="CF26" s="35">
        <f t="shared" si="84"/>
        <v>100</v>
      </c>
      <c r="CG26" s="35">
        <f t="shared" si="85"/>
        <v>54.442520314373247</v>
      </c>
      <c r="CH26" s="35">
        <f t="shared" si="86"/>
        <v>26.641800985746634</v>
      </c>
      <c r="CI26" s="35">
        <f t="shared" si="87"/>
        <v>53.483415478886371</v>
      </c>
      <c r="CJ26" s="35">
        <f t="shared" si="88"/>
        <v>26.322099373917677</v>
      </c>
      <c r="CK26" s="35">
        <f t="shared" si="89"/>
        <v>0</v>
      </c>
      <c r="CL26" s="35">
        <f t="shared" si="90"/>
        <v>0</v>
      </c>
      <c r="CM26" s="35">
        <f t="shared" si="91"/>
        <v>0</v>
      </c>
      <c r="CN26" s="35">
        <f t="shared" si="92"/>
        <v>0</v>
      </c>
      <c r="CO26" s="35">
        <f t="shared" si="93"/>
        <v>0</v>
      </c>
      <c r="CP26" s="35">
        <f t="shared" si="94"/>
        <v>93.819102171306781</v>
      </c>
      <c r="CQ26" s="35">
        <f t="shared" si="95"/>
        <v>100</v>
      </c>
      <c r="CR26" s="35">
        <f t="shared" si="96"/>
        <v>40.013427324605573</v>
      </c>
      <c r="CS26" s="35">
        <f t="shared" si="97"/>
        <v>76.737160120845928</v>
      </c>
      <c r="CT26" s="23"/>
      <c r="CU26" s="21">
        <v>750.7</v>
      </c>
      <c r="CV26" s="21">
        <v>408.7</v>
      </c>
      <c r="CW26" s="21">
        <v>200</v>
      </c>
      <c r="CX26" s="21">
        <v>401.5</v>
      </c>
      <c r="CY26" s="21">
        <v>197.6</v>
      </c>
      <c r="CZ26" s="21"/>
      <c r="DA26" s="21"/>
      <c r="DB26" s="21"/>
      <c r="DC26" s="21"/>
      <c r="DD26" s="21"/>
      <c r="DE26" s="21">
        <v>704.3</v>
      </c>
      <c r="DF26" s="26">
        <v>2979</v>
      </c>
      <c r="DG26" s="26">
        <v>1192</v>
      </c>
      <c r="DH26" s="26">
        <v>2286</v>
      </c>
      <c r="DI26" s="23"/>
      <c r="DJ26" s="21">
        <v>31.68</v>
      </c>
      <c r="DK26" s="21">
        <v>7.5229999999999997</v>
      </c>
      <c r="DL26" s="21">
        <v>8.5370000000000008</v>
      </c>
      <c r="DM26" s="21">
        <v>20.36</v>
      </c>
      <c r="DN26" s="21">
        <v>14.49</v>
      </c>
      <c r="DO26" s="21"/>
      <c r="DP26" s="21"/>
      <c r="DQ26" s="21"/>
      <c r="DR26" s="21"/>
      <c r="DS26" s="21"/>
      <c r="DT26" s="21">
        <v>17.350000000000001</v>
      </c>
      <c r="DU26" s="26">
        <v>615.70000000000005</v>
      </c>
      <c r="DV26" s="26">
        <v>247.3</v>
      </c>
      <c r="DW26" s="26">
        <v>325.8</v>
      </c>
    </row>
    <row r="27" spans="1:128" ht="13.5" customHeight="1" x14ac:dyDescent="0.2">
      <c r="A27" s="29" t="s">
        <v>15</v>
      </c>
      <c r="B27" s="29" t="e">
        <f>VLOOKUP(A27,#REF!,6,FALSE)</f>
        <v>#REF!</v>
      </c>
      <c r="C27" s="48" t="s">
        <v>335</v>
      </c>
      <c r="D27" s="29" t="s">
        <v>109</v>
      </c>
      <c r="E27" s="96" t="str">
        <f t="shared" si="5"/>
        <v/>
      </c>
      <c r="F27" s="97">
        <f t="shared" si="6"/>
        <v>155.88784810126566</v>
      </c>
      <c r="G27" s="97">
        <f t="shared" si="7"/>
        <v>79.161066666666699</v>
      </c>
      <c r="H27" s="97">
        <f t="shared" si="8"/>
        <v>56.838181818181852</v>
      </c>
      <c r="I27" s="97">
        <f t="shared" si="9"/>
        <v>76.430352941176437</v>
      </c>
      <c r="J27" s="97">
        <f t="shared" si="10"/>
        <v>-65.919863013698603</v>
      </c>
      <c r="K27" s="97">
        <f t="shared" si="11"/>
        <v>-21.446666666666658</v>
      </c>
      <c r="L27" s="97">
        <f t="shared" si="12"/>
        <v>173.93299999999994</v>
      </c>
      <c r="M27" s="97" t="str">
        <f t="shared" si="13"/>
        <v/>
      </c>
      <c r="N27" s="97" t="str">
        <f t="shared" si="14"/>
        <v/>
      </c>
      <c r="O27" s="97" t="str">
        <f t="shared" si="15"/>
        <v/>
      </c>
      <c r="P27" s="97">
        <f t="shared" si="16"/>
        <v>-57.525679012345506</v>
      </c>
      <c r="Q27" s="96" t="str">
        <f t="shared" si="17"/>
        <v/>
      </c>
      <c r="R27" s="97">
        <f t="shared" si="18"/>
        <v>281.09000000000003</v>
      </c>
      <c r="S27" s="97">
        <f t="shared" si="19"/>
        <v>34.690000000000055</v>
      </c>
      <c r="T27" s="97">
        <f t="shared" si="20"/>
        <v>-64.20999999999998</v>
      </c>
      <c r="U27" s="97">
        <f t="shared" si="21"/>
        <v>24.090000000000032</v>
      </c>
      <c r="V27" s="97">
        <f t="shared" si="22"/>
        <v>-211.46999999999997</v>
      </c>
      <c r="W27" s="97">
        <f t="shared" si="23"/>
        <v>-212.24999999999997</v>
      </c>
      <c r="X27" s="97">
        <f t="shared" si="24"/>
        <v>68.990000000000009</v>
      </c>
      <c r="Y27" s="97" t="str">
        <f t="shared" si="25"/>
        <v/>
      </c>
      <c r="Z27" s="97" t="str">
        <f t="shared" si="26"/>
        <v/>
      </c>
      <c r="AA27" s="97" t="str">
        <f t="shared" si="27"/>
        <v/>
      </c>
      <c r="AB27" s="97">
        <f t="shared" si="28"/>
        <v>145.09000000000003</v>
      </c>
      <c r="AC27" s="36">
        <f t="shared" si="29"/>
        <v>0</v>
      </c>
      <c r="AD27" s="35">
        <f t="shared" si="30"/>
        <v>60.671722643553629</v>
      </c>
      <c r="AE27" s="35">
        <f t="shared" si="31"/>
        <v>45.807770961145195</v>
      </c>
      <c r="AF27" s="35">
        <f t="shared" si="32"/>
        <v>57.715053763440864</v>
      </c>
      <c r="AG27" s="35">
        <f t="shared" si="33"/>
        <v>61.286407766990294</v>
      </c>
      <c r="AH27" s="35">
        <f t="shared" si="34"/>
        <v>19.559164733178655</v>
      </c>
      <c r="AI27" s="35">
        <f t="shared" si="35"/>
        <v>36.566099835436091</v>
      </c>
      <c r="AJ27" s="35">
        <f t="shared" si="36"/>
        <v>72.919723328442672</v>
      </c>
      <c r="AK27" s="35">
        <f t="shared" si="37"/>
        <v>0</v>
      </c>
      <c r="AL27" s="35">
        <f t="shared" si="38"/>
        <v>0</v>
      </c>
      <c r="AM27" s="35">
        <f t="shared" si="39"/>
        <v>0</v>
      </c>
      <c r="AN27" s="35">
        <f t="shared" si="40"/>
        <v>39.737582005623246</v>
      </c>
      <c r="AO27" s="36">
        <f t="shared" si="41"/>
        <v>0</v>
      </c>
      <c r="AP27" s="35">
        <f t="shared" si="42"/>
        <v>100</v>
      </c>
      <c r="AQ27" s="35">
        <f t="shared" si="43"/>
        <v>56.000000000000007</v>
      </c>
      <c r="AR27" s="35">
        <f t="shared" si="44"/>
        <v>38.339285714285715</v>
      </c>
      <c r="AS27" s="35">
        <f t="shared" si="45"/>
        <v>54.107142857142854</v>
      </c>
      <c r="AT27" s="35">
        <f t="shared" si="46"/>
        <v>12.042857142857143</v>
      </c>
      <c r="AU27" s="35">
        <f t="shared" si="47"/>
        <v>19.160678355849385</v>
      </c>
      <c r="AV27" s="35">
        <f t="shared" si="48"/>
        <v>100</v>
      </c>
      <c r="AW27" s="35">
        <f t="shared" si="49"/>
        <v>0</v>
      </c>
      <c r="AX27" s="35">
        <f t="shared" si="50"/>
        <v>0</v>
      </c>
      <c r="AY27" s="35">
        <f t="shared" si="51"/>
        <v>0</v>
      </c>
      <c r="AZ27" s="35">
        <f t="shared" si="52"/>
        <v>100</v>
      </c>
      <c r="BA27" s="36">
        <f t="shared" si="53"/>
        <v>0</v>
      </c>
      <c r="BB27" s="35">
        <f t="shared" si="54"/>
        <v>83.203446028282372</v>
      </c>
      <c r="BC27" s="35">
        <f t="shared" si="55"/>
        <v>62.819452502335082</v>
      </c>
      <c r="BD27" s="35">
        <f t="shared" si="56"/>
        <v>79.148755822183489</v>
      </c>
      <c r="BE27" s="35">
        <f t="shared" si="57"/>
        <v>84.046407432110001</v>
      </c>
      <c r="BF27" s="35">
        <f t="shared" si="58"/>
        <v>26.822872935324909</v>
      </c>
      <c r="BG27" s="35">
        <f t="shared" si="59"/>
        <v>50.14569195598321</v>
      </c>
      <c r="BH27" s="35">
        <f t="shared" si="60"/>
        <v>100</v>
      </c>
      <c r="BI27" s="35">
        <f t="shared" si="61"/>
        <v>0</v>
      </c>
      <c r="BJ27" s="35">
        <f t="shared" si="62"/>
        <v>0</v>
      </c>
      <c r="BK27" s="35">
        <f t="shared" si="63"/>
        <v>0</v>
      </c>
      <c r="BL27" s="35">
        <f t="shared" si="64"/>
        <v>54.494970896472694</v>
      </c>
      <c r="BM27" s="35">
        <f t="shared" si="65"/>
        <v>0</v>
      </c>
      <c r="BN27" s="35">
        <f t="shared" si="66"/>
        <v>100</v>
      </c>
      <c r="BO27" s="35">
        <f t="shared" si="67"/>
        <v>61.188890894066461</v>
      </c>
      <c r="BP27" s="36">
        <f t="shared" si="68"/>
        <v>0</v>
      </c>
      <c r="BQ27" s="35">
        <f t="shared" si="69"/>
        <v>60.671722643553629</v>
      </c>
      <c r="BR27" s="35">
        <f t="shared" si="70"/>
        <v>45.807770961145195</v>
      </c>
      <c r="BS27" s="35">
        <f t="shared" si="71"/>
        <v>57.715053763440864</v>
      </c>
      <c r="BT27" s="35">
        <f t="shared" si="72"/>
        <v>61.286407766990294</v>
      </c>
      <c r="BU27" s="35">
        <f t="shared" si="73"/>
        <v>19.559164733178655</v>
      </c>
      <c r="BV27" s="35">
        <f t="shared" si="74"/>
        <v>36.566099835436091</v>
      </c>
      <c r="BW27" s="35">
        <f t="shared" si="75"/>
        <v>72.919723328442672</v>
      </c>
      <c r="BX27" s="35">
        <f t="shared" si="76"/>
        <v>0</v>
      </c>
      <c r="BY27" s="35">
        <f t="shared" si="77"/>
        <v>0</v>
      </c>
      <c r="BZ27" s="35">
        <f t="shared" si="78"/>
        <v>0</v>
      </c>
      <c r="CA27" s="35">
        <f t="shared" si="79"/>
        <v>39.737582005623246</v>
      </c>
      <c r="CB27" s="35">
        <f t="shared" si="80"/>
        <v>0</v>
      </c>
      <c r="CC27" s="35">
        <f t="shared" si="81"/>
        <v>17.379454926624739</v>
      </c>
      <c r="CD27" s="35">
        <f t="shared" si="82"/>
        <v>10.63429571303587</v>
      </c>
      <c r="CE27" s="36">
        <f t="shared" si="83"/>
        <v>0</v>
      </c>
      <c r="CF27" s="35">
        <f t="shared" si="84"/>
        <v>100</v>
      </c>
      <c r="CG27" s="35">
        <f t="shared" si="85"/>
        <v>56.000000000000007</v>
      </c>
      <c r="CH27" s="35">
        <f t="shared" si="86"/>
        <v>38.339285714285715</v>
      </c>
      <c r="CI27" s="35">
        <f t="shared" si="87"/>
        <v>54.107142857142854</v>
      </c>
      <c r="CJ27" s="35">
        <f t="shared" si="88"/>
        <v>12.042857142857143</v>
      </c>
      <c r="CK27" s="35">
        <f t="shared" si="89"/>
        <v>11.903571428571428</v>
      </c>
      <c r="CL27" s="35">
        <f t="shared" si="90"/>
        <v>62.125</v>
      </c>
      <c r="CM27" s="35">
        <f t="shared" si="91"/>
        <v>0</v>
      </c>
      <c r="CN27" s="35">
        <f t="shared" si="92"/>
        <v>0</v>
      </c>
      <c r="CO27" s="35">
        <f t="shared" si="93"/>
        <v>0</v>
      </c>
      <c r="CP27" s="35">
        <f t="shared" si="94"/>
        <v>75.714285714285708</v>
      </c>
      <c r="CQ27" s="35">
        <f t="shared" si="95"/>
        <v>0</v>
      </c>
      <c r="CR27" s="35">
        <f t="shared" si="96"/>
        <v>100</v>
      </c>
      <c r="CS27" s="35">
        <f t="shared" si="97"/>
        <v>97.748291113791723</v>
      </c>
      <c r="CT27" s="23"/>
      <c r="CU27" s="21">
        <v>560</v>
      </c>
      <c r="CV27" s="21">
        <v>313.60000000000002</v>
      </c>
      <c r="CW27" s="21">
        <v>214.7</v>
      </c>
      <c r="CX27" s="21">
        <v>303</v>
      </c>
      <c r="CY27" s="21">
        <v>67.44</v>
      </c>
      <c r="CZ27" s="21">
        <v>66.66</v>
      </c>
      <c r="DA27" s="21">
        <v>347.9</v>
      </c>
      <c r="DB27" s="21"/>
      <c r="DC27" s="21"/>
      <c r="DD27" s="21"/>
      <c r="DE27" s="21">
        <v>424</v>
      </c>
      <c r="DF27" s="21"/>
      <c r="DG27" s="21">
        <v>248.7</v>
      </c>
      <c r="DH27" s="21">
        <v>243.1</v>
      </c>
      <c r="DI27" s="23"/>
      <c r="DJ27" s="21">
        <v>43.87</v>
      </c>
      <c r="DK27" s="21">
        <v>16.32</v>
      </c>
      <c r="DL27" s="21">
        <v>6.8920000000000003</v>
      </c>
      <c r="DM27" s="21">
        <v>14.31</v>
      </c>
      <c r="DN27" s="21">
        <v>8.3170000000000002</v>
      </c>
      <c r="DO27" s="21">
        <v>4.1230000000000002</v>
      </c>
      <c r="DP27" s="21">
        <v>17.649999999999999</v>
      </c>
      <c r="DQ27" s="21"/>
      <c r="DR27" s="21"/>
      <c r="DS27" s="21"/>
      <c r="DT27" s="21">
        <v>22.44</v>
      </c>
      <c r="DU27" s="21"/>
      <c r="DV27" s="21">
        <v>45.24</v>
      </c>
      <c r="DW27" s="21">
        <v>23.61</v>
      </c>
    </row>
    <row r="28" spans="1:128" x14ac:dyDescent="0.2">
      <c r="A28" s="29" t="s">
        <v>16</v>
      </c>
      <c r="B28" s="29" t="e">
        <f>VLOOKUP(A28,#REF!,6,FALSE)</f>
        <v>#REF!</v>
      </c>
      <c r="C28" s="48" t="s">
        <v>335</v>
      </c>
      <c r="D28" s="29" t="s">
        <v>109</v>
      </c>
      <c r="E28" s="96" t="str">
        <f t="shared" si="5"/>
        <v/>
      </c>
      <c r="F28" s="97">
        <f t="shared" si="6"/>
        <v>-137.41215189873435</v>
      </c>
      <c r="G28" s="97">
        <f t="shared" si="7"/>
        <v>-87.238933333333335</v>
      </c>
      <c r="H28" s="97">
        <f t="shared" si="8"/>
        <v>-4.9618181818181313</v>
      </c>
      <c r="I28" s="97">
        <f t="shared" si="9"/>
        <v>-8.4696470588235684</v>
      </c>
      <c r="J28" s="97">
        <f t="shared" si="10"/>
        <v>-73.08986301369859</v>
      </c>
      <c r="K28" s="97" t="str">
        <f t="shared" si="11"/>
        <v/>
      </c>
      <c r="L28" s="97" t="str">
        <f t="shared" si="12"/>
        <v/>
      </c>
      <c r="M28" s="97" t="str">
        <f t="shared" si="13"/>
        <v/>
      </c>
      <c r="N28" s="97" t="str">
        <f t="shared" si="14"/>
        <v/>
      </c>
      <c r="O28" s="97" t="str">
        <f t="shared" si="15"/>
        <v/>
      </c>
      <c r="P28" s="97" t="str">
        <f t="shared" si="16"/>
        <v/>
      </c>
      <c r="Q28" s="96" t="str">
        <f t="shared" si="17"/>
        <v/>
      </c>
      <c r="R28" s="97">
        <f t="shared" si="18"/>
        <v>126.69749999999999</v>
      </c>
      <c r="S28" s="97">
        <f t="shared" si="19"/>
        <v>7.1974999999999909</v>
      </c>
      <c r="T28" s="97">
        <f t="shared" si="20"/>
        <v>12.897500000000008</v>
      </c>
      <c r="U28" s="97">
        <f t="shared" si="21"/>
        <v>78.097499999999997</v>
      </c>
      <c r="V28" s="97">
        <f t="shared" si="22"/>
        <v>-79.732499999999987</v>
      </c>
      <c r="W28" s="97" t="str">
        <f t="shared" si="23"/>
        <v/>
      </c>
      <c r="X28" s="97" t="str">
        <f t="shared" si="24"/>
        <v/>
      </c>
      <c r="Y28" s="97" t="str">
        <f t="shared" si="25"/>
        <v/>
      </c>
      <c r="Z28" s="97" t="str">
        <f t="shared" si="26"/>
        <v/>
      </c>
      <c r="AA28" s="97" t="str">
        <f t="shared" si="27"/>
        <v/>
      </c>
      <c r="AB28" s="97" t="str">
        <f t="shared" si="28"/>
        <v/>
      </c>
      <c r="AC28" s="36">
        <f t="shared" si="29"/>
        <v>0</v>
      </c>
      <c r="AD28" s="35">
        <f t="shared" si="30"/>
        <v>28.894907908992412</v>
      </c>
      <c r="AE28" s="35">
        <f t="shared" si="31"/>
        <v>21.501606777680394</v>
      </c>
      <c r="AF28" s="35">
        <f t="shared" si="32"/>
        <v>41.102150537634408</v>
      </c>
      <c r="AG28" s="35">
        <f t="shared" si="33"/>
        <v>44.114077669902912</v>
      </c>
      <c r="AH28" s="35">
        <f t="shared" si="34"/>
        <v>17.479698375870068</v>
      </c>
      <c r="AI28" s="35">
        <f t="shared" si="35"/>
        <v>0</v>
      </c>
      <c r="AJ28" s="35">
        <f t="shared" si="36"/>
        <v>0</v>
      </c>
      <c r="AK28" s="35">
        <f t="shared" si="37"/>
        <v>0</v>
      </c>
      <c r="AL28" s="35">
        <f t="shared" si="38"/>
        <v>0</v>
      </c>
      <c r="AM28" s="35">
        <f t="shared" si="39"/>
        <v>0</v>
      </c>
      <c r="AN28" s="35">
        <f t="shared" si="40"/>
        <v>0</v>
      </c>
      <c r="AO28" s="36">
        <f t="shared" si="41"/>
        <v>0</v>
      </c>
      <c r="AP28" s="35">
        <f t="shared" si="42"/>
        <v>100</v>
      </c>
      <c r="AQ28" s="35">
        <f t="shared" si="43"/>
        <v>55.1931008623922</v>
      </c>
      <c r="AR28" s="35">
        <f t="shared" si="44"/>
        <v>57.330333708286467</v>
      </c>
      <c r="AS28" s="35">
        <f t="shared" si="45"/>
        <v>81.777277840269974</v>
      </c>
      <c r="AT28" s="35">
        <f t="shared" si="46"/>
        <v>22.598425196850396</v>
      </c>
      <c r="AU28" s="35">
        <f t="shared" si="47"/>
        <v>0</v>
      </c>
      <c r="AV28" s="35">
        <f t="shared" si="48"/>
        <v>0</v>
      </c>
      <c r="AW28" s="35">
        <f t="shared" si="49"/>
        <v>0</v>
      </c>
      <c r="AX28" s="35">
        <f t="shared" si="50"/>
        <v>0</v>
      </c>
      <c r="AY28" s="35">
        <f t="shared" si="51"/>
        <v>0</v>
      </c>
      <c r="AZ28" s="35">
        <f t="shared" si="52"/>
        <v>0</v>
      </c>
      <c r="BA28" s="36">
        <f t="shared" si="53"/>
        <v>0</v>
      </c>
      <c r="BB28" s="35">
        <f t="shared" si="54"/>
        <v>65.500423980769597</v>
      </c>
      <c r="BC28" s="35">
        <f t="shared" si="55"/>
        <v>48.740918802774814</v>
      </c>
      <c r="BD28" s="35">
        <f t="shared" si="56"/>
        <v>93.172412773069468</v>
      </c>
      <c r="BE28" s="35">
        <f t="shared" si="57"/>
        <v>99.999999999999986</v>
      </c>
      <c r="BF28" s="35">
        <f t="shared" si="58"/>
        <v>39.623855465521146</v>
      </c>
      <c r="BG28" s="35">
        <f t="shared" si="59"/>
        <v>0</v>
      </c>
      <c r="BH28" s="35">
        <f t="shared" si="60"/>
        <v>0</v>
      </c>
      <c r="BI28" s="35">
        <f t="shared" si="61"/>
        <v>0</v>
      </c>
      <c r="BJ28" s="35">
        <f t="shared" si="62"/>
        <v>0</v>
      </c>
      <c r="BK28" s="35">
        <f t="shared" si="63"/>
        <v>0</v>
      </c>
      <c r="BL28" s="35">
        <f t="shared" si="64"/>
        <v>0</v>
      </c>
      <c r="BM28" s="35">
        <f t="shared" si="65"/>
        <v>92.724068479355481</v>
      </c>
      <c r="BN28" s="35">
        <f t="shared" si="66"/>
        <v>72.676246891911646</v>
      </c>
      <c r="BO28" s="35">
        <f t="shared" si="67"/>
        <v>100</v>
      </c>
      <c r="BP28" s="36">
        <f t="shared" si="68"/>
        <v>0</v>
      </c>
      <c r="BQ28" s="35">
        <f t="shared" si="69"/>
        <v>28.894907908992415</v>
      </c>
      <c r="BR28" s="35">
        <f t="shared" si="70"/>
        <v>21.501606777680394</v>
      </c>
      <c r="BS28" s="35">
        <f t="shared" si="71"/>
        <v>41.102150537634408</v>
      </c>
      <c r="BT28" s="35">
        <f t="shared" si="72"/>
        <v>44.114077669902912</v>
      </c>
      <c r="BU28" s="35">
        <f t="shared" si="73"/>
        <v>17.479698375870068</v>
      </c>
      <c r="BV28" s="35">
        <f t="shared" si="74"/>
        <v>0</v>
      </c>
      <c r="BW28" s="35">
        <f t="shared" si="75"/>
        <v>0</v>
      </c>
      <c r="BX28" s="35">
        <f t="shared" si="76"/>
        <v>0</v>
      </c>
      <c r="BY28" s="35">
        <f t="shared" si="77"/>
        <v>0</v>
      </c>
      <c r="BZ28" s="35">
        <f t="shared" si="78"/>
        <v>0</v>
      </c>
      <c r="CA28" s="35">
        <f t="shared" si="79"/>
        <v>0</v>
      </c>
      <c r="CB28" s="35">
        <f t="shared" si="80"/>
        <v>4.1859684457871769</v>
      </c>
      <c r="CC28" s="35">
        <f t="shared" si="81"/>
        <v>3.2809224318658279</v>
      </c>
      <c r="CD28" s="35">
        <f t="shared" si="82"/>
        <v>4.514435695538058</v>
      </c>
      <c r="CE28" s="36">
        <f t="shared" si="83"/>
        <v>0</v>
      </c>
      <c r="CF28" s="35">
        <f t="shared" si="84"/>
        <v>100</v>
      </c>
      <c r="CG28" s="35">
        <f t="shared" si="85"/>
        <v>55.1931008623922</v>
      </c>
      <c r="CH28" s="35">
        <f t="shared" si="86"/>
        <v>57.330333708286467</v>
      </c>
      <c r="CI28" s="35">
        <f t="shared" si="87"/>
        <v>81.777277840269974</v>
      </c>
      <c r="CJ28" s="35">
        <f t="shared" si="88"/>
        <v>22.598425196850396</v>
      </c>
      <c r="CK28" s="35">
        <f t="shared" si="89"/>
        <v>0</v>
      </c>
      <c r="CL28" s="35">
        <f t="shared" si="90"/>
        <v>0</v>
      </c>
      <c r="CM28" s="35">
        <f t="shared" si="91"/>
        <v>0</v>
      </c>
      <c r="CN28" s="35">
        <f t="shared" si="92"/>
        <v>0</v>
      </c>
      <c r="CO28" s="35">
        <f t="shared" si="93"/>
        <v>0</v>
      </c>
      <c r="CP28" s="35">
        <f t="shared" si="94"/>
        <v>0</v>
      </c>
      <c r="CQ28" s="35">
        <f t="shared" si="95"/>
        <v>100</v>
      </c>
      <c r="CR28" s="35">
        <f t="shared" si="96"/>
        <v>37.650360866078586</v>
      </c>
      <c r="CS28" s="35">
        <f t="shared" si="97"/>
        <v>82.758620689655174</v>
      </c>
      <c r="CT28" s="23"/>
      <c r="CU28" s="21">
        <v>266.7</v>
      </c>
      <c r="CV28" s="21">
        <v>147.19999999999999</v>
      </c>
      <c r="CW28" s="21">
        <v>152.9</v>
      </c>
      <c r="CX28" s="21">
        <v>218.1</v>
      </c>
      <c r="CY28" s="21">
        <v>60.27</v>
      </c>
      <c r="CZ28" s="21"/>
      <c r="DA28" s="21"/>
      <c r="DB28" s="21"/>
      <c r="DC28" s="21"/>
      <c r="DD28" s="21"/>
      <c r="DE28" s="21"/>
      <c r="DF28" s="21">
        <v>124.7</v>
      </c>
      <c r="DG28" s="21">
        <v>46.95</v>
      </c>
      <c r="DH28" s="21">
        <v>103.2</v>
      </c>
      <c r="DI28" s="23"/>
      <c r="DJ28" s="21">
        <v>16.18</v>
      </c>
      <c r="DK28" s="21">
        <v>5.8650000000000002</v>
      </c>
      <c r="DL28" s="21">
        <v>8.0220000000000002</v>
      </c>
      <c r="DM28" s="21">
        <v>10.54</v>
      </c>
      <c r="DN28" s="21">
        <v>4.4720000000000004</v>
      </c>
      <c r="DO28" s="21"/>
      <c r="DP28" s="21"/>
      <c r="DQ28" s="21"/>
      <c r="DR28" s="21"/>
      <c r="DS28" s="21"/>
      <c r="DT28" s="21"/>
      <c r="DU28" s="21">
        <v>5.7460000000000004</v>
      </c>
      <c r="DV28" s="21">
        <v>3.0840000000000001</v>
      </c>
      <c r="DW28" s="21">
        <v>3.5950000000000002</v>
      </c>
    </row>
    <row r="29" spans="1:128" x14ac:dyDescent="0.2">
      <c r="A29" s="29" t="s">
        <v>17</v>
      </c>
      <c r="B29" s="29" t="e">
        <f>VLOOKUP(A29,#REF!,6,FALSE)</f>
        <v>#REF!</v>
      </c>
      <c r="C29" s="48" t="s">
        <v>335</v>
      </c>
      <c r="D29" s="29" t="s">
        <v>110</v>
      </c>
      <c r="E29" s="96">
        <f t="shared" si="5"/>
        <v>-16.041515151515146</v>
      </c>
      <c r="F29" s="97">
        <f t="shared" si="6"/>
        <v>97.887848101265661</v>
      </c>
      <c r="G29" s="97">
        <f t="shared" si="7"/>
        <v>-12.83893333333333</v>
      </c>
      <c r="H29" s="97">
        <f t="shared" si="8"/>
        <v>77.538181818181869</v>
      </c>
      <c r="I29" s="97">
        <f t="shared" si="9"/>
        <v>13.930352941176437</v>
      </c>
      <c r="J29" s="97">
        <f t="shared" si="10"/>
        <v>35.040136986301405</v>
      </c>
      <c r="K29" s="97">
        <f t="shared" si="11"/>
        <v>-10.216666666666654</v>
      </c>
      <c r="L29" s="97">
        <f t="shared" si="12"/>
        <v>95.732999999999947</v>
      </c>
      <c r="M29" s="97">
        <f t="shared" si="13"/>
        <v>166.76341463414639</v>
      </c>
      <c r="N29" s="97">
        <f t="shared" si="14"/>
        <v>167.69972972972982</v>
      </c>
      <c r="O29" s="97">
        <f t="shared" si="15"/>
        <v>263.35199999999986</v>
      </c>
      <c r="P29" s="97">
        <f t="shared" si="16"/>
        <v>366.87432098765447</v>
      </c>
      <c r="Q29" s="96">
        <f t="shared" si="17"/>
        <v>-501.40866666666676</v>
      </c>
      <c r="R29" s="97">
        <f t="shared" si="18"/>
        <v>-25.498666666666736</v>
      </c>
      <c r="S29" s="97">
        <f t="shared" si="19"/>
        <v>-305.89866666666671</v>
      </c>
      <c r="T29" s="97">
        <f t="shared" si="20"/>
        <v>-292.09866666666676</v>
      </c>
      <c r="U29" s="97">
        <f t="shared" si="21"/>
        <v>-286.99866666666674</v>
      </c>
      <c r="V29" s="97">
        <f t="shared" si="22"/>
        <v>-359.09866666666676</v>
      </c>
      <c r="W29" s="97">
        <f t="shared" si="23"/>
        <v>-449.60866666666675</v>
      </c>
      <c r="X29" s="97">
        <f t="shared" si="24"/>
        <v>-257.79866666666675</v>
      </c>
      <c r="Y29" s="97">
        <f t="shared" si="25"/>
        <v>-70.398666666666713</v>
      </c>
      <c r="Z29" s="97">
        <f t="shared" si="26"/>
        <v>20.401333333333241</v>
      </c>
      <c r="AA29" s="97">
        <f t="shared" si="27"/>
        <v>74.001333333333264</v>
      </c>
      <c r="AB29" s="97">
        <f t="shared" si="28"/>
        <v>320.90133333333324</v>
      </c>
      <c r="AC29" s="36">
        <f t="shared" si="29"/>
        <v>39.941824862216784</v>
      </c>
      <c r="AD29" s="35">
        <f t="shared" si="30"/>
        <v>54.387865655471288</v>
      </c>
      <c r="AE29" s="35">
        <f t="shared" si="31"/>
        <v>32.369266725094946</v>
      </c>
      <c r="AF29" s="35">
        <f t="shared" si="32"/>
        <v>63.27956989247312</v>
      </c>
      <c r="AG29" s="35">
        <f t="shared" si="33"/>
        <v>48.644822006472495</v>
      </c>
      <c r="AH29" s="35">
        <f t="shared" si="34"/>
        <v>48.839907192575403</v>
      </c>
      <c r="AI29" s="35">
        <f t="shared" si="35"/>
        <v>42.726275370268787</v>
      </c>
      <c r="AJ29" s="35">
        <f t="shared" si="36"/>
        <v>56.529029553552711</v>
      </c>
      <c r="AK29" s="35">
        <f t="shared" si="37"/>
        <v>61.036186406729875</v>
      </c>
      <c r="AL29" s="35">
        <f t="shared" si="38"/>
        <v>64.5043560160113</v>
      </c>
      <c r="AM29" s="35">
        <f t="shared" si="39"/>
        <v>65.090358186343465</v>
      </c>
      <c r="AN29" s="35">
        <f t="shared" si="40"/>
        <v>79.512652296157455</v>
      </c>
      <c r="AO29" s="36">
        <f t="shared" si="41"/>
        <v>100</v>
      </c>
      <c r="AP29" s="35">
        <f t="shared" si="42"/>
        <v>100</v>
      </c>
      <c r="AQ29" s="35">
        <f t="shared" si="43"/>
        <v>44.143426294820721</v>
      </c>
      <c r="AR29" s="35">
        <f t="shared" si="44"/>
        <v>46.892430278884461</v>
      </c>
      <c r="AS29" s="35">
        <f t="shared" si="45"/>
        <v>47.908366533864545</v>
      </c>
      <c r="AT29" s="35">
        <f t="shared" si="46"/>
        <v>33.545816733067731</v>
      </c>
      <c r="AU29" s="35">
        <f t="shared" si="47"/>
        <v>28.880237300704486</v>
      </c>
      <c r="AV29" s="35">
        <f t="shared" si="48"/>
        <v>100</v>
      </c>
      <c r="AW29" s="35">
        <f t="shared" si="49"/>
        <v>53.877887788778878</v>
      </c>
      <c r="AX29" s="35">
        <f t="shared" si="50"/>
        <v>64.580386610089576</v>
      </c>
      <c r="AY29" s="35">
        <f t="shared" si="51"/>
        <v>70.898161244695899</v>
      </c>
      <c r="AZ29" s="35">
        <f t="shared" si="52"/>
        <v>100</v>
      </c>
      <c r="BA29" s="36">
        <f t="shared" si="53"/>
        <v>50.233294587441428</v>
      </c>
      <c r="BB29" s="35">
        <f t="shared" si="54"/>
        <v>68.401523637892339</v>
      </c>
      <c r="BC29" s="35">
        <f t="shared" si="55"/>
        <v>40.709579910038073</v>
      </c>
      <c r="BD29" s="35">
        <f t="shared" si="56"/>
        <v>79.584277552179174</v>
      </c>
      <c r="BE29" s="35">
        <f t="shared" si="57"/>
        <v>61.178718860096829</v>
      </c>
      <c r="BF29" s="35">
        <f t="shared" si="58"/>
        <v>61.424069984061703</v>
      </c>
      <c r="BG29" s="35">
        <f t="shared" si="59"/>
        <v>53.735190735592639</v>
      </c>
      <c r="BH29" s="35">
        <f t="shared" si="60"/>
        <v>71.094382995804736</v>
      </c>
      <c r="BI29" s="35">
        <f t="shared" si="61"/>
        <v>76.762860556318685</v>
      </c>
      <c r="BJ29" s="35">
        <f t="shared" si="62"/>
        <v>81.124643881522928</v>
      </c>
      <c r="BK29" s="35">
        <f t="shared" si="63"/>
        <v>81.861636238600269</v>
      </c>
      <c r="BL29" s="35">
        <f t="shared" si="64"/>
        <v>100</v>
      </c>
      <c r="BM29" s="35">
        <f t="shared" si="65"/>
        <v>69.366353951343612</v>
      </c>
      <c r="BN29" s="35">
        <f t="shared" si="66"/>
        <v>86.390268123138028</v>
      </c>
      <c r="BO29" s="35">
        <f t="shared" si="67"/>
        <v>100</v>
      </c>
      <c r="BP29" s="36">
        <f t="shared" si="68"/>
        <v>39.941824862216784</v>
      </c>
      <c r="BQ29" s="35">
        <f t="shared" si="69"/>
        <v>54.387865655471288</v>
      </c>
      <c r="BR29" s="35">
        <f t="shared" si="70"/>
        <v>32.369266725094946</v>
      </c>
      <c r="BS29" s="35">
        <f t="shared" si="71"/>
        <v>63.27956989247312</v>
      </c>
      <c r="BT29" s="35">
        <f t="shared" si="72"/>
        <v>48.644822006472495</v>
      </c>
      <c r="BU29" s="35">
        <f t="shared" si="73"/>
        <v>48.839907192575403</v>
      </c>
      <c r="BV29" s="35">
        <f t="shared" si="74"/>
        <v>42.726275370268787</v>
      </c>
      <c r="BW29" s="35">
        <f t="shared" si="75"/>
        <v>56.529029553552711</v>
      </c>
      <c r="BX29" s="35">
        <f t="shared" si="76"/>
        <v>61.036186406729875</v>
      </c>
      <c r="BY29" s="35">
        <f t="shared" si="77"/>
        <v>64.5043560160113</v>
      </c>
      <c r="BZ29" s="35">
        <f t="shared" si="78"/>
        <v>65.090358186343465</v>
      </c>
      <c r="CA29" s="35">
        <f t="shared" si="79"/>
        <v>79.512652296157455</v>
      </c>
      <c r="CB29" s="35">
        <f t="shared" si="80"/>
        <v>46.12286002014099</v>
      </c>
      <c r="CC29" s="35">
        <f t="shared" si="81"/>
        <v>57.442348008385743</v>
      </c>
      <c r="CD29" s="35">
        <f t="shared" si="82"/>
        <v>66.491688538932635</v>
      </c>
      <c r="CE29" s="36">
        <f t="shared" si="83"/>
        <v>3.0752003771805754</v>
      </c>
      <c r="CF29" s="35">
        <f t="shared" si="84"/>
        <v>59.170202734559169</v>
      </c>
      <c r="CG29" s="35">
        <f t="shared" si="85"/>
        <v>26.119754832626121</v>
      </c>
      <c r="CH29" s="35">
        <f t="shared" si="86"/>
        <v>27.746346063177747</v>
      </c>
      <c r="CI29" s="35">
        <f t="shared" si="87"/>
        <v>28.347477604903347</v>
      </c>
      <c r="CJ29" s="35">
        <f t="shared" si="88"/>
        <v>19.84912776991985</v>
      </c>
      <c r="CK29" s="35">
        <f t="shared" si="89"/>
        <v>9.1808109382366805</v>
      </c>
      <c r="CL29" s="35">
        <f t="shared" si="90"/>
        <v>31.789250353606789</v>
      </c>
      <c r="CM29" s="35">
        <f t="shared" si="91"/>
        <v>53.877887788778878</v>
      </c>
      <c r="CN29" s="35">
        <f t="shared" si="92"/>
        <v>64.580386610089576</v>
      </c>
      <c r="CO29" s="35">
        <f t="shared" si="93"/>
        <v>70.898161244695899</v>
      </c>
      <c r="CP29" s="35">
        <f t="shared" si="94"/>
        <v>100</v>
      </c>
      <c r="CQ29" s="35">
        <f t="shared" si="95"/>
        <v>90.39473684210526</v>
      </c>
      <c r="CR29" s="35">
        <f t="shared" si="96"/>
        <v>54.078947368421055</v>
      </c>
      <c r="CS29" s="35">
        <f t="shared" si="97"/>
        <v>100</v>
      </c>
      <c r="CT29" s="23">
        <v>26.09</v>
      </c>
      <c r="CU29" s="21">
        <v>502</v>
      </c>
      <c r="CV29" s="21">
        <v>221.6</v>
      </c>
      <c r="CW29" s="21">
        <v>235.4</v>
      </c>
      <c r="CX29" s="21">
        <v>240.5</v>
      </c>
      <c r="CY29" s="21">
        <v>168.4</v>
      </c>
      <c r="CZ29" s="21">
        <v>77.89</v>
      </c>
      <c r="DA29" s="21">
        <v>269.7</v>
      </c>
      <c r="DB29" s="21">
        <v>457.1</v>
      </c>
      <c r="DC29" s="21">
        <v>547.9</v>
      </c>
      <c r="DD29" s="21">
        <v>601.5</v>
      </c>
      <c r="DE29" s="21">
        <v>848.4</v>
      </c>
      <c r="DF29" s="21">
        <v>1374</v>
      </c>
      <c r="DG29" s="21">
        <v>822</v>
      </c>
      <c r="DH29" s="21">
        <v>1520</v>
      </c>
      <c r="DI29" s="23">
        <v>2.3210000000000002</v>
      </c>
      <c r="DJ29" s="21">
        <v>23.68</v>
      </c>
      <c r="DK29" s="21">
        <v>6.1870000000000003</v>
      </c>
      <c r="DL29" s="21">
        <v>9.7530000000000001</v>
      </c>
      <c r="DM29" s="21">
        <v>6.0750000000000002</v>
      </c>
      <c r="DN29" s="21">
        <v>7.9930000000000003</v>
      </c>
      <c r="DO29" s="21">
        <v>4.9800000000000004</v>
      </c>
      <c r="DP29" s="21">
        <v>8.7479999999999993</v>
      </c>
      <c r="DQ29" s="21">
        <v>19.25</v>
      </c>
      <c r="DR29" s="21">
        <v>30.49</v>
      </c>
      <c r="DS29" s="21">
        <v>27.63</v>
      </c>
      <c r="DT29" s="21">
        <v>16.78</v>
      </c>
      <c r="DU29" s="21">
        <v>79.760000000000005</v>
      </c>
      <c r="DV29" s="21">
        <v>35.979999999999997</v>
      </c>
      <c r="DW29" s="21">
        <v>45.72</v>
      </c>
    </row>
    <row r="30" spans="1:128" x14ac:dyDescent="0.2">
      <c r="A30" s="29" t="s">
        <v>18</v>
      </c>
      <c r="B30" s="29" t="e">
        <f>VLOOKUP(A30,#REF!,6,FALSE)</f>
        <v>#REF!</v>
      </c>
      <c r="C30" s="48" t="s">
        <v>335</v>
      </c>
      <c r="D30" s="29" t="s">
        <v>111</v>
      </c>
      <c r="E30" s="96" t="str">
        <f t="shared" si="5"/>
        <v/>
      </c>
      <c r="F30" s="97">
        <f t="shared" si="6"/>
        <v>103.88784810126566</v>
      </c>
      <c r="G30" s="97">
        <f t="shared" si="7"/>
        <v>92.661066666666699</v>
      </c>
      <c r="H30" s="97">
        <f t="shared" si="8"/>
        <v>42.038181818181869</v>
      </c>
      <c r="I30" s="97">
        <f t="shared" si="9"/>
        <v>81.430352941176437</v>
      </c>
      <c r="J30" s="97">
        <f t="shared" si="10"/>
        <v>-24.759863013698606</v>
      </c>
      <c r="K30" s="97" t="str">
        <f t="shared" si="11"/>
        <v/>
      </c>
      <c r="L30" s="97" t="str">
        <f t="shared" si="12"/>
        <v/>
      </c>
      <c r="M30" s="97" t="str">
        <f t="shared" si="13"/>
        <v/>
      </c>
      <c r="N30" s="97" t="str">
        <f t="shared" si="14"/>
        <v/>
      </c>
      <c r="O30" s="97" t="str">
        <f t="shared" si="15"/>
        <v/>
      </c>
      <c r="P30" s="97">
        <f t="shared" si="16"/>
        <v>-416.31567901234553</v>
      </c>
      <c r="Q30" s="96" t="str">
        <f t="shared" si="17"/>
        <v/>
      </c>
      <c r="R30" s="97">
        <f t="shared" si="18"/>
        <v>63.843333333333305</v>
      </c>
      <c r="S30" s="97">
        <f t="shared" si="19"/>
        <v>-117.05666666666667</v>
      </c>
      <c r="T30" s="97">
        <f t="shared" si="20"/>
        <v>-244.25666666666669</v>
      </c>
      <c r="U30" s="97">
        <f t="shared" si="21"/>
        <v>-136.15666666666669</v>
      </c>
      <c r="V30" s="97">
        <f t="shared" si="22"/>
        <v>-335.55666666666673</v>
      </c>
      <c r="W30" s="97" t="str">
        <f t="shared" si="23"/>
        <v/>
      </c>
      <c r="X30" s="97" t="str">
        <f t="shared" si="24"/>
        <v/>
      </c>
      <c r="Y30" s="97" t="str">
        <f t="shared" si="25"/>
        <v/>
      </c>
      <c r="Z30" s="97" t="str">
        <f t="shared" si="26"/>
        <v/>
      </c>
      <c r="AA30" s="97" t="str">
        <f t="shared" si="27"/>
        <v/>
      </c>
      <c r="AB30" s="97">
        <f t="shared" si="28"/>
        <v>-378.94666666666672</v>
      </c>
      <c r="AC30" s="36">
        <f t="shared" si="29"/>
        <v>0</v>
      </c>
      <c r="AD30" s="35">
        <f t="shared" si="30"/>
        <v>55.037919826652221</v>
      </c>
      <c r="AE30" s="35">
        <f t="shared" si="31"/>
        <v>47.779725387087353</v>
      </c>
      <c r="AF30" s="35">
        <f t="shared" si="32"/>
        <v>53.736559139784937</v>
      </c>
      <c r="AG30" s="35">
        <f t="shared" si="33"/>
        <v>62.297734627831716</v>
      </c>
      <c r="AH30" s="35">
        <f t="shared" si="34"/>
        <v>31.496519721577723</v>
      </c>
      <c r="AI30" s="35">
        <f t="shared" si="35"/>
        <v>0</v>
      </c>
      <c r="AJ30" s="35">
        <f t="shared" si="36"/>
        <v>0</v>
      </c>
      <c r="AK30" s="35">
        <f t="shared" si="37"/>
        <v>0</v>
      </c>
      <c r="AL30" s="35">
        <f t="shared" si="38"/>
        <v>0</v>
      </c>
      <c r="AM30" s="35">
        <f t="shared" si="39"/>
        <v>0</v>
      </c>
      <c r="AN30" s="35">
        <f t="shared" si="40"/>
        <v>6.1115276476101208</v>
      </c>
      <c r="AO30" s="36">
        <f t="shared" si="41"/>
        <v>0</v>
      </c>
      <c r="AP30" s="35">
        <f t="shared" si="42"/>
        <v>100</v>
      </c>
      <c r="AQ30" s="35">
        <f t="shared" si="43"/>
        <v>64.38976377952757</v>
      </c>
      <c r="AR30" s="35">
        <f t="shared" si="44"/>
        <v>39.3503937007874</v>
      </c>
      <c r="AS30" s="35">
        <f t="shared" si="45"/>
        <v>60.629921259842519</v>
      </c>
      <c r="AT30" s="35">
        <f t="shared" si="46"/>
        <v>21.377952755905511</v>
      </c>
      <c r="AU30" s="35">
        <f t="shared" si="47"/>
        <v>0</v>
      </c>
      <c r="AV30" s="35">
        <f t="shared" si="48"/>
        <v>0</v>
      </c>
      <c r="AW30" s="35">
        <f t="shared" si="49"/>
        <v>0</v>
      </c>
      <c r="AX30" s="35">
        <f t="shared" si="50"/>
        <v>0</v>
      </c>
      <c r="AY30" s="35">
        <f t="shared" si="51"/>
        <v>0</v>
      </c>
      <c r="AZ30" s="35">
        <f t="shared" si="52"/>
        <v>100</v>
      </c>
      <c r="BA30" s="36">
        <f t="shared" si="53"/>
        <v>0</v>
      </c>
      <c r="BB30" s="35">
        <f t="shared" si="54"/>
        <v>88.346582994470324</v>
      </c>
      <c r="BC30" s="35">
        <f t="shared" si="55"/>
        <v>76.695766984986975</v>
      </c>
      <c r="BD30" s="35">
        <f t="shared" si="56"/>
        <v>86.25764558022621</v>
      </c>
      <c r="BE30" s="35">
        <f t="shared" si="57"/>
        <v>100</v>
      </c>
      <c r="BF30" s="35">
        <f t="shared" si="58"/>
        <v>50.558049838792293</v>
      </c>
      <c r="BG30" s="35">
        <f t="shared" si="59"/>
        <v>0</v>
      </c>
      <c r="BH30" s="35">
        <f t="shared" si="60"/>
        <v>0</v>
      </c>
      <c r="BI30" s="35">
        <f t="shared" si="61"/>
        <v>0</v>
      </c>
      <c r="BJ30" s="35">
        <f t="shared" si="62"/>
        <v>0</v>
      </c>
      <c r="BK30" s="35">
        <f t="shared" si="63"/>
        <v>0</v>
      </c>
      <c r="BL30" s="35">
        <f t="shared" si="64"/>
        <v>9.8101924317481952</v>
      </c>
      <c r="BM30" s="35">
        <f t="shared" si="65"/>
        <v>64.94695068871934</v>
      </c>
      <c r="BN30" s="35">
        <f t="shared" si="66"/>
        <v>40.871229080055429</v>
      </c>
      <c r="BO30" s="35">
        <f t="shared" si="67"/>
        <v>100</v>
      </c>
      <c r="BP30" s="36">
        <f t="shared" si="68"/>
        <v>0</v>
      </c>
      <c r="BQ30" s="35">
        <f t="shared" si="69"/>
        <v>55.037919826652221</v>
      </c>
      <c r="BR30" s="35">
        <f t="shared" si="70"/>
        <v>47.779725387087353</v>
      </c>
      <c r="BS30" s="35">
        <f t="shared" si="71"/>
        <v>53.736559139784944</v>
      </c>
      <c r="BT30" s="35">
        <f t="shared" si="72"/>
        <v>62.297734627831716</v>
      </c>
      <c r="BU30" s="35">
        <f t="shared" si="73"/>
        <v>31.496519721577727</v>
      </c>
      <c r="BV30" s="35">
        <f t="shared" si="74"/>
        <v>0</v>
      </c>
      <c r="BW30" s="35">
        <f t="shared" si="75"/>
        <v>0</v>
      </c>
      <c r="BX30" s="35">
        <f t="shared" si="76"/>
        <v>0</v>
      </c>
      <c r="BY30" s="35">
        <f t="shared" si="77"/>
        <v>0</v>
      </c>
      <c r="BZ30" s="35">
        <f t="shared" si="78"/>
        <v>0</v>
      </c>
      <c r="CA30" s="35">
        <f t="shared" si="79"/>
        <v>6.1115276476101208</v>
      </c>
      <c r="CB30" s="35">
        <f t="shared" si="80"/>
        <v>33.52467270896274</v>
      </c>
      <c r="CC30" s="35">
        <f t="shared" si="81"/>
        <v>21.097134870719774</v>
      </c>
      <c r="CD30" s="35">
        <f t="shared" si="82"/>
        <v>51.618547681539809</v>
      </c>
      <c r="CE30" s="36">
        <f t="shared" si="83"/>
        <v>0</v>
      </c>
      <c r="CF30" s="35">
        <f t="shared" si="84"/>
        <v>100</v>
      </c>
      <c r="CG30" s="35">
        <f t="shared" si="85"/>
        <v>64.38976377952757</v>
      </c>
      <c r="CH30" s="35">
        <f t="shared" si="86"/>
        <v>39.3503937007874</v>
      </c>
      <c r="CI30" s="35">
        <f t="shared" si="87"/>
        <v>60.629921259842519</v>
      </c>
      <c r="CJ30" s="35">
        <f t="shared" si="88"/>
        <v>21.377952755905511</v>
      </c>
      <c r="CK30" s="35">
        <f t="shared" si="89"/>
        <v>0</v>
      </c>
      <c r="CL30" s="35">
        <f t="shared" si="90"/>
        <v>0</v>
      </c>
      <c r="CM30" s="35">
        <f t="shared" si="91"/>
        <v>0</v>
      </c>
      <c r="CN30" s="35">
        <f t="shared" si="92"/>
        <v>0</v>
      </c>
      <c r="CO30" s="35">
        <f t="shared" si="93"/>
        <v>0</v>
      </c>
      <c r="CP30" s="35">
        <f t="shared" si="94"/>
        <v>12.836614173228345</v>
      </c>
      <c r="CQ30" s="35">
        <f t="shared" si="95"/>
        <v>84.63559322033899</v>
      </c>
      <c r="CR30" s="35">
        <f t="shared" si="96"/>
        <v>25.584745762711862</v>
      </c>
      <c r="CS30" s="35">
        <f t="shared" si="97"/>
        <v>100</v>
      </c>
      <c r="CT30" s="23"/>
      <c r="CU30" s="21">
        <v>508</v>
      </c>
      <c r="CV30" s="21">
        <v>327.10000000000002</v>
      </c>
      <c r="CW30" s="21">
        <v>199.9</v>
      </c>
      <c r="CX30" s="21">
        <v>308</v>
      </c>
      <c r="CY30" s="21">
        <v>108.6</v>
      </c>
      <c r="CZ30" s="21"/>
      <c r="DA30" s="21"/>
      <c r="DB30" s="21"/>
      <c r="DC30" s="21"/>
      <c r="DD30" s="21"/>
      <c r="DE30" s="21">
        <v>65.209999999999994</v>
      </c>
      <c r="DF30" s="21">
        <v>998.7</v>
      </c>
      <c r="DG30" s="21">
        <v>301.89999999999998</v>
      </c>
      <c r="DH30" s="21">
        <v>1180</v>
      </c>
      <c r="DI30" s="23"/>
      <c r="DJ30" s="21">
        <v>35.93</v>
      </c>
      <c r="DK30" s="21">
        <v>14.42</v>
      </c>
      <c r="DL30" s="21">
        <v>12.18</v>
      </c>
      <c r="DM30" s="21">
        <v>21.2</v>
      </c>
      <c r="DN30" s="21">
        <v>10.97</v>
      </c>
      <c r="DO30" s="21"/>
      <c r="DP30" s="21"/>
      <c r="DQ30" s="21"/>
      <c r="DR30" s="21"/>
      <c r="DS30" s="21"/>
      <c r="DT30" s="21">
        <v>22.63</v>
      </c>
      <c r="DU30" s="21">
        <v>84.55</v>
      </c>
      <c r="DV30" s="21">
        <v>85.26</v>
      </c>
      <c r="DW30" s="21">
        <v>107.2</v>
      </c>
    </row>
    <row r="31" spans="1:128" x14ac:dyDescent="0.2">
      <c r="A31" s="29" t="s">
        <v>19</v>
      </c>
      <c r="B31" s="29" t="e">
        <f>VLOOKUP(A31,#REF!,6,FALSE)</f>
        <v>#REF!</v>
      </c>
      <c r="C31" s="48" t="s">
        <v>335</v>
      </c>
      <c r="D31" s="29" t="s">
        <v>112</v>
      </c>
      <c r="E31" s="96" t="str">
        <f t="shared" si="5"/>
        <v/>
      </c>
      <c r="F31" s="97">
        <f t="shared" si="6"/>
        <v>24.487848101265683</v>
      </c>
      <c r="G31" s="97">
        <f t="shared" si="7"/>
        <v>-11.938933333333324</v>
      </c>
      <c r="H31" s="97">
        <f t="shared" si="8"/>
        <v>-98.781818181818139</v>
      </c>
      <c r="I31" s="97">
        <f t="shared" si="9"/>
        <v>-88.669647058823557</v>
      </c>
      <c r="J31" s="97">
        <f t="shared" si="10"/>
        <v>-6.4598630136985946</v>
      </c>
      <c r="K31" s="97" t="str">
        <f t="shared" si="11"/>
        <v/>
      </c>
      <c r="L31" s="97" t="str">
        <f t="shared" si="12"/>
        <v/>
      </c>
      <c r="M31" s="97" t="str">
        <f t="shared" si="13"/>
        <v/>
      </c>
      <c r="N31" s="97" t="str">
        <f t="shared" si="14"/>
        <v/>
      </c>
      <c r="O31" s="97" t="str">
        <f t="shared" si="15"/>
        <v/>
      </c>
      <c r="P31" s="97">
        <f t="shared" si="16"/>
        <v>-335.52567901234551</v>
      </c>
      <c r="Q31" s="96" t="str">
        <f t="shared" si="17"/>
        <v/>
      </c>
      <c r="R31" s="97">
        <f t="shared" si="18"/>
        <v>258.98888888888894</v>
      </c>
      <c r="S31" s="97">
        <f t="shared" si="19"/>
        <v>52.888888888888914</v>
      </c>
      <c r="T31" s="97">
        <f t="shared" si="20"/>
        <v>-110.53111111111109</v>
      </c>
      <c r="U31" s="97">
        <f t="shared" si="21"/>
        <v>-31.71111111111108</v>
      </c>
      <c r="V31" s="97">
        <f t="shared" si="22"/>
        <v>-42.71111111111108</v>
      </c>
      <c r="W31" s="97" t="str">
        <f t="shared" si="23"/>
        <v/>
      </c>
      <c r="X31" s="97" t="str">
        <f t="shared" si="24"/>
        <v/>
      </c>
      <c r="Y31" s="97" t="str">
        <f t="shared" si="25"/>
        <v/>
      </c>
      <c r="Z31" s="97" t="str">
        <f t="shared" si="26"/>
        <v/>
      </c>
      <c r="AA31" s="97" t="str">
        <f t="shared" si="27"/>
        <v/>
      </c>
      <c r="AB31" s="97">
        <f t="shared" si="28"/>
        <v>-23.611111111111086</v>
      </c>
      <c r="AC31" s="36">
        <f t="shared" si="29"/>
        <v>0</v>
      </c>
      <c r="AD31" s="35">
        <f t="shared" si="30"/>
        <v>46.435536294691225</v>
      </c>
      <c r="AE31" s="35">
        <f t="shared" si="31"/>
        <v>32.500730353491086</v>
      </c>
      <c r="AF31" s="35">
        <f t="shared" si="32"/>
        <v>15.881720430107526</v>
      </c>
      <c r="AG31" s="35">
        <f t="shared" si="33"/>
        <v>27.892394822006473</v>
      </c>
      <c r="AH31" s="35">
        <f t="shared" si="34"/>
        <v>36.803944315545245</v>
      </c>
      <c r="AI31" s="35">
        <f t="shared" si="35"/>
        <v>0</v>
      </c>
      <c r="AJ31" s="35">
        <f t="shared" si="36"/>
        <v>0</v>
      </c>
      <c r="AK31" s="35">
        <f t="shared" si="37"/>
        <v>0</v>
      </c>
      <c r="AL31" s="35">
        <f t="shared" si="38"/>
        <v>0</v>
      </c>
      <c r="AM31" s="35">
        <f t="shared" si="39"/>
        <v>0</v>
      </c>
      <c r="AN31" s="35">
        <f t="shared" si="40"/>
        <v>13.683223992502343</v>
      </c>
      <c r="AO31" s="36">
        <f t="shared" si="41"/>
        <v>0</v>
      </c>
      <c r="AP31" s="35">
        <f t="shared" si="42"/>
        <v>100</v>
      </c>
      <c r="AQ31" s="35">
        <f t="shared" si="43"/>
        <v>51.913205786280912</v>
      </c>
      <c r="AR31" s="35">
        <f t="shared" si="44"/>
        <v>13.784414372375174</v>
      </c>
      <c r="AS31" s="35">
        <f t="shared" si="45"/>
        <v>32.174521698553427</v>
      </c>
      <c r="AT31" s="35">
        <f t="shared" si="46"/>
        <v>29.608026131591227</v>
      </c>
      <c r="AU31" s="35">
        <f t="shared" si="47"/>
        <v>0</v>
      </c>
      <c r="AV31" s="35">
        <f t="shared" si="48"/>
        <v>0</v>
      </c>
      <c r="AW31" s="35">
        <f t="shared" si="49"/>
        <v>0</v>
      </c>
      <c r="AX31" s="35">
        <f t="shared" si="50"/>
        <v>0</v>
      </c>
      <c r="AY31" s="35">
        <f t="shared" si="51"/>
        <v>0</v>
      </c>
      <c r="AZ31" s="35">
        <f t="shared" si="52"/>
        <v>100</v>
      </c>
      <c r="BA31" s="36">
        <f t="shared" si="53"/>
        <v>0</v>
      </c>
      <c r="BB31" s="35">
        <f t="shared" si="54"/>
        <v>100</v>
      </c>
      <c r="BC31" s="35">
        <f t="shared" si="55"/>
        <v>69.991073533066427</v>
      </c>
      <c r="BD31" s="35">
        <f t="shared" si="56"/>
        <v>34.201651789522273</v>
      </c>
      <c r="BE31" s="35">
        <f t="shared" si="57"/>
        <v>60.0669165205599</v>
      </c>
      <c r="BF31" s="35">
        <f t="shared" si="58"/>
        <v>79.258144197966075</v>
      </c>
      <c r="BG31" s="35">
        <f t="shared" si="59"/>
        <v>0</v>
      </c>
      <c r="BH31" s="35">
        <f t="shared" si="60"/>
        <v>0</v>
      </c>
      <c r="BI31" s="35">
        <f t="shared" si="61"/>
        <v>0</v>
      </c>
      <c r="BJ31" s="35">
        <f t="shared" si="62"/>
        <v>0</v>
      </c>
      <c r="BK31" s="35">
        <f t="shared" si="63"/>
        <v>0</v>
      </c>
      <c r="BL31" s="35">
        <f t="shared" si="64"/>
        <v>29.467138929257263</v>
      </c>
      <c r="BM31" s="35">
        <f t="shared" si="65"/>
        <v>58.069296641796676</v>
      </c>
      <c r="BN31" s="35">
        <f t="shared" si="66"/>
        <v>42.30227556324737</v>
      </c>
      <c r="BO31" s="35">
        <f t="shared" si="67"/>
        <v>100</v>
      </c>
      <c r="BP31" s="36">
        <f t="shared" si="68"/>
        <v>0</v>
      </c>
      <c r="BQ31" s="35">
        <f t="shared" si="69"/>
        <v>46.435536294691225</v>
      </c>
      <c r="BR31" s="35">
        <f t="shared" si="70"/>
        <v>32.500730353491086</v>
      </c>
      <c r="BS31" s="35">
        <f t="shared" si="71"/>
        <v>15.881720430107526</v>
      </c>
      <c r="BT31" s="35">
        <f t="shared" si="72"/>
        <v>27.892394822006473</v>
      </c>
      <c r="BU31" s="35">
        <f t="shared" si="73"/>
        <v>36.803944315545245</v>
      </c>
      <c r="BV31" s="35">
        <f t="shared" si="74"/>
        <v>0</v>
      </c>
      <c r="BW31" s="35">
        <f t="shared" si="75"/>
        <v>0</v>
      </c>
      <c r="BX31" s="35">
        <f t="shared" si="76"/>
        <v>0</v>
      </c>
      <c r="BY31" s="35">
        <f t="shared" si="77"/>
        <v>0</v>
      </c>
      <c r="BZ31" s="35">
        <f t="shared" si="78"/>
        <v>0</v>
      </c>
      <c r="CA31" s="35">
        <f t="shared" si="79"/>
        <v>13.683223992502343</v>
      </c>
      <c r="CB31" s="35">
        <f t="shared" si="80"/>
        <v>5.0956696878147039</v>
      </c>
      <c r="CC31" s="35">
        <f t="shared" si="81"/>
        <v>3.7120894479385047</v>
      </c>
      <c r="CD31" s="35">
        <f t="shared" si="82"/>
        <v>8.7751531058617669</v>
      </c>
      <c r="CE31" s="36">
        <f t="shared" si="83"/>
        <v>0</v>
      </c>
      <c r="CF31" s="35">
        <f t="shared" si="84"/>
        <v>100</v>
      </c>
      <c r="CG31" s="35">
        <f t="shared" si="85"/>
        <v>51.913205786280912</v>
      </c>
      <c r="CH31" s="35">
        <f t="shared" si="86"/>
        <v>13.784414372375174</v>
      </c>
      <c r="CI31" s="35">
        <f t="shared" si="87"/>
        <v>32.174521698553427</v>
      </c>
      <c r="CJ31" s="35">
        <f t="shared" si="88"/>
        <v>29.608026131591227</v>
      </c>
      <c r="CK31" s="35">
        <f t="shared" si="89"/>
        <v>0</v>
      </c>
      <c r="CL31" s="35">
        <f t="shared" si="90"/>
        <v>0</v>
      </c>
      <c r="CM31" s="35">
        <f t="shared" si="91"/>
        <v>0</v>
      </c>
      <c r="CN31" s="35">
        <f t="shared" si="92"/>
        <v>0</v>
      </c>
      <c r="CO31" s="35">
        <f t="shared" si="93"/>
        <v>0</v>
      </c>
      <c r="CP31" s="35">
        <f t="shared" si="94"/>
        <v>34.064395706952865</v>
      </c>
      <c r="CQ31" s="35">
        <f t="shared" si="95"/>
        <v>75.672981056829528</v>
      </c>
      <c r="CR31" s="35">
        <f t="shared" si="96"/>
        <v>26.480558325024926</v>
      </c>
      <c r="CS31" s="35">
        <f t="shared" si="97"/>
        <v>100</v>
      </c>
      <c r="CT31" s="23"/>
      <c r="CU31" s="21">
        <v>428.6</v>
      </c>
      <c r="CV31" s="21">
        <v>222.5</v>
      </c>
      <c r="CW31" s="21">
        <v>59.08</v>
      </c>
      <c r="CX31" s="21">
        <v>137.9</v>
      </c>
      <c r="CY31" s="21">
        <v>126.9</v>
      </c>
      <c r="CZ31" s="21"/>
      <c r="DA31" s="21"/>
      <c r="DB31" s="21"/>
      <c r="DC31" s="21"/>
      <c r="DD31" s="22"/>
      <c r="DE31" s="21">
        <v>146</v>
      </c>
      <c r="DF31" s="21">
        <v>151.80000000000001</v>
      </c>
      <c r="DG31" s="21">
        <v>53.12</v>
      </c>
      <c r="DH31" s="21">
        <v>200.6</v>
      </c>
      <c r="DI31" s="23"/>
      <c r="DJ31" s="21">
        <v>191.2</v>
      </c>
      <c r="DK31" s="21">
        <v>35.65</v>
      </c>
      <c r="DL31" s="21">
        <v>14.2</v>
      </c>
      <c r="DM31" s="21">
        <v>25.31</v>
      </c>
      <c r="DN31" s="21">
        <v>10.34</v>
      </c>
      <c r="DO31" s="21"/>
      <c r="DP31" s="21"/>
      <c r="DQ31" s="21"/>
      <c r="DR31" s="21"/>
      <c r="DS31" s="22"/>
      <c r="DT31" s="21">
        <v>26.9</v>
      </c>
      <c r="DU31" s="21">
        <v>43.26</v>
      </c>
      <c r="DV31" s="21">
        <v>17.11</v>
      </c>
      <c r="DW31" s="21">
        <v>50.88</v>
      </c>
    </row>
    <row r="32" spans="1:128" x14ac:dyDescent="0.2">
      <c r="A32" s="29" t="s">
        <v>20</v>
      </c>
      <c r="B32" s="29" t="e">
        <f>VLOOKUP(A32,#REF!,6,FALSE)</f>
        <v>#REF!</v>
      </c>
      <c r="C32" s="48" t="s">
        <v>337</v>
      </c>
      <c r="D32" s="29" t="s">
        <v>114</v>
      </c>
      <c r="E32" s="96">
        <f t="shared" si="5"/>
        <v>15.188484848484855</v>
      </c>
      <c r="F32" s="97">
        <f t="shared" si="6"/>
        <v>38.087848101265649</v>
      </c>
      <c r="G32" s="97">
        <f t="shared" si="7"/>
        <v>-28.33893333333333</v>
      </c>
      <c r="H32" s="97">
        <f t="shared" si="8"/>
        <v>1.0381818181818687</v>
      </c>
      <c r="I32" s="97">
        <f t="shared" si="9"/>
        <v>36.03035294117646</v>
      </c>
      <c r="J32" s="97">
        <f t="shared" si="10"/>
        <v>-60.509863013698606</v>
      </c>
      <c r="K32" s="97" t="str">
        <f t="shared" si="11"/>
        <v/>
      </c>
      <c r="L32" s="97">
        <f t="shared" si="12"/>
        <v>-131.28700000000003</v>
      </c>
      <c r="M32" s="97" t="str">
        <f t="shared" si="13"/>
        <v/>
      </c>
      <c r="N32" s="97" t="str">
        <f t="shared" si="14"/>
        <v/>
      </c>
      <c r="O32" s="97" t="str">
        <f t="shared" si="15"/>
        <v/>
      </c>
      <c r="P32" s="97">
        <f t="shared" si="16"/>
        <v>243.67432098765454</v>
      </c>
      <c r="Q32" s="96">
        <f t="shared" si="17"/>
        <v>-481.12090909090915</v>
      </c>
      <c r="R32" s="97">
        <f t="shared" si="18"/>
        <v>-96.240909090909156</v>
      </c>
      <c r="S32" s="97">
        <f t="shared" si="19"/>
        <v>-332.34090909090912</v>
      </c>
      <c r="T32" s="97">
        <f t="shared" si="20"/>
        <v>-379.54090909090917</v>
      </c>
      <c r="U32" s="97">
        <f t="shared" si="21"/>
        <v>-275.84090909090912</v>
      </c>
      <c r="V32" s="97">
        <f t="shared" si="22"/>
        <v>-465.59090909090912</v>
      </c>
      <c r="W32" s="97" t="str">
        <f t="shared" si="23"/>
        <v/>
      </c>
      <c r="X32" s="97">
        <f t="shared" si="24"/>
        <v>-495.76090909090914</v>
      </c>
      <c r="Y32" s="97" t="str">
        <f t="shared" si="25"/>
        <v/>
      </c>
      <c r="Z32" s="97" t="str">
        <f t="shared" si="26"/>
        <v/>
      </c>
      <c r="AA32" s="97" t="str">
        <f t="shared" si="27"/>
        <v/>
      </c>
      <c r="AB32" s="97">
        <f t="shared" si="28"/>
        <v>186.7590909090909</v>
      </c>
      <c r="AC32" s="36">
        <f t="shared" si="29"/>
        <v>87.75260257195346</v>
      </c>
      <c r="AD32" s="35">
        <f t="shared" si="30"/>
        <v>47.908992416034671</v>
      </c>
      <c r="AE32" s="35">
        <f t="shared" si="31"/>
        <v>30.105170902716914</v>
      </c>
      <c r="AF32" s="35">
        <f t="shared" si="32"/>
        <v>42.715053763440864</v>
      </c>
      <c r="AG32" s="35">
        <f t="shared" si="33"/>
        <v>53.114886731391586</v>
      </c>
      <c r="AH32" s="35">
        <f t="shared" si="34"/>
        <v>21.128190255220417</v>
      </c>
      <c r="AI32" s="35">
        <f t="shared" si="35"/>
        <v>0</v>
      </c>
      <c r="AJ32" s="35">
        <f t="shared" si="36"/>
        <v>8.9457136868581006</v>
      </c>
      <c r="AK32" s="35">
        <f t="shared" si="37"/>
        <v>0</v>
      </c>
      <c r="AL32" s="35">
        <f t="shared" si="38"/>
        <v>0</v>
      </c>
      <c r="AM32" s="35">
        <f t="shared" si="39"/>
        <v>0</v>
      </c>
      <c r="AN32" s="35">
        <f t="shared" si="40"/>
        <v>67.966260543580134</v>
      </c>
      <c r="AO32" s="36">
        <f t="shared" si="41"/>
        <v>100</v>
      </c>
      <c r="AP32" s="35">
        <f t="shared" si="42"/>
        <v>100</v>
      </c>
      <c r="AQ32" s="35">
        <f t="shared" si="43"/>
        <v>46.607869742198105</v>
      </c>
      <c r="AR32" s="35">
        <f t="shared" si="44"/>
        <v>35.933966530981458</v>
      </c>
      <c r="AS32" s="35">
        <f t="shared" si="45"/>
        <v>59.384893713251934</v>
      </c>
      <c r="AT32" s="35">
        <f t="shared" si="46"/>
        <v>16.474445952057891</v>
      </c>
      <c r="AU32" s="35">
        <f t="shared" si="47"/>
        <v>0</v>
      </c>
      <c r="AV32" s="35">
        <f t="shared" si="48"/>
        <v>100</v>
      </c>
      <c r="AW32" s="35">
        <f t="shared" si="49"/>
        <v>0</v>
      </c>
      <c r="AX32" s="35">
        <f t="shared" si="50"/>
        <v>0</v>
      </c>
      <c r="AY32" s="35">
        <f t="shared" si="51"/>
        <v>0</v>
      </c>
      <c r="AZ32" s="35">
        <f t="shared" si="52"/>
        <v>100</v>
      </c>
      <c r="BA32" s="36">
        <f t="shared" si="53"/>
        <v>99.999999999999986</v>
      </c>
      <c r="BB32" s="35">
        <f t="shared" si="54"/>
        <v>54.595523109130916</v>
      </c>
      <c r="BC32" s="35">
        <f t="shared" si="55"/>
        <v>34.306869563249627</v>
      </c>
      <c r="BD32" s="35">
        <f t="shared" si="56"/>
        <v>48.67668024821976</v>
      </c>
      <c r="BE32" s="35">
        <f t="shared" si="57"/>
        <v>60.52799025286982</v>
      </c>
      <c r="BF32" s="35">
        <f t="shared" si="58"/>
        <v>24.076995594399815</v>
      </c>
      <c r="BG32" s="35">
        <f t="shared" si="59"/>
        <v>0</v>
      </c>
      <c r="BH32" s="35">
        <f t="shared" si="60"/>
        <v>10.194243161646389</v>
      </c>
      <c r="BI32" s="35">
        <f t="shared" si="61"/>
        <v>0</v>
      </c>
      <c r="BJ32" s="35">
        <f t="shared" si="62"/>
        <v>0</v>
      </c>
      <c r="BK32" s="35">
        <f t="shared" si="63"/>
        <v>0</v>
      </c>
      <c r="BL32" s="35">
        <f t="shared" si="64"/>
        <v>77.452130821818798</v>
      </c>
      <c r="BM32" s="35">
        <f t="shared" si="65"/>
        <v>62.319677817918482</v>
      </c>
      <c r="BN32" s="35">
        <f t="shared" si="66"/>
        <v>100</v>
      </c>
      <c r="BO32" s="35">
        <f t="shared" si="67"/>
        <v>82.700938686415327</v>
      </c>
      <c r="BP32" s="36">
        <f t="shared" si="68"/>
        <v>87.752602571953474</v>
      </c>
      <c r="BQ32" s="35">
        <f t="shared" si="69"/>
        <v>47.908992416034671</v>
      </c>
      <c r="BR32" s="35">
        <f t="shared" si="70"/>
        <v>30.105170902716914</v>
      </c>
      <c r="BS32" s="35">
        <f t="shared" si="71"/>
        <v>42.715053763440864</v>
      </c>
      <c r="BT32" s="35">
        <f t="shared" si="72"/>
        <v>53.114886731391593</v>
      </c>
      <c r="BU32" s="35">
        <f t="shared" si="73"/>
        <v>21.128190255220414</v>
      </c>
      <c r="BV32" s="35">
        <f t="shared" si="74"/>
        <v>0</v>
      </c>
      <c r="BW32" s="35">
        <f t="shared" si="75"/>
        <v>8.9457136868581006</v>
      </c>
      <c r="BX32" s="35">
        <f t="shared" si="76"/>
        <v>0</v>
      </c>
      <c r="BY32" s="35">
        <f t="shared" si="77"/>
        <v>0</v>
      </c>
      <c r="BZ32" s="35">
        <f t="shared" si="78"/>
        <v>0</v>
      </c>
      <c r="CA32" s="35">
        <f t="shared" si="79"/>
        <v>67.966260543580134</v>
      </c>
      <c r="CB32" s="35">
        <f t="shared" si="80"/>
        <v>47.599865726753947</v>
      </c>
      <c r="CC32" s="35">
        <f t="shared" si="81"/>
        <v>76.38015373864431</v>
      </c>
      <c r="CD32" s="35">
        <f t="shared" si="82"/>
        <v>63.167104111985999</v>
      </c>
      <c r="CE32" s="36">
        <f t="shared" si="83"/>
        <v>7.904026475455046</v>
      </c>
      <c r="CF32" s="35">
        <f t="shared" si="84"/>
        <v>60.976282404853826</v>
      </c>
      <c r="CG32" s="35">
        <f t="shared" si="85"/>
        <v>28.419746276889132</v>
      </c>
      <c r="CH32" s="35">
        <f t="shared" si="86"/>
        <v>21.91119691119691</v>
      </c>
      <c r="CI32" s="35">
        <f t="shared" si="87"/>
        <v>36.210700496414788</v>
      </c>
      <c r="CJ32" s="35">
        <f t="shared" si="88"/>
        <v>10.045504688361829</v>
      </c>
      <c r="CK32" s="35">
        <f t="shared" si="89"/>
        <v>0</v>
      </c>
      <c r="CL32" s="35">
        <f t="shared" si="90"/>
        <v>5.8852730281301708</v>
      </c>
      <c r="CM32" s="35">
        <f t="shared" si="91"/>
        <v>0</v>
      </c>
      <c r="CN32" s="35">
        <f t="shared" si="92"/>
        <v>0</v>
      </c>
      <c r="CO32" s="35">
        <f t="shared" si="93"/>
        <v>0</v>
      </c>
      <c r="CP32" s="35">
        <f t="shared" si="94"/>
        <v>100</v>
      </c>
      <c r="CQ32" s="35">
        <f t="shared" si="95"/>
        <v>98.199445983379505</v>
      </c>
      <c r="CR32" s="35">
        <f t="shared" si="96"/>
        <v>75.692520775623265</v>
      </c>
      <c r="CS32" s="35">
        <f t="shared" si="97"/>
        <v>100</v>
      </c>
      <c r="CT32" s="23">
        <v>57.32</v>
      </c>
      <c r="CU32" s="21">
        <v>442.2</v>
      </c>
      <c r="CV32" s="21">
        <v>206.1</v>
      </c>
      <c r="CW32" s="21">
        <v>158.9</v>
      </c>
      <c r="CX32" s="21">
        <v>262.60000000000002</v>
      </c>
      <c r="CY32" s="21">
        <v>72.849999999999994</v>
      </c>
      <c r="CZ32" s="21"/>
      <c r="DA32" s="21">
        <v>42.68</v>
      </c>
      <c r="DB32" s="21"/>
      <c r="DC32" s="21"/>
      <c r="DD32" s="21"/>
      <c r="DE32" s="21">
        <v>725.2</v>
      </c>
      <c r="DF32" s="21">
        <v>1418</v>
      </c>
      <c r="DG32" s="21">
        <v>1093</v>
      </c>
      <c r="DH32" s="21">
        <v>1444</v>
      </c>
      <c r="DI32" s="23">
        <v>2.548</v>
      </c>
      <c r="DJ32" s="21">
        <v>23.3</v>
      </c>
      <c r="DK32" s="21">
        <v>7.1349999999999998</v>
      </c>
      <c r="DL32" s="21">
        <v>10.52</v>
      </c>
      <c r="DM32" s="21">
        <v>9.9239999999999995</v>
      </c>
      <c r="DN32" s="21">
        <v>8.0760000000000005</v>
      </c>
      <c r="DO32" s="21"/>
      <c r="DP32" s="21">
        <v>5.915</v>
      </c>
      <c r="DQ32" s="21"/>
      <c r="DR32" s="21"/>
      <c r="DS32" s="21"/>
      <c r="DT32" s="21">
        <v>26.7</v>
      </c>
      <c r="DU32" s="21">
        <v>41.96</v>
      </c>
      <c r="DV32" s="21">
        <v>12.01</v>
      </c>
      <c r="DW32" s="21">
        <v>60.17</v>
      </c>
    </row>
    <row r="33" spans="1:127" x14ac:dyDescent="0.2">
      <c r="A33" s="29" t="s">
        <v>96</v>
      </c>
      <c r="B33" s="29" t="e">
        <f>VLOOKUP(A33,#REF!,6,FALSE)</f>
        <v>#REF!</v>
      </c>
      <c r="C33" s="48" t="s">
        <v>337</v>
      </c>
      <c r="D33" s="29" t="s">
        <v>113</v>
      </c>
      <c r="E33" s="96">
        <f t="shared" si="5"/>
        <v>-16.601515151515144</v>
      </c>
      <c r="F33" s="97">
        <f t="shared" si="6"/>
        <v>-375.16215189873435</v>
      </c>
      <c r="G33" s="97">
        <f t="shared" si="7"/>
        <v>-191.73893333333331</v>
      </c>
      <c r="H33" s="97" t="str">
        <f t="shared" si="8"/>
        <v/>
      </c>
      <c r="I33" s="97">
        <f t="shared" si="9"/>
        <v>-195.33964705882357</v>
      </c>
      <c r="J33" s="97">
        <f t="shared" si="10"/>
        <v>-69.309863013698603</v>
      </c>
      <c r="K33" s="97" t="str">
        <f t="shared" si="11"/>
        <v/>
      </c>
      <c r="L33" s="97" t="str">
        <f t="shared" si="12"/>
        <v/>
      </c>
      <c r="M33" s="97" t="str">
        <f t="shared" si="13"/>
        <v/>
      </c>
      <c r="N33" s="97" t="str">
        <f t="shared" si="14"/>
        <v/>
      </c>
      <c r="O33" s="97" t="str">
        <f t="shared" si="15"/>
        <v/>
      </c>
      <c r="P33" s="97">
        <f t="shared" si="16"/>
        <v>-310.52567901234551</v>
      </c>
      <c r="Q33" s="96">
        <f t="shared" si="17"/>
        <v>-129.46555555555557</v>
      </c>
      <c r="R33" s="97">
        <f t="shared" si="18"/>
        <v>-126.04555555555557</v>
      </c>
      <c r="S33" s="97">
        <f t="shared" si="19"/>
        <v>-112.29555555555557</v>
      </c>
      <c r="T33" s="97" t="str">
        <f t="shared" si="20"/>
        <v/>
      </c>
      <c r="U33" s="97">
        <f t="shared" si="21"/>
        <v>-123.76555555555557</v>
      </c>
      <c r="V33" s="97">
        <f t="shared" si="22"/>
        <v>-90.945555555555572</v>
      </c>
      <c r="W33" s="97" t="str">
        <f t="shared" si="23"/>
        <v/>
      </c>
      <c r="X33" s="97" t="str">
        <f t="shared" si="24"/>
        <v/>
      </c>
      <c r="Y33" s="97" t="str">
        <f t="shared" si="25"/>
        <v/>
      </c>
      <c r="Z33" s="97" t="str">
        <f t="shared" si="26"/>
        <v/>
      </c>
      <c r="AA33" s="97" t="str">
        <f t="shared" si="27"/>
        <v/>
      </c>
      <c r="AB33" s="97">
        <f t="shared" si="28"/>
        <v>16.004444444444431</v>
      </c>
      <c r="AC33" s="36">
        <f t="shared" si="29"/>
        <v>39.084507042253527</v>
      </c>
      <c r="AD33" s="35">
        <f t="shared" si="30"/>
        <v>3.1365113759479955</v>
      </c>
      <c r="AE33" s="35">
        <f t="shared" si="31"/>
        <v>6.2372188139059297</v>
      </c>
      <c r="AF33" s="35">
        <f t="shared" si="32"/>
        <v>0</v>
      </c>
      <c r="AG33" s="35">
        <f t="shared" si="33"/>
        <v>6.316747572815534</v>
      </c>
      <c r="AH33" s="35">
        <f t="shared" si="34"/>
        <v>18.575986078886309</v>
      </c>
      <c r="AI33" s="35">
        <f t="shared" si="35"/>
        <v>0</v>
      </c>
      <c r="AJ33" s="35">
        <f t="shared" si="36"/>
        <v>0</v>
      </c>
      <c r="AK33" s="35">
        <f t="shared" si="37"/>
        <v>0</v>
      </c>
      <c r="AL33" s="35">
        <f t="shared" si="38"/>
        <v>0</v>
      </c>
      <c r="AM33" s="35">
        <f t="shared" si="39"/>
        <v>0</v>
      </c>
      <c r="AN33" s="35">
        <f t="shared" si="40"/>
        <v>16.026241799437674</v>
      </c>
      <c r="AO33" s="36">
        <f t="shared" si="41"/>
        <v>100</v>
      </c>
      <c r="AP33" s="35">
        <f t="shared" si="42"/>
        <v>45.199063231850118</v>
      </c>
      <c r="AQ33" s="35">
        <f t="shared" si="43"/>
        <v>66.666666666666671</v>
      </c>
      <c r="AR33" s="35">
        <f t="shared" si="44"/>
        <v>0</v>
      </c>
      <c r="AS33" s="35">
        <f t="shared" si="45"/>
        <v>48.758782201405154</v>
      </c>
      <c r="AT33" s="35">
        <f t="shared" si="46"/>
        <v>100</v>
      </c>
      <c r="AU33" s="35">
        <f t="shared" si="47"/>
        <v>0</v>
      </c>
      <c r="AV33" s="35">
        <f t="shared" si="48"/>
        <v>0</v>
      </c>
      <c r="AW33" s="35">
        <f t="shared" si="49"/>
        <v>0</v>
      </c>
      <c r="AX33" s="35">
        <f t="shared" si="50"/>
        <v>0</v>
      </c>
      <c r="AY33" s="35">
        <f t="shared" si="51"/>
        <v>0</v>
      </c>
      <c r="AZ33" s="35">
        <f t="shared" si="52"/>
        <v>100</v>
      </c>
      <c r="BA33" s="36">
        <f t="shared" si="53"/>
        <v>100</v>
      </c>
      <c r="BB33" s="35">
        <f t="shared" si="54"/>
        <v>8.0249480249480225</v>
      </c>
      <c r="BC33" s="35">
        <f t="shared" si="55"/>
        <v>15.958289577921477</v>
      </c>
      <c r="BD33" s="35">
        <f t="shared" si="56"/>
        <v>0</v>
      </c>
      <c r="BE33" s="35">
        <f t="shared" si="57"/>
        <v>16.161768564681182</v>
      </c>
      <c r="BF33" s="35">
        <f t="shared" si="58"/>
        <v>47.527748165799203</v>
      </c>
      <c r="BG33" s="35">
        <f t="shared" si="59"/>
        <v>0</v>
      </c>
      <c r="BH33" s="35">
        <f t="shared" si="60"/>
        <v>0</v>
      </c>
      <c r="BI33" s="35">
        <f t="shared" si="61"/>
        <v>0</v>
      </c>
      <c r="BJ33" s="35">
        <f t="shared" si="62"/>
        <v>0</v>
      </c>
      <c r="BK33" s="35">
        <f t="shared" si="63"/>
        <v>0</v>
      </c>
      <c r="BL33" s="35">
        <f t="shared" si="64"/>
        <v>41.004078117480169</v>
      </c>
      <c r="BM33" s="35">
        <f t="shared" si="65"/>
        <v>46.618262316831554</v>
      </c>
      <c r="BN33" s="35">
        <f t="shared" si="66"/>
        <v>84.85910671741928</v>
      </c>
      <c r="BO33" s="35">
        <f t="shared" si="67"/>
        <v>100</v>
      </c>
      <c r="BP33" s="36">
        <f t="shared" si="68"/>
        <v>39.084507042253527</v>
      </c>
      <c r="BQ33" s="35">
        <f t="shared" si="69"/>
        <v>3.1365113759479955</v>
      </c>
      <c r="BR33" s="35">
        <f t="shared" si="70"/>
        <v>6.2372188139059306</v>
      </c>
      <c r="BS33" s="35">
        <f t="shared" si="71"/>
        <v>0</v>
      </c>
      <c r="BT33" s="35">
        <f t="shared" si="72"/>
        <v>6.316747572815534</v>
      </c>
      <c r="BU33" s="35">
        <f t="shared" si="73"/>
        <v>18.575986078886309</v>
      </c>
      <c r="BV33" s="35">
        <f t="shared" si="74"/>
        <v>0</v>
      </c>
      <c r="BW33" s="35">
        <f t="shared" si="75"/>
        <v>0</v>
      </c>
      <c r="BX33" s="35">
        <f t="shared" si="76"/>
        <v>0</v>
      </c>
      <c r="BY33" s="35">
        <f t="shared" si="77"/>
        <v>0</v>
      </c>
      <c r="BZ33" s="35">
        <f t="shared" si="78"/>
        <v>0</v>
      </c>
      <c r="CA33" s="35">
        <f t="shared" si="79"/>
        <v>16.026241799437674</v>
      </c>
      <c r="CB33" s="35">
        <f t="shared" si="80"/>
        <v>9.8355152735817395</v>
      </c>
      <c r="CC33" s="35">
        <f t="shared" si="81"/>
        <v>17.90356394129979</v>
      </c>
      <c r="CD33" s="35">
        <f t="shared" si="82"/>
        <v>21.097987751531058</v>
      </c>
      <c r="CE33" s="36">
        <f t="shared" si="83"/>
        <v>14.929824561403509</v>
      </c>
      <c r="CF33" s="35">
        <f t="shared" si="84"/>
        <v>16.92982456140351</v>
      </c>
      <c r="CG33" s="35">
        <f t="shared" si="85"/>
        <v>24.970760233918128</v>
      </c>
      <c r="CH33" s="35">
        <f t="shared" si="86"/>
        <v>0</v>
      </c>
      <c r="CI33" s="35">
        <f t="shared" si="87"/>
        <v>18.263157894736842</v>
      </c>
      <c r="CJ33" s="35">
        <f t="shared" si="88"/>
        <v>37.456140350877192</v>
      </c>
      <c r="CK33" s="35">
        <f t="shared" si="89"/>
        <v>0</v>
      </c>
      <c r="CL33" s="35">
        <f t="shared" si="90"/>
        <v>0</v>
      </c>
      <c r="CM33" s="35">
        <f t="shared" si="91"/>
        <v>0</v>
      </c>
      <c r="CN33" s="35">
        <f t="shared" si="92"/>
        <v>0</v>
      </c>
      <c r="CO33" s="35">
        <f t="shared" si="93"/>
        <v>0</v>
      </c>
      <c r="CP33" s="35">
        <f t="shared" si="94"/>
        <v>100</v>
      </c>
      <c r="CQ33" s="35">
        <f t="shared" si="95"/>
        <v>60.75057018453245</v>
      </c>
      <c r="CR33" s="35">
        <f t="shared" si="96"/>
        <v>53.120464441219156</v>
      </c>
      <c r="CS33" s="35">
        <f t="shared" si="97"/>
        <v>100</v>
      </c>
      <c r="CT33" s="23">
        <v>25.53</v>
      </c>
      <c r="CU33" s="21">
        <v>28.95</v>
      </c>
      <c r="CV33" s="21">
        <v>42.7</v>
      </c>
      <c r="CW33" s="26"/>
      <c r="CX33" s="21">
        <v>31.23</v>
      </c>
      <c r="CY33" s="21">
        <v>64.05</v>
      </c>
      <c r="CZ33" s="21"/>
      <c r="DA33" s="21"/>
      <c r="DB33" s="21"/>
      <c r="DC33" s="21"/>
      <c r="DD33" s="21"/>
      <c r="DE33" s="21">
        <v>171</v>
      </c>
      <c r="DF33" s="21">
        <v>293</v>
      </c>
      <c r="DG33" s="21">
        <v>256.2</v>
      </c>
      <c r="DH33" s="21">
        <v>482.3</v>
      </c>
      <c r="DI33" s="23">
        <v>3.992</v>
      </c>
      <c r="DJ33" s="21">
        <v>2.7330000000000001</v>
      </c>
      <c r="DK33" s="21">
        <v>6.4409999999999998</v>
      </c>
      <c r="DL33" s="26"/>
      <c r="DM33" s="21">
        <v>5.3319999999999999</v>
      </c>
      <c r="DN33" s="21">
        <v>23.54</v>
      </c>
      <c r="DO33" s="21"/>
      <c r="DP33" s="21"/>
      <c r="DQ33" s="21"/>
      <c r="DR33" s="21"/>
      <c r="DS33" s="21"/>
      <c r="DT33" s="21">
        <v>33.520000000000003</v>
      </c>
      <c r="DU33" s="21">
        <v>12.79</v>
      </c>
      <c r="DV33" s="21">
        <v>45.12</v>
      </c>
      <c r="DW33" s="21">
        <v>66.7</v>
      </c>
    </row>
    <row r="34" spans="1:127" x14ac:dyDescent="0.2">
      <c r="A34" s="29" t="s">
        <v>21</v>
      </c>
      <c r="B34" s="29" t="e">
        <f>VLOOKUP(A34,#REF!,6,FALSE)</f>
        <v>#REF!</v>
      </c>
      <c r="C34" s="48" t="s">
        <v>335</v>
      </c>
      <c r="D34" s="29" t="s">
        <v>158</v>
      </c>
      <c r="E34" s="96" t="str">
        <f t="shared" si="5"/>
        <v/>
      </c>
      <c r="F34" s="97">
        <f t="shared" si="6"/>
        <v>-268.71215189873431</v>
      </c>
      <c r="G34" s="97">
        <f t="shared" si="7"/>
        <v>-186.37893333333332</v>
      </c>
      <c r="H34" s="97">
        <f t="shared" si="8"/>
        <v>-37.861818181818137</v>
      </c>
      <c r="I34" s="97">
        <f t="shared" si="9"/>
        <v>-57.869647058823574</v>
      </c>
      <c r="J34" s="97">
        <f t="shared" si="10"/>
        <v>11.240136986301394</v>
      </c>
      <c r="K34" s="97">
        <f t="shared" si="11"/>
        <v>-18.016666666666652</v>
      </c>
      <c r="L34" s="97">
        <f t="shared" si="12"/>
        <v>-25.567000000000036</v>
      </c>
      <c r="M34" s="97">
        <f t="shared" si="13"/>
        <v>135.16341463414636</v>
      </c>
      <c r="N34" s="97">
        <f t="shared" si="14"/>
        <v>204.49972972972989</v>
      </c>
      <c r="O34" s="97">
        <f t="shared" si="15"/>
        <v>279.85199999999986</v>
      </c>
      <c r="P34" s="97">
        <f t="shared" si="16"/>
        <v>-86.025679012345506</v>
      </c>
      <c r="Q34" s="96" t="str">
        <f t="shared" si="17"/>
        <v/>
      </c>
      <c r="R34" s="97">
        <f t="shared" si="18"/>
        <v>-236.75357142857141</v>
      </c>
      <c r="S34" s="97">
        <f t="shared" si="19"/>
        <v>-324.09357142857141</v>
      </c>
      <c r="T34" s="97">
        <f t="shared" si="20"/>
        <v>-252.15357142857141</v>
      </c>
      <c r="U34" s="97">
        <f t="shared" si="21"/>
        <v>-203.45357142857142</v>
      </c>
      <c r="V34" s="97">
        <f t="shared" si="22"/>
        <v>-227.55357142857142</v>
      </c>
      <c r="W34" s="97">
        <f t="shared" si="23"/>
        <v>-302.06357142857144</v>
      </c>
      <c r="X34" s="97">
        <f t="shared" si="24"/>
        <v>-223.75357142857141</v>
      </c>
      <c r="Y34" s="97">
        <f t="shared" si="25"/>
        <v>53.346428571428589</v>
      </c>
      <c r="Z34" s="97">
        <f t="shared" si="26"/>
        <v>212.54642857142863</v>
      </c>
      <c r="AA34" s="97">
        <f t="shared" si="27"/>
        <v>245.84642857142859</v>
      </c>
      <c r="AB34" s="97">
        <f t="shared" si="28"/>
        <v>23.346428571428589</v>
      </c>
      <c r="AC34" s="36">
        <f t="shared" si="29"/>
        <v>0</v>
      </c>
      <c r="AD34" s="35">
        <f t="shared" si="30"/>
        <v>14.669555796316358</v>
      </c>
      <c r="AE34" s="35">
        <f t="shared" si="31"/>
        <v>7.0201577563540756</v>
      </c>
      <c r="AF34" s="35">
        <f t="shared" si="32"/>
        <v>32.258064516129032</v>
      </c>
      <c r="AG34" s="35">
        <f t="shared" si="33"/>
        <v>34.122168284789645</v>
      </c>
      <c r="AH34" s="35">
        <f t="shared" si="34"/>
        <v>41.937354988399072</v>
      </c>
      <c r="AI34" s="35">
        <f t="shared" si="35"/>
        <v>38.447613823368073</v>
      </c>
      <c r="AJ34" s="35">
        <f t="shared" si="36"/>
        <v>31.104590232655625</v>
      </c>
      <c r="AK34" s="35">
        <f t="shared" si="37"/>
        <v>56.8166644411804</v>
      </c>
      <c r="AL34" s="35">
        <f t="shared" si="38"/>
        <v>68.83682599481989</v>
      </c>
      <c r="AM34" s="35">
        <f t="shared" si="39"/>
        <v>66.875879233849147</v>
      </c>
      <c r="AN34" s="35">
        <f t="shared" si="40"/>
        <v>37.066541705716965</v>
      </c>
      <c r="AO34" s="36">
        <f t="shared" si="41"/>
        <v>0</v>
      </c>
      <c r="AP34" s="35">
        <f t="shared" si="42"/>
        <v>80.260818020154119</v>
      </c>
      <c r="AQ34" s="35">
        <f t="shared" si="43"/>
        <v>28.488441019561353</v>
      </c>
      <c r="AR34" s="35">
        <f t="shared" si="44"/>
        <v>71.132187314759932</v>
      </c>
      <c r="AS34" s="35">
        <f t="shared" si="45"/>
        <v>100</v>
      </c>
      <c r="AT34" s="35">
        <f t="shared" si="46"/>
        <v>85.714285714285722</v>
      </c>
      <c r="AU34" s="35">
        <f t="shared" si="47"/>
        <v>47.230458221024257</v>
      </c>
      <c r="AV34" s="35">
        <f t="shared" si="48"/>
        <v>100</v>
      </c>
      <c r="AW34" s="35">
        <f t="shared" si="49"/>
        <v>68.851132686084142</v>
      </c>
      <c r="AX34" s="35">
        <f t="shared" si="50"/>
        <v>94.611650485436911</v>
      </c>
      <c r="AY34" s="35">
        <f t="shared" si="51"/>
        <v>100</v>
      </c>
      <c r="AZ34" s="35">
        <f t="shared" si="52"/>
        <v>63.996763754045304</v>
      </c>
      <c r="BA34" s="36">
        <f t="shared" si="53"/>
        <v>0</v>
      </c>
      <c r="BB34" s="35">
        <f t="shared" si="54"/>
        <v>21.310622017087585</v>
      </c>
      <c r="BC34" s="35">
        <f t="shared" si="55"/>
        <v>10.19825893320874</v>
      </c>
      <c r="BD34" s="35">
        <f t="shared" si="56"/>
        <v>46.861638447066866</v>
      </c>
      <c r="BE34" s="35">
        <f t="shared" si="57"/>
        <v>49.569642108945303</v>
      </c>
      <c r="BF34" s="35">
        <f t="shared" si="58"/>
        <v>60.92284817367225</v>
      </c>
      <c r="BG34" s="35">
        <f t="shared" si="59"/>
        <v>55.853263522436862</v>
      </c>
      <c r="BH34" s="35">
        <f t="shared" si="60"/>
        <v>45.185973907333128</v>
      </c>
      <c r="BI34" s="35">
        <f t="shared" si="61"/>
        <v>82.538181591138397</v>
      </c>
      <c r="BJ34" s="35">
        <f t="shared" si="62"/>
        <v>100</v>
      </c>
      <c r="BK34" s="35">
        <f t="shared" si="63"/>
        <v>97.151311478076707</v>
      </c>
      <c r="BL34" s="35">
        <f t="shared" si="64"/>
        <v>53.84696515278943</v>
      </c>
      <c r="BM34" s="35">
        <f t="shared" si="65"/>
        <v>64.58089666759372</v>
      </c>
      <c r="BN34" s="35">
        <f t="shared" si="66"/>
        <v>100</v>
      </c>
      <c r="BO34" s="35">
        <f t="shared" si="67"/>
        <v>85.243977817716043</v>
      </c>
      <c r="BP34" s="36">
        <f t="shared" si="68"/>
        <v>0</v>
      </c>
      <c r="BQ34" s="35">
        <f t="shared" si="69"/>
        <v>14.669555796316359</v>
      </c>
      <c r="BR34" s="35">
        <f t="shared" si="70"/>
        <v>7.0201577563540756</v>
      </c>
      <c r="BS34" s="35">
        <f t="shared" si="71"/>
        <v>32.258064516129032</v>
      </c>
      <c r="BT34" s="35">
        <f t="shared" si="72"/>
        <v>34.122168284789645</v>
      </c>
      <c r="BU34" s="35">
        <f t="shared" si="73"/>
        <v>41.937354988399072</v>
      </c>
      <c r="BV34" s="35">
        <f t="shared" si="74"/>
        <v>38.447613823368073</v>
      </c>
      <c r="BW34" s="35">
        <f t="shared" si="75"/>
        <v>31.104590232655625</v>
      </c>
      <c r="BX34" s="35">
        <f t="shared" si="76"/>
        <v>56.8166644411804</v>
      </c>
      <c r="BY34" s="35">
        <f t="shared" si="77"/>
        <v>68.83682599481989</v>
      </c>
      <c r="BZ34" s="35">
        <f t="shared" si="78"/>
        <v>66.875879233849147</v>
      </c>
      <c r="CA34" s="35">
        <f t="shared" si="79"/>
        <v>37.066541705716965</v>
      </c>
      <c r="CB34" s="35">
        <f t="shared" si="80"/>
        <v>28.630412890231622</v>
      </c>
      <c r="CC34" s="35">
        <f t="shared" si="81"/>
        <v>44.332634521313764</v>
      </c>
      <c r="CD34" s="35">
        <f t="shared" si="82"/>
        <v>37.790901137357828</v>
      </c>
      <c r="CE34" s="36">
        <f t="shared" si="83"/>
        <v>0</v>
      </c>
      <c r="CF34" s="35">
        <f t="shared" si="84"/>
        <v>21.909385113268609</v>
      </c>
      <c r="CG34" s="35">
        <f t="shared" si="85"/>
        <v>7.7766990291262132</v>
      </c>
      <c r="CH34" s="35">
        <f t="shared" si="86"/>
        <v>19.417475728155338</v>
      </c>
      <c r="CI34" s="35">
        <f t="shared" si="87"/>
        <v>27.297734627831716</v>
      </c>
      <c r="CJ34" s="35">
        <f t="shared" si="88"/>
        <v>23.398058252427184</v>
      </c>
      <c r="CK34" s="35">
        <f t="shared" si="89"/>
        <v>11.341423948220065</v>
      </c>
      <c r="CL34" s="35">
        <f t="shared" si="90"/>
        <v>24.01294498381877</v>
      </c>
      <c r="CM34" s="35">
        <f t="shared" si="91"/>
        <v>68.851132686084142</v>
      </c>
      <c r="CN34" s="35">
        <f t="shared" si="92"/>
        <v>94.611650485436911</v>
      </c>
      <c r="CO34" s="35">
        <f t="shared" si="93"/>
        <v>100</v>
      </c>
      <c r="CP34" s="35">
        <f t="shared" si="94"/>
        <v>63.996763754045304</v>
      </c>
      <c r="CQ34" s="35">
        <f t="shared" si="95"/>
        <v>98.726704479685154</v>
      </c>
      <c r="CR34" s="35">
        <f t="shared" si="96"/>
        <v>73.434425280703792</v>
      </c>
      <c r="CS34" s="35">
        <f t="shared" si="97"/>
        <v>100</v>
      </c>
      <c r="CT34" s="23"/>
      <c r="CU34" s="21">
        <v>135.4</v>
      </c>
      <c r="CV34" s="21">
        <v>48.06</v>
      </c>
      <c r="CW34" s="21">
        <v>120</v>
      </c>
      <c r="CX34" s="21">
        <v>168.7</v>
      </c>
      <c r="CY34" s="21">
        <v>144.6</v>
      </c>
      <c r="CZ34" s="21">
        <v>70.09</v>
      </c>
      <c r="DA34" s="21">
        <v>148.4</v>
      </c>
      <c r="DB34" s="21">
        <v>425.5</v>
      </c>
      <c r="DC34" s="21">
        <v>584.70000000000005</v>
      </c>
      <c r="DD34" s="21">
        <v>618</v>
      </c>
      <c r="DE34" s="21">
        <v>395.5</v>
      </c>
      <c r="DF34" s="21">
        <v>852.9</v>
      </c>
      <c r="DG34" s="21">
        <v>634.4</v>
      </c>
      <c r="DH34" s="21">
        <v>863.9</v>
      </c>
      <c r="DI34" s="23"/>
      <c r="DJ34" s="21">
        <v>13.28</v>
      </c>
      <c r="DK34" s="21">
        <v>6.3920000000000003</v>
      </c>
      <c r="DL34" s="21">
        <v>11.1</v>
      </c>
      <c r="DM34" s="21">
        <v>12.69</v>
      </c>
      <c r="DN34" s="21">
        <v>15.29</v>
      </c>
      <c r="DO34" s="21">
        <v>7.702</v>
      </c>
      <c r="DP34" s="21">
        <v>13.35</v>
      </c>
      <c r="DQ34" s="21">
        <v>17.53</v>
      </c>
      <c r="DR34" s="21">
        <v>20.7</v>
      </c>
      <c r="DS34" s="21">
        <v>22.48</v>
      </c>
      <c r="DT34" s="21">
        <v>21.99</v>
      </c>
      <c r="DU34" s="21">
        <v>29.5</v>
      </c>
      <c r="DV34" s="21">
        <v>28.93</v>
      </c>
      <c r="DW34" s="21">
        <v>44.63</v>
      </c>
    </row>
    <row r="35" spans="1:127" x14ac:dyDescent="0.2">
      <c r="A35" s="29" t="s">
        <v>22</v>
      </c>
      <c r="B35" s="29" t="e">
        <f>VLOOKUP(A35,#REF!,6,FALSE)</f>
        <v>#REF!</v>
      </c>
      <c r="C35" s="48" t="s">
        <v>337</v>
      </c>
      <c r="D35" s="29" t="s">
        <v>115</v>
      </c>
      <c r="E35" s="96">
        <f t="shared" si="5"/>
        <v>-6.4515151515151459</v>
      </c>
      <c r="F35" s="97">
        <f t="shared" si="6"/>
        <v>13.487848101265683</v>
      </c>
      <c r="G35" s="97">
        <f t="shared" si="7"/>
        <v>49.061066666666676</v>
      </c>
      <c r="H35" s="97">
        <f t="shared" si="8"/>
        <v>91.938181818181874</v>
      </c>
      <c r="I35" s="97">
        <f t="shared" si="9"/>
        <v>195.83035294117641</v>
      </c>
      <c r="J35" s="97">
        <f t="shared" si="10"/>
        <v>-12.759863013698606</v>
      </c>
      <c r="K35" s="97" t="str">
        <f t="shared" si="11"/>
        <v/>
      </c>
      <c r="L35" s="97">
        <f t="shared" si="12"/>
        <v>8.33299999999997</v>
      </c>
      <c r="M35" s="97">
        <f t="shared" si="13"/>
        <v>-88.336585365853637</v>
      </c>
      <c r="N35" s="97">
        <f t="shared" si="14"/>
        <v>-249.40027027027014</v>
      </c>
      <c r="O35" s="97">
        <f t="shared" si="15"/>
        <v>-77.748000000000161</v>
      </c>
      <c r="P35" s="97">
        <f t="shared" si="16"/>
        <v>170.37432098765447</v>
      </c>
      <c r="Q35" s="96">
        <f t="shared" si="17"/>
        <v>-199.87714285714284</v>
      </c>
      <c r="R35" s="97">
        <f t="shared" si="18"/>
        <v>182.04285714285717</v>
      </c>
      <c r="S35" s="97">
        <f t="shared" si="19"/>
        <v>47.94285714285715</v>
      </c>
      <c r="T35" s="97">
        <f t="shared" si="20"/>
        <v>14.242857142857162</v>
      </c>
      <c r="U35" s="97">
        <f t="shared" si="21"/>
        <v>186.84285714285713</v>
      </c>
      <c r="V35" s="97">
        <f t="shared" si="22"/>
        <v>-114.95714285714286</v>
      </c>
      <c r="W35" s="97" t="str">
        <f t="shared" si="23"/>
        <v/>
      </c>
      <c r="X35" s="97">
        <f t="shared" si="24"/>
        <v>-53.257142857142838</v>
      </c>
      <c r="Y35" s="97">
        <f t="shared" si="25"/>
        <v>-33.55714285714285</v>
      </c>
      <c r="Z35" s="97">
        <f t="shared" si="26"/>
        <v>-104.75714285714284</v>
      </c>
      <c r="AA35" s="97">
        <f t="shared" si="27"/>
        <v>24.842857142857127</v>
      </c>
      <c r="AB35" s="97">
        <f t="shared" si="28"/>
        <v>416.34285714285716</v>
      </c>
      <c r="AC35" s="36">
        <f t="shared" si="29"/>
        <v>54.623392529087575</v>
      </c>
      <c r="AD35" s="35">
        <f t="shared" si="30"/>
        <v>45.243770314192851</v>
      </c>
      <c r="AE35" s="35">
        <f t="shared" si="31"/>
        <v>41.411042944785279</v>
      </c>
      <c r="AF35" s="35">
        <f t="shared" si="32"/>
        <v>67.150537634408607</v>
      </c>
      <c r="AG35" s="35">
        <f t="shared" si="33"/>
        <v>85.4368932038835</v>
      </c>
      <c r="AH35" s="35">
        <f t="shared" si="34"/>
        <v>34.976798143851504</v>
      </c>
      <c r="AI35" s="35">
        <f t="shared" si="35"/>
        <v>0</v>
      </c>
      <c r="AJ35" s="35">
        <f t="shared" si="36"/>
        <v>38.210018863969815</v>
      </c>
      <c r="AK35" s="35">
        <f t="shared" si="37"/>
        <v>26.972893577246634</v>
      </c>
      <c r="AL35" s="35">
        <f t="shared" si="38"/>
        <v>15.399105250765249</v>
      </c>
      <c r="AM35" s="35">
        <f t="shared" si="39"/>
        <v>28.1787685315442</v>
      </c>
      <c r="AN35" s="35">
        <f t="shared" si="40"/>
        <v>61.09653233364574</v>
      </c>
      <c r="AO35" s="36">
        <f t="shared" si="41"/>
        <v>100</v>
      </c>
      <c r="AP35" s="35">
        <f t="shared" si="42"/>
        <v>98.863636363636374</v>
      </c>
      <c r="AQ35" s="35">
        <f t="shared" si="43"/>
        <v>67.11647727272728</v>
      </c>
      <c r="AR35" s="35">
        <f t="shared" si="44"/>
        <v>59.138257575757578</v>
      </c>
      <c r="AS35" s="35">
        <f t="shared" si="45"/>
        <v>100</v>
      </c>
      <c r="AT35" s="35">
        <f t="shared" si="46"/>
        <v>28.551136363636367</v>
      </c>
      <c r="AU35" s="35">
        <f t="shared" si="47"/>
        <v>0</v>
      </c>
      <c r="AV35" s="35">
        <f t="shared" si="48"/>
        <v>100</v>
      </c>
      <c r="AW35" s="35">
        <f t="shared" si="49"/>
        <v>30.98634759932505</v>
      </c>
      <c r="AX35" s="35">
        <f t="shared" si="50"/>
        <v>20.064427059364938</v>
      </c>
      <c r="AY35" s="35">
        <f t="shared" si="51"/>
        <v>39.944776806258623</v>
      </c>
      <c r="AZ35" s="35">
        <f t="shared" si="52"/>
        <v>100</v>
      </c>
      <c r="BA35" s="36">
        <f t="shared" si="53"/>
        <v>63.934198073818415</v>
      </c>
      <c r="BB35" s="35">
        <f t="shared" si="54"/>
        <v>52.955776617748448</v>
      </c>
      <c r="BC35" s="35">
        <f t="shared" si="55"/>
        <v>48.469743446737311</v>
      </c>
      <c r="BD35" s="35">
        <f t="shared" si="56"/>
        <v>78.59665200391008</v>
      </c>
      <c r="BE35" s="35">
        <f t="shared" si="57"/>
        <v>100</v>
      </c>
      <c r="BF35" s="35">
        <f t="shared" si="58"/>
        <v>40.938752372917094</v>
      </c>
      <c r="BG35" s="35">
        <f t="shared" si="59"/>
        <v>0</v>
      </c>
      <c r="BH35" s="35">
        <f t="shared" si="60"/>
        <v>44.723090261237395</v>
      </c>
      <c r="BI35" s="35">
        <f t="shared" si="61"/>
        <v>31.570545891550033</v>
      </c>
      <c r="BJ35" s="35">
        <f t="shared" si="62"/>
        <v>18.023952736691143</v>
      </c>
      <c r="BK35" s="35">
        <f t="shared" si="63"/>
        <v>32.981967713057415</v>
      </c>
      <c r="BL35" s="35">
        <f t="shared" si="64"/>
        <v>71.51071398142625</v>
      </c>
      <c r="BM35" s="35">
        <f t="shared" si="65"/>
        <v>19.910831217584125</v>
      </c>
      <c r="BN35" s="35">
        <f t="shared" si="66"/>
        <v>82.815851550017555</v>
      </c>
      <c r="BO35" s="35">
        <f t="shared" si="67"/>
        <v>100</v>
      </c>
      <c r="BP35" s="36">
        <f t="shared" si="68"/>
        <v>54.623392529087575</v>
      </c>
      <c r="BQ35" s="35">
        <f t="shared" si="69"/>
        <v>45.243770314192851</v>
      </c>
      <c r="BR35" s="35">
        <f t="shared" si="70"/>
        <v>41.411042944785272</v>
      </c>
      <c r="BS35" s="35">
        <f t="shared" si="71"/>
        <v>67.150537634408607</v>
      </c>
      <c r="BT35" s="35">
        <f t="shared" si="72"/>
        <v>85.4368932038835</v>
      </c>
      <c r="BU35" s="35">
        <f t="shared" si="73"/>
        <v>34.976798143851504</v>
      </c>
      <c r="BV35" s="35">
        <f t="shared" si="74"/>
        <v>0</v>
      </c>
      <c r="BW35" s="35">
        <f t="shared" si="75"/>
        <v>38.210018863969815</v>
      </c>
      <c r="BX35" s="35">
        <f t="shared" si="76"/>
        <v>26.97289357724663</v>
      </c>
      <c r="BY35" s="35">
        <f t="shared" si="77"/>
        <v>15.399105250765249</v>
      </c>
      <c r="BZ35" s="35">
        <f t="shared" si="78"/>
        <v>28.1787685315442</v>
      </c>
      <c r="CA35" s="35">
        <f t="shared" si="79"/>
        <v>61.096532333645733</v>
      </c>
      <c r="CB35" s="35">
        <f t="shared" si="80"/>
        <v>1.6696878147029204</v>
      </c>
      <c r="CC35" s="35">
        <f t="shared" si="81"/>
        <v>6.9447938504542277</v>
      </c>
      <c r="CD35" s="35">
        <f t="shared" si="82"/>
        <v>8.3858267716535426</v>
      </c>
      <c r="CE35" s="36">
        <f t="shared" si="83"/>
        <v>5.4732320908114742</v>
      </c>
      <c r="CF35" s="35">
        <f t="shared" si="84"/>
        <v>64.058904739990794</v>
      </c>
      <c r="CG35" s="35">
        <f t="shared" si="85"/>
        <v>43.488265071329963</v>
      </c>
      <c r="CH35" s="35">
        <f t="shared" si="86"/>
        <v>38.31876054609603</v>
      </c>
      <c r="CI35" s="35">
        <f t="shared" si="87"/>
        <v>64.795213989875748</v>
      </c>
      <c r="CJ35" s="35">
        <f t="shared" si="88"/>
        <v>18.499769903359411</v>
      </c>
      <c r="CK35" s="35">
        <f t="shared" si="89"/>
        <v>0</v>
      </c>
      <c r="CL35" s="35">
        <f t="shared" si="90"/>
        <v>27.964411719588895</v>
      </c>
      <c r="CM35" s="35">
        <f t="shared" si="91"/>
        <v>30.98634759932505</v>
      </c>
      <c r="CN35" s="35">
        <f t="shared" si="92"/>
        <v>20.064427059364938</v>
      </c>
      <c r="CO35" s="35">
        <f t="shared" si="93"/>
        <v>39.944776806258623</v>
      </c>
      <c r="CP35" s="35">
        <f t="shared" si="94"/>
        <v>100</v>
      </c>
      <c r="CQ35" s="35">
        <f t="shared" si="95"/>
        <v>25.946791862284822</v>
      </c>
      <c r="CR35" s="35">
        <f t="shared" si="96"/>
        <v>51.841418883672411</v>
      </c>
      <c r="CS35" s="35">
        <f t="shared" si="97"/>
        <v>100</v>
      </c>
      <c r="CT35" s="23">
        <v>35.68</v>
      </c>
      <c r="CU35" s="21">
        <v>417.6</v>
      </c>
      <c r="CV35" s="21">
        <v>283.5</v>
      </c>
      <c r="CW35" s="21">
        <v>249.8</v>
      </c>
      <c r="CX35" s="21">
        <v>422.4</v>
      </c>
      <c r="CY35" s="21">
        <v>120.6</v>
      </c>
      <c r="CZ35" s="21"/>
      <c r="DA35" s="21">
        <v>182.3</v>
      </c>
      <c r="DB35" s="21">
        <v>202</v>
      </c>
      <c r="DC35" s="21">
        <v>130.80000000000001</v>
      </c>
      <c r="DD35" s="21">
        <v>260.39999999999998</v>
      </c>
      <c r="DE35" s="21">
        <v>651.9</v>
      </c>
      <c r="DF35" s="21">
        <v>49.74</v>
      </c>
      <c r="DG35" s="21">
        <v>99.38</v>
      </c>
      <c r="DH35" s="21">
        <v>191.7</v>
      </c>
      <c r="DI35" s="23">
        <v>5.6079999999999997</v>
      </c>
      <c r="DJ35" s="21">
        <v>19.670000000000002</v>
      </c>
      <c r="DK35" s="21">
        <v>11.78</v>
      </c>
      <c r="DL35" s="21">
        <v>18.22</v>
      </c>
      <c r="DM35" s="21">
        <v>34.18</v>
      </c>
      <c r="DN35" s="21">
        <v>15.39</v>
      </c>
      <c r="DO35" s="21"/>
      <c r="DP35" s="21">
        <v>14.64</v>
      </c>
      <c r="DQ35" s="21">
        <v>4.766</v>
      </c>
      <c r="DR35" s="21">
        <v>4.6159999999999997</v>
      </c>
      <c r="DS35" s="21">
        <v>8.1769999999999996</v>
      </c>
      <c r="DT35" s="21">
        <v>46.21</v>
      </c>
      <c r="DU35" s="21">
        <v>7.0270000000000001</v>
      </c>
      <c r="DV35" s="21">
        <v>7.0640000000000001</v>
      </c>
      <c r="DW35" s="21">
        <v>8.5329999999999995</v>
      </c>
    </row>
    <row r="36" spans="1:127" x14ac:dyDescent="0.2">
      <c r="A36" s="29" t="s">
        <v>23</v>
      </c>
      <c r="B36" s="29" t="e">
        <f>VLOOKUP(A36,#REF!,6,FALSE)</f>
        <v>#REF!</v>
      </c>
      <c r="C36" s="48" t="s">
        <v>337</v>
      </c>
      <c r="D36" s="29" t="s">
        <v>116</v>
      </c>
      <c r="E36" s="96">
        <f t="shared" si="5"/>
        <v>-20.741515151515145</v>
      </c>
      <c r="F36" s="97" t="str">
        <f t="shared" si="6"/>
        <v/>
      </c>
      <c r="G36" s="97" t="str">
        <f t="shared" si="7"/>
        <v/>
      </c>
      <c r="H36" s="97" t="str">
        <f t="shared" si="8"/>
        <v/>
      </c>
      <c r="I36" s="97" t="str">
        <f t="shared" si="9"/>
        <v/>
      </c>
      <c r="J36" s="97" t="str">
        <f t="shared" si="10"/>
        <v/>
      </c>
      <c r="K36" s="97" t="str">
        <f t="shared" si="11"/>
        <v/>
      </c>
      <c r="L36" s="97" t="str">
        <f t="shared" si="12"/>
        <v/>
      </c>
      <c r="M36" s="97" t="str">
        <f t="shared" si="13"/>
        <v/>
      </c>
      <c r="N36" s="97" t="str">
        <f t="shared" si="14"/>
        <v/>
      </c>
      <c r="O36" s="97" t="str">
        <f t="shared" si="15"/>
        <v/>
      </c>
      <c r="P36" s="97">
        <f t="shared" si="16"/>
        <v>-359.32567901234552</v>
      </c>
      <c r="Q36" s="96">
        <f t="shared" si="17"/>
        <v>-50.405000000000001</v>
      </c>
      <c r="R36" s="97" t="str">
        <f t="shared" si="18"/>
        <v/>
      </c>
      <c r="S36" s="97" t="str">
        <f t="shared" si="19"/>
        <v/>
      </c>
      <c r="T36" s="97" t="str">
        <f t="shared" si="20"/>
        <v/>
      </c>
      <c r="U36" s="97" t="str">
        <f t="shared" si="21"/>
        <v/>
      </c>
      <c r="V36" s="97" t="str">
        <f t="shared" si="22"/>
        <v/>
      </c>
      <c r="W36" s="97" t="str">
        <f t="shared" si="23"/>
        <v/>
      </c>
      <c r="X36" s="97" t="str">
        <f t="shared" si="24"/>
        <v/>
      </c>
      <c r="Y36" s="97" t="str">
        <f t="shared" si="25"/>
        <v/>
      </c>
      <c r="Z36" s="97" t="str">
        <f t="shared" si="26"/>
        <v/>
      </c>
      <c r="AA36" s="97" t="str">
        <f t="shared" si="27"/>
        <v/>
      </c>
      <c r="AB36" s="97">
        <f t="shared" si="28"/>
        <v>50.405000000000001</v>
      </c>
      <c r="AC36" s="36">
        <f t="shared" si="29"/>
        <v>32.74647887323944</v>
      </c>
      <c r="AD36" s="35">
        <f t="shared" si="30"/>
        <v>0</v>
      </c>
      <c r="AE36" s="35">
        <f t="shared" si="31"/>
        <v>0</v>
      </c>
      <c r="AF36" s="35">
        <f t="shared" si="32"/>
        <v>0</v>
      </c>
      <c r="AG36" s="35">
        <f t="shared" si="33"/>
        <v>0</v>
      </c>
      <c r="AH36" s="35">
        <f t="shared" si="34"/>
        <v>0</v>
      </c>
      <c r="AI36" s="35">
        <f t="shared" si="35"/>
        <v>0</v>
      </c>
      <c r="AJ36" s="35">
        <f t="shared" si="36"/>
        <v>0</v>
      </c>
      <c r="AK36" s="35">
        <f t="shared" si="37"/>
        <v>0</v>
      </c>
      <c r="AL36" s="35">
        <f t="shared" si="38"/>
        <v>0</v>
      </c>
      <c r="AM36" s="35">
        <f t="shared" si="39"/>
        <v>0</v>
      </c>
      <c r="AN36" s="35">
        <f t="shared" si="40"/>
        <v>11.452671040299906</v>
      </c>
      <c r="AO36" s="36">
        <f t="shared" si="41"/>
        <v>100</v>
      </c>
      <c r="AP36" s="35">
        <f t="shared" si="42"/>
        <v>0</v>
      </c>
      <c r="AQ36" s="35">
        <f t="shared" si="43"/>
        <v>0</v>
      </c>
      <c r="AR36" s="35">
        <f t="shared" si="44"/>
        <v>0</v>
      </c>
      <c r="AS36" s="35">
        <f t="shared" si="45"/>
        <v>0</v>
      </c>
      <c r="AT36" s="35">
        <f t="shared" si="46"/>
        <v>0</v>
      </c>
      <c r="AU36" s="35">
        <f t="shared" si="47"/>
        <v>0</v>
      </c>
      <c r="AV36" s="35">
        <f t="shared" si="48"/>
        <v>0</v>
      </c>
      <c r="AW36" s="35">
        <f t="shared" si="49"/>
        <v>0</v>
      </c>
      <c r="AX36" s="35">
        <f t="shared" si="50"/>
        <v>0</v>
      </c>
      <c r="AY36" s="35">
        <f t="shared" si="51"/>
        <v>0</v>
      </c>
      <c r="AZ36" s="35">
        <f t="shared" si="52"/>
        <v>100</v>
      </c>
      <c r="BA36" s="36">
        <f t="shared" si="53"/>
        <v>100</v>
      </c>
      <c r="BB36" s="35">
        <f t="shared" si="54"/>
        <v>0</v>
      </c>
      <c r="BC36" s="35">
        <f t="shared" si="55"/>
        <v>0</v>
      </c>
      <c r="BD36" s="35">
        <f t="shared" si="56"/>
        <v>0</v>
      </c>
      <c r="BE36" s="35">
        <f t="shared" si="57"/>
        <v>0</v>
      </c>
      <c r="BF36" s="35">
        <f t="shared" si="58"/>
        <v>0</v>
      </c>
      <c r="BG36" s="35">
        <f t="shared" si="59"/>
        <v>0</v>
      </c>
      <c r="BH36" s="35">
        <f t="shared" si="60"/>
        <v>0</v>
      </c>
      <c r="BI36" s="35">
        <f t="shared" si="61"/>
        <v>0</v>
      </c>
      <c r="BJ36" s="35">
        <f t="shared" si="62"/>
        <v>0</v>
      </c>
      <c r="BK36" s="35">
        <f t="shared" si="63"/>
        <v>0</v>
      </c>
      <c r="BL36" s="35">
        <f t="shared" si="64"/>
        <v>34.973748123066379</v>
      </c>
      <c r="BM36" s="35">
        <f t="shared" si="65"/>
        <v>0</v>
      </c>
      <c r="BN36" s="35">
        <f t="shared" si="66"/>
        <v>0</v>
      </c>
      <c r="BO36" s="35">
        <f t="shared" si="67"/>
        <v>0</v>
      </c>
      <c r="BP36" s="36">
        <f t="shared" si="68"/>
        <v>32.74647887323944</v>
      </c>
      <c r="BQ36" s="35">
        <f t="shared" si="69"/>
        <v>0</v>
      </c>
      <c r="BR36" s="35">
        <f t="shared" si="70"/>
        <v>0</v>
      </c>
      <c r="BS36" s="35">
        <f t="shared" si="71"/>
        <v>0</v>
      </c>
      <c r="BT36" s="35">
        <f t="shared" si="72"/>
        <v>0</v>
      </c>
      <c r="BU36" s="35">
        <f t="shared" si="73"/>
        <v>0</v>
      </c>
      <c r="BV36" s="35">
        <f t="shared" si="74"/>
        <v>0</v>
      </c>
      <c r="BW36" s="35">
        <f t="shared" si="75"/>
        <v>0</v>
      </c>
      <c r="BX36" s="35">
        <f t="shared" si="76"/>
        <v>0</v>
      </c>
      <c r="BY36" s="35">
        <f t="shared" si="77"/>
        <v>0</v>
      </c>
      <c r="BZ36" s="35">
        <f t="shared" si="78"/>
        <v>0</v>
      </c>
      <c r="CA36" s="35">
        <f t="shared" si="79"/>
        <v>11.452671040299906</v>
      </c>
      <c r="CB36" s="35">
        <f t="shared" si="80"/>
        <v>0</v>
      </c>
      <c r="CC36" s="35">
        <f t="shared" si="81"/>
        <v>0</v>
      </c>
      <c r="CD36" s="35">
        <f t="shared" si="82"/>
        <v>0</v>
      </c>
      <c r="CE36" s="36">
        <f t="shared" si="83"/>
        <v>17.504091653027825</v>
      </c>
      <c r="CF36" s="35">
        <f t="shared" si="84"/>
        <v>0</v>
      </c>
      <c r="CG36" s="35">
        <f t="shared" si="85"/>
        <v>0</v>
      </c>
      <c r="CH36" s="35">
        <f t="shared" si="86"/>
        <v>0</v>
      </c>
      <c r="CI36" s="35">
        <f t="shared" si="87"/>
        <v>0</v>
      </c>
      <c r="CJ36" s="35">
        <f t="shared" si="88"/>
        <v>0</v>
      </c>
      <c r="CK36" s="35">
        <f t="shared" si="89"/>
        <v>0</v>
      </c>
      <c r="CL36" s="35">
        <f t="shared" si="90"/>
        <v>0</v>
      </c>
      <c r="CM36" s="35">
        <f t="shared" si="91"/>
        <v>0</v>
      </c>
      <c r="CN36" s="35">
        <f t="shared" si="92"/>
        <v>0</v>
      </c>
      <c r="CO36" s="35">
        <f t="shared" si="93"/>
        <v>0</v>
      </c>
      <c r="CP36" s="35">
        <f t="shared" si="94"/>
        <v>100</v>
      </c>
      <c r="CQ36" s="35">
        <f t="shared" si="95"/>
        <v>0</v>
      </c>
      <c r="CR36" s="35">
        <f t="shared" si="96"/>
        <v>0</v>
      </c>
      <c r="CS36" s="35">
        <f t="shared" si="97"/>
        <v>0</v>
      </c>
      <c r="CT36" s="23">
        <v>21.39</v>
      </c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>
        <v>122.2</v>
      </c>
      <c r="DF36" s="21"/>
      <c r="DG36" s="21"/>
      <c r="DH36" s="21"/>
      <c r="DI36" s="23">
        <v>2.9279999999999999</v>
      </c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>
        <v>12.74</v>
      </c>
      <c r="DU36" s="21"/>
      <c r="DV36" s="21"/>
      <c r="DW36" s="21"/>
    </row>
    <row r="37" spans="1:127" x14ac:dyDescent="0.2">
      <c r="A37" s="29" t="s">
        <v>24</v>
      </c>
      <c r="B37" s="29" t="e">
        <f>VLOOKUP(A37,#REF!,6,FALSE)</f>
        <v>#REF!</v>
      </c>
      <c r="C37" s="48" t="s">
        <v>335</v>
      </c>
      <c r="D37" s="29" t="s">
        <v>117</v>
      </c>
      <c r="E37" s="96" t="str">
        <f t="shared" si="5"/>
        <v/>
      </c>
      <c r="F37" s="97">
        <f t="shared" si="6"/>
        <v>52.087848101265649</v>
      </c>
      <c r="G37" s="97">
        <f t="shared" si="7"/>
        <v>8.3610666666666873</v>
      </c>
      <c r="H37" s="97">
        <f t="shared" si="8"/>
        <v>25.438181818181874</v>
      </c>
      <c r="I37" s="97">
        <f t="shared" si="9"/>
        <v>41.430352941176437</v>
      </c>
      <c r="J37" s="97">
        <f t="shared" si="10"/>
        <v>37.6401369863014</v>
      </c>
      <c r="K37" s="97" t="str">
        <f t="shared" si="11"/>
        <v/>
      </c>
      <c r="L37" s="97" t="str">
        <f t="shared" si="12"/>
        <v/>
      </c>
      <c r="M37" s="97" t="str">
        <f t="shared" si="13"/>
        <v/>
      </c>
      <c r="N37" s="97" t="str">
        <f t="shared" si="14"/>
        <v/>
      </c>
      <c r="O37" s="97" t="str">
        <f t="shared" si="15"/>
        <v/>
      </c>
      <c r="P37" s="97">
        <f t="shared" si="16"/>
        <v>30.274320987654505</v>
      </c>
      <c r="Q37" s="96" t="str">
        <f t="shared" si="17"/>
        <v/>
      </c>
      <c r="R37" s="97">
        <f t="shared" si="18"/>
        <v>-27.477777777777817</v>
      </c>
      <c r="S37" s="97">
        <f t="shared" si="19"/>
        <v>-240.87777777777779</v>
      </c>
      <c r="T37" s="97">
        <f t="shared" si="20"/>
        <v>-300.37777777777779</v>
      </c>
      <c r="U37" s="97">
        <f t="shared" si="21"/>
        <v>-215.67777777777781</v>
      </c>
      <c r="V37" s="97">
        <f t="shared" si="22"/>
        <v>-312.67777777777781</v>
      </c>
      <c r="W37" s="97" t="str">
        <f t="shared" si="23"/>
        <v/>
      </c>
      <c r="X37" s="97" t="str">
        <f t="shared" si="24"/>
        <v/>
      </c>
      <c r="Y37" s="97" t="str">
        <f t="shared" si="25"/>
        <v/>
      </c>
      <c r="Z37" s="97" t="str">
        <f t="shared" si="26"/>
        <v/>
      </c>
      <c r="AA37" s="97" t="str">
        <f t="shared" si="27"/>
        <v/>
      </c>
      <c r="AB37" s="97">
        <f t="shared" si="28"/>
        <v>28.122222222222206</v>
      </c>
      <c r="AC37" s="36">
        <f t="shared" si="29"/>
        <v>0</v>
      </c>
      <c r="AD37" s="35">
        <f t="shared" si="30"/>
        <v>49.425785482123509</v>
      </c>
      <c r="AE37" s="35">
        <f t="shared" si="31"/>
        <v>35.46596552731522</v>
      </c>
      <c r="AF37" s="35">
        <f t="shared" si="32"/>
        <v>49.274193548387096</v>
      </c>
      <c r="AG37" s="35">
        <f t="shared" si="33"/>
        <v>54.207119741100335</v>
      </c>
      <c r="AH37" s="35">
        <f t="shared" si="34"/>
        <v>49.593967517401389</v>
      </c>
      <c r="AI37" s="35">
        <f t="shared" si="35"/>
        <v>0</v>
      </c>
      <c r="AJ37" s="35">
        <f t="shared" si="36"/>
        <v>0</v>
      </c>
      <c r="AK37" s="35">
        <f t="shared" si="37"/>
        <v>0</v>
      </c>
      <c r="AL37" s="35">
        <f t="shared" si="38"/>
        <v>0</v>
      </c>
      <c r="AM37" s="35">
        <f t="shared" si="39"/>
        <v>0</v>
      </c>
      <c r="AN37" s="35">
        <f t="shared" si="40"/>
        <v>47.966260543580141</v>
      </c>
      <c r="AO37" s="36">
        <f t="shared" si="41"/>
        <v>0</v>
      </c>
      <c r="AP37" s="35">
        <f t="shared" si="42"/>
        <v>100</v>
      </c>
      <c r="AQ37" s="35">
        <f t="shared" si="43"/>
        <v>53.222270933800964</v>
      </c>
      <c r="AR37" s="35">
        <f t="shared" si="44"/>
        <v>40.179745725558966</v>
      </c>
      <c r="AS37" s="35">
        <f t="shared" si="45"/>
        <v>58.746163963174048</v>
      </c>
      <c r="AT37" s="35">
        <f t="shared" si="46"/>
        <v>37.483559842174486</v>
      </c>
      <c r="AU37" s="35">
        <f t="shared" si="47"/>
        <v>0</v>
      </c>
      <c r="AV37" s="35">
        <f t="shared" si="48"/>
        <v>0</v>
      </c>
      <c r="AW37" s="35">
        <f t="shared" si="49"/>
        <v>0</v>
      </c>
      <c r="AX37" s="35">
        <f t="shared" si="50"/>
        <v>0</v>
      </c>
      <c r="AY37" s="35">
        <f t="shared" si="51"/>
        <v>0</v>
      </c>
      <c r="AZ37" s="35">
        <f t="shared" si="52"/>
        <v>100</v>
      </c>
      <c r="BA37" s="36">
        <f t="shared" si="53"/>
        <v>0</v>
      </c>
      <c r="BB37" s="35">
        <f t="shared" si="54"/>
        <v>91.179508740156194</v>
      </c>
      <c r="BC37" s="35">
        <f t="shared" si="55"/>
        <v>65.426766256360608</v>
      </c>
      <c r="BD37" s="35">
        <f t="shared" si="56"/>
        <v>90.899855560905138</v>
      </c>
      <c r="BE37" s="35">
        <f t="shared" si="57"/>
        <v>100.00000000000001</v>
      </c>
      <c r="BF37" s="35">
        <f t="shared" si="58"/>
        <v>91.489766942549423</v>
      </c>
      <c r="BG37" s="35">
        <f t="shared" si="59"/>
        <v>0</v>
      </c>
      <c r="BH37" s="35">
        <f t="shared" si="60"/>
        <v>0</v>
      </c>
      <c r="BI37" s="35">
        <f t="shared" si="61"/>
        <v>0</v>
      </c>
      <c r="BJ37" s="35">
        <f t="shared" si="62"/>
        <v>0</v>
      </c>
      <c r="BK37" s="35">
        <f t="shared" si="63"/>
        <v>0</v>
      </c>
      <c r="BL37" s="35">
        <f t="shared" si="64"/>
        <v>88.487011987858281</v>
      </c>
      <c r="BM37" s="35">
        <f t="shared" si="65"/>
        <v>100</v>
      </c>
      <c r="BN37" s="35">
        <f t="shared" si="66"/>
        <v>97.577584924849717</v>
      </c>
      <c r="BO37" s="35">
        <f t="shared" si="67"/>
        <v>59.094007699838436</v>
      </c>
      <c r="BP37" s="36">
        <f t="shared" si="68"/>
        <v>0</v>
      </c>
      <c r="BQ37" s="35">
        <f t="shared" si="69"/>
        <v>49.425785482123509</v>
      </c>
      <c r="BR37" s="35">
        <f t="shared" si="70"/>
        <v>35.46596552731522</v>
      </c>
      <c r="BS37" s="35">
        <f t="shared" si="71"/>
        <v>49.274193548387096</v>
      </c>
      <c r="BT37" s="35">
        <f t="shared" si="72"/>
        <v>54.207119741100328</v>
      </c>
      <c r="BU37" s="35">
        <f t="shared" si="73"/>
        <v>49.593967517401389</v>
      </c>
      <c r="BV37" s="35">
        <f t="shared" si="74"/>
        <v>0</v>
      </c>
      <c r="BW37" s="35">
        <f t="shared" si="75"/>
        <v>0</v>
      </c>
      <c r="BX37" s="35">
        <f t="shared" si="76"/>
        <v>0</v>
      </c>
      <c r="BY37" s="35">
        <f t="shared" si="77"/>
        <v>0</v>
      </c>
      <c r="BZ37" s="35">
        <f t="shared" si="78"/>
        <v>0</v>
      </c>
      <c r="CA37" s="35">
        <f t="shared" si="79"/>
        <v>47.966260543580134</v>
      </c>
      <c r="CB37" s="35">
        <f t="shared" si="80"/>
        <v>44.008056394763344</v>
      </c>
      <c r="CC37" s="35">
        <f t="shared" si="81"/>
        <v>42.941998602375961</v>
      </c>
      <c r="CD37" s="35">
        <f t="shared" si="82"/>
        <v>26.00612423447069</v>
      </c>
      <c r="CE37" s="36">
        <f t="shared" si="83"/>
        <v>0</v>
      </c>
      <c r="CF37" s="35">
        <f t="shared" si="84"/>
        <v>89.136381398983971</v>
      </c>
      <c r="CG37" s="35">
        <f t="shared" si="85"/>
        <v>47.440406408753418</v>
      </c>
      <c r="CH37" s="35">
        <f t="shared" si="86"/>
        <v>35.8147713950762</v>
      </c>
      <c r="CI37" s="35">
        <f t="shared" si="87"/>
        <v>52.364204767487301</v>
      </c>
      <c r="CJ37" s="35">
        <f t="shared" si="88"/>
        <v>33.411488862837047</v>
      </c>
      <c r="CK37" s="35">
        <f t="shared" si="89"/>
        <v>0</v>
      </c>
      <c r="CL37" s="35">
        <f t="shared" si="90"/>
        <v>0</v>
      </c>
      <c r="CM37" s="35">
        <f t="shared" si="91"/>
        <v>0</v>
      </c>
      <c r="CN37" s="35">
        <f t="shared" si="92"/>
        <v>0</v>
      </c>
      <c r="CO37" s="35">
        <f t="shared" si="93"/>
        <v>0</v>
      </c>
      <c r="CP37" s="35">
        <f t="shared" si="94"/>
        <v>100</v>
      </c>
      <c r="CQ37" s="35">
        <f t="shared" si="95"/>
        <v>100</v>
      </c>
      <c r="CR37" s="35">
        <f t="shared" si="96"/>
        <v>46.87261632341724</v>
      </c>
      <c r="CS37" s="35">
        <f t="shared" si="97"/>
        <v>45.347063310450039</v>
      </c>
      <c r="CT37" s="23"/>
      <c r="CU37" s="21">
        <v>456.2</v>
      </c>
      <c r="CV37" s="21">
        <v>242.8</v>
      </c>
      <c r="CW37" s="21">
        <v>183.3</v>
      </c>
      <c r="CX37" s="21">
        <v>268</v>
      </c>
      <c r="CY37" s="21">
        <v>171</v>
      </c>
      <c r="CZ37" s="21"/>
      <c r="DA37" s="21"/>
      <c r="DB37" s="21"/>
      <c r="DC37" s="21"/>
      <c r="DD37" s="21"/>
      <c r="DE37" s="21">
        <v>511.8</v>
      </c>
      <c r="DF37" s="21">
        <v>1311</v>
      </c>
      <c r="DG37" s="21">
        <v>614.5</v>
      </c>
      <c r="DH37" s="21">
        <v>594.5</v>
      </c>
      <c r="DI37" s="23"/>
      <c r="DJ37" s="21">
        <v>29.25</v>
      </c>
      <c r="DK37" s="21">
        <v>16.5</v>
      </c>
      <c r="DL37" s="21">
        <v>10.73</v>
      </c>
      <c r="DM37" s="21">
        <v>17.739999999999998</v>
      </c>
      <c r="DN37" s="21">
        <v>10.210000000000001</v>
      </c>
      <c r="DO37" s="21"/>
      <c r="DP37" s="21"/>
      <c r="DQ37" s="21"/>
      <c r="DR37" s="21"/>
      <c r="DS37" s="21"/>
      <c r="DT37" s="21">
        <v>29.23</v>
      </c>
      <c r="DU37" s="21">
        <v>57.06</v>
      </c>
      <c r="DV37" s="21">
        <v>61.45</v>
      </c>
      <c r="DW37" s="21">
        <v>55.71</v>
      </c>
    </row>
    <row r="38" spans="1:127" x14ac:dyDescent="0.2">
      <c r="A38" s="29" t="s">
        <v>25</v>
      </c>
      <c r="B38" s="29" t="e">
        <f>VLOOKUP(A38,#REF!,6,FALSE)</f>
        <v>#REF!</v>
      </c>
      <c r="C38" s="48" t="s">
        <v>335</v>
      </c>
      <c r="D38" s="29" t="s">
        <v>118</v>
      </c>
      <c r="E38" s="96" t="str">
        <f t="shared" si="5"/>
        <v/>
      </c>
      <c r="F38" s="97">
        <f t="shared" si="6"/>
        <v>-52.212151898734362</v>
      </c>
      <c r="G38" s="97">
        <f t="shared" si="7"/>
        <v>-32.038933333333318</v>
      </c>
      <c r="H38" s="97">
        <f t="shared" si="8"/>
        <v>-18.361818181818137</v>
      </c>
      <c r="I38" s="97">
        <f t="shared" si="9"/>
        <v>-34.569647058823563</v>
      </c>
      <c r="J38" s="97">
        <f t="shared" si="10"/>
        <v>-16.659863013698597</v>
      </c>
      <c r="K38" s="97" t="str">
        <f t="shared" si="11"/>
        <v/>
      </c>
      <c r="L38" s="97" t="str">
        <f t="shared" si="12"/>
        <v/>
      </c>
      <c r="M38" s="97" t="str">
        <f t="shared" si="13"/>
        <v/>
      </c>
      <c r="N38" s="97" t="str">
        <f t="shared" si="14"/>
        <v/>
      </c>
      <c r="O38" s="97" t="str">
        <f t="shared" si="15"/>
        <v/>
      </c>
      <c r="P38" s="97" t="str">
        <f t="shared" si="16"/>
        <v/>
      </c>
      <c r="Q38" s="96" t="str">
        <f t="shared" si="17"/>
        <v/>
      </c>
      <c r="R38" s="97">
        <f t="shared" si="18"/>
        <v>179.88333333333333</v>
      </c>
      <c r="S38" s="97">
        <f t="shared" si="19"/>
        <v>30.383333333333354</v>
      </c>
      <c r="T38" s="97">
        <f t="shared" si="20"/>
        <v>-32.516666666666652</v>
      </c>
      <c r="U38" s="97">
        <f t="shared" si="21"/>
        <v>19.983333333333348</v>
      </c>
      <c r="V38" s="97">
        <f t="shared" si="22"/>
        <v>-55.316666666666649</v>
      </c>
      <c r="W38" s="97" t="str">
        <f t="shared" si="23"/>
        <v/>
      </c>
      <c r="X38" s="97" t="str">
        <f t="shared" si="24"/>
        <v/>
      </c>
      <c r="Y38" s="97" t="str">
        <f t="shared" si="25"/>
        <v/>
      </c>
      <c r="Z38" s="97" t="str">
        <f t="shared" si="26"/>
        <v/>
      </c>
      <c r="AA38" s="97" t="str">
        <f t="shared" si="27"/>
        <v/>
      </c>
      <c r="AB38" s="97" t="str">
        <f t="shared" si="28"/>
        <v/>
      </c>
      <c r="AC38" s="36">
        <f t="shared" si="29"/>
        <v>0</v>
      </c>
      <c r="AD38" s="35">
        <f t="shared" si="30"/>
        <v>38.125677139761649</v>
      </c>
      <c r="AE38" s="35">
        <f t="shared" si="31"/>
        <v>29.564709319310545</v>
      </c>
      <c r="AF38" s="35">
        <f t="shared" si="32"/>
        <v>37.5</v>
      </c>
      <c r="AG38" s="35">
        <f t="shared" si="33"/>
        <v>38.834951456310684</v>
      </c>
      <c r="AH38" s="35">
        <f t="shared" si="34"/>
        <v>33.845707656612525</v>
      </c>
      <c r="AI38" s="35">
        <f t="shared" si="35"/>
        <v>0</v>
      </c>
      <c r="AJ38" s="35">
        <f t="shared" si="36"/>
        <v>0</v>
      </c>
      <c r="AK38" s="35">
        <f t="shared" si="37"/>
        <v>0</v>
      </c>
      <c r="AL38" s="35">
        <f t="shared" si="38"/>
        <v>0</v>
      </c>
      <c r="AM38" s="35">
        <f t="shared" si="39"/>
        <v>0</v>
      </c>
      <c r="AN38" s="35">
        <f t="shared" si="40"/>
        <v>0</v>
      </c>
      <c r="AO38" s="36">
        <f t="shared" si="41"/>
        <v>0</v>
      </c>
      <c r="AP38" s="35">
        <f t="shared" si="42"/>
        <v>100</v>
      </c>
      <c r="AQ38" s="35">
        <f t="shared" si="43"/>
        <v>57.516339869281047</v>
      </c>
      <c r="AR38" s="35">
        <f t="shared" si="44"/>
        <v>39.641943734015349</v>
      </c>
      <c r="AS38" s="35">
        <f t="shared" si="45"/>
        <v>54.560954816709298</v>
      </c>
      <c r="AT38" s="35">
        <f t="shared" si="46"/>
        <v>33.16283034953112</v>
      </c>
      <c r="AU38" s="35">
        <f t="shared" si="47"/>
        <v>0</v>
      </c>
      <c r="AV38" s="35">
        <f t="shared" si="48"/>
        <v>0</v>
      </c>
      <c r="AW38" s="35">
        <f t="shared" si="49"/>
        <v>0</v>
      </c>
      <c r="AX38" s="35">
        <f t="shared" si="50"/>
        <v>0</v>
      </c>
      <c r="AY38" s="35">
        <f t="shared" si="51"/>
        <v>0</v>
      </c>
      <c r="AZ38" s="35">
        <f t="shared" si="52"/>
        <v>0</v>
      </c>
      <c r="BA38" s="36">
        <f t="shared" si="53"/>
        <v>0</v>
      </c>
      <c r="BB38" s="35">
        <f t="shared" si="54"/>
        <v>98.173618634886225</v>
      </c>
      <c r="BC38" s="35">
        <f t="shared" si="55"/>
        <v>76.129126497224647</v>
      </c>
      <c r="BD38" s="35">
        <f t="shared" si="56"/>
        <v>96.562499999999986</v>
      </c>
      <c r="BE38" s="35">
        <f t="shared" si="57"/>
        <v>100</v>
      </c>
      <c r="BF38" s="35">
        <f t="shared" si="58"/>
        <v>87.152697215777252</v>
      </c>
      <c r="BG38" s="35">
        <f t="shared" si="59"/>
        <v>0</v>
      </c>
      <c r="BH38" s="35">
        <f t="shared" si="60"/>
        <v>0</v>
      </c>
      <c r="BI38" s="35">
        <f t="shared" si="61"/>
        <v>0</v>
      </c>
      <c r="BJ38" s="35">
        <f t="shared" si="62"/>
        <v>0</v>
      </c>
      <c r="BK38" s="35">
        <f t="shared" si="63"/>
        <v>0</v>
      </c>
      <c r="BL38" s="35">
        <f t="shared" si="64"/>
        <v>0</v>
      </c>
      <c r="BM38" s="35">
        <f t="shared" si="65"/>
        <v>100</v>
      </c>
      <c r="BN38" s="35">
        <f t="shared" si="66"/>
        <v>0</v>
      </c>
      <c r="BO38" s="35">
        <f t="shared" si="67"/>
        <v>0</v>
      </c>
      <c r="BP38" s="36">
        <f t="shared" si="68"/>
        <v>0</v>
      </c>
      <c r="BQ38" s="35">
        <f t="shared" si="69"/>
        <v>38.125677139761649</v>
      </c>
      <c r="BR38" s="35">
        <f t="shared" si="70"/>
        <v>29.564709319310545</v>
      </c>
      <c r="BS38" s="35">
        <f t="shared" si="71"/>
        <v>37.5</v>
      </c>
      <c r="BT38" s="35">
        <f t="shared" si="72"/>
        <v>38.834951456310684</v>
      </c>
      <c r="BU38" s="35">
        <f t="shared" si="73"/>
        <v>33.845707656612525</v>
      </c>
      <c r="BV38" s="35">
        <f t="shared" si="74"/>
        <v>0</v>
      </c>
      <c r="BW38" s="35">
        <f t="shared" si="75"/>
        <v>0</v>
      </c>
      <c r="BX38" s="35">
        <f t="shared" si="76"/>
        <v>0</v>
      </c>
      <c r="BY38" s="35">
        <f t="shared" si="77"/>
        <v>0</v>
      </c>
      <c r="BZ38" s="35">
        <f t="shared" si="78"/>
        <v>0</v>
      </c>
      <c r="CA38" s="35">
        <f t="shared" si="79"/>
        <v>0</v>
      </c>
      <c r="CB38" s="35">
        <f t="shared" si="80"/>
        <v>0.99362202081235318</v>
      </c>
      <c r="CC38" s="35">
        <f t="shared" si="81"/>
        <v>0</v>
      </c>
      <c r="CD38" s="35">
        <f t="shared" si="82"/>
        <v>0</v>
      </c>
      <c r="CE38" s="36">
        <f t="shared" si="83"/>
        <v>0</v>
      </c>
      <c r="CF38" s="35">
        <f t="shared" si="84"/>
        <v>100</v>
      </c>
      <c r="CG38" s="35">
        <f t="shared" si="85"/>
        <v>57.516339869281047</v>
      </c>
      <c r="CH38" s="35">
        <f t="shared" si="86"/>
        <v>39.641943734015349</v>
      </c>
      <c r="CI38" s="35">
        <f t="shared" si="87"/>
        <v>54.560954816709298</v>
      </c>
      <c r="CJ38" s="35">
        <f t="shared" si="88"/>
        <v>33.16283034953112</v>
      </c>
      <c r="CK38" s="35">
        <f t="shared" si="89"/>
        <v>0</v>
      </c>
      <c r="CL38" s="35">
        <f t="shared" si="90"/>
        <v>0</v>
      </c>
      <c r="CM38" s="35">
        <f t="shared" si="91"/>
        <v>0</v>
      </c>
      <c r="CN38" s="35">
        <f t="shared" si="92"/>
        <v>0</v>
      </c>
      <c r="CO38" s="35">
        <f t="shared" si="93"/>
        <v>0</v>
      </c>
      <c r="CP38" s="35">
        <f t="shared" si="94"/>
        <v>0</v>
      </c>
      <c r="CQ38" s="35">
        <f t="shared" si="95"/>
        <v>100</v>
      </c>
      <c r="CR38" s="35">
        <f t="shared" si="96"/>
        <v>0</v>
      </c>
      <c r="CS38" s="35">
        <f t="shared" si="97"/>
        <v>0</v>
      </c>
      <c r="CT38" s="23"/>
      <c r="CU38" s="21">
        <v>351.9</v>
      </c>
      <c r="CV38" s="21">
        <v>202.4</v>
      </c>
      <c r="CW38" s="21">
        <v>139.5</v>
      </c>
      <c r="CX38" s="21">
        <v>192</v>
      </c>
      <c r="CY38" s="21">
        <v>116.7</v>
      </c>
      <c r="CZ38" s="21"/>
      <c r="DA38" s="21"/>
      <c r="DB38" s="21"/>
      <c r="DC38" s="21"/>
      <c r="DD38" s="21"/>
      <c r="DE38" s="21"/>
      <c r="DF38" s="21">
        <v>29.6</v>
      </c>
      <c r="DG38" s="26"/>
      <c r="DH38" s="26"/>
      <c r="DI38" s="23"/>
      <c r="DJ38" s="21">
        <v>54.78</v>
      </c>
      <c r="DK38" s="21">
        <v>12.45</v>
      </c>
      <c r="DL38" s="21">
        <v>9.9860000000000007</v>
      </c>
      <c r="DM38" s="21">
        <v>10.31</v>
      </c>
      <c r="DN38" s="21">
        <v>8.1850000000000005</v>
      </c>
      <c r="DO38" s="21"/>
      <c r="DP38" s="21"/>
      <c r="DQ38" s="21"/>
      <c r="DR38" s="21"/>
      <c r="DS38" s="21"/>
      <c r="DT38" s="21"/>
      <c r="DU38" s="21">
        <v>4.5659999999999998</v>
      </c>
      <c r="DV38" s="26"/>
      <c r="DW38" s="26"/>
    </row>
    <row r="39" spans="1:127" x14ac:dyDescent="0.2">
      <c r="A39" s="29" t="s">
        <v>26</v>
      </c>
      <c r="B39" s="29" t="e">
        <f>VLOOKUP(A39,#REF!,6,FALSE)</f>
        <v>#REF!</v>
      </c>
      <c r="C39" s="48" t="s">
        <v>335</v>
      </c>
      <c r="D39" s="29" t="s">
        <v>119</v>
      </c>
      <c r="E39" s="96" t="str">
        <f t="shared" si="5"/>
        <v/>
      </c>
      <c r="F39" s="97">
        <f t="shared" si="6"/>
        <v>410.18784810126562</v>
      </c>
      <c r="G39" s="97">
        <f t="shared" si="7"/>
        <v>450.16106666666667</v>
      </c>
      <c r="H39" s="97">
        <f t="shared" si="8"/>
        <v>88.938181818181874</v>
      </c>
      <c r="I39" s="97">
        <f t="shared" si="9"/>
        <v>267.83035294117644</v>
      </c>
      <c r="J39" s="97">
        <f t="shared" si="10"/>
        <v>74.6401369863014</v>
      </c>
      <c r="K39" s="97" t="str">
        <f t="shared" si="11"/>
        <v/>
      </c>
      <c r="L39" s="97">
        <f t="shared" si="12"/>
        <v>-141.50700000000003</v>
      </c>
      <c r="M39" s="97" t="str">
        <f t="shared" si="13"/>
        <v/>
      </c>
      <c r="N39" s="97" t="str">
        <f t="shared" si="14"/>
        <v/>
      </c>
      <c r="O39" s="97" t="str">
        <f t="shared" si="15"/>
        <v/>
      </c>
      <c r="P39" s="97" t="str">
        <f t="shared" si="16"/>
        <v/>
      </c>
      <c r="Q39" s="96" t="str">
        <f t="shared" si="17"/>
        <v/>
      </c>
      <c r="R39" s="97">
        <f t="shared" si="18"/>
        <v>173.69333333333327</v>
      </c>
      <c r="S39" s="97">
        <f t="shared" si="19"/>
        <v>43.993333333333339</v>
      </c>
      <c r="T39" s="97">
        <f t="shared" si="20"/>
        <v>-393.80666666666667</v>
      </c>
      <c r="U39" s="97">
        <f t="shared" si="21"/>
        <v>-146.20666666666671</v>
      </c>
      <c r="V39" s="97">
        <f t="shared" si="22"/>
        <v>-432.60666666666668</v>
      </c>
      <c r="W39" s="97" t="str">
        <f t="shared" si="23"/>
        <v/>
      </c>
      <c r="X39" s="97">
        <f t="shared" si="24"/>
        <v>-608.14666666666665</v>
      </c>
      <c r="Y39" s="97" t="str">
        <f t="shared" si="25"/>
        <v/>
      </c>
      <c r="Z39" s="97" t="str">
        <f t="shared" si="26"/>
        <v/>
      </c>
      <c r="AA39" s="97" t="str">
        <f t="shared" si="27"/>
        <v/>
      </c>
      <c r="AB39" s="97" t="str">
        <f t="shared" si="28"/>
        <v/>
      </c>
      <c r="AC39" s="36">
        <f t="shared" si="29"/>
        <v>0</v>
      </c>
      <c r="AD39" s="35">
        <f t="shared" si="30"/>
        <v>88.223185265438786</v>
      </c>
      <c r="AE39" s="35">
        <f t="shared" si="31"/>
        <v>100</v>
      </c>
      <c r="AF39" s="35">
        <f t="shared" si="32"/>
        <v>66.344086021505376</v>
      </c>
      <c r="AG39" s="35">
        <f t="shared" si="33"/>
        <v>100</v>
      </c>
      <c r="AH39" s="35">
        <f t="shared" si="34"/>
        <v>60.324825986078885</v>
      </c>
      <c r="AI39" s="35">
        <f t="shared" si="35"/>
        <v>0</v>
      </c>
      <c r="AJ39" s="35">
        <f t="shared" si="36"/>
        <v>6.803605114231817</v>
      </c>
      <c r="AK39" s="35">
        <f t="shared" si="37"/>
        <v>0</v>
      </c>
      <c r="AL39" s="35">
        <f t="shared" si="38"/>
        <v>0</v>
      </c>
      <c r="AM39" s="35">
        <f t="shared" si="39"/>
        <v>0</v>
      </c>
      <c r="AN39" s="35">
        <f t="shared" si="40"/>
        <v>0</v>
      </c>
      <c r="AO39" s="36">
        <f t="shared" si="41"/>
        <v>0</v>
      </c>
      <c r="AP39" s="35">
        <f t="shared" si="42"/>
        <v>100</v>
      </c>
      <c r="AQ39" s="35">
        <f t="shared" si="43"/>
        <v>84.072209259486684</v>
      </c>
      <c r="AR39" s="35">
        <f t="shared" si="44"/>
        <v>30.308240206312171</v>
      </c>
      <c r="AS39" s="35">
        <f t="shared" si="45"/>
        <v>60.714724303082406</v>
      </c>
      <c r="AT39" s="35">
        <f t="shared" si="46"/>
        <v>25.543411519096157</v>
      </c>
      <c r="AU39" s="35">
        <f t="shared" si="47"/>
        <v>0</v>
      </c>
      <c r="AV39" s="35">
        <f t="shared" si="48"/>
        <v>100</v>
      </c>
      <c r="AW39" s="35">
        <f t="shared" si="49"/>
        <v>0</v>
      </c>
      <c r="AX39" s="35">
        <f t="shared" si="50"/>
        <v>0</v>
      </c>
      <c r="AY39" s="35">
        <f t="shared" si="51"/>
        <v>0</v>
      </c>
      <c r="AZ39" s="35">
        <f t="shared" si="52"/>
        <v>0</v>
      </c>
      <c r="BA39" s="36">
        <f t="shared" si="53"/>
        <v>0</v>
      </c>
      <c r="BB39" s="35">
        <f t="shared" si="54"/>
        <v>88.223185265438786</v>
      </c>
      <c r="BC39" s="35">
        <f t="shared" si="55"/>
        <v>100</v>
      </c>
      <c r="BD39" s="35">
        <f t="shared" si="56"/>
        <v>66.344086021505376</v>
      </c>
      <c r="BE39" s="35">
        <f t="shared" si="57"/>
        <v>100</v>
      </c>
      <c r="BF39" s="35">
        <f t="shared" si="58"/>
        <v>60.324825986078885</v>
      </c>
      <c r="BG39" s="35">
        <f t="shared" si="59"/>
        <v>0</v>
      </c>
      <c r="BH39" s="35">
        <f t="shared" si="60"/>
        <v>6.803605114231817</v>
      </c>
      <c r="BI39" s="35">
        <f t="shared" si="61"/>
        <v>0</v>
      </c>
      <c r="BJ39" s="35">
        <f t="shared" si="62"/>
        <v>0</v>
      </c>
      <c r="BK39" s="35">
        <f t="shared" si="63"/>
        <v>0</v>
      </c>
      <c r="BL39" s="35">
        <f t="shared" si="64"/>
        <v>0</v>
      </c>
      <c r="BM39" s="35">
        <f t="shared" si="65"/>
        <v>78.571278828437457</v>
      </c>
      <c r="BN39" s="35">
        <f t="shared" si="66"/>
        <v>81.278324920110748</v>
      </c>
      <c r="BO39" s="35">
        <f t="shared" si="67"/>
        <v>100</v>
      </c>
      <c r="BP39" s="36">
        <f t="shared" si="68"/>
        <v>0</v>
      </c>
      <c r="BQ39" s="35">
        <f t="shared" si="69"/>
        <v>88.223185265438786</v>
      </c>
      <c r="BR39" s="35">
        <f t="shared" si="70"/>
        <v>100</v>
      </c>
      <c r="BS39" s="35">
        <f t="shared" si="71"/>
        <v>66.344086021505376</v>
      </c>
      <c r="BT39" s="35">
        <f t="shared" si="72"/>
        <v>100</v>
      </c>
      <c r="BU39" s="35">
        <f t="shared" si="73"/>
        <v>60.324825986078885</v>
      </c>
      <c r="BV39" s="35">
        <f t="shared" si="74"/>
        <v>0</v>
      </c>
      <c r="BW39" s="35">
        <f t="shared" si="75"/>
        <v>6.803605114231817</v>
      </c>
      <c r="BX39" s="35">
        <f t="shared" si="76"/>
        <v>0</v>
      </c>
      <c r="BY39" s="35">
        <f t="shared" si="77"/>
        <v>0</v>
      </c>
      <c r="BZ39" s="35">
        <f t="shared" si="78"/>
        <v>0</v>
      </c>
      <c r="CA39" s="35">
        <f t="shared" si="79"/>
        <v>0</v>
      </c>
      <c r="CB39" s="35">
        <f t="shared" si="80"/>
        <v>44.57871769050017</v>
      </c>
      <c r="CC39" s="35">
        <f t="shared" si="81"/>
        <v>46.114605171208943</v>
      </c>
      <c r="CD39" s="35">
        <f t="shared" si="82"/>
        <v>56.736657917760283</v>
      </c>
      <c r="CE39" s="36">
        <f t="shared" si="83"/>
        <v>0</v>
      </c>
      <c r="CF39" s="35">
        <f t="shared" si="84"/>
        <v>100</v>
      </c>
      <c r="CG39" s="35">
        <f t="shared" si="85"/>
        <v>84.072209259486684</v>
      </c>
      <c r="CH39" s="35">
        <f t="shared" si="86"/>
        <v>30.308240206312171</v>
      </c>
      <c r="CI39" s="35">
        <f t="shared" si="87"/>
        <v>60.714724303082406</v>
      </c>
      <c r="CJ39" s="35">
        <f t="shared" si="88"/>
        <v>25.543411519096157</v>
      </c>
      <c r="CK39" s="35">
        <f t="shared" si="89"/>
        <v>0</v>
      </c>
      <c r="CL39" s="35">
        <f t="shared" si="90"/>
        <v>3.9862458553358717</v>
      </c>
      <c r="CM39" s="35">
        <f t="shared" si="91"/>
        <v>0</v>
      </c>
      <c r="CN39" s="35">
        <f t="shared" si="92"/>
        <v>0</v>
      </c>
      <c r="CO39" s="35">
        <f t="shared" si="93"/>
        <v>0</v>
      </c>
      <c r="CP39" s="35">
        <f t="shared" si="94"/>
        <v>0</v>
      </c>
      <c r="CQ39" s="35">
        <f t="shared" si="95"/>
        <v>100</v>
      </c>
      <c r="CR39" s="35">
        <f t="shared" si="96"/>
        <v>49.691265060240966</v>
      </c>
      <c r="CS39" s="35">
        <f t="shared" si="97"/>
        <v>97.665662650602414</v>
      </c>
      <c r="CT39" s="23"/>
      <c r="CU39" s="21">
        <v>814.3</v>
      </c>
      <c r="CV39" s="21">
        <v>684.6</v>
      </c>
      <c r="CW39" s="21">
        <v>246.8</v>
      </c>
      <c r="CX39" s="21">
        <v>494.4</v>
      </c>
      <c r="CY39" s="21">
        <v>208</v>
      </c>
      <c r="CZ39" s="21"/>
      <c r="DA39" s="21">
        <v>32.46</v>
      </c>
      <c r="DB39" s="21"/>
      <c r="DC39" s="21"/>
      <c r="DD39" s="21"/>
      <c r="DE39" s="21"/>
      <c r="DF39" s="26">
        <v>1328</v>
      </c>
      <c r="DG39" s="26">
        <v>659.9</v>
      </c>
      <c r="DH39" s="26">
        <v>1297</v>
      </c>
      <c r="DI39" s="23"/>
      <c r="DJ39" s="21">
        <v>64.39</v>
      </c>
      <c r="DK39" s="21">
        <v>19.8</v>
      </c>
      <c r="DL39" s="21">
        <v>4.2640000000000002</v>
      </c>
      <c r="DM39" s="21">
        <v>9.5399999999999991</v>
      </c>
      <c r="DN39" s="21">
        <v>9.7390000000000008</v>
      </c>
      <c r="DO39" s="21"/>
      <c r="DP39" s="21">
        <v>10.11</v>
      </c>
      <c r="DQ39" s="21"/>
      <c r="DR39" s="21"/>
      <c r="DS39" s="21"/>
      <c r="DT39" s="21"/>
      <c r="DU39" s="26">
        <v>755.8</v>
      </c>
      <c r="DV39" s="26">
        <v>470.5</v>
      </c>
      <c r="DW39" s="26">
        <v>268.2</v>
      </c>
    </row>
    <row r="40" spans="1:127" x14ac:dyDescent="0.2">
      <c r="A40" s="29" t="s">
        <v>27</v>
      </c>
      <c r="B40" s="29" t="e">
        <f>VLOOKUP(A40,#REF!,6,FALSE)</f>
        <v>#REF!</v>
      </c>
      <c r="C40" s="48" t="s">
        <v>335</v>
      </c>
      <c r="D40" s="29" t="s">
        <v>120</v>
      </c>
      <c r="E40" s="96" t="str">
        <f t="shared" si="5"/>
        <v/>
      </c>
      <c r="F40" s="97">
        <f t="shared" si="6"/>
        <v>512.88784810126572</v>
      </c>
      <c r="G40" s="97">
        <f t="shared" si="7"/>
        <v>89.261066666666665</v>
      </c>
      <c r="H40" s="97">
        <f t="shared" si="8"/>
        <v>157.43818181818187</v>
      </c>
      <c r="I40" s="97">
        <f t="shared" si="9"/>
        <v>210.43035294117644</v>
      </c>
      <c r="J40" s="97">
        <f t="shared" si="10"/>
        <v>61.740136986301394</v>
      </c>
      <c r="K40" s="97" t="str">
        <f t="shared" si="11"/>
        <v/>
      </c>
      <c r="L40" s="97" t="str">
        <f t="shared" si="12"/>
        <v/>
      </c>
      <c r="M40" s="97">
        <f t="shared" si="13"/>
        <v>365.76341463414639</v>
      </c>
      <c r="N40" s="97">
        <f t="shared" si="14"/>
        <v>404.39972972972987</v>
      </c>
      <c r="O40" s="97">
        <f t="shared" si="15"/>
        <v>124.45199999999988</v>
      </c>
      <c r="P40" s="97">
        <f t="shared" si="16"/>
        <v>289.17432098765454</v>
      </c>
      <c r="Q40" s="96" t="str">
        <f t="shared" si="17"/>
        <v/>
      </c>
      <c r="R40" s="97">
        <f t="shared" si="18"/>
        <v>419.50833333333338</v>
      </c>
      <c r="S40" s="97">
        <f t="shared" si="19"/>
        <v>-173.79166666666663</v>
      </c>
      <c r="T40" s="97">
        <f t="shared" si="20"/>
        <v>-182.19166666666661</v>
      </c>
      <c r="U40" s="97">
        <f t="shared" si="21"/>
        <v>-60.491666666666617</v>
      </c>
      <c r="V40" s="97">
        <f t="shared" si="22"/>
        <v>-302.39166666666665</v>
      </c>
      <c r="W40" s="97" t="str">
        <f t="shared" si="23"/>
        <v/>
      </c>
      <c r="X40" s="97" t="str">
        <f t="shared" si="24"/>
        <v/>
      </c>
      <c r="Y40" s="97">
        <f t="shared" si="25"/>
        <v>158.60833333333341</v>
      </c>
      <c r="Z40" s="97">
        <f t="shared" si="26"/>
        <v>287.10833333333341</v>
      </c>
      <c r="AA40" s="97">
        <f t="shared" si="27"/>
        <v>-34.891666666666595</v>
      </c>
      <c r="AB40" s="97">
        <f t="shared" si="28"/>
        <v>273.20833333333343</v>
      </c>
      <c r="AC40" s="36">
        <f t="shared" si="29"/>
        <v>0</v>
      </c>
      <c r="AD40" s="35">
        <f t="shared" si="30"/>
        <v>99.349945828819074</v>
      </c>
      <c r="AE40" s="35">
        <f t="shared" si="31"/>
        <v>47.283085013146362</v>
      </c>
      <c r="AF40" s="35">
        <f t="shared" si="32"/>
        <v>84.758064516129039</v>
      </c>
      <c r="AG40" s="35">
        <f t="shared" si="33"/>
        <v>88.389967637540451</v>
      </c>
      <c r="AH40" s="35">
        <f t="shared" si="34"/>
        <v>56.583526682134568</v>
      </c>
      <c r="AI40" s="35">
        <f t="shared" si="35"/>
        <v>0</v>
      </c>
      <c r="AJ40" s="35">
        <f t="shared" si="36"/>
        <v>0</v>
      </c>
      <c r="AK40" s="35">
        <f t="shared" si="37"/>
        <v>87.608492455601549</v>
      </c>
      <c r="AL40" s="35">
        <f t="shared" si="38"/>
        <v>92.37108547209796</v>
      </c>
      <c r="AM40" s="35">
        <f t="shared" si="39"/>
        <v>50.059517368250191</v>
      </c>
      <c r="AN40" s="35">
        <f t="shared" si="40"/>
        <v>72.23055295220243</v>
      </c>
      <c r="AO40" s="36">
        <f t="shared" si="41"/>
        <v>0</v>
      </c>
      <c r="AP40" s="35">
        <f t="shared" si="42"/>
        <v>100</v>
      </c>
      <c r="AQ40" s="35">
        <f t="shared" si="43"/>
        <v>35.299890948745912</v>
      </c>
      <c r="AR40" s="35">
        <f t="shared" si="44"/>
        <v>34.383860414394768</v>
      </c>
      <c r="AS40" s="35">
        <f t="shared" si="45"/>
        <v>47.655398037077425</v>
      </c>
      <c r="AT40" s="35">
        <f t="shared" si="46"/>
        <v>21.275899672846236</v>
      </c>
      <c r="AU40" s="35">
        <f t="shared" si="47"/>
        <v>0</v>
      </c>
      <c r="AV40" s="35">
        <f t="shared" si="48"/>
        <v>0</v>
      </c>
      <c r="AW40" s="35">
        <f t="shared" si="49"/>
        <v>83.622227886821307</v>
      </c>
      <c r="AX40" s="35">
        <f t="shared" si="50"/>
        <v>100</v>
      </c>
      <c r="AY40" s="35">
        <f t="shared" si="51"/>
        <v>58.95997960744328</v>
      </c>
      <c r="AZ40" s="35">
        <f t="shared" si="52"/>
        <v>98.228396635228137</v>
      </c>
      <c r="BA40" s="36">
        <f t="shared" si="53"/>
        <v>0</v>
      </c>
      <c r="BB40" s="35">
        <f t="shared" si="54"/>
        <v>100</v>
      </c>
      <c r="BC40" s="35">
        <f t="shared" si="55"/>
        <v>47.592461796220384</v>
      </c>
      <c r="BD40" s="35">
        <f t="shared" si="56"/>
        <v>85.312642909909584</v>
      </c>
      <c r="BE40" s="35">
        <f t="shared" si="57"/>
        <v>88.968309846728275</v>
      </c>
      <c r="BF40" s="35">
        <f t="shared" si="58"/>
        <v>56.953756954863913</v>
      </c>
      <c r="BG40" s="35">
        <f t="shared" si="59"/>
        <v>0</v>
      </c>
      <c r="BH40" s="35">
        <f t="shared" si="60"/>
        <v>0</v>
      </c>
      <c r="BI40" s="35">
        <f t="shared" si="61"/>
        <v>88.181721413871571</v>
      </c>
      <c r="BJ40" s="35">
        <f t="shared" si="62"/>
        <v>92.975476434837972</v>
      </c>
      <c r="BK40" s="35">
        <f t="shared" si="63"/>
        <v>50.387060557137318</v>
      </c>
      <c r="BL40" s="35">
        <f t="shared" si="64"/>
        <v>72.703162895183041</v>
      </c>
      <c r="BM40" s="35">
        <f t="shared" si="65"/>
        <v>69.703490894782661</v>
      </c>
      <c r="BN40" s="35">
        <f t="shared" si="66"/>
        <v>89.813957663586535</v>
      </c>
      <c r="BO40" s="35">
        <f t="shared" si="67"/>
        <v>100</v>
      </c>
      <c r="BP40" s="36">
        <f t="shared" si="68"/>
        <v>0</v>
      </c>
      <c r="BQ40" s="35">
        <f t="shared" si="69"/>
        <v>99.349945828819074</v>
      </c>
      <c r="BR40" s="35">
        <f t="shared" si="70"/>
        <v>47.283085013146362</v>
      </c>
      <c r="BS40" s="35">
        <f t="shared" si="71"/>
        <v>84.758064516129039</v>
      </c>
      <c r="BT40" s="35">
        <f t="shared" si="72"/>
        <v>88.389967637540451</v>
      </c>
      <c r="BU40" s="35">
        <f t="shared" si="73"/>
        <v>56.583526682134568</v>
      </c>
      <c r="BV40" s="35">
        <f t="shared" si="74"/>
        <v>0</v>
      </c>
      <c r="BW40" s="35">
        <f t="shared" si="75"/>
        <v>0</v>
      </c>
      <c r="BX40" s="35">
        <f t="shared" si="76"/>
        <v>87.608492455601549</v>
      </c>
      <c r="BY40" s="35">
        <f t="shared" si="77"/>
        <v>92.37108547209796</v>
      </c>
      <c r="BZ40" s="35">
        <f t="shared" si="78"/>
        <v>50.059517368250191</v>
      </c>
      <c r="CA40" s="35">
        <f t="shared" si="79"/>
        <v>72.23055295220243</v>
      </c>
      <c r="CB40" s="35">
        <f t="shared" si="80"/>
        <v>13.672373279624034</v>
      </c>
      <c r="CC40" s="35">
        <f t="shared" si="81"/>
        <v>17.617051013277429</v>
      </c>
      <c r="CD40" s="35">
        <f t="shared" si="82"/>
        <v>19.615048118985126</v>
      </c>
      <c r="CE40" s="36">
        <f t="shared" si="83"/>
        <v>0</v>
      </c>
      <c r="CF40" s="35">
        <f t="shared" si="84"/>
        <v>100</v>
      </c>
      <c r="CG40" s="35">
        <f t="shared" si="85"/>
        <v>35.299890948745912</v>
      </c>
      <c r="CH40" s="35">
        <f t="shared" si="86"/>
        <v>34.383860414394768</v>
      </c>
      <c r="CI40" s="35">
        <f t="shared" si="87"/>
        <v>47.655398037077425</v>
      </c>
      <c r="CJ40" s="35">
        <f t="shared" si="88"/>
        <v>21.275899672846236</v>
      </c>
      <c r="CK40" s="35">
        <f t="shared" si="89"/>
        <v>0</v>
      </c>
      <c r="CL40" s="35">
        <f t="shared" si="90"/>
        <v>0</v>
      </c>
      <c r="CM40" s="35">
        <f t="shared" si="91"/>
        <v>71.548527808069792</v>
      </c>
      <c r="CN40" s="35">
        <f t="shared" si="92"/>
        <v>85.561613958560528</v>
      </c>
      <c r="CO40" s="35">
        <f t="shared" si="93"/>
        <v>50.447110141766629</v>
      </c>
      <c r="CP40" s="35">
        <f t="shared" si="94"/>
        <v>84.045801526717554</v>
      </c>
      <c r="CQ40" s="35">
        <f t="shared" si="95"/>
        <v>90.834076717216774</v>
      </c>
      <c r="CR40" s="35">
        <f t="shared" si="96"/>
        <v>56.2221231043711</v>
      </c>
      <c r="CS40" s="35">
        <f t="shared" si="97"/>
        <v>100</v>
      </c>
      <c r="CT40" s="23"/>
      <c r="CU40" s="21">
        <v>917</v>
      </c>
      <c r="CV40" s="21">
        <v>323.7</v>
      </c>
      <c r="CW40" s="21">
        <v>315.3</v>
      </c>
      <c r="CX40" s="21">
        <v>437</v>
      </c>
      <c r="CY40" s="21">
        <v>195.1</v>
      </c>
      <c r="CZ40" s="21"/>
      <c r="DA40" s="21"/>
      <c r="DB40" s="21">
        <v>656.1</v>
      </c>
      <c r="DC40" s="21">
        <v>784.6</v>
      </c>
      <c r="DD40" s="21">
        <v>462.6</v>
      </c>
      <c r="DE40" s="21">
        <v>770.7</v>
      </c>
      <c r="DF40" s="21">
        <v>407.3</v>
      </c>
      <c r="DG40" s="21">
        <v>252.1</v>
      </c>
      <c r="DH40" s="21">
        <v>448.4</v>
      </c>
      <c r="DI40" s="23"/>
      <c r="DJ40" s="21">
        <v>66.260000000000005</v>
      </c>
      <c r="DK40" s="21">
        <v>37.869999999999997</v>
      </c>
      <c r="DL40" s="21">
        <v>23.5</v>
      </c>
      <c r="DM40" s="21">
        <v>23.92</v>
      </c>
      <c r="DN40" s="21">
        <v>26.8</v>
      </c>
      <c r="DO40" s="21"/>
      <c r="DP40" s="21"/>
      <c r="DQ40" s="21">
        <v>101</v>
      </c>
      <c r="DR40" s="21">
        <v>173.9</v>
      </c>
      <c r="DS40" s="21">
        <v>70.16</v>
      </c>
      <c r="DT40" s="21">
        <v>46.28</v>
      </c>
      <c r="DU40" s="21">
        <v>158.4</v>
      </c>
      <c r="DV40" s="21">
        <v>74.33</v>
      </c>
      <c r="DW40" s="21">
        <v>189.4</v>
      </c>
    </row>
    <row r="41" spans="1:127" x14ac:dyDescent="0.2">
      <c r="A41" s="29" t="s">
        <v>28</v>
      </c>
      <c r="B41" s="29" t="e">
        <f>VLOOKUP(A41,#REF!,6,FALSE)</f>
        <v>#REF!</v>
      </c>
      <c r="C41" s="48" t="s">
        <v>335</v>
      </c>
      <c r="D41" s="29" t="s">
        <v>120</v>
      </c>
      <c r="E41" s="96" t="str">
        <f t="shared" si="5"/>
        <v/>
      </c>
      <c r="F41" s="97">
        <f t="shared" si="6"/>
        <v>69.987848101265683</v>
      </c>
      <c r="G41" s="97">
        <f t="shared" si="7"/>
        <v>-37.538933333333318</v>
      </c>
      <c r="H41" s="97">
        <f t="shared" si="8"/>
        <v>74.638181818181863</v>
      </c>
      <c r="I41" s="97">
        <f t="shared" si="9"/>
        <v>190.13035294117643</v>
      </c>
      <c r="J41" s="97">
        <f t="shared" si="10"/>
        <v>44.1401369863014</v>
      </c>
      <c r="K41" s="97">
        <f t="shared" si="11"/>
        <v>14.993333333333339</v>
      </c>
      <c r="L41" s="97">
        <f t="shared" si="12"/>
        <v>145.13299999999998</v>
      </c>
      <c r="M41" s="97">
        <f t="shared" si="13"/>
        <v>81.163414634146363</v>
      </c>
      <c r="N41" s="97">
        <f t="shared" si="14"/>
        <v>403.39972972972987</v>
      </c>
      <c r="O41" s="97">
        <f t="shared" si="15"/>
        <v>281.45199999999988</v>
      </c>
      <c r="P41" s="97">
        <f t="shared" si="16"/>
        <v>15.574320987654517</v>
      </c>
      <c r="Q41" s="96" t="str">
        <f t="shared" si="17"/>
        <v/>
      </c>
      <c r="R41" s="97">
        <f t="shared" si="18"/>
        <v>134.71384615384613</v>
      </c>
      <c r="S41" s="97">
        <f t="shared" si="19"/>
        <v>-142.48615384615388</v>
      </c>
      <c r="T41" s="97">
        <f t="shared" si="20"/>
        <v>-106.88615384615389</v>
      </c>
      <c r="U41" s="97">
        <f t="shared" si="21"/>
        <v>77.3138461538461</v>
      </c>
      <c r="V41" s="97">
        <f t="shared" si="22"/>
        <v>-161.88615384615389</v>
      </c>
      <c r="W41" s="97">
        <f t="shared" si="23"/>
        <v>-236.28615384615389</v>
      </c>
      <c r="X41" s="97">
        <f t="shared" si="24"/>
        <v>-20.286153846153866</v>
      </c>
      <c r="Y41" s="97">
        <f t="shared" si="25"/>
        <v>32.113846153846112</v>
      </c>
      <c r="Z41" s="97">
        <f t="shared" si="26"/>
        <v>444.21384615384613</v>
      </c>
      <c r="AA41" s="97">
        <f t="shared" si="27"/>
        <v>280.21384615384613</v>
      </c>
      <c r="AB41" s="97">
        <f t="shared" si="28"/>
        <v>157.71384615384613</v>
      </c>
      <c r="AC41" s="36">
        <f t="shared" si="29"/>
        <v>0</v>
      </c>
      <c r="AD41" s="35">
        <f t="shared" si="30"/>
        <v>51.365113759479954</v>
      </c>
      <c r="AE41" s="35">
        <f t="shared" si="31"/>
        <v>28.761320479111887</v>
      </c>
      <c r="AF41" s="35">
        <f t="shared" si="32"/>
        <v>62.5</v>
      </c>
      <c r="AG41" s="35">
        <f t="shared" si="33"/>
        <v>84.283980582524279</v>
      </c>
      <c r="AH41" s="35">
        <f t="shared" si="34"/>
        <v>51.479118329466353</v>
      </c>
      <c r="AI41" s="35">
        <f t="shared" si="35"/>
        <v>56.555128908392753</v>
      </c>
      <c r="AJ41" s="35">
        <f t="shared" si="36"/>
        <v>66.883252986795227</v>
      </c>
      <c r="AK41" s="35">
        <f t="shared" si="37"/>
        <v>49.606088930431298</v>
      </c>
      <c r="AL41" s="35">
        <f t="shared" si="38"/>
        <v>92.253355309630336</v>
      </c>
      <c r="AM41" s="35">
        <f t="shared" si="39"/>
        <v>67.049020668758786</v>
      </c>
      <c r="AN41" s="35">
        <f t="shared" si="40"/>
        <v>46.588566073102157</v>
      </c>
      <c r="AO41" s="36">
        <f t="shared" si="41"/>
        <v>0</v>
      </c>
      <c r="AP41" s="35">
        <f t="shared" si="42"/>
        <v>100</v>
      </c>
      <c r="AQ41" s="35">
        <f t="shared" si="43"/>
        <v>41.53132250580046</v>
      </c>
      <c r="AR41" s="35">
        <f t="shared" si="44"/>
        <v>49.040286859312381</v>
      </c>
      <c r="AS41" s="35">
        <f t="shared" si="45"/>
        <v>87.892849609786964</v>
      </c>
      <c r="AT41" s="35">
        <f t="shared" si="46"/>
        <v>37.439358785066439</v>
      </c>
      <c r="AU41" s="35">
        <f t="shared" si="47"/>
        <v>32.309620808523974</v>
      </c>
      <c r="AV41" s="35">
        <f t="shared" si="48"/>
        <v>100</v>
      </c>
      <c r="AW41" s="35">
        <f t="shared" si="49"/>
        <v>47.409392547217969</v>
      </c>
      <c r="AX41" s="35">
        <f t="shared" si="50"/>
        <v>100</v>
      </c>
      <c r="AY41" s="35">
        <f t="shared" si="51"/>
        <v>79.07095456865747</v>
      </c>
      <c r="AZ41" s="35">
        <f t="shared" si="52"/>
        <v>63.437978560490045</v>
      </c>
      <c r="BA41" s="36">
        <f t="shared" si="53"/>
        <v>0</v>
      </c>
      <c r="BB41" s="35">
        <f t="shared" si="54"/>
        <v>55.678314991452616</v>
      </c>
      <c r="BC41" s="35">
        <f t="shared" si="55"/>
        <v>31.176449227868343</v>
      </c>
      <c r="BD41" s="35">
        <f t="shared" si="56"/>
        <v>67.74821337417049</v>
      </c>
      <c r="BE41" s="35">
        <f t="shared" si="57"/>
        <v>91.36142560846875</v>
      </c>
      <c r="BF41" s="35">
        <f t="shared" si="58"/>
        <v>55.80189268638172</v>
      </c>
      <c r="BG41" s="35">
        <f t="shared" si="59"/>
        <v>61.304143051032156</v>
      </c>
      <c r="BH41" s="35">
        <f t="shared" si="60"/>
        <v>72.499534312128461</v>
      </c>
      <c r="BI41" s="35">
        <f t="shared" si="61"/>
        <v>53.771582360270976</v>
      </c>
      <c r="BJ41" s="35">
        <f t="shared" si="62"/>
        <v>100</v>
      </c>
      <c r="BK41" s="35">
        <f t="shared" si="63"/>
        <v>72.679221740739806</v>
      </c>
      <c r="BL41" s="35">
        <f t="shared" si="64"/>
        <v>50.500673841874637</v>
      </c>
      <c r="BM41" s="35">
        <f t="shared" si="65"/>
        <v>100</v>
      </c>
      <c r="BN41" s="35">
        <f t="shared" si="66"/>
        <v>0</v>
      </c>
      <c r="BO41" s="35">
        <f t="shared" si="67"/>
        <v>99.741066020593593</v>
      </c>
      <c r="BP41" s="36">
        <f t="shared" si="68"/>
        <v>0</v>
      </c>
      <c r="BQ41" s="35">
        <f t="shared" si="69"/>
        <v>51.365113759479954</v>
      </c>
      <c r="BR41" s="35">
        <f t="shared" si="70"/>
        <v>28.761320479111887</v>
      </c>
      <c r="BS41" s="35">
        <f t="shared" si="71"/>
        <v>62.5</v>
      </c>
      <c r="BT41" s="35">
        <f t="shared" si="72"/>
        <v>84.283980582524279</v>
      </c>
      <c r="BU41" s="35">
        <f t="shared" si="73"/>
        <v>51.479118329466353</v>
      </c>
      <c r="BV41" s="35">
        <f t="shared" si="74"/>
        <v>56.555128908392753</v>
      </c>
      <c r="BW41" s="35">
        <f t="shared" si="75"/>
        <v>66.883252986795227</v>
      </c>
      <c r="BX41" s="35">
        <f t="shared" si="76"/>
        <v>49.606088930431298</v>
      </c>
      <c r="BY41" s="35">
        <f t="shared" si="77"/>
        <v>92.253355309630336</v>
      </c>
      <c r="BZ41" s="35">
        <f t="shared" si="78"/>
        <v>67.049020668758786</v>
      </c>
      <c r="CA41" s="35">
        <f t="shared" si="79"/>
        <v>46.588566073102157</v>
      </c>
      <c r="CB41" s="35">
        <f t="shared" si="80"/>
        <v>4.18932527693857</v>
      </c>
      <c r="CC41" s="35">
        <f t="shared" si="81"/>
        <v>0</v>
      </c>
      <c r="CD41" s="35">
        <f t="shared" si="82"/>
        <v>4.1784776902887142</v>
      </c>
      <c r="CE41" s="36">
        <f t="shared" si="83"/>
        <v>0</v>
      </c>
      <c r="CF41" s="35">
        <f t="shared" si="84"/>
        <v>60.502807554874934</v>
      </c>
      <c r="CG41" s="35">
        <f t="shared" si="85"/>
        <v>25.127616130678916</v>
      </c>
      <c r="CH41" s="35">
        <f t="shared" si="86"/>
        <v>29.670750382848393</v>
      </c>
      <c r="CI41" s="35">
        <f t="shared" si="87"/>
        <v>53.177641653905049</v>
      </c>
      <c r="CJ41" s="35">
        <f t="shared" si="88"/>
        <v>22.651863195507911</v>
      </c>
      <c r="CK41" s="35">
        <f t="shared" si="89"/>
        <v>13.157223072996427</v>
      </c>
      <c r="CL41" s="35">
        <f t="shared" si="90"/>
        <v>40.722307299642679</v>
      </c>
      <c r="CM41" s="35">
        <f t="shared" si="91"/>
        <v>47.409392547217969</v>
      </c>
      <c r="CN41" s="35">
        <f t="shared" si="92"/>
        <v>100</v>
      </c>
      <c r="CO41" s="35">
        <f t="shared" si="93"/>
        <v>79.07095456865747</v>
      </c>
      <c r="CP41" s="35">
        <f t="shared" si="94"/>
        <v>63.437978560490045</v>
      </c>
      <c r="CQ41" s="35">
        <f t="shared" si="95"/>
        <v>100</v>
      </c>
      <c r="CR41" s="35">
        <f t="shared" si="96"/>
        <v>0</v>
      </c>
      <c r="CS41" s="35">
        <f t="shared" si="97"/>
        <v>76.538461538461547</v>
      </c>
      <c r="CT41" s="23"/>
      <c r="CU41" s="21">
        <v>474.1</v>
      </c>
      <c r="CV41" s="21">
        <v>196.9</v>
      </c>
      <c r="CW41" s="21">
        <v>232.5</v>
      </c>
      <c r="CX41" s="21">
        <v>416.7</v>
      </c>
      <c r="CY41" s="21">
        <v>177.5</v>
      </c>
      <c r="CZ41" s="21">
        <v>103.1</v>
      </c>
      <c r="DA41" s="21">
        <v>319.10000000000002</v>
      </c>
      <c r="DB41" s="21">
        <v>371.5</v>
      </c>
      <c r="DC41" s="21">
        <v>783.6</v>
      </c>
      <c r="DD41" s="21">
        <v>619.6</v>
      </c>
      <c r="DE41" s="21">
        <v>497.1</v>
      </c>
      <c r="DF41" s="21">
        <v>124.8</v>
      </c>
      <c r="DG41" s="22"/>
      <c r="DH41" s="21">
        <v>95.52</v>
      </c>
      <c r="DI41" s="23"/>
      <c r="DJ41" s="21">
        <v>65.45</v>
      </c>
      <c r="DK41" s="21">
        <v>28.61</v>
      </c>
      <c r="DL41" s="21">
        <v>14.58</v>
      </c>
      <c r="DM41" s="21">
        <v>31.16</v>
      </c>
      <c r="DN41" s="21">
        <v>23.02</v>
      </c>
      <c r="DO41" s="21">
        <v>9.2609999999999992</v>
      </c>
      <c r="DP41" s="21">
        <v>37.450000000000003</v>
      </c>
      <c r="DQ41" s="21">
        <v>16</v>
      </c>
      <c r="DR41" s="21">
        <v>29.96</v>
      </c>
      <c r="DS41" s="21">
        <v>20.190000000000001</v>
      </c>
      <c r="DT41" s="21">
        <v>22</v>
      </c>
      <c r="DU41" s="21">
        <v>56.11</v>
      </c>
      <c r="DV41" s="22"/>
      <c r="DW41" s="21">
        <v>11.33</v>
      </c>
    </row>
    <row r="42" spans="1:127" x14ac:dyDescent="0.2">
      <c r="A42" s="29" t="s">
        <v>29</v>
      </c>
      <c r="B42" s="29" t="e">
        <f>VLOOKUP(A42,#REF!,6,FALSE)</f>
        <v>#REF!</v>
      </c>
      <c r="C42" s="48" t="s">
        <v>335</v>
      </c>
      <c r="D42" s="29" t="s">
        <v>121</v>
      </c>
      <c r="E42" s="96">
        <f t="shared" si="5"/>
        <v>0.38848484848485754</v>
      </c>
      <c r="F42" s="97" t="str">
        <f t="shared" si="6"/>
        <v/>
      </c>
      <c r="G42" s="97" t="str">
        <f t="shared" si="7"/>
        <v/>
      </c>
      <c r="H42" s="97" t="str">
        <f t="shared" si="8"/>
        <v/>
      </c>
      <c r="I42" s="97">
        <f t="shared" si="9"/>
        <v>-70.069647058823563</v>
      </c>
      <c r="J42" s="97">
        <f t="shared" si="10"/>
        <v>42.040136986301405</v>
      </c>
      <c r="K42" s="97" t="str">
        <f t="shared" si="11"/>
        <v/>
      </c>
      <c r="L42" s="97" t="str">
        <f t="shared" si="12"/>
        <v/>
      </c>
      <c r="M42" s="97" t="str">
        <f t="shared" si="13"/>
        <v/>
      </c>
      <c r="N42" s="97" t="str">
        <f t="shared" si="14"/>
        <v/>
      </c>
      <c r="O42" s="97" t="str">
        <f t="shared" si="15"/>
        <v/>
      </c>
      <c r="P42" s="97">
        <f t="shared" si="16"/>
        <v>161.77432098765445</v>
      </c>
      <c r="Q42" s="96">
        <f t="shared" si="17"/>
        <v>-344.65428571428578</v>
      </c>
      <c r="R42" s="97" t="str">
        <f t="shared" si="18"/>
        <v/>
      </c>
      <c r="S42" s="97" t="str">
        <f t="shared" si="19"/>
        <v/>
      </c>
      <c r="T42" s="97" t="str">
        <f t="shared" si="20"/>
        <v/>
      </c>
      <c r="U42" s="97">
        <f t="shared" si="21"/>
        <v>-230.67428571428576</v>
      </c>
      <c r="V42" s="97">
        <f t="shared" si="22"/>
        <v>-211.77428571428575</v>
      </c>
      <c r="W42" s="97" t="str">
        <f t="shared" si="23"/>
        <v/>
      </c>
      <c r="X42" s="97" t="str">
        <f t="shared" si="24"/>
        <v/>
      </c>
      <c r="Y42" s="97" t="str">
        <f t="shared" si="25"/>
        <v/>
      </c>
      <c r="Z42" s="97" t="str">
        <f t="shared" si="26"/>
        <v/>
      </c>
      <c r="AA42" s="97" t="str">
        <f t="shared" si="27"/>
        <v/>
      </c>
      <c r="AB42" s="97">
        <f t="shared" si="28"/>
        <v>256.1257142857142</v>
      </c>
      <c r="AC42" s="36">
        <f t="shared" si="29"/>
        <v>65.094917330067361</v>
      </c>
      <c r="AD42" s="35">
        <f t="shared" si="30"/>
        <v>0</v>
      </c>
      <c r="AE42" s="35">
        <f t="shared" si="31"/>
        <v>0</v>
      </c>
      <c r="AF42" s="35">
        <f t="shared" si="32"/>
        <v>0</v>
      </c>
      <c r="AG42" s="35">
        <f t="shared" si="33"/>
        <v>31.654530744336572</v>
      </c>
      <c r="AH42" s="35">
        <f t="shared" si="34"/>
        <v>50.870069605568439</v>
      </c>
      <c r="AI42" s="35">
        <f t="shared" si="35"/>
        <v>0</v>
      </c>
      <c r="AJ42" s="35">
        <f t="shared" si="36"/>
        <v>0</v>
      </c>
      <c r="AK42" s="35">
        <f t="shared" si="37"/>
        <v>0</v>
      </c>
      <c r="AL42" s="35">
        <f t="shared" si="38"/>
        <v>0</v>
      </c>
      <c r="AM42" s="35">
        <f t="shared" si="39"/>
        <v>0</v>
      </c>
      <c r="AN42" s="35">
        <f t="shared" si="40"/>
        <v>60.290534208059974</v>
      </c>
      <c r="AO42" s="36">
        <f t="shared" si="41"/>
        <v>100</v>
      </c>
      <c r="AP42" s="35">
        <f t="shared" si="42"/>
        <v>0</v>
      </c>
      <c r="AQ42" s="35">
        <f t="shared" si="43"/>
        <v>0</v>
      </c>
      <c r="AR42" s="35">
        <f t="shared" si="44"/>
        <v>0</v>
      </c>
      <c r="AS42" s="35">
        <f t="shared" si="45"/>
        <v>89.224629418472063</v>
      </c>
      <c r="AT42" s="35">
        <f t="shared" si="46"/>
        <v>100</v>
      </c>
      <c r="AU42" s="35">
        <f t="shared" si="47"/>
        <v>0</v>
      </c>
      <c r="AV42" s="35">
        <f t="shared" si="48"/>
        <v>0</v>
      </c>
      <c r="AW42" s="35">
        <f t="shared" si="49"/>
        <v>0</v>
      </c>
      <c r="AX42" s="35">
        <f t="shared" si="50"/>
        <v>0</v>
      </c>
      <c r="AY42" s="35">
        <f t="shared" si="51"/>
        <v>0</v>
      </c>
      <c r="AZ42" s="35">
        <f t="shared" si="52"/>
        <v>100</v>
      </c>
      <c r="BA42" s="36">
        <f t="shared" si="53"/>
        <v>100</v>
      </c>
      <c r="BB42" s="35">
        <f t="shared" si="54"/>
        <v>0</v>
      </c>
      <c r="BC42" s="35">
        <f t="shared" si="55"/>
        <v>0</v>
      </c>
      <c r="BD42" s="35">
        <f t="shared" si="56"/>
        <v>0</v>
      </c>
      <c r="BE42" s="35">
        <f t="shared" si="57"/>
        <v>48.628267832080546</v>
      </c>
      <c r="BF42" s="35">
        <f t="shared" si="58"/>
        <v>78.147529318808338</v>
      </c>
      <c r="BG42" s="35">
        <f t="shared" si="59"/>
        <v>0</v>
      </c>
      <c r="BH42" s="35">
        <f t="shared" si="60"/>
        <v>0</v>
      </c>
      <c r="BI42" s="35">
        <f t="shared" si="61"/>
        <v>0</v>
      </c>
      <c r="BJ42" s="35">
        <f t="shared" si="62"/>
        <v>0</v>
      </c>
      <c r="BK42" s="35">
        <f t="shared" si="63"/>
        <v>0</v>
      </c>
      <c r="BL42" s="35">
        <f t="shared" si="64"/>
        <v>92.619418966850361</v>
      </c>
      <c r="BM42" s="35">
        <f t="shared" si="65"/>
        <v>37.015425156713732</v>
      </c>
      <c r="BN42" s="35">
        <f t="shared" si="66"/>
        <v>100</v>
      </c>
      <c r="BO42" s="35">
        <f t="shared" si="67"/>
        <v>75.857157723126022</v>
      </c>
      <c r="BP42" s="36">
        <f t="shared" si="68"/>
        <v>65.094917330067361</v>
      </c>
      <c r="BQ42" s="35">
        <f t="shared" si="69"/>
        <v>0</v>
      </c>
      <c r="BR42" s="35">
        <f t="shared" si="70"/>
        <v>0</v>
      </c>
      <c r="BS42" s="35">
        <f t="shared" si="71"/>
        <v>0</v>
      </c>
      <c r="BT42" s="35">
        <f t="shared" si="72"/>
        <v>31.654530744336572</v>
      </c>
      <c r="BU42" s="35">
        <f t="shared" si="73"/>
        <v>50.870069605568446</v>
      </c>
      <c r="BV42" s="35">
        <f t="shared" si="74"/>
        <v>0</v>
      </c>
      <c r="BW42" s="35">
        <f t="shared" si="75"/>
        <v>0</v>
      </c>
      <c r="BX42" s="35">
        <f t="shared" si="76"/>
        <v>0</v>
      </c>
      <c r="BY42" s="35">
        <f t="shared" si="77"/>
        <v>0</v>
      </c>
      <c r="BZ42" s="35">
        <f t="shared" si="78"/>
        <v>0</v>
      </c>
      <c r="CA42" s="35">
        <f t="shared" si="79"/>
        <v>60.290534208059974</v>
      </c>
      <c r="CB42" s="35">
        <f t="shared" si="80"/>
        <v>14.67942262504196</v>
      </c>
      <c r="CC42" s="35">
        <f t="shared" si="81"/>
        <v>39.657582110412299</v>
      </c>
      <c r="CD42" s="35">
        <f t="shared" si="82"/>
        <v>30.083114610673665</v>
      </c>
      <c r="CE42" s="36">
        <f t="shared" si="83"/>
        <v>6.6096688947613869</v>
      </c>
      <c r="CF42" s="35">
        <f t="shared" si="84"/>
        <v>0</v>
      </c>
      <c r="CG42" s="35">
        <f t="shared" si="85"/>
        <v>0</v>
      </c>
      <c r="CH42" s="35">
        <f t="shared" si="86"/>
        <v>0</v>
      </c>
      <c r="CI42" s="35">
        <f t="shared" si="87"/>
        <v>24.327685372299083</v>
      </c>
      <c r="CJ42" s="35">
        <f t="shared" si="88"/>
        <v>27.265661433234886</v>
      </c>
      <c r="CK42" s="35">
        <f t="shared" si="89"/>
        <v>0</v>
      </c>
      <c r="CL42" s="35">
        <f t="shared" si="90"/>
        <v>0</v>
      </c>
      <c r="CM42" s="35">
        <f t="shared" si="91"/>
        <v>0</v>
      </c>
      <c r="CN42" s="35">
        <f t="shared" si="92"/>
        <v>0</v>
      </c>
      <c r="CO42" s="35">
        <f t="shared" si="93"/>
        <v>0</v>
      </c>
      <c r="CP42" s="35">
        <f t="shared" si="94"/>
        <v>100</v>
      </c>
      <c r="CQ42" s="35">
        <f t="shared" si="95"/>
        <v>63.588774174785513</v>
      </c>
      <c r="CR42" s="35">
        <f t="shared" si="96"/>
        <v>82.521448305947359</v>
      </c>
      <c r="CS42" s="35">
        <f t="shared" si="97"/>
        <v>100</v>
      </c>
      <c r="CT42" s="23">
        <v>42.52</v>
      </c>
      <c r="CU42" s="21"/>
      <c r="CV42" s="21"/>
      <c r="CW42" s="24"/>
      <c r="CX42" s="21">
        <v>156.5</v>
      </c>
      <c r="CY42" s="21">
        <v>175.4</v>
      </c>
      <c r="CZ42" s="21"/>
      <c r="DA42" s="21"/>
      <c r="DB42" s="21"/>
      <c r="DC42" s="21"/>
      <c r="DD42" s="21"/>
      <c r="DE42" s="21">
        <v>643.29999999999995</v>
      </c>
      <c r="DF42" s="21">
        <v>437.3</v>
      </c>
      <c r="DG42" s="21">
        <v>567.5</v>
      </c>
      <c r="DH42" s="21">
        <v>687.7</v>
      </c>
      <c r="DI42" s="23">
        <v>2.5390000000000001</v>
      </c>
      <c r="DJ42" s="21"/>
      <c r="DK42" s="21"/>
      <c r="DL42" s="24"/>
      <c r="DM42" s="21">
        <v>14.43</v>
      </c>
      <c r="DN42" s="21">
        <v>19.11</v>
      </c>
      <c r="DO42" s="21"/>
      <c r="DP42" s="21"/>
      <c r="DQ42" s="21"/>
      <c r="DR42" s="21"/>
      <c r="DS42" s="21"/>
      <c r="DT42" s="21">
        <v>30.56</v>
      </c>
      <c r="DU42" s="21">
        <v>55.66</v>
      </c>
      <c r="DV42" s="21">
        <v>77.84</v>
      </c>
      <c r="DW42" s="21">
        <v>35.04</v>
      </c>
    </row>
    <row r="43" spans="1:127" x14ac:dyDescent="0.2">
      <c r="A43" s="29" t="s">
        <v>30</v>
      </c>
      <c r="B43" s="29" t="e">
        <f>VLOOKUP(A43,#REF!,6,FALSE)</f>
        <v>#REF!</v>
      </c>
      <c r="C43" s="48" t="s">
        <v>335</v>
      </c>
      <c r="D43" s="29" t="s">
        <v>121</v>
      </c>
      <c r="E43" s="96" t="str">
        <f t="shared" si="5"/>
        <v/>
      </c>
      <c r="F43" s="97">
        <f t="shared" si="6"/>
        <v>295.58784810126571</v>
      </c>
      <c r="G43" s="97">
        <f t="shared" si="7"/>
        <v>148.46106666666665</v>
      </c>
      <c r="H43" s="97">
        <f t="shared" si="8"/>
        <v>84.038181818181869</v>
      </c>
      <c r="I43" s="97">
        <f t="shared" si="9"/>
        <v>106.83035294117641</v>
      </c>
      <c r="J43" s="97">
        <f t="shared" si="10"/>
        <v>8.240136986301394</v>
      </c>
      <c r="K43" s="97" t="str">
        <f t="shared" si="11"/>
        <v/>
      </c>
      <c r="L43" s="97" t="str">
        <f t="shared" si="12"/>
        <v/>
      </c>
      <c r="M43" s="97" t="str">
        <f t="shared" si="13"/>
        <v/>
      </c>
      <c r="N43" s="97" t="str">
        <f t="shared" si="14"/>
        <v/>
      </c>
      <c r="O43" s="97" t="str">
        <f t="shared" si="15"/>
        <v/>
      </c>
      <c r="P43" s="97" t="str">
        <f t="shared" si="16"/>
        <v/>
      </c>
      <c r="Q43" s="96" t="str">
        <f t="shared" si="17"/>
        <v/>
      </c>
      <c r="R43" s="97">
        <f t="shared" si="18"/>
        <v>425.44000000000005</v>
      </c>
      <c r="S43" s="97">
        <f t="shared" si="19"/>
        <v>108.63999999999999</v>
      </c>
      <c r="T43" s="97">
        <f t="shared" si="20"/>
        <v>-32.359999999999985</v>
      </c>
      <c r="U43" s="97">
        <f t="shared" si="21"/>
        <v>59.139999999999986</v>
      </c>
      <c r="V43" s="97">
        <f t="shared" si="22"/>
        <v>-132.66</v>
      </c>
      <c r="W43" s="97" t="str">
        <f t="shared" si="23"/>
        <v/>
      </c>
      <c r="X43" s="97" t="str">
        <f t="shared" si="24"/>
        <v/>
      </c>
      <c r="Y43" s="97" t="str">
        <f t="shared" si="25"/>
        <v/>
      </c>
      <c r="Z43" s="97" t="str">
        <f t="shared" si="26"/>
        <v/>
      </c>
      <c r="AA43" s="97" t="str">
        <f t="shared" si="27"/>
        <v/>
      </c>
      <c r="AB43" s="97" t="str">
        <f t="shared" si="28"/>
        <v/>
      </c>
      <c r="AC43" s="36">
        <f t="shared" si="29"/>
        <v>0</v>
      </c>
      <c r="AD43" s="35">
        <f t="shared" si="30"/>
        <v>75.807150595882987</v>
      </c>
      <c r="AE43" s="35">
        <f t="shared" si="31"/>
        <v>55.93047034764826</v>
      </c>
      <c r="AF43" s="35">
        <f t="shared" si="32"/>
        <v>65.026881720430111</v>
      </c>
      <c r="AG43" s="35">
        <f t="shared" si="33"/>
        <v>67.435275080906152</v>
      </c>
      <c r="AH43" s="35">
        <f t="shared" si="34"/>
        <v>41.067285382830626</v>
      </c>
      <c r="AI43" s="35">
        <f t="shared" si="35"/>
        <v>0</v>
      </c>
      <c r="AJ43" s="35">
        <f t="shared" si="36"/>
        <v>0</v>
      </c>
      <c r="AK43" s="35">
        <f t="shared" si="37"/>
        <v>0</v>
      </c>
      <c r="AL43" s="35">
        <f t="shared" si="38"/>
        <v>0</v>
      </c>
      <c r="AM43" s="35">
        <f t="shared" si="39"/>
        <v>0</v>
      </c>
      <c r="AN43" s="35">
        <f t="shared" si="40"/>
        <v>0</v>
      </c>
      <c r="AO43" s="36">
        <f t="shared" si="41"/>
        <v>0</v>
      </c>
      <c r="AP43" s="35">
        <f t="shared" si="42"/>
        <v>100</v>
      </c>
      <c r="AQ43" s="35">
        <f t="shared" si="43"/>
        <v>54.723452908389305</v>
      </c>
      <c r="AR43" s="35">
        <f t="shared" si="44"/>
        <v>34.571959411176216</v>
      </c>
      <c r="AS43" s="35">
        <f t="shared" si="45"/>
        <v>47.648992425325133</v>
      </c>
      <c r="AT43" s="35">
        <f t="shared" si="46"/>
        <v>20.237244533371445</v>
      </c>
      <c r="AU43" s="35">
        <f t="shared" si="47"/>
        <v>0</v>
      </c>
      <c r="AV43" s="35">
        <f t="shared" si="48"/>
        <v>0</v>
      </c>
      <c r="AW43" s="35">
        <f t="shared" si="49"/>
        <v>0</v>
      </c>
      <c r="AX43" s="35">
        <f t="shared" si="50"/>
        <v>0</v>
      </c>
      <c r="AY43" s="35">
        <f t="shared" si="51"/>
        <v>0</v>
      </c>
      <c r="AZ43" s="35">
        <f t="shared" si="52"/>
        <v>0</v>
      </c>
      <c r="BA43" s="36">
        <f t="shared" si="53"/>
        <v>0</v>
      </c>
      <c r="BB43" s="35">
        <f t="shared" si="54"/>
        <v>100</v>
      </c>
      <c r="BC43" s="35">
        <f t="shared" si="55"/>
        <v>73.779940161325342</v>
      </c>
      <c r="BD43" s="35">
        <f t="shared" si="56"/>
        <v>85.779350904611974</v>
      </c>
      <c r="BE43" s="35">
        <f t="shared" si="57"/>
        <v>88.956351150030557</v>
      </c>
      <c r="BF43" s="35">
        <f t="shared" si="58"/>
        <v>54.173366311780285</v>
      </c>
      <c r="BG43" s="35">
        <f t="shared" si="59"/>
        <v>0</v>
      </c>
      <c r="BH43" s="35">
        <f t="shared" si="60"/>
        <v>0</v>
      </c>
      <c r="BI43" s="35">
        <f t="shared" si="61"/>
        <v>0</v>
      </c>
      <c r="BJ43" s="35">
        <f t="shared" si="62"/>
        <v>0</v>
      </c>
      <c r="BK43" s="35">
        <f t="shared" si="63"/>
        <v>0</v>
      </c>
      <c r="BL43" s="35">
        <f t="shared" si="64"/>
        <v>0</v>
      </c>
      <c r="BM43" s="35">
        <f t="shared" si="65"/>
        <v>40.346341919207653</v>
      </c>
      <c r="BN43" s="35">
        <f t="shared" si="66"/>
        <v>51.637518935709942</v>
      </c>
      <c r="BO43" s="35">
        <f t="shared" si="67"/>
        <v>100</v>
      </c>
      <c r="BP43" s="36">
        <f t="shared" si="68"/>
        <v>0</v>
      </c>
      <c r="BQ43" s="35">
        <f t="shared" si="69"/>
        <v>75.807150595882987</v>
      </c>
      <c r="BR43" s="35">
        <f t="shared" si="70"/>
        <v>55.93047034764826</v>
      </c>
      <c r="BS43" s="35">
        <f t="shared" si="71"/>
        <v>65.026881720430111</v>
      </c>
      <c r="BT43" s="35">
        <f t="shared" si="72"/>
        <v>67.435275080906152</v>
      </c>
      <c r="BU43" s="35">
        <f t="shared" si="73"/>
        <v>41.067285382830626</v>
      </c>
      <c r="BV43" s="35">
        <f t="shared" si="74"/>
        <v>0</v>
      </c>
      <c r="BW43" s="35">
        <f t="shared" si="75"/>
        <v>0</v>
      </c>
      <c r="BX43" s="35">
        <f t="shared" si="76"/>
        <v>0</v>
      </c>
      <c r="BY43" s="35">
        <f t="shared" si="77"/>
        <v>0</v>
      </c>
      <c r="BZ43" s="35">
        <f t="shared" si="78"/>
        <v>0</v>
      </c>
      <c r="CA43" s="35">
        <f t="shared" si="79"/>
        <v>0</v>
      </c>
      <c r="CB43" s="35">
        <f t="shared" si="80"/>
        <v>3.7663645518630413</v>
      </c>
      <c r="CC43" s="35">
        <f t="shared" si="81"/>
        <v>4.8204053109713483</v>
      </c>
      <c r="CD43" s="35">
        <f t="shared" si="82"/>
        <v>9.3350831146106739</v>
      </c>
      <c r="CE43" s="36">
        <f t="shared" si="83"/>
        <v>0</v>
      </c>
      <c r="CF43" s="35">
        <f t="shared" si="84"/>
        <v>100</v>
      </c>
      <c r="CG43" s="35">
        <f t="shared" si="85"/>
        <v>54.723452908389305</v>
      </c>
      <c r="CH43" s="35">
        <f t="shared" si="86"/>
        <v>34.571959411176216</v>
      </c>
      <c r="CI43" s="35">
        <f t="shared" si="87"/>
        <v>47.648992425325133</v>
      </c>
      <c r="CJ43" s="35">
        <f t="shared" si="88"/>
        <v>20.237244533371445</v>
      </c>
      <c r="CK43" s="35">
        <f t="shared" si="89"/>
        <v>0</v>
      </c>
      <c r="CL43" s="35">
        <f t="shared" si="90"/>
        <v>0</v>
      </c>
      <c r="CM43" s="35">
        <f t="shared" si="91"/>
        <v>0</v>
      </c>
      <c r="CN43" s="35">
        <f t="shared" si="92"/>
        <v>0</v>
      </c>
      <c r="CO43" s="35">
        <f t="shared" si="93"/>
        <v>0</v>
      </c>
      <c r="CP43" s="35">
        <f t="shared" si="94"/>
        <v>0</v>
      </c>
      <c r="CQ43" s="35">
        <f t="shared" si="95"/>
        <v>52.577319587628864</v>
      </c>
      <c r="CR43" s="35">
        <f t="shared" si="96"/>
        <v>32.324273664479847</v>
      </c>
      <c r="CS43" s="35">
        <f t="shared" si="97"/>
        <v>100</v>
      </c>
      <c r="CT43" s="23"/>
      <c r="CU43" s="21">
        <v>699.7</v>
      </c>
      <c r="CV43" s="21">
        <v>382.9</v>
      </c>
      <c r="CW43" s="21">
        <v>241.9</v>
      </c>
      <c r="CX43" s="21">
        <v>333.4</v>
      </c>
      <c r="CY43" s="21">
        <v>141.6</v>
      </c>
      <c r="CZ43" s="21"/>
      <c r="DA43" s="21"/>
      <c r="DB43" s="21"/>
      <c r="DC43" s="21"/>
      <c r="DD43" s="21"/>
      <c r="DE43" s="26"/>
      <c r="DF43" s="21">
        <v>112.2</v>
      </c>
      <c r="DG43" s="21">
        <v>68.98</v>
      </c>
      <c r="DH43" s="21">
        <v>213.4</v>
      </c>
      <c r="DI43" s="23"/>
      <c r="DJ43" s="21">
        <v>25.09</v>
      </c>
      <c r="DK43" s="21">
        <v>21.15</v>
      </c>
      <c r="DL43" s="21">
        <v>6.9139999999999997</v>
      </c>
      <c r="DM43" s="21">
        <v>9.1829999999999998</v>
      </c>
      <c r="DN43" s="21">
        <v>12.91</v>
      </c>
      <c r="DO43" s="21"/>
      <c r="DP43" s="21"/>
      <c r="DQ43" s="21"/>
      <c r="DR43" s="21"/>
      <c r="DS43" s="21"/>
      <c r="DT43" s="26"/>
      <c r="DU43" s="21">
        <v>7.37</v>
      </c>
      <c r="DV43" s="21">
        <v>6.8659999999999997</v>
      </c>
      <c r="DW43" s="21">
        <v>12.15</v>
      </c>
    </row>
    <row r="44" spans="1:127" x14ac:dyDescent="0.2">
      <c r="A44" s="29" t="s">
        <v>31</v>
      </c>
      <c r="B44" s="29" t="e">
        <f>VLOOKUP(A44,#REF!,6,FALSE)</f>
        <v>#REF!</v>
      </c>
      <c r="C44" s="48" t="s">
        <v>335</v>
      </c>
      <c r="D44" s="29" t="s">
        <v>121</v>
      </c>
      <c r="E44" s="96">
        <f t="shared" si="5"/>
        <v>7.6684848484848516</v>
      </c>
      <c r="F44" s="97" t="str">
        <f t="shared" si="6"/>
        <v/>
      </c>
      <c r="G44" s="97" t="str">
        <f t="shared" si="7"/>
        <v/>
      </c>
      <c r="H44" s="97" t="str">
        <f t="shared" si="8"/>
        <v/>
      </c>
      <c r="I44" s="97">
        <f t="shared" si="9"/>
        <v>-129.08964705882357</v>
      </c>
      <c r="J44" s="97" t="str">
        <f t="shared" si="10"/>
        <v/>
      </c>
      <c r="K44" s="97" t="str">
        <f t="shared" si="11"/>
        <v/>
      </c>
      <c r="L44" s="97" t="str">
        <f t="shared" si="12"/>
        <v/>
      </c>
      <c r="M44" s="97" t="str">
        <f t="shared" si="13"/>
        <v/>
      </c>
      <c r="N44" s="97" t="str">
        <f t="shared" si="14"/>
        <v/>
      </c>
      <c r="O44" s="97" t="str">
        <f t="shared" si="15"/>
        <v/>
      </c>
      <c r="P44" s="97">
        <f t="shared" si="16"/>
        <v>291.77432098765445</v>
      </c>
      <c r="Q44" s="96">
        <f t="shared" si="17"/>
        <v>-215.02999999999997</v>
      </c>
      <c r="R44" s="97" t="str">
        <f t="shared" si="18"/>
        <v/>
      </c>
      <c r="S44" s="97" t="str">
        <f t="shared" si="19"/>
        <v/>
      </c>
      <c r="T44" s="97" t="str">
        <f t="shared" si="20"/>
        <v/>
      </c>
      <c r="U44" s="97">
        <f t="shared" si="21"/>
        <v>-167.34999999999997</v>
      </c>
      <c r="V44" s="97" t="str">
        <f t="shared" si="22"/>
        <v/>
      </c>
      <c r="W44" s="97" t="str">
        <f t="shared" si="23"/>
        <v/>
      </c>
      <c r="X44" s="97" t="str">
        <f t="shared" si="24"/>
        <v/>
      </c>
      <c r="Y44" s="97" t="str">
        <f t="shared" si="25"/>
        <v/>
      </c>
      <c r="Z44" s="97" t="str">
        <f t="shared" si="26"/>
        <v/>
      </c>
      <c r="AA44" s="97" t="str">
        <f t="shared" si="27"/>
        <v/>
      </c>
      <c r="AB44" s="97">
        <f t="shared" si="28"/>
        <v>508.46999999999997</v>
      </c>
      <c r="AC44" s="36">
        <f t="shared" si="29"/>
        <v>76.240048989589724</v>
      </c>
      <c r="AD44" s="35">
        <f t="shared" si="30"/>
        <v>0</v>
      </c>
      <c r="AE44" s="35">
        <f t="shared" si="31"/>
        <v>0</v>
      </c>
      <c r="AF44" s="35">
        <f t="shared" si="32"/>
        <v>0</v>
      </c>
      <c r="AG44" s="35">
        <f t="shared" si="33"/>
        <v>19.716828478964402</v>
      </c>
      <c r="AH44" s="35">
        <f t="shared" si="34"/>
        <v>0</v>
      </c>
      <c r="AI44" s="35">
        <f t="shared" si="35"/>
        <v>0</v>
      </c>
      <c r="AJ44" s="35">
        <f t="shared" si="36"/>
        <v>0</v>
      </c>
      <c r="AK44" s="35">
        <f t="shared" si="37"/>
        <v>0</v>
      </c>
      <c r="AL44" s="35">
        <f t="shared" si="38"/>
        <v>0</v>
      </c>
      <c r="AM44" s="35">
        <f t="shared" si="39"/>
        <v>0</v>
      </c>
      <c r="AN44" s="35">
        <f t="shared" si="40"/>
        <v>72.474226804123717</v>
      </c>
      <c r="AO44" s="36">
        <f t="shared" si="41"/>
        <v>100</v>
      </c>
      <c r="AP44" s="35">
        <f t="shared" si="42"/>
        <v>0</v>
      </c>
      <c r="AQ44" s="35">
        <f t="shared" si="43"/>
        <v>0</v>
      </c>
      <c r="AR44" s="35">
        <f t="shared" si="44"/>
        <v>0</v>
      </c>
      <c r="AS44" s="35">
        <f t="shared" si="45"/>
        <v>100</v>
      </c>
      <c r="AT44" s="35">
        <f t="shared" si="46"/>
        <v>0</v>
      </c>
      <c r="AU44" s="35">
        <f t="shared" si="47"/>
        <v>0</v>
      </c>
      <c r="AV44" s="35">
        <f t="shared" si="48"/>
        <v>0</v>
      </c>
      <c r="AW44" s="35">
        <f t="shared" si="49"/>
        <v>0</v>
      </c>
      <c r="AX44" s="35">
        <f t="shared" si="50"/>
        <v>0</v>
      </c>
      <c r="AY44" s="35">
        <f t="shared" si="51"/>
        <v>0</v>
      </c>
      <c r="AZ44" s="35">
        <f t="shared" si="52"/>
        <v>100</v>
      </c>
      <c r="BA44" s="36">
        <f t="shared" si="53"/>
        <v>100</v>
      </c>
      <c r="BB44" s="35">
        <f t="shared" si="54"/>
        <v>0</v>
      </c>
      <c r="BC44" s="35">
        <f t="shared" si="55"/>
        <v>0</v>
      </c>
      <c r="BD44" s="35">
        <f t="shared" si="56"/>
        <v>0</v>
      </c>
      <c r="BE44" s="35">
        <f t="shared" si="57"/>
        <v>25.861510767991057</v>
      </c>
      <c r="BF44" s="35">
        <f t="shared" si="58"/>
        <v>0</v>
      </c>
      <c r="BG44" s="35">
        <f t="shared" si="59"/>
        <v>0</v>
      </c>
      <c r="BH44" s="35">
        <f t="shared" si="60"/>
        <v>0</v>
      </c>
      <c r="BI44" s="35">
        <f t="shared" si="61"/>
        <v>0</v>
      </c>
      <c r="BJ44" s="35">
        <f t="shared" si="62"/>
        <v>0</v>
      </c>
      <c r="BK44" s="35">
        <f t="shared" si="63"/>
        <v>0</v>
      </c>
      <c r="BL44" s="35">
        <f t="shared" si="64"/>
        <v>95.060572185649804</v>
      </c>
      <c r="BM44" s="35">
        <f t="shared" si="65"/>
        <v>21.630782950533249</v>
      </c>
      <c r="BN44" s="35">
        <f t="shared" si="66"/>
        <v>100</v>
      </c>
      <c r="BO44" s="35">
        <f t="shared" si="67"/>
        <v>66.746513613509151</v>
      </c>
      <c r="BP44" s="36">
        <f t="shared" si="68"/>
        <v>76.240048989589724</v>
      </c>
      <c r="BQ44" s="35">
        <f t="shared" si="69"/>
        <v>0</v>
      </c>
      <c r="BR44" s="35">
        <f t="shared" si="70"/>
        <v>0</v>
      </c>
      <c r="BS44" s="35">
        <f t="shared" si="71"/>
        <v>0</v>
      </c>
      <c r="BT44" s="35">
        <f t="shared" si="72"/>
        <v>19.716828478964402</v>
      </c>
      <c r="BU44" s="35">
        <f t="shared" si="73"/>
        <v>0</v>
      </c>
      <c r="BV44" s="35">
        <f t="shared" si="74"/>
        <v>0</v>
      </c>
      <c r="BW44" s="35">
        <f t="shared" si="75"/>
        <v>0</v>
      </c>
      <c r="BX44" s="35">
        <f t="shared" si="76"/>
        <v>0</v>
      </c>
      <c r="BY44" s="35">
        <f t="shared" si="77"/>
        <v>0</v>
      </c>
      <c r="BZ44" s="35">
        <f t="shared" si="78"/>
        <v>0</v>
      </c>
      <c r="CA44" s="35">
        <f t="shared" si="79"/>
        <v>72.474226804123717</v>
      </c>
      <c r="CB44" s="35">
        <f t="shared" si="80"/>
        <v>4.01477005706613</v>
      </c>
      <c r="CC44" s="35">
        <f t="shared" si="81"/>
        <v>18.560447239692525</v>
      </c>
      <c r="CD44" s="35">
        <f t="shared" si="82"/>
        <v>12.388451443569554</v>
      </c>
      <c r="CE44" s="36">
        <f t="shared" si="83"/>
        <v>6.4399327557222295</v>
      </c>
      <c r="CF44" s="35">
        <f t="shared" si="84"/>
        <v>0</v>
      </c>
      <c r="CG44" s="35">
        <f t="shared" si="85"/>
        <v>0</v>
      </c>
      <c r="CH44" s="35">
        <f t="shared" si="86"/>
        <v>0</v>
      </c>
      <c r="CI44" s="35">
        <f t="shared" si="87"/>
        <v>12.605715763610501</v>
      </c>
      <c r="CJ44" s="35">
        <f t="shared" si="88"/>
        <v>0</v>
      </c>
      <c r="CK44" s="35">
        <f t="shared" si="89"/>
        <v>0</v>
      </c>
      <c r="CL44" s="35">
        <f t="shared" si="90"/>
        <v>0</v>
      </c>
      <c r="CM44" s="35">
        <f t="shared" si="91"/>
        <v>0</v>
      </c>
      <c r="CN44" s="35">
        <f t="shared" si="92"/>
        <v>0</v>
      </c>
      <c r="CO44" s="35">
        <f t="shared" si="93"/>
        <v>0</v>
      </c>
      <c r="CP44" s="35">
        <f t="shared" si="94"/>
        <v>100</v>
      </c>
      <c r="CQ44" s="35">
        <f t="shared" si="95"/>
        <v>42.2316384180791</v>
      </c>
      <c r="CR44" s="35">
        <f t="shared" si="96"/>
        <v>93.785310734463295</v>
      </c>
      <c r="CS44" s="35">
        <f t="shared" si="97"/>
        <v>100</v>
      </c>
      <c r="CT44" s="23">
        <v>49.8</v>
      </c>
      <c r="CU44" s="21"/>
      <c r="CV44" s="21"/>
      <c r="CW44" s="24"/>
      <c r="CX44" s="21">
        <v>97.48</v>
      </c>
      <c r="CY44" s="24"/>
      <c r="CZ44" s="21"/>
      <c r="DA44" s="21"/>
      <c r="DB44" s="21"/>
      <c r="DC44" s="21"/>
      <c r="DD44" s="21"/>
      <c r="DE44" s="21">
        <v>773.3</v>
      </c>
      <c r="DF44" s="21">
        <v>119.6</v>
      </c>
      <c r="DG44" s="21">
        <v>265.60000000000002</v>
      </c>
      <c r="DH44" s="21">
        <v>283.2</v>
      </c>
      <c r="DI44" s="23">
        <v>1.294</v>
      </c>
      <c r="DJ44" s="21"/>
      <c r="DK44" s="21"/>
      <c r="DL44" s="24"/>
      <c r="DM44" s="21">
        <v>6.5759999999999996</v>
      </c>
      <c r="DN44" s="24"/>
      <c r="DO44" s="21"/>
      <c r="DP44" s="21"/>
      <c r="DQ44" s="21"/>
      <c r="DR44" s="21"/>
      <c r="DS44" s="21"/>
      <c r="DT44" s="21">
        <v>26.36</v>
      </c>
      <c r="DU44" s="21">
        <v>17.829999999999998</v>
      </c>
      <c r="DV44" s="21">
        <v>17.55</v>
      </c>
      <c r="DW44" s="21">
        <v>21.6</v>
      </c>
    </row>
    <row r="45" spans="1:127" x14ac:dyDescent="0.2">
      <c r="A45" s="29" t="s">
        <v>32</v>
      </c>
      <c r="B45" s="29" t="e">
        <f>VLOOKUP(A45,#REF!,6,FALSE)</f>
        <v>#REF!</v>
      </c>
      <c r="C45" s="48" t="s">
        <v>335</v>
      </c>
      <c r="D45" s="29" t="s">
        <v>172</v>
      </c>
      <c r="E45" s="96" t="str">
        <f t="shared" si="5"/>
        <v/>
      </c>
      <c r="F45" s="97">
        <f t="shared" si="6"/>
        <v>155.78784810126564</v>
      </c>
      <c r="G45" s="97">
        <f t="shared" si="7"/>
        <v>42.361066666666687</v>
      </c>
      <c r="H45" s="97">
        <f t="shared" si="8"/>
        <v>29.038181818181869</v>
      </c>
      <c r="I45" s="97">
        <f t="shared" si="9"/>
        <v>23.730352941176449</v>
      </c>
      <c r="J45" s="97">
        <f t="shared" si="10"/>
        <v>-35.849863013698595</v>
      </c>
      <c r="K45" s="97" t="str">
        <f t="shared" si="11"/>
        <v/>
      </c>
      <c r="L45" s="97" t="str">
        <f t="shared" si="12"/>
        <v/>
      </c>
      <c r="M45" s="97" t="str">
        <f t="shared" si="13"/>
        <v/>
      </c>
      <c r="N45" s="97" t="str">
        <f t="shared" si="14"/>
        <v/>
      </c>
      <c r="O45" s="97">
        <f t="shared" si="15"/>
        <v>-304.75800000000015</v>
      </c>
      <c r="P45" s="97">
        <f t="shared" si="16"/>
        <v>-184.32567901234552</v>
      </c>
      <c r="Q45" s="96" t="str">
        <f t="shared" si="17"/>
        <v/>
      </c>
      <c r="R45" s="97">
        <f t="shared" si="18"/>
        <v>165.45999999999998</v>
      </c>
      <c r="S45" s="97">
        <f t="shared" si="19"/>
        <v>-117.63999999999999</v>
      </c>
      <c r="T45" s="97">
        <f t="shared" si="20"/>
        <v>-207.54</v>
      </c>
      <c r="U45" s="97">
        <f t="shared" si="21"/>
        <v>-144.13999999999999</v>
      </c>
      <c r="V45" s="97">
        <f t="shared" si="22"/>
        <v>-296.93</v>
      </c>
      <c r="W45" s="97" t="str">
        <f t="shared" si="23"/>
        <v/>
      </c>
      <c r="X45" s="97" t="str">
        <f t="shared" si="24"/>
        <v/>
      </c>
      <c r="Y45" s="97" t="str">
        <f t="shared" si="25"/>
        <v/>
      </c>
      <c r="Z45" s="97" t="str">
        <f t="shared" si="26"/>
        <v/>
      </c>
      <c r="AA45" s="97">
        <f t="shared" si="27"/>
        <v>-361.05</v>
      </c>
      <c r="AB45" s="97">
        <f t="shared" si="28"/>
        <v>-97.240000000000009</v>
      </c>
      <c r="AC45" s="36">
        <f t="shared" si="29"/>
        <v>0</v>
      </c>
      <c r="AD45" s="35">
        <f t="shared" si="30"/>
        <v>60.660888407367281</v>
      </c>
      <c r="AE45" s="35">
        <f t="shared" si="31"/>
        <v>40.432369266725097</v>
      </c>
      <c r="AF45" s="35">
        <f t="shared" si="32"/>
        <v>50.241935483870968</v>
      </c>
      <c r="AG45" s="35">
        <f t="shared" si="33"/>
        <v>50.627022653721689</v>
      </c>
      <c r="AH45" s="35">
        <f t="shared" si="34"/>
        <v>28.28016241299304</v>
      </c>
      <c r="AI45" s="35">
        <f t="shared" si="35"/>
        <v>0</v>
      </c>
      <c r="AJ45" s="35">
        <f t="shared" si="36"/>
        <v>0</v>
      </c>
      <c r="AK45" s="35">
        <f t="shared" si="37"/>
        <v>0</v>
      </c>
      <c r="AL45" s="35">
        <f t="shared" si="38"/>
        <v>0</v>
      </c>
      <c r="AM45" s="35">
        <f t="shared" si="39"/>
        <v>3.6132453197705869</v>
      </c>
      <c r="AN45" s="35">
        <f t="shared" si="40"/>
        <v>27.853795688847235</v>
      </c>
      <c r="AO45" s="36">
        <f t="shared" si="41"/>
        <v>0</v>
      </c>
      <c r="AP45" s="35">
        <f t="shared" si="42"/>
        <v>100</v>
      </c>
      <c r="AQ45" s="35">
        <f t="shared" si="43"/>
        <v>49.437399535631364</v>
      </c>
      <c r="AR45" s="35">
        <f t="shared" si="44"/>
        <v>33.380960885872476</v>
      </c>
      <c r="AS45" s="35">
        <f t="shared" si="45"/>
        <v>44.704411502053937</v>
      </c>
      <c r="AT45" s="35">
        <f t="shared" si="46"/>
        <v>17.415609930344704</v>
      </c>
      <c r="AU45" s="35">
        <f t="shared" si="47"/>
        <v>0</v>
      </c>
      <c r="AV45" s="35">
        <f t="shared" si="48"/>
        <v>0</v>
      </c>
      <c r="AW45" s="35">
        <f t="shared" si="49"/>
        <v>0</v>
      </c>
      <c r="AX45" s="35">
        <f t="shared" si="50"/>
        <v>0</v>
      </c>
      <c r="AY45" s="35">
        <f t="shared" si="51"/>
        <v>11.23485868102288</v>
      </c>
      <c r="AZ45" s="35">
        <f t="shared" si="52"/>
        <v>100</v>
      </c>
      <c r="BA45" s="36">
        <f t="shared" si="53"/>
        <v>0</v>
      </c>
      <c r="BB45" s="35">
        <f t="shared" si="54"/>
        <v>100</v>
      </c>
      <c r="BC45" s="35">
        <f t="shared" si="55"/>
        <v>66.653110971936528</v>
      </c>
      <c r="BD45" s="35">
        <f t="shared" si="56"/>
        <v>82.824265853925525</v>
      </c>
      <c r="BE45" s="35">
        <f t="shared" si="57"/>
        <v>83.459085389150061</v>
      </c>
      <c r="BF45" s="35">
        <f t="shared" si="58"/>
        <v>46.620092707970308</v>
      </c>
      <c r="BG45" s="35">
        <f t="shared" si="59"/>
        <v>0</v>
      </c>
      <c r="BH45" s="35">
        <f t="shared" si="60"/>
        <v>0</v>
      </c>
      <c r="BI45" s="35">
        <f t="shared" si="61"/>
        <v>0</v>
      </c>
      <c r="BJ45" s="35">
        <f t="shared" si="62"/>
        <v>0</v>
      </c>
      <c r="BK45" s="35">
        <f t="shared" si="63"/>
        <v>5.9564662085162565</v>
      </c>
      <c r="BL45" s="35">
        <f t="shared" si="64"/>
        <v>45.917223469916053</v>
      </c>
      <c r="BM45" s="35">
        <f t="shared" si="65"/>
        <v>61.312684333826184</v>
      </c>
      <c r="BN45" s="35">
        <f t="shared" si="66"/>
        <v>79.60417500269007</v>
      </c>
      <c r="BO45" s="35">
        <f t="shared" si="67"/>
        <v>100</v>
      </c>
      <c r="BP45" s="36">
        <f t="shared" si="68"/>
        <v>0</v>
      </c>
      <c r="BQ45" s="35">
        <f t="shared" si="69"/>
        <v>60.660888407367281</v>
      </c>
      <c r="BR45" s="35">
        <f t="shared" si="70"/>
        <v>40.432369266725097</v>
      </c>
      <c r="BS45" s="35">
        <f t="shared" si="71"/>
        <v>50.241935483870968</v>
      </c>
      <c r="BT45" s="35">
        <f t="shared" si="72"/>
        <v>50.627022653721689</v>
      </c>
      <c r="BU45" s="35">
        <f t="shared" si="73"/>
        <v>28.28016241299304</v>
      </c>
      <c r="BV45" s="35">
        <f t="shared" si="74"/>
        <v>0</v>
      </c>
      <c r="BW45" s="35">
        <f t="shared" si="75"/>
        <v>0</v>
      </c>
      <c r="BX45" s="35">
        <f t="shared" si="76"/>
        <v>0</v>
      </c>
      <c r="BY45" s="35">
        <f t="shared" si="77"/>
        <v>0</v>
      </c>
      <c r="BZ45" s="35">
        <f t="shared" si="78"/>
        <v>3.6132453197705874</v>
      </c>
      <c r="CA45" s="35">
        <f t="shared" si="79"/>
        <v>27.853795688847235</v>
      </c>
      <c r="CB45" s="35">
        <f t="shared" si="80"/>
        <v>26.179926149714671</v>
      </c>
      <c r="CC45" s="35">
        <f t="shared" si="81"/>
        <v>33.990216631726064</v>
      </c>
      <c r="CD45" s="35">
        <f t="shared" si="82"/>
        <v>42.69903762029746</v>
      </c>
      <c r="CE45" s="36">
        <f t="shared" si="83"/>
        <v>0</v>
      </c>
      <c r="CF45" s="35">
        <f t="shared" si="84"/>
        <v>100</v>
      </c>
      <c r="CG45" s="35">
        <f t="shared" si="85"/>
        <v>49.437399535631364</v>
      </c>
      <c r="CH45" s="35">
        <f t="shared" si="86"/>
        <v>33.380960885872476</v>
      </c>
      <c r="CI45" s="35">
        <f t="shared" si="87"/>
        <v>44.704411502053937</v>
      </c>
      <c r="CJ45" s="35">
        <f t="shared" si="88"/>
        <v>17.415609930344704</v>
      </c>
      <c r="CK45" s="35">
        <f t="shared" si="89"/>
        <v>0</v>
      </c>
      <c r="CL45" s="35">
        <f t="shared" si="90"/>
        <v>0</v>
      </c>
      <c r="CM45" s="35">
        <f t="shared" si="91"/>
        <v>0</v>
      </c>
      <c r="CN45" s="35">
        <f t="shared" si="92"/>
        <v>0</v>
      </c>
      <c r="CO45" s="35">
        <f t="shared" si="93"/>
        <v>5.9635649223075555</v>
      </c>
      <c r="CP45" s="35">
        <f t="shared" si="94"/>
        <v>53.080907304875872</v>
      </c>
      <c r="CQ45" s="35">
        <f t="shared" si="95"/>
        <v>79.899600450773491</v>
      </c>
      <c r="CR45" s="35">
        <f t="shared" si="96"/>
        <v>49.83095994262883</v>
      </c>
      <c r="CS45" s="35">
        <f t="shared" si="97"/>
        <v>100</v>
      </c>
      <c r="CT45" s="23"/>
      <c r="CU45" s="21">
        <v>559.9</v>
      </c>
      <c r="CV45" s="21">
        <v>276.8</v>
      </c>
      <c r="CW45" s="21">
        <v>186.9</v>
      </c>
      <c r="CX45" s="21">
        <v>250.3</v>
      </c>
      <c r="CY45" s="21">
        <v>97.51</v>
      </c>
      <c r="CZ45" s="21"/>
      <c r="DA45" s="21"/>
      <c r="DB45" s="21"/>
      <c r="DC45" s="21"/>
      <c r="DD45" s="21">
        <v>33.39</v>
      </c>
      <c r="DE45" s="21">
        <v>297.2</v>
      </c>
      <c r="DF45" s="21">
        <v>779.9</v>
      </c>
      <c r="DG45" s="21">
        <v>486.4</v>
      </c>
      <c r="DH45" s="21">
        <v>976.1</v>
      </c>
      <c r="DI45" s="23"/>
      <c r="DJ45" s="21">
        <v>22.32</v>
      </c>
      <c r="DK45" s="21">
        <v>7.423</v>
      </c>
      <c r="DL45" s="21">
        <v>6.6479999999999997</v>
      </c>
      <c r="DM45" s="21">
        <v>6.6589999999999998</v>
      </c>
      <c r="DN45" s="21">
        <v>8.0239999999999991</v>
      </c>
      <c r="DO45" s="21"/>
      <c r="DP45" s="21"/>
      <c r="DQ45" s="21"/>
      <c r="DR45" s="21"/>
      <c r="DS45" s="21">
        <v>10.76</v>
      </c>
      <c r="DT45" s="21">
        <v>16.07</v>
      </c>
      <c r="DU45" s="21">
        <v>93.49</v>
      </c>
      <c r="DV45" s="21">
        <v>31.24</v>
      </c>
      <c r="DW45" s="21">
        <v>54.64</v>
      </c>
    </row>
    <row r="46" spans="1:127" x14ac:dyDescent="0.2">
      <c r="A46" s="29" t="s">
        <v>33</v>
      </c>
      <c r="B46" s="29" t="e">
        <f>VLOOKUP(A46,#REF!,6,FALSE)</f>
        <v>#REF!</v>
      </c>
      <c r="C46" s="48" t="s">
        <v>335</v>
      </c>
      <c r="D46" s="29" t="s">
        <v>122</v>
      </c>
      <c r="E46" s="96" t="str">
        <f t="shared" si="5"/>
        <v/>
      </c>
      <c r="F46" s="97">
        <f t="shared" si="6"/>
        <v>-348.25215189873433</v>
      </c>
      <c r="G46" s="97">
        <f t="shared" si="7"/>
        <v>-204.14893333333333</v>
      </c>
      <c r="H46" s="97">
        <f t="shared" si="8"/>
        <v>-114.68181818181813</v>
      </c>
      <c r="I46" s="97">
        <f t="shared" si="9"/>
        <v>-177.43964705882357</v>
      </c>
      <c r="J46" s="97" t="str">
        <f t="shared" si="10"/>
        <v/>
      </c>
      <c r="K46" s="97">
        <f t="shared" si="11"/>
        <v>-13.356666666666655</v>
      </c>
      <c r="L46" s="97" t="str">
        <f t="shared" si="12"/>
        <v/>
      </c>
      <c r="M46" s="97">
        <f t="shared" si="13"/>
        <v>-50.636585365853648</v>
      </c>
      <c r="N46" s="97">
        <f t="shared" si="14"/>
        <v>-56.000270270270164</v>
      </c>
      <c r="O46" s="97">
        <f t="shared" si="15"/>
        <v>-180.74800000000013</v>
      </c>
      <c r="P46" s="97">
        <f t="shared" si="16"/>
        <v>323.77432098765445</v>
      </c>
      <c r="Q46" s="96" t="str">
        <f t="shared" si="17"/>
        <v/>
      </c>
      <c r="R46" s="97">
        <f t="shared" si="18"/>
        <v>-125.44599999999998</v>
      </c>
      <c r="S46" s="97">
        <f t="shared" si="19"/>
        <v>-151.01599999999999</v>
      </c>
      <c r="T46" s="97">
        <f t="shared" si="20"/>
        <v>-138.12599999999998</v>
      </c>
      <c r="U46" s="97">
        <f t="shared" si="21"/>
        <v>-132.17599999999999</v>
      </c>
      <c r="V46" s="97" t="str">
        <f t="shared" si="22"/>
        <v/>
      </c>
      <c r="W46" s="97">
        <f t="shared" si="23"/>
        <v>-106.55599999999998</v>
      </c>
      <c r="X46" s="97" t="str">
        <f t="shared" si="24"/>
        <v/>
      </c>
      <c r="Y46" s="97">
        <f t="shared" si="25"/>
        <v>58.394000000000005</v>
      </c>
      <c r="Z46" s="97">
        <f t="shared" si="26"/>
        <v>142.89400000000001</v>
      </c>
      <c r="AA46" s="97">
        <f t="shared" si="27"/>
        <v>-23.905999999999977</v>
      </c>
      <c r="AB46" s="97">
        <f t="shared" si="28"/>
        <v>623.99399999999991</v>
      </c>
      <c r="AC46" s="36">
        <f t="shared" si="29"/>
        <v>0</v>
      </c>
      <c r="AD46" s="35">
        <f t="shared" si="30"/>
        <v>6.0520043336944749</v>
      </c>
      <c r="AE46" s="35">
        <f t="shared" si="31"/>
        <v>4.424481449021326</v>
      </c>
      <c r="AF46" s="35">
        <f t="shared" si="32"/>
        <v>11.60752688172043</v>
      </c>
      <c r="AG46" s="35">
        <f t="shared" si="33"/>
        <v>9.9372977346278315</v>
      </c>
      <c r="AH46" s="35">
        <f t="shared" si="34"/>
        <v>0</v>
      </c>
      <c r="AI46" s="35">
        <f t="shared" si="35"/>
        <v>41.003839824465167</v>
      </c>
      <c r="AJ46" s="35">
        <f t="shared" si="36"/>
        <v>0</v>
      </c>
      <c r="AK46" s="35">
        <f t="shared" si="37"/>
        <v>32.006943517158497</v>
      </c>
      <c r="AL46" s="35">
        <f t="shared" si="38"/>
        <v>38.168118672003772</v>
      </c>
      <c r="AM46" s="35">
        <f t="shared" si="39"/>
        <v>17.032788659236012</v>
      </c>
      <c r="AN46" s="35">
        <f t="shared" si="40"/>
        <v>75.473289597000942</v>
      </c>
      <c r="AO46" s="36">
        <f t="shared" si="41"/>
        <v>0</v>
      </c>
      <c r="AP46" s="35">
        <f t="shared" si="42"/>
        <v>100</v>
      </c>
      <c r="AQ46" s="35">
        <f t="shared" si="43"/>
        <v>54.224847833870392</v>
      </c>
      <c r="AR46" s="35">
        <f t="shared" si="44"/>
        <v>77.300393841747223</v>
      </c>
      <c r="AS46" s="35">
        <f t="shared" si="45"/>
        <v>87.952022914428937</v>
      </c>
      <c r="AT46" s="35">
        <f t="shared" si="46"/>
        <v>0</v>
      </c>
      <c r="AU46" s="35">
        <f t="shared" si="47"/>
        <v>100</v>
      </c>
      <c r="AV46" s="35">
        <f t="shared" si="48"/>
        <v>0</v>
      </c>
      <c r="AW46" s="35">
        <f t="shared" si="49"/>
        <v>29.765304855333419</v>
      </c>
      <c r="AX46" s="35">
        <f t="shared" si="50"/>
        <v>40.258288836458462</v>
      </c>
      <c r="AY46" s="35">
        <f t="shared" si="51"/>
        <v>19.545510989693284</v>
      </c>
      <c r="AZ46" s="35">
        <f t="shared" si="52"/>
        <v>100</v>
      </c>
      <c r="BA46" s="36">
        <f t="shared" si="53"/>
        <v>0</v>
      </c>
      <c r="BB46" s="35">
        <f t="shared" si="54"/>
        <v>8.0187366497603438</v>
      </c>
      <c r="BC46" s="35">
        <f t="shared" si="55"/>
        <v>5.8623143003920957</v>
      </c>
      <c r="BD46" s="35">
        <f t="shared" si="56"/>
        <v>15.379648805160434</v>
      </c>
      <c r="BE46" s="35">
        <f t="shared" si="57"/>
        <v>13.166641851295038</v>
      </c>
      <c r="BF46" s="35">
        <f t="shared" si="58"/>
        <v>0</v>
      </c>
      <c r="BG46" s="35">
        <f t="shared" si="59"/>
        <v>54.328942124306877</v>
      </c>
      <c r="BH46" s="35">
        <f t="shared" si="60"/>
        <v>0</v>
      </c>
      <c r="BI46" s="35">
        <f t="shared" si="61"/>
        <v>42.408305889492254</v>
      </c>
      <c r="BJ46" s="35">
        <f t="shared" si="62"/>
        <v>50.571690827055782</v>
      </c>
      <c r="BK46" s="35">
        <f t="shared" si="63"/>
        <v>22.567969079106945</v>
      </c>
      <c r="BL46" s="35">
        <f t="shared" si="64"/>
        <v>100</v>
      </c>
      <c r="BM46" s="35">
        <f t="shared" si="65"/>
        <v>0</v>
      </c>
      <c r="BN46" s="35">
        <f t="shared" si="66"/>
        <v>100</v>
      </c>
      <c r="BO46" s="35">
        <f t="shared" si="67"/>
        <v>0</v>
      </c>
      <c r="BP46" s="36">
        <f t="shared" si="68"/>
        <v>0</v>
      </c>
      <c r="BQ46" s="35">
        <f t="shared" si="69"/>
        <v>6.0520043336944749</v>
      </c>
      <c r="BR46" s="35">
        <f t="shared" si="70"/>
        <v>4.424481449021326</v>
      </c>
      <c r="BS46" s="35">
        <f t="shared" si="71"/>
        <v>11.60752688172043</v>
      </c>
      <c r="BT46" s="35">
        <f t="shared" si="72"/>
        <v>9.9372977346278315</v>
      </c>
      <c r="BU46" s="35">
        <f t="shared" si="73"/>
        <v>0</v>
      </c>
      <c r="BV46" s="35">
        <f t="shared" si="74"/>
        <v>41.003839824465167</v>
      </c>
      <c r="BW46" s="35">
        <f t="shared" si="75"/>
        <v>0</v>
      </c>
      <c r="BX46" s="35">
        <f t="shared" si="76"/>
        <v>32.006943517158497</v>
      </c>
      <c r="BY46" s="35">
        <f t="shared" si="77"/>
        <v>38.168118672003772</v>
      </c>
      <c r="BZ46" s="35">
        <f t="shared" si="78"/>
        <v>17.032788659236012</v>
      </c>
      <c r="CA46" s="35">
        <f t="shared" si="79"/>
        <v>75.473289597000942</v>
      </c>
      <c r="CB46" s="35">
        <f t="shared" si="80"/>
        <v>0</v>
      </c>
      <c r="CC46" s="35">
        <f t="shared" si="81"/>
        <v>2.3235499650593989</v>
      </c>
      <c r="CD46" s="35">
        <f t="shared" si="82"/>
        <v>0</v>
      </c>
      <c r="CE46" s="36">
        <f t="shared" si="83"/>
        <v>0</v>
      </c>
      <c r="CF46" s="35">
        <f t="shared" si="84"/>
        <v>6.9365453868123685</v>
      </c>
      <c r="CG46" s="35">
        <f t="shared" si="85"/>
        <v>3.761331180926363</v>
      </c>
      <c r="CH46" s="35">
        <f t="shared" si="86"/>
        <v>5.3619769030175091</v>
      </c>
      <c r="CI46" s="35">
        <f t="shared" si="87"/>
        <v>6.1008319880789772</v>
      </c>
      <c r="CJ46" s="35">
        <f t="shared" si="88"/>
        <v>0</v>
      </c>
      <c r="CK46" s="35">
        <f t="shared" si="89"/>
        <v>9.282255060226003</v>
      </c>
      <c r="CL46" s="35">
        <f t="shared" si="90"/>
        <v>0</v>
      </c>
      <c r="CM46" s="35">
        <f t="shared" si="91"/>
        <v>29.765304855333419</v>
      </c>
      <c r="CN46" s="35">
        <f t="shared" si="92"/>
        <v>40.258288836458462</v>
      </c>
      <c r="CO46" s="35">
        <f t="shared" si="93"/>
        <v>19.545510989693284</v>
      </c>
      <c r="CP46" s="35">
        <f t="shared" si="94"/>
        <v>100</v>
      </c>
      <c r="CQ46" s="35">
        <f t="shared" si="95"/>
        <v>0</v>
      </c>
      <c r="CR46" s="35">
        <f t="shared" si="96"/>
        <v>100</v>
      </c>
      <c r="CS46" s="35">
        <f t="shared" si="97"/>
        <v>0</v>
      </c>
      <c r="CT46" s="23"/>
      <c r="CU46" s="21">
        <v>55.86</v>
      </c>
      <c r="CV46" s="21">
        <v>30.29</v>
      </c>
      <c r="CW46" s="21">
        <v>43.18</v>
      </c>
      <c r="CX46" s="21">
        <v>49.13</v>
      </c>
      <c r="CY46" s="21"/>
      <c r="CZ46" s="21">
        <v>74.75</v>
      </c>
      <c r="DA46" s="21"/>
      <c r="DB46" s="21">
        <v>239.7</v>
      </c>
      <c r="DC46" s="21">
        <v>324.2</v>
      </c>
      <c r="DD46" s="21">
        <v>157.4</v>
      </c>
      <c r="DE46" s="21">
        <v>805.3</v>
      </c>
      <c r="DF46" s="21"/>
      <c r="DG46" s="21">
        <v>33.25</v>
      </c>
      <c r="DH46" s="21"/>
      <c r="DI46" s="23"/>
      <c r="DJ46" s="21">
        <v>21.75</v>
      </c>
      <c r="DK46" s="21">
        <v>5.1479999999999997</v>
      </c>
      <c r="DL46" s="21">
        <v>12.13</v>
      </c>
      <c r="DM46" s="21">
        <v>7.7569999999999997</v>
      </c>
      <c r="DN46" s="21"/>
      <c r="DO46" s="21">
        <v>11.99</v>
      </c>
      <c r="DP46" s="21"/>
      <c r="DQ46" s="21">
        <v>7.6829999999999998</v>
      </c>
      <c r="DR46" s="21">
        <v>12.72</v>
      </c>
      <c r="DS46" s="21">
        <v>7.0780000000000003</v>
      </c>
      <c r="DT46" s="21">
        <v>14.63</v>
      </c>
      <c r="DU46" s="21"/>
      <c r="DV46" s="21">
        <v>7.75</v>
      </c>
      <c r="DW46" s="21"/>
    </row>
    <row r="47" spans="1:127" x14ac:dyDescent="0.2">
      <c r="A47" s="29" t="s">
        <v>34</v>
      </c>
      <c r="B47" s="29" t="e">
        <f>VLOOKUP(A47,#REF!,6,FALSE)</f>
        <v>#REF!</v>
      </c>
      <c r="C47" s="48" t="s">
        <v>335</v>
      </c>
      <c r="D47" s="29" t="s">
        <v>122</v>
      </c>
      <c r="E47" s="96">
        <f t="shared" si="5"/>
        <v>4.498484848484857</v>
      </c>
      <c r="F47" s="97" t="str">
        <f t="shared" si="6"/>
        <v/>
      </c>
      <c r="G47" s="97" t="str">
        <f t="shared" si="7"/>
        <v/>
      </c>
      <c r="H47" s="97" t="str">
        <f t="shared" si="8"/>
        <v/>
      </c>
      <c r="I47" s="97" t="str">
        <f t="shared" si="9"/>
        <v/>
      </c>
      <c r="J47" s="97">
        <f t="shared" si="10"/>
        <v>-103.1698630136986</v>
      </c>
      <c r="K47" s="97" t="str">
        <f t="shared" si="11"/>
        <v/>
      </c>
      <c r="L47" s="97" t="str">
        <f t="shared" si="12"/>
        <v/>
      </c>
      <c r="M47" s="97" t="str">
        <f t="shared" si="13"/>
        <v/>
      </c>
      <c r="N47" s="97" t="str">
        <f t="shared" si="14"/>
        <v/>
      </c>
      <c r="O47" s="97" t="str">
        <f t="shared" si="15"/>
        <v/>
      </c>
      <c r="P47" s="97">
        <f t="shared" si="16"/>
        <v>-388.06567901234553</v>
      </c>
      <c r="Q47" s="96">
        <f t="shared" si="17"/>
        <v>-26.378333333333323</v>
      </c>
      <c r="R47" s="97" t="str">
        <f t="shared" si="18"/>
        <v/>
      </c>
      <c r="S47" s="97" t="str">
        <f t="shared" si="19"/>
        <v/>
      </c>
      <c r="T47" s="97" t="str">
        <f t="shared" si="20"/>
        <v/>
      </c>
      <c r="U47" s="97" t="str">
        <f t="shared" si="21"/>
        <v/>
      </c>
      <c r="V47" s="97">
        <f t="shared" si="22"/>
        <v>-42.818333333333328</v>
      </c>
      <c r="W47" s="97" t="str">
        <f t="shared" si="23"/>
        <v/>
      </c>
      <c r="X47" s="97" t="str">
        <f t="shared" si="24"/>
        <v/>
      </c>
      <c r="Y47" s="97" t="str">
        <f t="shared" si="25"/>
        <v/>
      </c>
      <c r="Z47" s="97" t="str">
        <f t="shared" si="26"/>
        <v/>
      </c>
      <c r="AA47" s="97" t="str">
        <f t="shared" si="27"/>
        <v/>
      </c>
      <c r="AB47" s="97">
        <f t="shared" si="28"/>
        <v>20.451666666666668</v>
      </c>
      <c r="AC47" s="36">
        <f t="shared" si="29"/>
        <v>71.387017758726273</v>
      </c>
      <c r="AD47" s="35">
        <f t="shared" si="30"/>
        <v>0</v>
      </c>
      <c r="AE47" s="35">
        <f t="shared" si="31"/>
        <v>0</v>
      </c>
      <c r="AF47" s="35">
        <f t="shared" si="32"/>
        <v>0</v>
      </c>
      <c r="AG47" s="35">
        <f t="shared" si="33"/>
        <v>0</v>
      </c>
      <c r="AH47" s="35">
        <f t="shared" si="34"/>
        <v>8.7558004640371223</v>
      </c>
      <c r="AI47" s="35">
        <f t="shared" si="35"/>
        <v>0</v>
      </c>
      <c r="AJ47" s="35">
        <f t="shared" si="36"/>
        <v>0</v>
      </c>
      <c r="AK47" s="35">
        <f t="shared" si="37"/>
        <v>0</v>
      </c>
      <c r="AL47" s="35">
        <f t="shared" si="38"/>
        <v>0</v>
      </c>
      <c r="AM47" s="35">
        <f t="shared" si="39"/>
        <v>0</v>
      </c>
      <c r="AN47" s="35">
        <f t="shared" si="40"/>
        <v>8.7591377694470474</v>
      </c>
      <c r="AO47" s="36">
        <f t="shared" si="41"/>
        <v>100</v>
      </c>
      <c r="AP47" s="35">
        <f t="shared" si="42"/>
        <v>0</v>
      </c>
      <c r="AQ47" s="35">
        <f t="shared" si="43"/>
        <v>0</v>
      </c>
      <c r="AR47" s="35">
        <f t="shared" si="44"/>
        <v>0</v>
      </c>
      <c r="AS47" s="35">
        <f t="shared" si="45"/>
        <v>0</v>
      </c>
      <c r="AT47" s="35">
        <f t="shared" si="46"/>
        <v>100</v>
      </c>
      <c r="AU47" s="35">
        <f t="shared" si="47"/>
        <v>0</v>
      </c>
      <c r="AV47" s="35">
        <f t="shared" si="48"/>
        <v>0</v>
      </c>
      <c r="AW47" s="35">
        <f t="shared" si="49"/>
        <v>0</v>
      </c>
      <c r="AX47" s="35">
        <f t="shared" si="50"/>
        <v>0</v>
      </c>
      <c r="AY47" s="35">
        <f t="shared" si="51"/>
        <v>0</v>
      </c>
      <c r="AZ47" s="35">
        <f t="shared" si="52"/>
        <v>100</v>
      </c>
      <c r="BA47" s="36">
        <f t="shared" si="53"/>
        <v>100</v>
      </c>
      <c r="BB47" s="35">
        <f t="shared" si="54"/>
        <v>0</v>
      </c>
      <c r="BC47" s="35">
        <f t="shared" si="55"/>
        <v>0</v>
      </c>
      <c r="BD47" s="35">
        <f t="shared" si="56"/>
        <v>0</v>
      </c>
      <c r="BE47" s="35">
        <f t="shared" si="57"/>
        <v>0</v>
      </c>
      <c r="BF47" s="35">
        <f t="shared" si="58"/>
        <v>12.265255979217345</v>
      </c>
      <c r="BG47" s="35">
        <f t="shared" si="59"/>
        <v>0</v>
      </c>
      <c r="BH47" s="35">
        <f t="shared" si="60"/>
        <v>0</v>
      </c>
      <c r="BI47" s="35">
        <f t="shared" si="61"/>
        <v>0</v>
      </c>
      <c r="BJ47" s="35">
        <f t="shared" si="62"/>
        <v>0</v>
      </c>
      <c r="BK47" s="35">
        <f t="shared" si="63"/>
        <v>0</v>
      </c>
      <c r="BL47" s="35">
        <f t="shared" si="64"/>
        <v>12.269930926448234</v>
      </c>
      <c r="BM47" s="35">
        <f t="shared" si="65"/>
        <v>82.311103094797915</v>
      </c>
      <c r="BN47" s="35">
        <f t="shared" si="66"/>
        <v>94.529741230952169</v>
      </c>
      <c r="BO47" s="35">
        <f t="shared" si="67"/>
        <v>100</v>
      </c>
      <c r="BP47" s="36">
        <f t="shared" si="68"/>
        <v>71.387017758726273</v>
      </c>
      <c r="BQ47" s="35">
        <f t="shared" si="69"/>
        <v>0</v>
      </c>
      <c r="BR47" s="35">
        <f t="shared" si="70"/>
        <v>0</v>
      </c>
      <c r="BS47" s="35">
        <f t="shared" si="71"/>
        <v>0</v>
      </c>
      <c r="BT47" s="35">
        <f t="shared" si="72"/>
        <v>0</v>
      </c>
      <c r="BU47" s="35">
        <f t="shared" si="73"/>
        <v>8.7558004640371223</v>
      </c>
      <c r="BV47" s="35">
        <f t="shared" si="74"/>
        <v>0</v>
      </c>
      <c r="BW47" s="35">
        <f t="shared" si="75"/>
        <v>0</v>
      </c>
      <c r="BX47" s="35">
        <f t="shared" si="76"/>
        <v>0</v>
      </c>
      <c r="BY47" s="35">
        <f t="shared" si="77"/>
        <v>0</v>
      </c>
      <c r="BZ47" s="35">
        <f t="shared" si="78"/>
        <v>0</v>
      </c>
      <c r="CA47" s="35">
        <f t="shared" si="79"/>
        <v>8.7591377694470474</v>
      </c>
      <c r="CB47" s="35">
        <f t="shared" si="80"/>
        <v>3.6186639812017454</v>
      </c>
      <c r="CC47" s="35">
        <f t="shared" si="81"/>
        <v>4.1558350803633823</v>
      </c>
      <c r="CD47" s="35">
        <f t="shared" si="82"/>
        <v>4.3963254593175849</v>
      </c>
      <c r="CE47" s="36">
        <f t="shared" si="83"/>
        <v>49.893002353948219</v>
      </c>
      <c r="CF47" s="35">
        <f t="shared" si="84"/>
        <v>0</v>
      </c>
      <c r="CG47" s="35">
        <f t="shared" si="85"/>
        <v>0</v>
      </c>
      <c r="CH47" s="35">
        <f t="shared" si="86"/>
        <v>0</v>
      </c>
      <c r="CI47" s="35">
        <f t="shared" si="87"/>
        <v>0</v>
      </c>
      <c r="CJ47" s="35">
        <f t="shared" si="88"/>
        <v>32.302589343034455</v>
      </c>
      <c r="CK47" s="35">
        <f t="shared" si="89"/>
        <v>0</v>
      </c>
      <c r="CL47" s="35">
        <f t="shared" si="90"/>
        <v>0</v>
      </c>
      <c r="CM47" s="35">
        <f t="shared" si="91"/>
        <v>0</v>
      </c>
      <c r="CN47" s="35">
        <f t="shared" si="92"/>
        <v>0</v>
      </c>
      <c r="CO47" s="35">
        <f t="shared" si="93"/>
        <v>0</v>
      </c>
      <c r="CP47" s="35">
        <f t="shared" si="94"/>
        <v>100</v>
      </c>
      <c r="CQ47" s="35">
        <f t="shared" si="95"/>
        <v>100</v>
      </c>
      <c r="CR47" s="35">
        <f t="shared" si="96"/>
        <v>55.1669758812616</v>
      </c>
      <c r="CS47" s="35">
        <f t="shared" si="97"/>
        <v>93.228200371057511</v>
      </c>
      <c r="CT47" s="23">
        <v>46.63</v>
      </c>
      <c r="CU47" s="21"/>
      <c r="CV47" s="21"/>
      <c r="CW47" s="21"/>
      <c r="CX47" s="21"/>
      <c r="CY47" s="21">
        <v>30.19</v>
      </c>
      <c r="CZ47" s="21"/>
      <c r="DA47" s="21"/>
      <c r="DB47" s="21"/>
      <c r="DC47" s="21"/>
      <c r="DD47" s="21"/>
      <c r="DE47" s="21">
        <v>93.46</v>
      </c>
      <c r="DF47" s="21">
        <v>107.8</v>
      </c>
      <c r="DG47" s="21">
        <v>59.47</v>
      </c>
      <c r="DH47" s="21">
        <v>100.5</v>
      </c>
      <c r="DI47" s="23">
        <v>1.651</v>
      </c>
      <c r="DJ47" s="21"/>
      <c r="DK47" s="21"/>
      <c r="DL47" s="21"/>
      <c r="DM47" s="21"/>
      <c r="DN47" s="21">
        <v>11.14</v>
      </c>
      <c r="DO47" s="21"/>
      <c r="DP47" s="21"/>
      <c r="DQ47" s="21"/>
      <c r="DR47" s="21"/>
      <c r="DS47" s="21"/>
      <c r="DT47" s="21">
        <v>11.66</v>
      </c>
      <c r="DU47" s="21">
        <v>25.63</v>
      </c>
      <c r="DV47" s="21">
        <v>9.6280000000000001</v>
      </c>
      <c r="DW47" s="21">
        <v>11.73</v>
      </c>
    </row>
    <row r="48" spans="1:127" x14ac:dyDescent="0.2">
      <c r="A48" s="29" t="s">
        <v>35</v>
      </c>
      <c r="B48" s="29" t="e">
        <f>VLOOKUP(A48,#REF!,6,FALSE)</f>
        <v>#REF!</v>
      </c>
      <c r="C48" s="48" t="s">
        <v>335</v>
      </c>
      <c r="D48" s="29" t="s">
        <v>122</v>
      </c>
      <c r="E48" s="96" t="str">
        <f t="shared" si="5"/>
        <v/>
      </c>
      <c r="F48" s="97">
        <f t="shared" si="6"/>
        <v>89.687848101265672</v>
      </c>
      <c r="G48" s="97">
        <f t="shared" si="7"/>
        <v>41.361066666666687</v>
      </c>
      <c r="H48" s="97">
        <f t="shared" si="8"/>
        <v>78.338181818181852</v>
      </c>
      <c r="I48" s="97">
        <f t="shared" si="9"/>
        <v>79.330352941176415</v>
      </c>
      <c r="J48" s="97">
        <f t="shared" si="10"/>
        <v>-38.189863013698599</v>
      </c>
      <c r="K48" s="97" t="str">
        <f t="shared" si="11"/>
        <v/>
      </c>
      <c r="L48" s="97">
        <f t="shared" si="12"/>
        <v>-31.767000000000053</v>
      </c>
      <c r="M48" s="97" t="str">
        <f t="shared" si="13"/>
        <v/>
      </c>
      <c r="N48" s="97" t="str">
        <f t="shared" si="14"/>
        <v/>
      </c>
      <c r="O48" s="97" t="str">
        <f t="shared" si="15"/>
        <v/>
      </c>
      <c r="P48" s="97">
        <f t="shared" si="16"/>
        <v>102.27432098765445</v>
      </c>
      <c r="Q48" s="96" t="str">
        <f t="shared" si="17"/>
        <v/>
      </c>
      <c r="R48" s="97">
        <f t="shared" si="18"/>
        <v>189.10428571428577</v>
      </c>
      <c r="S48" s="97">
        <f t="shared" si="19"/>
        <v>-28.895714285714234</v>
      </c>
      <c r="T48" s="97">
        <f t="shared" si="20"/>
        <v>-68.495714285714257</v>
      </c>
      <c r="U48" s="97">
        <f t="shared" si="21"/>
        <v>1.2042857142857315</v>
      </c>
      <c r="V48" s="97">
        <f t="shared" si="22"/>
        <v>-209.52571428571423</v>
      </c>
      <c r="W48" s="97" t="str">
        <f t="shared" si="23"/>
        <v/>
      </c>
      <c r="X48" s="97">
        <f t="shared" si="24"/>
        <v>-162.49571428571426</v>
      </c>
      <c r="Y48" s="97" t="str">
        <f t="shared" si="25"/>
        <v/>
      </c>
      <c r="Z48" s="97" t="str">
        <f t="shared" si="26"/>
        <v/>
      </c>
      <c r="AA48" s="97" t="str">
        <f t="shared" si="27"/>
        <v/>
      </c>
      <c r="AB48" s="97">
        <f t="shared" si="28"/>
        <v>279.10428571428571</v>
      </c>
      <c r="AC48" s="36">
        <f t="shared" si="29"/>
        <v>0</v>
      </c>
      <c r="AD48" s="35">
        <f t="shared" si="30"/>
        <v>53.499458288190681</v>
      </c>
      <c r="AE48" s="35">
        <f t="shared" si="31"/>
        <v>40.286298568507156</v>
      </c>
      <c r="AF48" s="35">
        <f t="shared" si="32"/>
        <v>63.494623655913976</v>
      </c>
      <c r="AG48" s="35">
        <f t="shared" si="33"/>
        <v>61.872977346278311</v>
      </c>
      <c r="AH48" s="35">
        <f t="shared" si="34"/>
        <v>27.601508120649651</v>
      </c>
      <c r="AI48" s="35">
        <f t="shared" si="35"/>
        <v>0</v>
      </c>
      <c r="AJ48" s="35">
        <f t="shared" si="36"/>
        <v>29.805072311884295</v>
      </c>
      <c r="AK48" s="35">
        <f t="shared" si="37"/>
        <v>0</v>
      </c>
      <c r="AL48" s="35">
        <f t="shared" si="38"/>
        <v>0</v>
      </c>
      <c r="AM48" s="35">
        <f t="shared" si="39"/>
        <v>0</v>
      </c>
      <c r="AN48" s="35">
        <f t="shared" si="40"/>
        <v>54.714151827553884</v>
      </c>
      <c r="AO48" s="36">
        <f t="shared" si="41"/>
        <v>0</v>
      </c>
      <c r="AP48" s="35">
        <f t="shared" si="42"/>
        <v>100</v>
      </c>
      <c r="AQ48" s="35">
        <f t="shared" si="43"/>
        <v>55.852571891454026</v>
      </c>
      <c r="AR48" s="35">
        <f t="shared" si="44"/>
        <v>47.833130822195223</v>
      </c>
      <c r="AS48" s="35">
        <f t="shared" si="45"/>
        <v>61.948157148643169</v>
      </c>
      <c r="AT48" s="35">
        <f t="shared" si="46"/>
        <v>19.272985014175781</v>
      </c>
      <c r="AU48" s="35">
        <f t="shared" si="47"/>
        <v>0</v>
      </c>
      <c r="AV48" s="35">
        <f t="shared" si="48"/>
        <v>100</v>
      </c>
      <c r="AW48" s="35">
        <f t="shared" si="49"/>
        <v>0</v>
      </c>
      <c r="AX48" s="35">
        <f t="shared" si="50"/>
        <v>0</v>
      </c>
      <c r="AY48" s="35">
        <f t="shared" si="51"/>
        <v>0</v>
      </c>
      <c r="AZ48" s="35">
        <f t="shared" si="52"/>
        <v>100</v>
      </c>
      <c r="BA48" s="36">
        <f t="shared" si="53"/>
        <v>0</v>
      </c>
      <c r="BB48" s="35">
        <f t="shared" si="54"/>
        <v>84.258249293848152</v>
      </c>
      <c r="BC48" s="35">
        <f t="shared" si="55"/>
        <v>63.448361843711524</v>
      </c>
      <c r="BD48" s="35">
        <f t="shared" si="56"/>
        <v>100</v>
      </c>
      <c r="BE48" s="35">
        <f t="shared" si="57"/>
        <v>97.44601004578972</v>
      </c>
      <c r="BF48" s="35">
        <f t="shared" si="58"/>
        <v>43.470622442344073</v>
      </c>
      <c r="BG48" s="35">
        <f t="shared" si="59"/>
        <v>0</v>
      </c>
      <c r="BH48" s="35">
        <f t="shared" si="60"/>
        <v>46.941096105084497</v>
      </c>
      <c r="BI48" s="35">
        <f t="shared" si="61"/>
        <v>0</v>
      </c>
      <c r="BJ48" s="35">
        <f t="shared" si="62"/>
        <v>0</v>
      </c>
      <c r="BK48" s="35">
        <f t="shared" si="63"/>
        <v>0</v>
      </c>
      <c r="BL48" s="35">
        <f t="shared" si="64"/>
        <v>86.171314478620019</v>
      </c>
      <c r="BM48" s="35">
        <f t="shared" si="65"/>
        <v>0</v>
      </c>
      <c r="BN48" s="35">
        <f t="shared" si="66"/>
        <v>0</v>
      </c>
      <c r="BO48" s="35">
        <f t="shared" si="67"/>
        <v>0</v>
      </c>
      <c r="BP48" s="36">
        <f t="shared" si="68"/>
        <v>0</v>
      </c>
      <c r="BQ48" s="35">
        <f t="shared" si="69"/>
        <v>53.499458288190681</v>
      </c>
      <c r="BR48" s="35">
        <f t="shared" si="70"/>
        <v>40.286298568507156</v>
      </c>
      <c r="BS48" s="35">
        <f t="shared" si="71"/>
        <v>63.494623655913976</v>
      </c>
      <c r="BT48" s="35">
        <f t="shared" si="72"/>
        <v>61.872977346278311</v>
      </c>
      <c r="BU48" s="35">
        <f t="shared" si="73"/>
        <v>27.601508120649651</v>
      </c>
      <c r="BV48" s="35">
        <f t="shared" si="74"/>
        <v>0</v>
      </c>
      <c r="BW48" s="35">
        <f t="shared" si="75"/>
        <v>29.805072311884295</v>
      </c>
      <c r="BX48" s="35">
        <f t="shared" si="76"/>
        <v>0</v>
      </c>
      <c r="BY48" s="35">
        <f t="shared" si="77"/>
        <v>0</v>
      </c>
      <c r="BZ48" s="35">
        <f t="shared" si="78"/>
        <v>0</v>
      </c>
      <c r="CA48" s="35">
        <f t="shared" si="79"/>
        <v>54.714151827553884</v>
      </c>
      <c r="CB48" s="35">
        <f t="shared" si="80"/>
        <v>0</v>
      </c>
      <c r="CC48" s="35">
        <f t="shared" si="81"/>
        <v>0</v>
      </c>
      <c r="CD48" s="35">
        <f t="shared" si="82"/>
        <v>0</v>
      </c>
      <c r="CE48" s="36">
        <f t="shared" si="83"/>
        <v>0</v>
      </c>
      <c r="CF48" s="35">
        <f t="shared" si="84"/>
        <v>84.583761562178836</v>
      </c>
      <c r="CG48" s="35">
        <f t="shared" si="85"/>
        <v>47.242206235011992</v>
      </c>
      <c r="CH48" s="35">
        <f t="shared" si="86"/>
        <v>40.45906132237068</v>
      </c>
      <c r="CI48" s="35">
        <f t="shared" si="87"/>
        <v>52.398081534772182</v>
      </c>
      <c r="CJ48" s="35">
        <f t="shared" si="88"/>
        <v>16.301815690304899</v>
      </c>
      <c r="CK48" s="35">
        <f t="shared" si="89"/>
        <v>0</v>
      </c>
      <c r="CL48" s="35">
        <f t="shared" si="90"/>
        <v>24.357656731757451</v>
      </c>
      <c r="CM48" s="35">
        <f t="shared" si="91"/>
        <v>0</v>
      </c>
      <c r="CN48" s="35">
        <f t="shared" si="92"/>
        <v>0</v>
      </c>
      <c r="CO48" s="35">
        <f t="shared" si="93"/>
        <v>0</v>
      </c>
      <c r="CP48" s="35">
        <f t="shared" si="94"/>
        <v>100</v>
      </c>
      <c r="CQ48" s="35">
        <f t="shared" si="95"/>
        <v>0</v>
      </c>
      <c r="CR48" s="35">
        <f t="shared" si="96"/>
        <v>0</v>
      </c>
      <c r="CS48" s="35">
        <f t="shared" si="97"/>
        <v>0</v>
      </c>
      <c r="CT48" s="23"/>
      <c r="CU48" s="21">
        <v>493.8</v>
      </c>
      <c r="CV48" s="21">
        <v>275.8</v>
      </c>
      <c r="CW48" s="21">
        <v>236.2</v>
      </c>
      <c r="CX48" s="21">
        <v>305.89999999999998</v>
      </c>
      <c r="CY48" s="21">
        <v>95.17</v>
      </c>
      <c r="CZ48" s="26"/>
      <c r="DA48" s="21">
        <v>142.19999999999999</v>
      </c>
      <c r="DB48" s="21"/>
      <c r="DC48" s="21"/>
      <c r="DD48" s="21"/>
      <c r="DE48" s="21">
        <v>583.79999999999995</v>
      </c>
      <c r="DF48" s="21"/>
      <c r="DG48" s="21"/>
      <c r="DH48" s="21"/>
      <c r="DI48" s="23"/>
      <c r="DJ48" s="21">
        <v>18</v>
      </c>
      <c r="DK48" s="21">
        <v>15.26</v>
      </c>
      <c r="DL48" s="21">
        <v>12.44</v>
      </c>
      <c r="DM48" s="21">
        <v>14.86</v>
      </c>
      <c r="DN48" s="21">
        <v>7.46</v>
      </c>
      <c r="DO48" s="26"/>
      <c r="DP48" s="21">
        <v>11.2</v>
      </c>
      <c r="DQ48" s="21"/>
      <c r="DR48" s="21"/>
      <c r="DS48" s="21"/>
      <c r="DT48" s="21">
        <v>24.16</v>
      </c>
      <c r="DU48" s="21"/>
      <c r="DV48" s="21"/>
      <c r="DW48" s="21"/>
    </row>
    <row r="49" spans="1:127" x14ac:dyDescent="0.2">
      <c r="A49" s="29" t="s">
        <v>36</v>
      </c>
      <c r="B49" s="29" t="e">
        <f>VLOOKUP(A49,#REF!,6,FALSE)</f>
        <v>#REF!</v>
      </c>
      <c r="C49" s="48" t="s">
        <v>335</v>
      </c>
      <c r="D49" s="29" t="s">
        <v>122</v>
      </c>
      <c r="E49" s="96">
        <f t="shared" si="5"/>
        <v>4.9884848484848519</v>
      </c>
      <c r="F49" s="97">
        <f t="shared" si="6"/>
        <v>108.98784810126568</v>
      </c>
      <c r="G49" s="97">
        <f t="shared" si="7"/>
        <v>12.261066666666665</v>
      </c>
      <c r="H49" s="97" t="str">
        <f t="shared" si="8"/>
        <v/>
      </c>
      <c r="I49" s="97">
        <f t="shared" si="9"/>
        <v>-165.35964705882355</v>
      </c>
      <c r="J49" s="97">
        <f t="shared" si="10"/>
        <v>-44.729863013698605</v>
      </c>
      <c r="K49" s="97">
        <f t="shared" si="11"/>
        <v>-47.056666666666658</v>
      </c>
      <c r="L49" s="97">
        <f t="shared" si="12"/>
        <v>-119.27700000000004</v>
      </c>
      <c r="M49" s="97" t="str">
        <f t="shared" si="13"/>
        <v/>
      </c>
      <c r="N49" s="97" t="str">
        <f t="shared" si="14"/>
        <v/>
      </c>
      <c r="O49" s="97" t="str">
        <f t="shared" si="15"/>
        <v/>
      </c>
      <c r="P49" s="97">
        <f t="shared" si="16"/>
        <v>205.47432098765449</v>
      </c>
      <c r="Q49" s="96">
        <f t="shared" si="17"/>
        <v>-183.64363636363638</v>
      </c>
      <c r="R49" s="97">
        <f t="shared" si="18"/>
        <v>282.33636363636367</v>
      </c>
      <c r="S49" s="97">
        <f t="shared" si="19"/>
        <v>15.936363636363609</v>
      </c>
      <c r="T49" s="97" t="str">
        <f t="shared" si="20"/>
        <v/>
      </c>
      <c r="U49" s="97">
        <f t="shared" si="21"/>
        <v>-169.55363636363637</v>
      </c>
      <c r="V49" s="97">
        <f t="shared" si="22"/>
        <v>-142.13363636363638</v>
      </c>
      <c r="W49" s="97">
        <f t="shared" si="23"/>
        <v>-189.7136363636364</v>
      </c>
      <c r="X49" s="97">
        <f t="shared" si="24"/>
        <v>-176.07363636363638</v>
      </c>
      <c r="Y49" s="97" t="str">
        <f t="shared" si="25"/>
        <v/>
      </c>
      <c r="Z49" s="97" t="str">
        <f t="shared" si="26"/>
        <v/>
      </c>
      <c r="AA49" s="97" t="str">
        <f t="shared" si="27"/>
        <v/>
      </c>
      <c r="AB49" s="97">
        <f t="shared" si="28"/>
        <v>456.23636363636365</v>
      </c>
      <c r="AC49" s="36">
        <f t="shared" si="29"/>
        <v>72.137170851194128</v>
      </c>
      <c r="AD49" s="35">
        <f t="shared" si="30"/>
        <v>55.59046587215601</v>
      </c>
      <c r="AE49" s="35">
        <f t="shared" si="31"/>
        <v>36.035641250365174</v>
      </c>
      <c r="AF49" s="35">
        <f t="shared" si="32"/>
        <v>0</v>
      </c>
      <c r="AG49" s="35">
        <f t="shared" si="33"/>
        <v>12.380663430420714</v>
      </c>
      <c r="AH49" s="35">
        <f t="shared" si="34"/>
        <v>25.704756380510439</v>
      </c>
      <c r="AI49" s="35">
        <f t="shared" si="35"/>
        <v>22.517827756445417</v>
      </c>
      <c r="AJ49" s="35">
        <f t="shared" si="36"/>
        <v>11.463005659190944</v>
      </c>
      <c r="AK49" s="35">
        <f t="shared" si="37"/>
        <v>0</v>
      </c>
      <c r="AL49" s="35">
        <f t="shared" si="38"/>
        <v>0</v>
      </c>
      <c r="AM49" s="35">
        <f t="shared" si="39"/>
        <v>0</v>
      </c>
      <c r="AN49" s="35">
        <f t="shared" si="40"/>
        <v>64.386129334582947</v>
      </c>
      <c r="AO49" s="36">
        <f t="shared" si="41"/>
        <v>100</v>
      </c>
      <c r="AP49" s="35">
        <f t="shared" si="42"/>
        <v>100</v>
      </c>
      <c r="AQ49" s="35">
        <f t="shared" si="43"/>
        <v>48.080296238549991</v>
      </c>
      <c r="AR49" s="35">
        <f t="shared" si="44"/>
        <v>0</v>
      </c>
      <c r="AS49" s="35">
        <f t="shared" si="45"/>
        <v>11.929448450594425</v>
      </c>
      <c r="AT49" s="35">
        <f t="shared" si="46"/>
        <v>17.273435977392321</v>
      </c>
      <c r="AU49" s="35">
        <f t="shared" si="47"/>
        <v>75.059425854818073</v>
      </c>
      <c r="AV49" s="35">
        <f t="shared" si="48"/>
        <v>100</v>
      </c>
      <c r="AW49" s="35">
        <f t="shared" si="49"/>
        <v>0</v>
      </c>
      <c r="AX49" s="35">
        <f t="shared" si="50"/>
        <v>0</v>
      </c>
      <c r="AY49" s="35">
        <f t="shared" si="51"/>
        <v>0</v>
      </c>
      <c r="AZ49" s="35">
        <f t="shared" si="52"/>
        <v>100</v>
      </c>
      <c r="BA49" s="36">
        <f t="shared" si="53"/>
        <v>100</v>
      </c>
      <c r="BB49" s="35">
        <f t="shared" si="54"/>
        <v>77.062165338905572</v>
      </c>
      <c r="BC49" s="35">
        <f t="shared" si="55"/>
        <v>49.954331207000273</v>
      </c>
      <c r="BD49" s="35">
        <f t="shared" si="56"/>
        <v>0</v>
      </c>
      <c r="BE49" s="35">
        <f t="shared" si="57"/>
        <v>17.1626684056681</v>
      </c>
      <c r="BF49" s="35">
        <f t="shared" si="58"/>
        <v>35.633163980792482</v>
      </c>
      <c r="BG49" s="35">
        <f t="shared" si="59"/>
        <v>31.215290939113213</v>
      </c>
      <c r="BH49" s="35">
        <f t="shared" si="60"/>
        <v>15.890567267791859</v>
      </c>
      <c r="BI49" s="35">
        <f t="shared" si="61"/>
        <v>0</v>
      </c>
      <c r="BJ49" s="35">
        <f t="shared" si="62"/>
        <v>0</v>
      </c>
      <c r="BK49" s="35">
        <f t="shared" si="63"/>
        <v>0</v>
      </c>
      <c r="BL49" s="35">
        <f t="shared" si="64"/>
        <v>89.255135147176517</v>
      </c>
      <c r="BM49" s="35">
        <f t="shared" si="65"/>
        <v>30.157558224596638</v>
      </c>
      <c r="BN49" s="35">
        <f t="shared" si="66"/>
        <v>100</v>
      </c>
      <c r="BO49" s="35">
        <f t="shared" si="67"/>
        <v>22.939213227402991</v>
      </c>
      <c r="BP49" s="36">
        <f t="shared" si="68"/>
        <v>72.137170851194128</v>
      </c>
      <c r="BQ49" s="35">
        <f t="shared" si="69"/>
        <v>55.59046587215601</v>
      </c>
      <c r="BR49" s="35">
        <f t="shared" si="70"/>
        <v>36.035641250365174</v>
      </c>
      <c r="BS49" s="35">
        <f t="shared" si="71"/>
        <v>0</v>
      </c>
      <c r="BT49" s="35">
        <f t="shared" si="72"/>
        <v>12.380663430420713</v>
      </c>
      <c r="BU49" s="35">
        <f t="shared" si="73"/>
        <v>25.704756380510439</v>
      </c>
      <c r="BV49" s="35">
        <f t="shared" si="74"/>
        <v>22.517827756445417</v>
      </c>
      <c r="BW49" s="35">
        <f t="shared" si="75"/>
        <v>11.463005659190944</v>
      </c>
      <c r="BX49" s="35">
        <f t="shared" si="76"/>
        <v>0</v>
      </c>
      <c r="BY49" s="35">
        <f t="shared" si="77"/>
        <v>0</v>
      </c>
      <c r="BZ49" s="35">
        <f t="shared" si="78"/>
        <v>0</v>
      </c>
      <c r="CA49" s="35">
        <f t="shared" si="79"/>
        <v>64.386129334582947</v>
      </c>
      <c r="CB49" s="35">
        <f t="shared" si="80"/>
        <v>8.4424303457536087</v>
      </c>
      <c r="CC49" s="35">
        <f t="shared" si="81"/>
        <v>27.994409503843467</v>
      </c>
      <c r="CD49" s="35">
        <f t="shared" si="82"/>
        <v>6.4216972878390211</v>
      </c>
      <c r="CE49" s="36">
        <f t="shared" si="83"/>
        <v>6.8588064046579333</v>
      </c>
      <c r="CF49" s="35">
        <f t="shared" si="84"/>
        <v>74.68704512372635</v>
      </c>
      <c r="CG49" s="35">
        <f t="shared" si="85"/>
        <v>35.909752547307136</v>
      </c>
      <c r="CH49" s="35">
        <f t="shared" si="86"/>
        <v>0</v>
      </c>
      <c r="CI49" s="35">
        <f t="shared" si="87"/>
        <v>8.9097525473071322</v>
      </c>
      <c r="CJ49" s="35">
        <f t="shared" si="88"/>
        <v>12.901018922852984</v>
      </c>
      <c r="CK49" s="35">
        <f t="shared" si="89"/>
        <v>5.975254730713246</v>
      </c>
      <c r="CL49" s="35">
        <f t="shared" si="90"/>
        <v>7.9606986899563319</v>
      </c>
      <c r="CM49" s="35">
        <f t="shared" si="91"/>
        <v>0</v>
      </c>
      <c r="CN49" s="35">
        <f t="shared" si="92"/>
        <v>0</v>
      </c>
      <c r="CO49" s="35">
        <f t="shared" si="93"/>
        <v>0</v>
      </c>
      <c r="CP49" s="35">
        <f t="shared" si="94"/>
        <v>100</v>
      </c>
      <c r="CQ49" s="35">
        <f t="shared" si="95"/>
        <v>62.7808287568647</v>
      </c>
      <c r="CR49" s="35">
        <f t="shared" si="96"/>
        <v>100</v>
      </c>
      <c r="CS49" s="35">
        <f t="shared" si="97"/>
        <v>36.645032451323019</v>
      </c>
      <c r="CT49" s="23">
        <v>47.12</v>
      </c>
      <c r="CU49" s="21">
        <v>513.1</v>
      </c>
      <c r="CV49" s="21">
        <v>246.7</v>
      </c>
      <c r="CW49" s="21"/>
      <c r="CX49" s="21">
        <v>61.21</v>
      </c>
      <c r="CY49" s="21">
        <v>88.63</v>
      </c>
      <c r="CZ49" s="21">
        <v>41.05</v>
      </c>
      <c r="DA49" s="21">
        <v>54.69</v>
      </c>
      <c r="DB49" s="21"/>
      <c r="DC49" s="21"/>
      <c r="DD49" s="21"/>
      <c r="DE49" s="21">
        <v>687</v>
      </c>
      <c r="DF49" s="21">
        <v>251.5</v>
      </c>
      <c r="DG49" s="21">
        <v>400.6</v>
      </c>
      <c r="DH49" s="21">
        <v>146.80000000000001</v>
      </c>
      <c r="DI49" s="23">
        <v>2.0609999999999999</v>
      </c>
      <c r="DJ49" s="21">
        <v>26.66</v>
      </c>
      <c r="DK49" s="21">
        <v>7.2030000000000003</v>
      </c>
      <c r="DL49" s="21"/>
      <c r="DM49" s="21">
        <v>6.0720000000000001</v>
      </c>
      <c r="DN49" s="21">
        <v>8.0039999999999996</v>
      </c>
      <c r="DO49" s="21">
        <v>6.4530000000000003</v>
      </c>
      <c r="DP49" s="21">
        <v>7.1509999999999998</v>
      </c>
      <c r="DQ49" s="21"/>
      <c r="DR49" s="21"/>
      <c r="DS49" s="21"/>
      <c r="DT49" s="21">
        <v>21.07</v>
      </c>
      <c r="DU49" s="21">
        <v>14.14</v>
      </c>
      <c r="DV49" s="21">
        <v>17.739999999999998</v>
      </c>
      <c r="DW49" s="21">
        <v>7.97</v>
      </c>
    </row>
    <row r="50" spans="1:127" x14ac:dyDescent="0.2">
      <c r="A50" s="29" t="s">
        <v>37</v>
      </c>
      <c r="B50" s="29" t="e">
        <f>VLOOKUP(A50,#REF!,6,FALSE)</f>
        <v>#REF!</v>
      </c>
      <c r="C50" s="48" t="s">
        <v>335</v>
      </c>
      <c r="D50" s="29" t="s">
        <v>123</v>
      </c>
      <c r="E50" s="96">
        <f t="shared" si="5"/>
        <v>-19.061515151515145</v>
      </c>
      <c r="F50" s="97">
        <f t="shared" si="6"/>
        <v>432.28784810126564</v>
      </c>
      <c r="G50" s="97">
        <f t="shared" si="7"/>
        <v>152.6610666666667</v>
      </c>
      <c r="H50" s="97">
        <f t="shared" si="8"/>
        <v>214.13818181818186</v>
      </c>
      <c r="I50" s="97">
        <f t="shared" si="9"/>
        <v>237.03035294117646</v>
      </c>
      <c r="J50" s="97">
        <f t="shared" si="10"/>
        <v>145.6401369863014</v>
      </c>
      <c r="K50" s="97">
        <f t="shared" si="11"/>
        <v>-20.556666666666658</v>
      </c>
      <c r="L50" s="97">
        <f t="shared" si="12"/>
        <v>197.33299999999997</v>
      </c>
      <c r="M50" s="97">
        <f t="shared" si="13"/>
        <v>204.16341463414636</v>
      </c>
      <c r="N50" s="97">
        <f t="shared" si="14"/>
        <v>255.39972972972987</v>
      </c>
      <c r="O50" s="97">
        <f t="shared" si="15"/>
        <v>436.25199999999984</v>
      </c>
      <c r="P50" s="97">
        <f t="shared" si="16"/>
        <v>-92.925679012345483</v>
      </c>
      <c r="Q50" s="96">
        <f t="shared" si="17"/>
        <v>-489.36466666666678</v>
      </c>
      <c r="R50" s="97">
        <f t="shared" si="18"/>
        <v>323.96533333333321</v>
      </c>
      <c r="S50" s="97">
        <f t="shared" si="19"/>
        <v>-125.33466666666675</v>
      </c>
      <c r="T50" s="97">
        <f t="shared" si="20"/>
        <v>-140.43466666666677</v>
      </c>
      <c r="U50" s="97">
        <f t="shared" si="21"/>
        <v>-48.834666666666749</v>
      </c>
      <c r="V50" s="97">
        <f t="shared" si="22"/>
        <v>-233.43466666666677</v>
      </c>
      <c r="W50" s="97">
        <f t="shared" si="23"/>
        <v>-444.88466666666676</v>
      </c>
      <c r="X50" s="97">
        <f t="shared" si="24"/>
        <v>-141.13466666666676</v>
      </c>
      <c r="Y50" s="97">
        <f t="shared" si="25"/>
        <v>-17.934666666666772</v>
      </c>
      <c r="Z50" s="97">
        <f t="shared" si="26"/>
        <v>123.16533333333325</v>
      </c>
      <c r="AA50" s="97">
        <f t="shared" si="27"/>
        <v>261.96533333333321</v>
      </c>
      <c r="AB50" s="97">
        <f t="shared" si="28"/>
        <v>-123.83466666666675</v>
      </c>
      <c r="AC50" s="36">
        <f t="shared" si="29"/>
        <v>35.318432333129216</v>
      </c>
      <c r="AD50" s="35">
        <f t="shared" si="30"/>
        <v>90.61755146262189</v>
      </c>
      <c r="AE50" s="35">
        <f t="shared" si="31"/>
        <v>56.543967280163599</v>
      </c>
      <c r="AF50" s="35">
        <f t="shared" si="32"/>
        <v>100</v>
      </c>
      <c r="AG50" s="35">
        <f t="shared" si="33"/>
        <v>93.770226537216828</v>
      </c>
      <c r="AH50" s="35">
        <f t="shared" si="34"/>
        <v>80.916473317865425</v>
      </c>
      <c r="AI50" s="35">
        <f t="shared" si="35"/>
        <v>37.054306088864507</v>
      </c>
      <c r="AJ50" s="35">
        <f t="shared" si="36"/>
        <v>77.824355481031233</v>
      </c>
      <c r="AK50" s="35">
        <f t="shared" si="37"/>
        <v>66.030177593804254</v>
      </c>
      <c r="AL50" s="35">
        <f t="shared" si="38"/>
        <v>74.82929126442194</v>
      </c>
      <c r="AM50" s="35">
        <f t="shared" si="39"/>
        <v>83.800454496266653</v>
      </c>
      <c r="AN50" s="35">
        <f t="shared" si="40"/>
        <v>36.419868791002813</v>
      </c>
      <c r="AO50" s="36">
        <f t="shared" si="41"/>
        <v>100</v>
      </c>
      <c r="AP50" s="35">
        <f t="shared" si="42"/>
        <v>100</v>
      </c>
      <c r="AQ50" s="35">
        <f t="shared" si="43"/>
        <v>46.281683405069344</v>
      </c>
      <c r="AR50" s="35">
        <f t="shared" si="44"/>
        <v>44.476327116212339</v>
      </c>
      <c r="AS50" s="35">
        <f t="shared" si="45"/>
        <v>55.42802486848398</v>
      </c>
      <c r="AT50" s="35">
        <f t="shared" si="46"/>
        <v>33.357245337159256</v>
      </c>
      <c r="AU50" s="35">
        <f t="shared" si="47"/>
        <v>18.192835981685967</v>
      </c>
      <c r="AV50" s="35">
        <f t="shared" si="48"/>
        <v>100</v>
      </c>
      <c r="AW50" s="35">
        <f t="shared" si="49"/>
        <v>63.855888429752071</v>
      </c>
      <c r="AX50" s="35">
        <f t="shared" si="50"/>
        <v>82.076446280991732</v>
      </c>
      <c r="AY50" s="35">
        <f t="shared" si="51"/>
        <v>100</v>
      </c>
      <c r="AZ50" s="35">
        <f t="shared" si="52"/>
        <v>50.180785123966942</v>
      </c>
      <c r="BA50" s="36">
        <f t="shared" si="53"/>
        <v>35.318432333129216</v>
      </c>
      <c r="BB50" s="35">
        <f t="shared" si="54"/>
        <v>90.61755146262189</v>
      </c>
      <c r="BC50" s="35">
        <f t="shared" si="55"/>
        <v>56.543967280163599</v>
      </c>
      <c r="BD50" s="35">
        <f t="shared" si="56"/>
        <v>100</v>
      </c>
      <c r="BE50" s="35">
        <f t="shared" si="57"/>
        <v>93.770226537216828</v>
      </c>
      <c r="BF50" s="35">
        <f t="shared" si="58"/>
        <v>80.916473317865425</v>
      </c>
      <c r="BG50" s="35">
        <f t="shared" si="59"/>
        <v>37.054306088864507</v>
      </c>
      <c r="BH50" s="35">
        <f t="shared" si="60"/>
        <v>77.824355481031233</v>
      </c>
      <c r="BI50" s="35">
        <f t="shared" si="61"/>
        <v>66.030177593804254</v>
      </c>
      <c r="BJ50" s="35">
        <f t="shared" si="62"/>
        <v>74.82929126442194</v>
      </c>
      <c r="BK50" s="35">
        <f t="shared" si="63"/>
        <v>83.800454496266653</v>
      </c>
      <c r="BL50" s="35">
        <f t="shared" si="64"/>
        <v>36.419868791002813</v>
      </c>
      <c r="BM50" s="35">
        <f t="shared" si="65"/>
        <v>28.544670377653055</v>
      </c>
      <c r="BN50" s="35">
        <f t="shared" si="66"/>
        <v>42.872395864411899</v>
      </c>
      <c r="BO50" s="35">
        <f t="shared" si="67"/>
        <v>100</v>
      </c>
      <c r="BP50" s="36">
        <f t="shared" si="68"/>
        <v>35.318432333129216</v>
      </c>
      <c r="BQ50" s="35">
        <f t="shared" si="69"/>
        <v>90.61755146262189</v>
      </c>
      <c r="BR50" s="35">
        <f t="shared" si="70"/>
        <v>56.543967280163599</v>
      </c>
      <c r="BS50" s="35">
        <f t="shared" si="71"/>
        <v>100</v>
      </c>
      <c r="BT50" s="35">
        <f t="shared" si="72"/>
        <v>93.770226537216828</v>
      </c>
      <c r="BU50" s="35">
        <f t="shared" si="73"/>
        <v>80.916473317865425</v>
      </c>
      <c r="BV50" s="35">
        <f t="shared" si="74"/>
        <v>37.054306088864507</v>
      </c>
      <c r="BW50" s="35">
        <f t="shared" si="75"/>
        <v>77.824355481031233</v>
      </c>
      <c r="BX50" s="35">
        <f t="shared" si="76"/>
        <v>66.030177593804254</v>
      </c>
      <c r="BY50" s="35">
        <f t="shared" si="77"/>
        <v>74.82929126442194</v>
      </c>
      <c r="BZ50" s="35">
        <f t="shared" si="78"/>
        <v>83.800454496266639</v>
      </c>
      <c r="CA50" s="35">
        <f t="shared" si="79"/>
        <v>36.419868791002813</v>
      </c>
      <c r="CB50" s="35">
        <f t="shared" si="80"/>
        <v>19.741524001342732</v>
      </c>
      <c r="CC50" s="35">
        <f t="shared" si="81"/>
        <v>29.650593990216631</v>
      </c>
      <c r="CD50" s="35">
        <f t="shared" si="82"/>
        <v>69.160104986876647</v>
      </c>
      <c r="CE50" s="36">
        <f t="shared" si="83"/>
        <v>2.7582496413199427</v>
      </c>
      <c r="CF50" s="35">
        <f t="shared" si="84"/>
        <v>100</v>
      </c>
      <c r="CG50" s="35">
        <f t="shared" si="85"/>
        <v>46.281683405069344</v>
      </c>
      <c r="CH50" s="35">
        <f t="shared" si="86"/>
        <v>44.476327116212339</v>
      </c>
      <c r="CI50" s="35">
        <f t="shared" si="87"/>
        <v>55.42802486848398</v>
      </c>
      <c r="CJ50" s="35">
        <f t="shared" si="88"/>
        <v>33.357245337159256</v>
      </c>
      <c r="CK50" s="35">
        <f t="shared" si="89"/>
        <v>8.0762792922046867</v>
      </c>
      <c r="CL50" s="35">
        <f t="shared" si="90"/>
        <v>44.392635102821615</v>
      </c>
      <c r="CM50" s="35">
        <f t="shared" si="91"/>
        <v>59.122429459588716</v>
      </c>
      <c r="CN50" s="35">
        <f t="shared" si="92"/>
        <v>75.992348158775712</v>
      </c>
      <c r="CO50" s="35">
        <f t="shared" si="93"/>
        <v>92.587278813964616</v>
      </c>
      <c r="CP50" s="35">
        <f t="shared" si="94"/>
        <v>46.461023433763749</v>
      </c>
      <c r="CQ50" s="35">
        <f t="shared" si="95"/>
        <v>37.197975964579378</v>
      </c>
      <c r="CR50" s="35">
        <f t="shared" si="96"/>
        <v>26.837444655281466</v>
      </c>
      <c r="CS50" s="35">
        <f t="shared" si="97"/>
        <v>100</v>
      </c>
      <c r="CT50" s="23">
        <v>23.07</v>
      </c>
      <c r="CU50" s="21">
        <v>836.4</v>
      </c>
      <c r="CV50" s="21">
        <v>387.1</v>
      </c>
      <c r="CW50" s="21">
        <v>372</v>
      </c>
      <c r="CX50" s="21">
        <v>463.6</v>
      </c>
      <c r="CY50" s="21">
        <v>279</v>
      </c>
      <c r="CZ50" s="21">
        <v>67.55</v>
      </c>
      <c r="DA50" s="21">
        <v>371.3</v>
      </c>
      <c r="DB50" s="21">
        <v>494.5</v>
      </c>
      <c r="DC50" s="21">
        <v>635.6</v>
      </c>
      <c r="DD50" s="21">
        <v>774.4</v>
      </c>
      <c r="DE50" s="21">
        <v>388.6</v>
      </c>
      <c r="DF50" s="21">
        <v>588.1</v>
      </c>
      <c r="DG50" s="21">
        <v>424.3</v>
      </c>
      <c r="DH50" s="21">
        <v>1581</v>
      </c>
      <c r="DI50" s="23">
        <v>2.5550000000000002</v>
      </c>
      <c r="DJ50" s="21">
        <v>63.65</v>
      </c>
      <c r="DK50" s="21">
        <v>18.809999999999999</v>
      </c>
      <c r="DL50" s="21">
        <v>20.89</v>
      </c>
      <c r="DM50" s="21">
        <v>15.27</v>
      </c>
      <c r="DN50" s="21">
        <v>24.74</v>
      </c>
      <c r="DO50" s="21">
        <v>8.6579999999999995</v>
      </c>
      <c r="DP50" s="21">
        <v>24.21</v>
      </c>
      <c r="DQ50" s="21">
        <v>13.8</v>
      </c>
      <c r="DR50" s="21">
        <v>28.98</v>
      </c>
      <c r="DS50" s="21">
        <v>28.4</v>
      </c>
      <c r="DT50" s="21">
        <v>13.12</v>
      </c>
      <c r="DU50" s="21">
        <v>19.559999999999999</v>
      </c>
      <c r="DV50" s="21">
        <v>22.22</v>
      </c>
      <c r="DW50" s="21">
        <v>109.3</v>
      </c>
    </row>
    <row r="51" spans="1:127" x14ac:dyDescent="0.2">
      <c r="A51" s="29" t="s">
        <v>38</v>
      </c>
      <c r="B51" s="29" t="e">
        <f>VLOOKUP(A51,#REF!,6,FALSE)</f>
        <v>#REF!</v>
      </c>
      <c r="C51" s="48" t="s">
        <v>335</v>
      </c>
      <c r="D51" s="29" t="s">
        <v>124</v>
      </c>
      <c r="E51" s="96" t="str">
        <f t="shared" si="5"/>
        <v/>
      </c>
      <c r="F51" s="97" t="str">
        <f t="shared" si="6"/>
        <v/>
      </c>
      <c r="G51" s="97" t="str">
        <f t="shared" si="7"/>
        <v/>
      </c>
      <c r="H51" s="97">
        <f t="shared" si="8"/>
        <v>-73.041818181818144</v>
      </c>
      <c r="I51" s="97">
        <f t="shared" si="9"/>
        <v>-112.06964705882356</v>
      </c>
      <c r="J51" s="97">
        <f t="shared" si="10"/>
        <v>-10.8598630136986</v>
      </c>
      <c r="K51" s="97" t="str">
        <f t="shared" si="11"/>
        <v/>
      </c>
      <c r="L51" s="97">
        <f t="shared" si="12"/>
        <v>90.732999999999947</v>
      </c>
      <c r="M51" s="97">
        <f t="shared" si="13"/>
        <v>15.763414634146386</v>
      </c>
      <c r="N51" s="97">
        <f t="shared" si="14"/>
        <v>78.89972972972987</v>
      </c>
      <c r="O51" s="97">
        <f t="shared" si="15"/>
        <v>239.35199999999986</v>
      </c>
      <c r="P51" s="97">
        <f t="shared" si="16"/>
        <v>-44.525679012345506</v>
      </c>
      <c r="Q51" s="96" t="str">
        <f t="shared" si="17"/>
        <v/>
      </c>
      <c r="R51" s="97" t="str">
        <f t="shared" si="18"/>
        <v/>
      </c>
      <c r="S51" s="97" t="str">
        <f t="shared" si="19"/>
        <v/>
      </c>
      <c r="T51" s="97">
        <f t="shared" si="20"/>
        <v>-210.95750000000004</v>
      </c>
      <c r="U51" s="97">
        <f t="shared" si="21"/>
        <v>-181.27750000000003</v>
      </c>
      <c r="V51" s="97">
        <f t="shared" si="22"/>
        <v>-173.27750000000003</v>
      </c>
      <c r="W51" s="97" t="str">
        <f t="shared" si="23"/>
        <v/>
      </c>
      <c r="X51" s="97">
        <f t="shared" si="24"/>
        <v>-31.077500000000043</v>
      </c>
      <c r="Y51" s="97">
        <f t="shared" si="25"/>
        <v>10.322499999999991</v>
      </c>
      <c r="Z51" s="97">
        <f t="shared" si="26"/>
        <v>163.32249999999999</v>
      </c>
      <c r="AA51" s="97">
        <f t="shared" si="27"/>
        <v>281.72249999999997</v>
      </c>
      <c r="AB51" s="97">
        <f t="shared" si="28"/>
        <v>141.22249999999997</v>
      </c>
      <c r="AC51" s="36">
        <f t="shared" si="29"/>
        <v>0</v>
      </c>
      <c r="AD51" s="35">
        <f t="shared" si="30"/>
        <v>0</v>
      </c>
      <c r="AE51" s="35">
        <f t="shared" si="31"/>
        <v>0</v>
      </c>
      <c r="AF51" s="35">
        <f t="shared" si="32"/>
        <v>22.801075268817204</v>
      </c>
      <c r="AG51" s="35">
        <f t="shared" si="33"/>
        <v>23.159385113268609</v>
      </c>
      <c r="AH51" s="35">
        <f t="shared" si="34"/>
        <v>35.527842227378187</v>
      </c>
      <c r="AI51" s="35">
        <f t="shared" si="35"/>
        <v>0</v>
      </c>
      <c r="AJ51" s="35">
        <f t="shared" si="36"/>
        <v>55.481031230350027</v>
      </c>
      <c r="AK51" s="35">
        <f t="shared" si="37"/>
        <v>40.873280811857398</v>
      </c>
      <c r="AL51" s="35">
        <f t="shared" si="38"/>
        <v>54.049917588886274</v>
      </c>
      <c r="AM51" s="35">
        <f t="shared" si="39"/>
        <v>62.493236662698834</v>
      </c>
      <c r="AN51" s="35">
        <f t="shared" si="40"/>
        <v>40.955951265229615</v>
      </c>
      <c r="AO51" s="36">
        <f t="shared" si="41"/>
        <v>0</v>
      </c>
      <c r="AP51" s="35">
        <f t="shared" si="42"/>
        <v>0</v>
      </c>
      <c r="AQ51" s="35">
        <f t="shared" si="43"/>
        <v>0</v>
      </c>
      <c r="AR51" s="35">
        <f t="shared" si="44"/>
        <v>69.240816326530606</v>
      </c>
      <c r="AS51" s="35">
        <f t="shared" si="45"/>
        <v>93.469387755102048</v>
      </c>
      <c r="AT51" s="35">
        <f t="shared" si="46"/>
        <v>100</v>
      </c>
      <c r="AU51" s="35">
        <f t="shared" si="47"/>
        <v>0</v>
      </c>
      <c r="AV51" s="35">
        <f t="shared" si="48"/>
        <v>100</v>
      </c>
      <c r="AW51" s="35">
        <f t="shared" si="49"/>
        <v>53.004329004329009</v>
      </c>
      <c r="AX51" s="35">
        <f t="shared" si="50"/>
        <v>79.497835497835496</v>
      </c>
      <c r="AY51" s="35">
        <f t="shared" si="51"/>
        <v>100</v>
      </c>
      <c r="AZ51" s="35">
        <f t="shared" si="52"/>
        <v>75.670995670995666</v>
      </c>
      <c r="BA51" s="36">
        <f t="shared" si="53"/>
        <v>0</v>
      </c>
      <c r="BB51" s="35">
        <f t="shared" si="54"/>
        <v>0</v>
      </c>
      <c r="BC51" s="35">
        <f t="shared" si="55"/>
        <v>0</v>
      </c>
      <c r="BD51" s="35">
        <f t="shared" si="56"/>
        <v>36.485668668249311</v>
      </c>
      <c r="BE51" s="35">
        <f t="shared" si="57"/>
        <v>37.059026464366269</v>
      </c>
      <c r="BF51" s="35">
        <f t="shared" si="58"/>
        <v>56.850699571117204</v>
      </c>
      <c r="BG51" s="35">
        <f t="shared" si="59"/>
        <v>0</v>
      </c>
      <c r="BH51" s="35">
        <f t="shared" si="60"/>
        <v>88.779257073534993</v>
      </c>
      <c r="BI51" s="35">
        <f t="shared" si="61"/>
        <v>65.404326923354844</v>
      </c>
      <c r="BJ51" s="35">
        <f t="shared" si="62"/>
        <v>86.489227435307029</v>
      </c>
      <c r="BK51" s="35">
        <f t="shared" si="63"/>
        <v>100</v>
      </c>
      <c r="BL51" s="35">
        <f t="shared" si="64"/>
        <v>65.536613963980415</v>
      </c>
      <c r="BM51" s="35">
        <f t="shared" si="65"/>
        <v>0</v>
      </c>
      <c r="BN51" s="35">
        <f t="shared" si="66"/>
        <v>0</v>
      </c>
      <c r="BO51" s="35">
        <f t="shared" si="67"/>
        <v>0</v>
      </c>
      <c r="BP51" s="36">
        <f t="shared" si="68"/>
        <v>0</v>
      </c>
      <c r="BQ51" s="35">
        <f t="shared" si="69"/>
        <v>0</v>
      </c>
      <c r="BR51" s="35">
        <f t="shared" si="70"/>
        <v>0</v>
      </c>
      <c r="BS51" s="35">
        <f t="shared" si="71"/>
        <v>22.801075268817204</v>
      </c>
      <c r="BT51" s="35">
        <f t="shared" si="72"/>
        <v>23.159385113268609</v>
      </c>
      <c r="BU51" s="35">
        <f t="shared" si="73"/>
        <v>35.527842227378187</v>
      </c>
      <c r="BV51" s="35">
        <f t="shared" si="74"/>
        <v>0</v>
      </c>
      <c r="BW51" s="35">
        <f t="shared" si="75"/>
        <v>55.481031230350027</v>
      </c>
      <c r="BX51" s="35">
        <f t="shared" si="76"/>
        <v>40.873280811857398</v>
      </c>
      <c r="BY51" s="35">
        <f t="shared" si="77"/>
        <v>54.049917588886274</v>
      </c>
      <c r="BZ51" s="35">
        <f t="shared" si="78"/>
        <v>62.493236662698841</v>
      </c>
      <c r="CA51" s="35">
        <f t="shared" si="79"/>
        <v>40.955951265229615</v>
      </c>
      <c r="CB51" s="35">
        <f t="shared" si="80"/>
        <v>0</v>
      </c>
      <c r="CC51" s="35">
        <f t="shared" si="81"/>
        <v>0</v>
      </c>
      <c r="CD51" s="35">
        <f t="shared" si="82"/>
        <v>0</v>
      </c>
      <c r="CE51" s="36">
        <f t="shared" si="83"/>
        <v>0</v>
      </c>
      <c r="CF51" s="35">
        <f t="shared" si="84"/>
        <v>0</v>
      </c>
      <c r="CG51" s="35">
        <f t="shared" si="85"/>
        <v>0</v>
      </c>
      <c r="CH51" s="35">
        <f t="shared" si="86"/>
        <v>14.687445887445888</v>
      </c>
      <c r="CI51" s="35">
        <f t="shared" si="87"/>
        <v>19.826839826839826</v>
      </c>
      <c r="CJ51" s="35">
        <f t="shared" si="88"/>
        <v>21.212121212121211</v>
      </c>
      <c r="CK51" s="35">
        <f t="shared" si="89"/>
        <v>0</v>
      </c>
      <c r="CL51" s="35">
        <f t="shared" si="90"/>
        <v>45.835497835497833</v>
      </c>
      <c r="CM51" s="35">
        <f t="shared" si="91"/>
        <v>53.004329004329009</v>
      </c>
      <c r="CN51" s="35">
        <f t="shared" si="92"/>
        <v>79.497835497835496</v>
      </c>
      <c r="CO51" s="35">
        <f t="shared" si="93"/>
        <v>100</v>
      </c>
      <c r="CP51" s="35">
        <f t="shared" si="94"/>
        <v>75.670995670995666</v>
      </c>
      <c r="CQ51" s="35">
        <f t="shared" si="95"/>
        <v>0</v>
      </c>
      <c r="CR51" s="35">
        <f t="shared" si="96"/>
        <v>0</v>
      </c>
      <c r="CS51" s="35">
        <f t="shared" si="97"/>
        <v>0</v>
      </c>
      <c r="CT51" s="23"/>
      <c r="CU51" s="21"/>
      <c r="CV51" s="21"/>
      <c r="CW51" s="21">
        <v>84.82</v>
      </c>
      <c r="CX51" s="21">
        <v>114.5</v>
      </c>
      <c r="CY51" s="21">
        <v>122.5</v>
      </c>
      <c r="CZ51" s="21"/>
      <c r="DA51" s="21">
        <v>264.7</v>
      </c>
      <c r="DB51" s="21">
        <v>306.10000000000002</v>
      </c>
      <c r="DC51" s="21">
        <v>459.1</v>
      </c>
      <c r="DD51" s="21">
        <v>577.5</v>
      </c>
      <c r="DE51" s="21">
        <v>437</v>
      </c>
      <c r="DF51" s="21"/>
      <c r="DG51" s="21"/>
      <c r="DH51" s="21"/>
      <c r="DI51" s="23"/>
      <c r="DJ51" s="21"/>
      <c r="DK51" s="21"/>
      <c r="DL51" s="21">
        <v>20.51</v>
      </c>
      <c r="DM51" s="21">
        <v>12.71</v>
      </c>
      <c r="DN51" s="21">
        <v>16.75</v>
      </c>
      <c r="DO51" s="21"/>
      <c r="DP51" s="21">
        <v>12.02</v>
      </c>
      <c r="DQ51" s="21">
        <v>11.5</v>
      </c>
      <c r="DR51" s="21">
        <v>12.3</v>
      </c>
      <c r="DS51" s="21">
        <v>15.11</v>
      </c>
      <c r="DT51" s="21">
        <v>7.7290000000000001</v>
      </c>
      <c r="DU51" s="21"/>
      <c r="DV51" s="21"/>
      <c r="DW51" s="21"/>
    </row>
    <row r="52" spans="1:127" x14ac:dyDescent="0.2">
      <c r="A52" s="29" t="s">
        <v>39</v>
      </c>
      <c r="B52" s="29" t="e">
        <f>VLOOKUP(A52,#REF!,6,FALSE)</f>
        <v>#REF!</v>
      </c>
      <c r="C52" s="48" t="s">
        <v>337</v>
      </c>
      <c r="D52" s="29" t="s">
        <v>125</v>
      </c>
      <c r="E52" s="96">
        <f t="shared" si="5"/>
        <v>4.258484848484855</v>
      </c>
      <c r="F52" s="97">
        <f t="shared" si="6"/>
        <v>160.68784810126562</v>
      </c>
      <c r="G52" s="97">
        <f t="shared" si="7"/>
        <v>89.761066666666665</v>
      </c>
      <c r="H52" s="97">
        <f t="shared" si="8"/>
        <v>52.538181818181869</v>
      </c>
      <c r="I52" s="97">
        <f t="shared" si="9"/>
        <v>155.23035294117645</v>
      </c>
      <c r="J52" s="97">
        <f t="shared" si="10"/>
        <v>62.240136986301394</v>
      </c>
      <c r="K52" s="97" t="str">
        <f t="shared" si="11"/>
        <v/>
      </c>
      <c r="L52" s="97" t="str">
        <f t="shared" si="12"/>
        <v/>
      </c>
      <c r="M52" s="97">
        <f t="shared" si="13"/>
        <v>-200.45658536585364</v>
      </c>
      <c r="N52" s="97">
        <f t="shared" si="14"/>
        <v>-326.58027027027015</v>
      </c>
      <c r="O52" s="97">
        <f t="shared" si="15"/>
        <v>-279.87800000000016</v>
      </c>
      <c r="P52" s="97">
        <f t="shared" si="16"/>
        <v>124.57432098765452</v>
      </c>
      <c r="Q52" s="96">
        <f t="shared" si="17"/>
        <v>-342.29153846153844</v>
      </c>
      <c r="R52" s="97">
        <f t="shared" si="18"/>
        <v>176.11846153846153</v>
      </c>
      <c r="S52" s="97">
        <f t="shared" si="19"/>
        <v>-64.481538461538435</v>
      </c>
      <c r="T52" s="97">
        <f t="shared" si="20"/>
        <v>-178.28153846153842</v>
      </c>
      <c r="U52" s="97">
        <f t="shared" si="21"/>
        <v>-6.8815384615384119</v>
      </c>
      <c r="V52" s="97">
        <f t="shared" si="22"/>
        <v>-193.08153846153843</v>
      </c>
      <c r="W52" s="97" t="str">
        <f t="shared" si="23"/>
        <v/>
      </c>
      <c r="X52" s="97" t="str">
        <f t="shared" si="24"/>
        <v/>
      </c>
      <c r="Y52" s="97">
        <f t="shared" si="25"/>
        <v>-298.80153846153843</v>
      </c>
      <c r="Z52" s="97">
        <f t="shared" si="26"/>
        <v>-335.06153846153842</v>
      </c>
      <c r="AA52" s="97">
        <f t="shared" si="27"/>
        <v>-330.41153846153844</v>
      </c>
      <c r="AB52" s="97">
        <f t="shared" si="28"/>
        <v>217.4184615384616</v>
      </c>
      <c r="AC52" s="36">
        <f t="shared" si="29"/>
        <v>71.019595835884886</v>
      </c>
      <c r="AD52" s="35">
        <f t="shared" si="30"/>
        <v>61.191765980498367</v>
      </c>
      <c r="AE52" s="35">
        <f t="shared" si="31"/>
        <v>47.356120362255332</v>
      </c>
      <c r="AF52" s="35">
        <f t="shared" si="32"/>
        <v>56.55913978494624</v>
      </c>
      <c r="AG52" s="35">
        <f t="shared" si="33"/>
        <v>77.224919093851142</v>
      </c>
      <c r="AH52" s="35">
        <f t="shared" si="34"/>
        <v>56.728538283062647</v>
      </c>
      <c r="AI52" s="35">
        <f t="shared" si="35"/>
        <v>0</v>
      </c>
      <c r="AJ52" s="35">
        <f t="shared" si="36"/>
        <v>0</v>
      </c>
      <c r="AK52" s="35">
        <f t="shared" si="37"/>
        <v>12.001602350113501</v>
      </c>
      <c r="AL52" s="35">
        <f t="shared" si="38"/>
        <v>6.3126913115140102</v>
      </c>
      <c r="AM52" s="35">
        <f t="shared" si="39"/>
        <v>6.3055946326155174</v>
      </c>
      <c r="AN52" s="35">
        <f t="shared" si="40"/>
        <v>56.80412371134021</v>
      </c>
      <c r="AO52" s="36">
        <f t="shared" si="41"/>
        <v>100</v>
      </c>
      <c r="AP52" s="35">
        <f t="shared" si="42"/>
        <v>100</v>
      </c>
      <c r="AQ52" s="35">
        <f t="shared" si="43"/>
        <v>57.400849858356942</v>
      </c>
      <c r="AR52" s="35">
        <f t="shared" si="44"/>
        <v>37.252124645892351</v>
      </c>
      <c r="AS52" s="35">
        <f t="shared" si="45"/>
        <v>67.599150141643065</v>
      </c>
      <c r="AT52" s="35">
        <f t="shared" si="46"/>
        <v>34.631728045325779</v>
      </c>
      <c r="AU52" s="35">
        <f t="shared" si="47"/>
        <v>0</v>
      </c>
      <c r="AV52" s="35">
        <f t="shared" si="48"/>
        <v>0</v>
      </c>
      <c r="AW52" s="35">
        <f t="shared" si="49"/>
        <v>14.829236099653523</v>
      </c>
      <c r="AX52" s="35">
        <f t="shared" si="50"/>
        <v>8.8467249628774134</v>
      </c>
      <c r="AY52" s="35">
        <f t="shared" si="51"/>
        <v>9.6139250948688328</v>
      </c>
      <c r="AZ52" s="35">
        <f t="shared" si="52"/>
        <v>100</v>
      </c>
      <c r="BA52" s="36">
        <f t="shared" si="53"/>
        <v>91.964610218076174</v>
      </c>
      <c r="BB52" s="35">
        <f t="shared" si="54"/>
        <v>79.238368519534802</v>
      </c>
      <c r="BC52" s="35">
        <f t="shared" si="55"/>
        <v>61.32233082006033</v>
      </c>
      <c r="BD52" s="35">
        <f t="shared" si="56"/>
        <v>73.239493739333199</v>
      </c>
      <c r="BE52" s="35">
        <f t="shared" si="57"/>
        <v>100</v>
      </c>
      <c r="BF52" s="35">
        <f t="shared" si="58"/>
        <v>73.458851040194261</v>
      </c>
      <c r="BG52" s="35">
        <f t="shared" si="59"/>
        <v>0</v>
      </c>
      <c r="BH52" s="35">
        <f t="shared" si="60"/>
        <v>0</v>
      </c>
      <c r="BI52" s="35">
        <f t="shared" si="61"/>
        <v>15.541100581184166</v>
      </c>
      <c r="BJ52" s="35">
        <f t="shared" si="62"/>
        <v>8.1744226935896442</v>
      </c>
      <c r="BK52" s="35">
        <f t="shared" si="63"/>
        <v>8.1652330706262735</v>
      </c>
      <c r="BL52" s="35">
        <f t="shared" si="64"/>
        <v>73.556728032704541</v>
      </c>
      <c r="BM52" s="35">
        <f t="shared" si="65"/>
        <v>72.698487927350072</v>
      </c>
      <c r="BN52" s="35">
        <f t="shared" si="66"/>
        <v>100</v>
      </c>
      <c r="BO52" s="35">
        <f t="shared" si="67"/>
        <v>87.371914505106318</v>
      </c>
      <c r="BP52" s="36">
        <f t="shared" si="68"/>
        <v>71.019595835884886</v>
      </c>
      <c r="BQ52" s="35">
        <f t="shared" si="69"/>
        <v>61.191765980498367</v>
      </c>
      <c r="BR52" s="35">
        <f t="shared" si="70"/>
        <v>47.356120362255332</v>
      </c>
      <c r="BS52" s="35">
        <f t="shared" si="71"/>
        <v>56.55913978494624</v>
      </c>
      <c r="BT52" s="35">
        <f t="shared" si="72"/>
        <v>77.224919093851142</v>
      </c>
      <c r="BU52" s="35">
        <f t="shared" si="73"/>
        <v>56.72853828306264</v>
      </c>
      <c r="BV52" s="35">
        <f t="shared" si="74"/>
        <v>0</v>
      </c>
      <c r="BW52" s="35">
        <f t="shared" si="75"/>
        <v>0</v>
      </c>
      <c r="BX52" s="35">
        <f t="shared" si="76"/>
        <v>12.001602350113501</v>
      </c>
      <c r="BY52" s="35">
        <f t="shared" si="77"/>
        <v>6.3126913115140102</v>
      </c>
      <c r="BZ52" s="35">
        <f t="shared" si="78"/>
        <v>6.3055946326155174</v>
      </c>
      <c r="CA52" s="35">
        <f t="shared" si="79"/>
        <v>56.804123711340203</v>
      </c>
      <c r="CB52" s="35">
        <f t="shared" si="80"/>
        <v>32.772742531050689</v>
      </c>
      <c r="CC52" s="35">
        <f t="shared" si="81"/>
        <v>45.080363382250177</v>
      </c>
      <c r="CD52" s="35">
        <f t="shared" si="82"/>
        <v>39.387576552930881</v>
      </c>
      <c r="CE52" s="36">
        <f t="shared" si="83"/>
        <v>7.6538524995875266</v>
      </c>
      <c r="CF52" s="35">
        <f t="shared" si="84"/>
        <v>93.185942913710591</v>
      </c>
      <c r="CG52" s="35">
        <f t="shared" si="85"/>
        <v>53.489523180993231</v>
      </c>
      <c r="CH52" s="35">
        <f t="shared" si="86"/>
        <v>34.713743606665567</v>
      </c>
      <c r="CI52" s="35">
        <f t="shared" si="87"/>
        <v>62.992905461145021</v>
      </c>
      <c r="CJ52" s="35">
        <f t="shared" si="88"/>
        <v>32.271902326348787</v>
      </c>
      <c r="CK52" s="35">
        <f t="shared" si="89"/>
        <v>0</v>
      </c>
      <c r="CL52" s="35">
        <f t="shared" si="90"/>
        <v>0</v>
      </c>
      <c r="CM52" s="35">
        <f t="shared" si="91"/>
        <v>14.829236099653523</v>
      </c>
      <c r="CN52" s="35">
        <f t="shared" si="92"/>
        <v>8.8467249628774134</v>
      </c>
      <c r="CO52" s="35">
        <f t="shared" si="93"/>
        <v>9.6139250948688328</v>
      </c>
      <c r="CP52" s="35">
        <f t="shared" si="94"/>
        <v>100</v>
      </c>
      <c r="CQ52" s="35">
        <f t="shared" si="95"/>
        <v>100</v>
      </c>
      <c r="CR52" s="35">
        <f t="shared" si="96"/>
        <v>66.076001229130398</v>
      </c>
      <c r="CS52" s="35">
        <f t="shared" si="97"/>
        <v>92.225750281675715</v>
      </c>
      <c r="CT52" s="23">
        <v>46.39</v>
      </c>
      <c r="CU52" s="21">
        <v>564.79999999999995</v>
      </c>
      <c r="CV52" s="21">
        <v>324.2</v>
      </c>
      <c r="CW52" s="21">
        <v>210.4</v>
      </c>
      <c r="CX52" s="21">
        <v>381.8</v>
      </c>
      <c r="CY52" s="21">
        <v>195.6</v>
      </c>
      <c r="CZ52" s="21"/>
      <c r="DA52" s="21"/>
      <c r="DB52" s="21">
        <v>89.88</v>
      </c>
      <c r="DC52" s="21">
        <v>53.62</v>
      </c>
      <c r="DD52" s="21">
        <v>58.27</v>
      </c>
      <c r="DE52" s="21">
        <v>606.1</v>
      </c>
      <c r="DF52" s="21">
        <v>976.3</v>
      </c>
      <c r="DG52" s="21">
        <v>645.1</v>
      </c>
      <c r="DH52" s="21">
        <v>900.4</v>
      </c>
      <c r="DI52" s="23">
        <v>3.4649999999999999</v>
      </c>
      <c r="DJ52" s="21">
        <v>33.42</v>
      </c>
      <c r="DK52" s="21">
        <v>17.21</v>
      </c>
      <c r="DL52" s="21">
        <v>9.8979999999999997</v>
      </c>
      <c r="DM52" s="21">
        <v>18.36</v>
      </c>
      <c r="DN52" s="21">
        <v>12.19</v>
      </c>
      <c r="DO52" s="21"/>
      <c r="DP52" s="21"/>
      <c r="DQ52" s="21">
        <v>11.01</v>
      </c>
      <c r="DR52" s="21">
        <v>5.4240000000000004</v>
      </c>
      <c r="DS52" s="21">
        <v>6.524</v>
      </c>
      <c r="DT52" s="21">
        <v>19.88</v>
      </c>
      <c r="DU52" s="21">
        <v>77.650000000000006</v>
      </c>
      <c r="DV52" s="21">
        <v>53.44</v>
      </c>
      <c r="DW52" s="21">
        <v>48.77</v>
      </c>
    </row>
    <row r="53" spans="1:127" x14ac:dyDescent="0.2">
      <c r="A53" s="29" t="s">
        <v>97</v>
      </c>
      <c r="B53" s="29" t="e">
        <f>VLOOKUP(A53,#REF!,6,FALSE)</f>
        <v>#REF!</v>
      </c>
      <c r="C53" s="48" t="s">
        <v>335</v>
      </c>
      <c r="D53" s="29" t="s">
        <v>126</v>
      </c>
      <c r="E53" s="96" t="str">
        <f t="shared" si="5"/>
        <v/>
      </c>
      <c r="F53" s="97">
        <f t="shared" si="6"/>
        <v>-203.91215189873435</v>
      </c>
      <c r="G53" s="97">
        <f t="shared" si="7"/>
        <v>-130.93893333333332</v>
      </c>
      <c r="H53" s="97">
        <f t="shared" si="8"/>
        <v>-39.761818181818143</v>
      </c>
      <c r="I53" s="97">
        <f t="shared" si="9"/>
        <v>-30.569647058823563</v>
      </c>
      <c r="J53" s="97">
        <f t="shared" si="10"/>
        <v>-0.15986301369861167</v>
      </c>
      <c r="K53" s="97">
        <f t="shared" si="11"/>
        <v>19.593333333333348</v>
      </c>
      <c r="L53" s="97">
        <f t="shared" si="12"/>
        <v>140.63299999999998</v>
      </c>
      <c r="M53" s="97">
        <f t="shared" si="13"/>
        <v>-166.33658536585364</v>
      </c>
      <c r="N53" s="97">
        <f t="shared" si="14"/>
        <v>-333.20027027027015</v>
      </c>
      <c r="O53" s="97">
        <f t="shared" si="15"/>
        <v>-66.048000000000116</v>
      </c>
      <c r="P53" s="97">
        <f t="shared" si="16"/>
        <v>-358.52567901234551</v>
      </c>
      <c r="Q53" s="96" t="str">
        <f t="shared" si="17"/>
        <v/>
      </c>
      <c r="R53" s="97">
        <f t="shared" si="18"/>
        <v>46.292142857142835</v>
      </c>
      <c r="S53" s="97">
        <f t="shared" si="19"/>
        <v>-50.407857142857154</v>
      </c>
      <c r="T53" s="97">
        <f t="shared" si="20"/>
        <v>-35.807857142857159</v>
      </c>
      <c r="U53" s="97">
        <f t="shared" si="21"/>
        <v>42.092142857142846</v>
      </c>
      <c r="V53" s="97">
        <f t="shared" si="22"/>
        <v>-20.707857142857165</v>
      </c>
      <c r="W53" s="97">
        <f t="shared" si="23"/>
        <v>-46.207857142857151</v>
      </c>
      <c r="X53" s="97">
        <f t="shared" si="24"/>
        <v>160.69214285714287</v>
      </c>
      <c r="Y53" s="97">
        <f t="shared" si="25"/>
        <v>-29.907857142857154</v>
      </c>
      <c r="Z53" s="97">
        <f t="shared" si="26"/>
        <v>-106.90785714285715</v>
      </c>
      <c r="AA53" s="97">
        <f t="shared" si="27"/>
        <v>118.19214285714287</v>
      </c>
      <c r="AB53" s="97">
        <f t="shared" si="28"/>
        <v>-30.907857142857154</v>
      </c>
      <c r="AC53" s="36">
        <f t="shared" si="29"/>
        <v>0</v>
      </c>
      <c r="AD53" s="35">
        <f t="shared" si="30"/>
        <v>21.690140845070424</v>
      </c>
      <c r="AE53" s="35">
        <f t="shared" si="31"/>
        <v>15.118317265556529</v>
      </c>
      <c r="AF53" s="35">
        <f t="shared" si="32"/>
        <v>31.747311827956988</v>
      </c>
      <c r="AG53" s="35">
        <f t="shared" si="33"/>
        <v>39.644012944983821</v>
      </c>
      <c r="AH53" s="35">
        <f t="shared" si="34"/>
        <v>38.631090487238971</v>
      </c>
      <c r="AI53" s="35">
        <f t="shared" si="35"/>
        <v>59.078442128359846</v>
      </c>
      <c r="AJ53" s="35">
        <f t="shared" si="36"/>
        <v>65.940054495912804</v>
      </c>
      <c r="AK53" s="35">
        <f t="shared" si="37"/>
        <v>16.557617839497929</v>
      </c>
      <c r="AL53" s="35">
        <f t="shared" si="38"/>
        <v>5.5333176359783378</v>
      </c>
      <c r="AM53" s="35">
        <f t="shared" si="39"/>
        <v>29.444865274320964</v>
      </c>
      <c r="AN53" s="35">
        <f t="shared" si="40"/>
        <v>11.527647610121837</v>
      </c>
      <c r="AO53" s="36">
        <f t="shared" si="41"/>
        <v>0</v>
      </c>
      <c r="AP53" s="35">
        <f t="shared" si="42"/>
        <v>100</v>
      </c>
      <c r="AQ53" s="35">
        <f t="shared" si="43"/>
        <v>51.698301698301698</v>
      </c>
      <c r="AR53" s="35">
        <f t="shared" si="44"/>
        <v>58.991008991008997</v>
      </c>
      <c r="AS53" s="35">
        <f t="shared" si="45"/>
        <v>97.902097902097907</v>
      </c>
      <c r="AT53" s="35">
        <f t="shared" si="46"/>
        <v>66.533466533466523</v>
      </c>
      <c r="AU53" s="35">
        <f t="shared" si="47"/>
        <v>34.233947870311503</v>
      </c>
      <c r="AV53" s="35">
        <f t="shared" si="48"/>
        <v>100</v>
      </c>
      <c r="AW53" s="35">
        <f t="shared" si="49"/>
        <v>45.571481073134876</v>
      </c>
      <c r="AX53" s="35">
        <f t="shared" si="50"/>
        <v>17.27306137449467</v>
      </c>
      <c r="AY53" s="35">
        <f t="shared" si="51"/>
        <v>100</v>
      </c>
      <c r="AZ53" s="35">
        <f t="shared" si="52"/>
        <v>45.20396912899669</v>
      </c>
      <c r="BA53" s="36">
        <f t="shared" si="53"/>
        <v>0</v>
      </c>
      <c r="BB53" s="35">
        <f t="shared" si="54"/>
        <v>32.893725992317542</v>
      </c>
      <c r="BC53" s="35">
        <f t="shared" si="55"/>
        <v>22.92736543991424</v>
      </c>
      <c r="BD53" s="35">
        <f t="shared" si="56"/>
        <v>48.14571669776948</v>
      </c>
      <c r="BE53" s="35">
        <f t="shared" si="57"/>
        <v>60.121292358715131</v>
      </c>
      <c r="BF53" s="35">
        <f t="shared" si="58"/>
        <v>58.585166152135137</v>
      </c>
      <c r="BG53" s="35">
        <f t="shared" si="59"/>
        <v>89.594166368215141</v>
      </c>
      <c r="BH53" s="35">
        <f t="shared" si="60"/>
        <v>100</v>
      </c>
      <c r="BI53" s="35">
        <f t="shared" si="61"/>
        <v>25.110106392957604</v>
      </c>
      <c r="BJ53" s="35">
        <f t="shared" si="62"/>
        <v>8.3914362496035118</v>
      </c>
      <c r="BK53" s="35">
        <f t="shared" si="63"/>
        <v>44.653989899486753</v>
      </c>
      <c r="BL53" s="35">
        <f t="shared" si="64"/>
        <v>17.482011045102126</v>
      </c>
      <c r="BM53" s="35">
        <f t="shared" si="65"/>
        <v>18.534462046508299</v>
      </c>
      <c r="BN53" s="35">
        <f t="shared" si="66"/>
        <v>100</v>
      </c>
      <c r="BO53" s="35">
        <f t="shared" si="67"/>
        <v>59.879824666586728</v>
      </c>
      <c r="BP53" s="36">
        <f t="shared" si="68"/>
        <v>0</v>
      </c>
      <c r="BQ53" s="35">
        <f t="shared" si="69"/>
        <v>21.690140845070424</v>
      </c>
      <c r="BR53" s="35">
        <f t="shared" si="70"/>
        <v>15.118317265556529</v>
      </c>
      <c r="BS53" s="35">
        <f t="shared" si="71"/>
        <v>31.747311827956988</v>
      </c>
      <c r="BT53" s="35">
        <f t="shared" si="72"/>
        <v>39.644012944983821</v>
      </c>
      <c r="BU53" s="35">
        <f t="shared" si="73"/>
        <v>38.631090487238971</v>
      </c>
      <c r="BV53" s="35">
        <f t="shared" si="74"/>
        <v>59.078442128359846</v>
      </c>
      <c r="BW53" s="35">
        <f t="shared" si="75"/>
        <v>65.940054495912804</v>
      </c>
      <c r="BX53" s="35">
        <f t="shared" si="76"/>
        <v>16.557617839497929</v>
      </c>
      <c r="BY53" s="35">
        <f t="shared" si="77"/>
        <v>5.5333176359783378</v>
      </c>
      <c r="BZ53" s="35">
        <f t="shared" si="78"/>
        <v>29.444865274320964</v>
      </c>
      <c r="CA53" s="35">
        <f t="shared" si="79"/>
        <v>11.527647610121837</v>
      </c>
      <c r="CB53" s="35">
        <f t="shared" si="80"/>
        <v>2.2964081906680094</v>
      </c>
      <c r="CC53" s="35">
        <f t="shared" si="81"/>
        <v>12.389937106918239</v>
      </c>
      <c r="CD53" s="35">
        <f t="shared" si="82"/>
        <v>7.4190726159230094</v>
      </c>
      <c r="CE53" s="36">
        <f t="shared" si="83"/>
        <v>0</v>
      </c>
      <c r="CF53" s="35">
        <f t="shared" si="84"/>
        <v>63.636363636363633</v>
      </c>
      <c r="CG53" s="35">
        <f t="shared" si="85"/>
        <v>32.898919262555623</v>
      </c>
      <c r="CH53" s="35">
        <f t="shared" si="86"/>
        <v>37.539732994278445</v>
      </c>
      <c r="CI53" s="35">
        <f t="shared" si="87"/>
        <v>62.301335028607753</v>
      </c>
      <c r="CJ53" s="35">
        <f t="shared" si="88"/>
        <v>42.339478703115056</v>
      </c>
      <c r="CK53" s="35">
        <f t="shared" si="89"/>
        <v>34.233947870311503</v>
      </c>
      <c r="CL53" s="35">
        <f t="shared" si="90"/>
        <v>100</v>
      </c>
      <c r="CM53" s="35">
        <f t="shared" si="91"/>
        <v>39.415130324221231</v>
      </c>
      <c r="CN53" s="35">
        <f t="shared" si="92"/>
        <v>14.939605848696758</v>
      </c>
      <c r="CO53" s="35">
        <f t="shared" si="93"/>
        <v>86.490781945327399</v>
      </c>
      <c r="CP53" s="35">
        <f t="shared" si="94"/>
        <v>39.09726636999364</v>
      </c>
      <c r="CQ53" s="35">
        <f t="shared" si="95"/>
        <v>38.584320360970104</v>
      </c>
      <c r="CR53" s="35">
        <f t="shared" si="96"/>
        <v>100</v>
      </c>
      <c r="CS53" s="35">
        <f t="shared" si="97"/>
        <v>95.657078398195139</v>
      </c>
      <c r="CT53" s="23"/>
      <c r="CU53" s="21">
        <v>200.2</v>
      </c>
      <c r="CV53" s="21">
        <v>103.5</v>
      </c>
      <c r="CW53" s="21">
        <v>118.1</v>
      </c>
      <c r="CX53" s="21">
        <v>196</v>
      </c>
      <c r="CY53" s="21">
        <v>133.19999999999999</v>
      </c>
      <c r="CZ53" s="21">
        <v>107.7</v>
      </c>
      <c r="DA53" s="21">
        <v>314.60000000000002</v>
      </c>
      <c r="DB53" s="21">
        <v>124</v>
      </c>
      <c r="DC53" s="21">
        <v>47</v>
      </c>
      <c r="DD53" s="21">
        <v>272.10000000000002</v>
      </c>
      <c r="DE53" s="21">
        <v>123</v>
      </c>
      <c r="DF53" s="21">
        <v>68.41</v>
      </c>
      <c r="DG53" s="21">
        <v>177.3</v>
      </c>
      <c r="DH53" s="21">
        <v>169.6</v>
      </c>
      <c r="DI53" s="23"/>
      <c r="DJ53" s="21">
        <v>10.44</v>
      </c>
      <c r="DK53" s="21">
        <v>5.2930000000000001</v>
      </c>
      <c r="DL53" s="21">
        <v>5.5460000000000003</v>
      </c>
      <c r="DM53" s="21">
        <v>8.9550000000000001</v>
      </c>
      <c r="DN53" s="21">
        <v>5.88</v>
      </c>
      <c r="DO53" s="21">
        <v>6.9960000000000004</v>
      </c>
      <c r="DP53" s="21">
        <v>16.260000000000002</v>
      </c>
      <c r="DQ53" s="21">
        <v>9.093</v>
      </c>
      <c r="DR53" s="21">
        <v>4.4450000000000003</v>
      </c>
      <c r="DS53" s="21">
        <v>7.476</v>
      </c>
      <c r="DT53" s="21">
        <v>7.14</v>
      </c>
      <c r="DU53" s="21">
        <v>9.6050000000000004</v>
      </c>
      <c r="DV53" s="21">
        <v>9.5310000000000006</v>
      </c>
      <c r="DW53" s="21">
        <v>9.3989999999999991</v>
      </c>
    </row>
    <row r="54" spans="1:127" x14ac:dyDescent="0.2">
      <c r="A54" s="29" t="s">
        <v>657</v>
      </c>
      <c r="B54" s="29" t="e">
        <f>VLOOKUP(A54,#REF!,6,FALSE)</f>
        <v>#REF!</v>
      </c>
      <c r="C54" s="48" t="s">
        <v>337</v>
      </c>
      <c r="D54" s="29" t="s">
        <v>127</v>
      </c>
      <c r="E54" s="96">
        <f t="shared" si="5"/>
        <v>12.338484848484853</v>
      </c>
      <c r="F54" s="97">
        <f t="shared" si="6"/>
        <v>-222.61215189873434</v>
      </c>
      <c r="G54" s="97">
        <f t="shared" si="7"/>
        <v>-33.538933333333318</v>
      </c>
      <c r="H54" s="97">
        <f t="shared" si="8"/>
        <v>-35.761818181818143</v>
      </c>
      <c r="I54" s="97">
        <f t="shared" si="9"/>
        <v>40.130352941176426</v>
      </c>
      <c r="J54" s="97">
        <f t="shared" si="10"/>
        <v>-0.15986301369861167</v>
      </c>
      <c r="K54" s="97" t="str">
        <f t="shared" si="11"/>
        <v/>
      </c>
      <c r="L54" s="97" t="str">
        <f t="shared" si="12"/>
        <v/>
      </c>
      <c r="M54" s="97" t="str">
        <f t="shared" si="13"/>
        <v/>
      </c>
      <c r="N54" s="97" t="str">
        <f t="shared" si="14"/>
        <v/>
      </c>
      <c r="O54" s="97" t="str">
        <f t="shared" si="15"/>
        <v/>
      </c>
      <c r="P54" s="97">
        <f t="shared" si="16"/>
        <v>106.27432098765445</v>
      </c>
      <c r="Q54" s="96">
        <f t="shared" si="17"/>
        <v>-123.06900000000002</v>
      </c>
      <c r="R54" s="97">
        <f t="shared" si="18"/>
        <v>3.9609999999999843</v>
      </c>
      <c r="S54" s="97">
        <f t="shared" si="19"/>
        <v>23.36099999999999</v>
      </c>
      <c r="T54" s="97">
        <f t="shared" si="20"/>
        <v>-55.439000000000021</v>
      </c>
      <c r="U54" s="97">
        <f t="shared" si="21"/>
        <v>89.160999999999973</v>
      </c>
      <c r="V54" s="97">
        <f t="shared" si="22"/>
        <v>-44.339000000000027</v>
      </c>
      <c r="W54" s="97" t="str">
        <f t="shared" si="23"/>
        <v/>
      </c>
      <c r="X54" s="97" t="str">
        <f t="shared" si="24"/>
        <v/>
      </c>
      <c r="Y54" s="97" t="str">
        <f t="shared" si="25"/>
        <v/>
      </c>
      <c r="Z54" s="97" t="str">
        <f t="shared" si="26"/>
        <v/>
      </c>
      <c r="AA54" s="97" t="str">
        <f t="shared" si="27"/>
        <v/>
      </c>
      <c r="AB54" s="97">
        <f t="shared" si="28"/>
        <v>410.26099999999997</v>
      </c>
      <c r="AC54" s="36">
        <f t="shared" si="29"/>
        <v>83.389467238211893</v>
      </c>
      <c r="AD54" s="35">
        <f t="shared" si="30"/>
        <v>19.664138678223186</v>
      </c>
      <c r="AE54" s="35">
        <f t="shared" si="31"/>
        <v>29.345603271983638</v>
      </c>
      <c r="AF54" s="35">
        <f t="shared" si="32"/>
        <v>32.822580645161288</v>
      </c>
      <c r="AG54" s="35">
        <f t="shared" si="33"/>
        <v>53.944174757281559</v>
      </c>
      <c r="AH54" s="35">
        <f t="shared" si="34"/>
        <v>38.631090487238971</v>
      </c>
      <c r="AI54" s="35">
        <f t="shared" si="35"/>
        <v>0</v>
      </c>
      <c r="AJ54" s="35">
        <f t="shared" si="36"/>
        <v>0</v>
      </c>
      <c r="AK54" s="35">
        <f t="shared" si="37"/>
        <v>0</v>
      </c>
      <c r="AL54" s="35">
        <f t="shared" si="38"/>
        <v>0</v>
      </c>
      <c r="AM54" s="35">
        <f t="shared" si="39"/>
        <v>0</v>
      </c>
      <c r="AN54" s="35">
        <f t="shared" si="40"/>
        <v>55.089034676663545</v>
      </c>
      <c r="AO54" s="36">
        <f t="shared" si="41"/>
        <v>100</v>
      </c>
      <c r="AP54" s="35">
        <f t="shared" si="42"/>
        <v>68.053993250843646</v>
      </c>
      <c r="AQ54" s="35">
        <f t="shared" si="43"/>
        <v>75.328083989501309</v>
      </c>
      <c r="AR54" s="35">
        <f t="shared" si="44"/>
        <v>45.78177727784027</v>
      </c>
      <c r="AS54" s="35">
        <f t="shared" si="45"/>
        <v>100</v>
      </c>
      <c r="AT54" s="35">
        <f t="shared" si="46"/>
        <v>49.943757030371202</v>
      </c>
      <c r="AU54" s="35">
        <f t="shared" si="47"/>
        <v>0</v>
      </c>
      <c r="AV54" s="35">
        <f t="shared" si="48"/>
        <v>0</v>
      </c>
      <c r="AW54" s="35">
        <f t="shared" si="49"/>
        <v>0</v>
      </c>
      <c r="AX54" s="35">
        <f t="shared" si="50"/>
        <v>0</v>
      </c>
      <c r="AY54" s="35">
        <f t="shared" si="51"/>
        <v>0</v>
      </c>
      <c r="AZ54" s="35">
        <f t="shared" si="52"/>
        <v>100</v>
      </c>
      <c r="BA54" s="36">
        <f t="shared" si="53"/>
        <v>100</v>
      </c>
      <c r="BB54" s="35">
        <f t="shared" si="54"/>
        <v>23.581082035276999</v>
      </c>
      <c r="BC54" s="35">
        <f t="shared" si="55"/>
        <v>35.191019014613012</v>
      </c>
      <c r="BD54" s="35">
        <f t="shared" si="56"/>
        <v>39.360583215383421</v>
      </c>
      <c r="BE54" s="35">
        <f t="shared" si="57"/>
        <v>64.689434462009018</v>
      </c>
      <c r="BF54" s="35">
        <f t="shared" si="58"/>
        <v>46.326103003973735</v>
      </c>
      <c r="BG54" s="35">
        <f t="shared" si="59"/>
        <v>0</v>
      </c>
      <c r="BH54" s="35">
        <f t="shared" si="60"/>
        <v>0</v>
      </c>
      <c r="BI54" s="35">
        <f t="shared" si="61"/>
        <v>0</v>
      </c>
      <c r="BJ54" s="35">
        <f t="shared" si="62"/>
        <v>0</v>
      </c>
      <c r="BK54" s="35">
        <f t="shared" si="63"/>
        <v>0</v>
      </c>
      <c r="BL54" s="35">
        <f t="shared" si="64"/>
        <v>66.062341565626255</v>
      </c>
      <c r="BM54" s="35">
        <f t="shared" si="65"/>
        <v>39.455738018427411</v>
      </c>
      <c r="BN54" s="35">
        <f t="shared" si="66"/>
        <v>33.454474793002618</v>
      </c>
      <c r="BO54" s="35">
        <f t="shared" si="67"/>
        <v>100</v>
      </c>
      <c r="BP54" s="36">
        <f t="shared" si="68"/>
        <v>83.389467238211893</v>
      </c>
      <c r="BQ54" s="35">
        <f t="shared" si="69"/>
        <v>19.664138678223186</v>
      </c>
      <c r="BR54" s="35">
        <f t="shared" si="70"/>
        <v>29.345603271983638</v>
      </c>
      <c r="BS54" s="35">
        <f t="shared" si="71"/>
        <v>32.822580645161288</v>
      </c>
      <c r="BT54" s="35">
        <f t="shared" si="72"/>
        <v>53.944174757281559</v>
      </c>
      <c r="BU54" s="35">
        <f t="shared" si="73"/>
        <v>38.631090487238971</v>
      </c>
      <c r="BV54" s="35">
        <f t="shared" si="74"/>
        <v>0</v>
      </c>
      <c r="BW54" s="35">
        <f t="shared" si="75"/>
        <v>0</v>
      </c>
      <c r="BX54" s="35">
        <f t="shared" si="76"/>
        <v>0</v>
      </c>
      <c r="BY54" s="35">
        <f t="shared" si="77"/>
        <v>0</v>
      </c>
      <c r="BZ54" s="35">
        <f t="shared" si="78"/>
        <v>0</v>
      </c>
      <c r="CA54" s="35">
        <f t="shared" si="79"/>
        <v>55.089034676663537</v>
      </c>
      <c r="CB54" s="35">
        <f t="shared" si="80"/>
        <v>2.2903658945955017</v>
      </c>
      <c r="CC54" s="35">
        <f t="shared" si="81"/>
        <v>1.9419986023759608</v>
      </c>
      <c r="CD54" s="35">
        <f t="shared" si="82"/>
        <v>5.804899387576552</v>
      </c>
      <c r="CE54" s="36">
        <f t="shared" si="83"/>
        <v>9.2667574004763527</v>
      </c>
      <c r="CF54" s="35">
        <f t="shared" si="84"/>
        <v>30.877849608710449</v>
      </c>
      <c r="CG54" s="35">
        <f t="shared" si="85"/>
        <v>34.178291936032664</v>
      </c>
      <c r="CH54" s="35">
        <f t="shared" si="86"/>
        <v>20.772371554950666</v>
      </c>
      <c r="CI54" s="35">
        <f t="shared" si="87"/>
        <v>45.372575706022459</v>
      </c>
      <c r="CJ54" s="35">
        <f t="shared" si="88"/>
        <v>22.660768969037086</v>
      </c>
      <c r="CK54" s="35">
        <f t="shared" si="89"/>
        <v>0</v>
      </c>
      <c r="CL54" s="35">
        <f t="shared" si="90"/>
        <v>0</v>
      </c>
      <c r="CM54" s="35">
        <f t="shared" si="91"/>
        <v>0</v>
      </c>
      <c r="CN54" s="35">
        <f t="shared" si="92"/>
        <v>0</v>
      </c>
      <c r="CO54" s="35">
        <f t="shared" si="93"/>
        <v>0</v>
      </c>
      <c r="CP54" s="35">
        <f t="shared" si="94"/>
        <v>100</v>
      </c>
      <c r="CQ54" s="35">
        <f t="shared" si="95"/>
        <v>51.416729464958557</v>
      </c>
      <c r="CR54" s="35">
        <f t="shared" si="96"/>
        <v>20.941974378296912</v>
      </c>
      <c r="CS54" s="35">
        <f t="shared" si="97"/>
        <v>100</v>
      </c>
      <c r="CT54" s="23">
        <v>54.47</v>
      </c>
      <c r="CU54" s="21">
        <v>181.5</v>
      </c>
      <c r="CV54" s="21">
        <v>200.9</v>
      </c>
      <c r="CW54" s="21">
        <v>122.1</v>
      </c>
      <c r="CX54" s="21">
        <v>266.7</v>
      </c>
      <c r="CY54" s="21">
        <v>133.19999999999999</v>
      </c>
      <c r="CZ54" s="21"/>
      <c r="DA54" s="21"/>
      <c r="DB54" s="21"/>
      <c r="DC54" s="21"/>
      <c r="DD54" s="21"/>
      <c r="DE54" s="21">
        <v>587.79999999999995</v>
      </c>
      <c r="DF54" s="21">
        <v>68.23</v>
      </c>
      <c r="DG54" s="21">
        <v>27.79</v>
      </c>
      <c r="DH54" s="21">
        <v>132.69999999999999</v>
      </c>
      <c r="DI54" s="23">
        <v>3.2290000000000001</v>
      </c>
      <c r="DJ54" s="21">
        <v>8.5690000000000008</v>
      </c>
      <c r="DK54" s="21">
        <v>6.21</v>
      </c>
      <c r="DL54" s="21">
        <v>7.4279999999999999</v>
      </c>
      <c r="DM54" s="21">
        <v>16.5</v>
      </c>
      <c r="DN54" s="21">
        <v>12.06</v>
      </c>
      <c r="DO54" s="21"/>
      <c r="DP54" s="21"/>
      <c r="DQ54" s="21"/>
      <c r="DR54" s="21"/>
      <c r="DS54" s="21"/>
      <c r="DT54" s="21">
        <v>33</v>
      </c>
      <c r="DU54" s="21">
        <v>33.76</v>
      </c>
      <c r="DV54" s="21">
        <v>5.1820000000000004</v>
      </c>
      <c r="DW54" s="21">
        <v>6.8970000000000002</v>
      </c>
    </row>
    <row r="55" spans="1:127" x14ac:dyDescent="0.2">
      <c r="A55" s="29" t="s">
        <v>40</v>
      </c>
      <c r="B55" s="29" t="e">
        <f>VLOOKUP(A55,#REF!,6,FALSE)</f>
        <v>#REF!</v>
      </c>
      <c r="C55" s="48" t="s">
        <v>337</v>
      </c>
      <c r="D55" s="29" t="s">
        <v>128</v>
      </c>
      <c r="E55" s="96">
        <f t="shared" si="5"/>
        <v>18.148484848484856</v>
      </c>
      <c r="F55" s="97">
        <f t="shared" si="6"/>
        <v>-358.27215189873436</v>
      </c>
      <c r="G55" s="97">
        <f t="shared" si="7"/>
        <v>-215.73893333333334</v>
      </c>
      <c r="H55" s="97">
        <f t="shared" si="8"/>
        <v>-66.901818181818143</v>
      </c>
      <c r="I55" s="97">
        <f t="shared" si="9"/>
        <v>-53.469647058823568</v>
      </c>
      <c r="J55" s="97" t="str">
        <f t="shared" si="10"/>
        <v/>
      </c>
      <c r="K55" s="97" t="str">
        <f t="shared" si="11"/>
        <v/>
      </c>
      <c r="L55" s="97" t="str">
        <f t="shared" si="12"/>
        <v/>
      </c>
      <c r="M55" s="97" t="str">
        <f t="shared" si="13"/>
        <v/>
      </c>
      <c r="N55" s="97" t="str">
        <f t="shared" si="14"/>
        <v/>
      </c>
      <c r="O55" s="97" t="str">
        <f t="shared" si="15"/>
        <v/>
      </c>
      <c r="P55" s="97">
        <f t="shared" si="16"/>
        <v>-21.925679012345483</v>
      </c>
      <c r="Q55" s="96">
        <f t="shared" si="17"/>
        <v>-272.30666666666662</v>
      </c>
      <c r="R55" s="97">
        <f t="shared" si="18"/>
        <v>-286.74666666666667</v>
      </c>
      <c r="S55" s="97">
        <f t="shared" si="19"/>
        <v>-313.88666666666666</v>
      </c>
      <c r="T55" s="97">
        <f t="shared" si="20"/>
        <v>-241.62666666666667</v>
      </c>
      <c r="U55" s="97">
        <f t="shared" si="21"/>
        <v>-159.48666666666665</v>
      </c>
      <c r="V55" s="97" t="str">
        <f t="shared" si="22"/>
        <v/>
      </c>
      <c r="W55" s="97" t="str">
        <f t="shared" si="23"/>
        <v/>
      </c>
      <c r="X55" s="97" t="str">
        <f t="shared" si="24"/>
        <v/>
      </c>
      <c r="Y55" s="97" t="str">
        <f t="shared" si="25"/>
        <v/>
      </c>
      <c r="Z55" s="97" t="str">
        <f t="shared" si="26"/>
        <v/>
      </c>
      <c r="AA55" s="97" t="str">
        <f t="shared" si="27"/>
        <v/>
      </c>
      <c r="AB55" s="97">
        <f t="shared" si="28"/>
        <v>127.01333333333338</v>
      </c>
      <c r="AC55" s="36">
        <f t="shared" si="29"/>
        <v>92.284139620330691</v>
      </c>
      <c r="AD55" s="35">
        <f t="shared" si="30"/>
        <v>4.9664138678223182</v>
      </c>
      <c r="AE55" s="35">
        <f t="shared" si="31"/>
        <v>2.731522056675431</v>
      </c>
      <c r="AF55" s="35">
        <f t="shared" si="32"/>
        <v>24.451612903225808</v>
      </c>
      <c r="AG55" s="35">
        <f t="shared" si="33"/>
        <v>35.012135922330096</v>
      </c>
      <c r="AH55" s="35">
        <f t="shared" si="34"/>
        <v>0</v>
      </c>
      <c r="AI55" s="35">
        <f t="shared" si="35"/>
        <v>0</v>
      </c>
      <c r="AJ55" s="35">
        <f t="shared" si="36"/>
        <v>0</v>
      </c>
      <c r="AK55" s="35">
        <f t="shared" si="37"/>
        <v>0</v>
      </c>
      <c r="AL55" s="35">
        <f t="shared" si="38"/>
        <v>0</v>
      </c>
      <c r="AM55" s="35">
        <f t="shared" si="39"/>
        <v>0</v>
      </c>
      <c r="AN55" s="35">
        <f t="shared" si="40"/>
        <v>43.074039362699153</v>
      </c>
      <c r="AO55" s="36">
        <f t="shared" si="41"/>
        <v>100</v>
      </c>
      <c r="AP55" s="35">
        <f t="shared" si="42"/>
        <v>26.481802426343155</v>
      </c>
      <c r="AQ55" s="35">
        <f t="shared" si="43"/>
        <v>10.803004043905258</v>
      </c>
      <c r="AR55" s="35">
        <f t="shared" si="44"/>
        <v>52.54766031195841</v>
      </c>
      <c r="AS55" s="35">
        <f t="shared" si="45"/>
        <v>100</v>
      </c>
      <c r="AT55" s="35">
        <f t="shared" si="46"/>
        <v>0</v>
      </c>
      <c r="AU55" s="35">
        <f t="shared" si="47"/>
        <v>0</v>
      </c>
      <c r="AV55" s="35">
        <f t="shared" si="48"/>
        <v>0</v>
      </c>
      <c r="AW55" s="35">
        <f t="shared" si="49"/>
        <v>0</v>
      </c>
      <c r="AX55" s="35">
        <f t="shared" si="50"/>
        <v>0</v>
      </c>
      <c r="AY55" s="35">
        <f t="shared" si="51"/>
        <v>0</v>
      </c>
      <c r="AZ55" s="35">
        <f t="shared" si="52"/>
        <v>100</v>
      </c>
      <c r="BA55" s="36">
        <f t="shared" si="53"/>
        <v>100</v>
      </c>
      <c r="BB55" s="35">
        <f t="shared" si="54"/>
        <v>5.3816548415088556</v>
      </c>
      <c r="BC55" s="35">
        <f t="shared" si="55"/>
        <v>2.9599041264439139</v>
      </c>
      <c r="BD55" s="35">
        <f t="shared" si="56"/>
        <v>26.496007877218144</v>
      </c>
      <c r="BE55" s="35">
        <f t="shared" si="57"/>
        <v>37.939494333885229</v>
      </c>
      <c r="BF55" s="35">
        <f t="shared" si="58"/>
        <v>0</v>
      </c>
      <c r="BG55" s="35">
        <f t="shared" si="59"/>
        <v>0</v>
      </c>
      <c r="BH55" s="35">
        <f t="shared" si="60"/>
        <v>0</v>
      </c>
      <c r="BI55" s="35">
        <f t="shared" si="61"/>
        <v>0</v>
      </c>
      <c r="BJ55" s="35">
        <f t="shared" si="62"/>
        <v>0</v>
      </c>
      <c r="BK55" s="35">
        <f t="shared" si="63"/>
        <v>0</v>
      </c>
      <c r="BL55" s="35">
        <f t="shared" si="64"/>
        <v>46.675452076501465</v>
      </c>
      <c r="BM55" s="35">
        <f t="shared" si="65"/>
        <v>40.598429222940936</v>
      </c>
      <c r="BN55" s="35">
        <f t="shared" si="66"/>
        <v>100</v>
      </c>
      <c r="BO55" s="35">
        <f t="shared" si="67"/>
        <v>88.106761336361629</v>
      </c>
      <c r="BP55" s="36">
        <f t="shared" si="68"/>
        <v>92.284139620330691</v>
      </c>
      <c r="BQ55" s="35">
        <f t="shared" si="69"/>
        <v>4.9664138678223182</v>
      </c>
      <c r="BR55" s="35">
        <f t="shared" si="70"/>
        <v>2.731522056675431</v>
      </c>
      <c r="BS55" s="35">
        <f t="shared" si="71"/>
        <v>24.451612903225808</v>
      </c>
      <c r="BT55" s="35">
        <f t="shared" si="72"/>
        <v>35.012135922330096</v>
      </c>
      <c r="BU55" s="35">
        <f t="shared" si="73"/>
        <v>0</v>
      </c>
      <c r="BV55" s="35">
        <f t="shared" si="74"/>
        <v>0</v>
      </c>
      <c r="BW55" s="35">
        <f t="shared" si="75"/>
        <v>0</v>
      </c>
      <c r="BX55" s="35">
        <f t="shared" si="76"/>
        <v>0</v>
      </c>
      <c r="BY55" s="35">
        <f t="shared" si="77"/>
        <v>0</v>
      </c>
      <c r="BZ55" s="35">
        <f t="shared" si="78"/>
        <v>0</v>
      </c>
      <c r="CA55" s="35">
        <f t="shared" si="79"/>
        <v>43.074039362699153</v>
      </c>
      <c r="CB55" s="35">
        <f t="shared" si="80"/>
        <v>18.707620006713661</v>
      </c>
      <c r="CC55" s="35">
        <f t="shared" si="81"/>
        <v>46.079664570230605</v>
      </c>
      <c r="CD55" s="35">
        <f t="shared" si="82"/>
        <v>40.599300087489063</v>
      </c>
      <c r="CE55" s="36">
        <f t="shared" si="83"/>
        <v>13.115752828546562</v>
      </c>
      <c r="CF55" s="35">
        <f t="shared" si="84"/>
        <v>9.9738903394255871</v>
      </c>
      <c r="CG55" s="35">
        <f t="shared" si="85"/>
        <v>4.0687554395126195</v>
      </c>
      <c r="CH55" s="35">
        <f t="shared" si="86"/>
        <v>19.7911227154047</v>
      </c>
      <c r="CI55" s="35">
        <f t="shared" si="87"/>
        <v>37.663185378590079</v>
      </c>
      <c r="CJ55" s="35">
        <f t="shared" si="88"/>
        <v>0</v>
      </c>
      <c r="CK55" s="35">
        <f t="shared" si="89"/>
        <v>0</v>
      </c>
      <c r="CL55" s="35">
        <f t="shared" si="90"/>
        <v>0</v>
      </c>
      <c r="CM55" s="35">
        <f t="shared" si="91"/>
        <v>0</v>
      </c>
      <c r="CN55" s="35">
        <f t="shared" si="92"/>
        <v>0</v>
      </c>
      <c r="CO55" s="35">
        <f t="shared" si="93"/>
        <v>0</v>
      </c>
      <c r="CP55" s="35">
        <f t="shared" si="94"/>
        <v>100</v>
      </c>
      <c r="CQ55" s="35">
        <f t="shared" si="95"/>
        <v>60.047408684409</v>
      </c>
      <c r="CR55" s="35">
        <f t="shared" si="96"/>
        <v>71.048378407499186</v>
      </c>
      <c r="CS55" s="35">
        <f t="shared" si="97"/>
        <v>100</v>
      </c>
      <c r="CT55" s="23">
        <v>60.28</v>
      </c>
      <c r="CU55" s="21">
        <v>45.84</v>
      </c>
      <c r="CV55" s="21">
        <v>18.7</v>
      </c>
      <c r="CW55" s="21">
        <v>90.96</v>
      </c>
      <c r="CX55" s="21">
        <v>173.1</v>
      </c>
      <c r="CY55" s="21"/>
      <c r="CZ55" s="21"/>
      <c r="DA55" s="21"/>
      <c r="DB55" s="21"/>
      <c r="DC55" s="21"/>
      <c r="DD55" s="21"/>
      <c r="DE55" s="21">
        <v>459.6</v>
      </c>
      <c r="DF55" s="21">
        <v>557.29999999999995</v>
      </c>
      <c r="DG55" s="21">
        <v>659.4</v>
      </c>
      <c r="DH55" s="21">
        <v>928.1</v>
      </c>
      <c r="DI55" s="23">
        <v>3.5259999999999998</v>
      </c>
      <c r="DJ55" s="21">
        <v>5.1989999999999998</v>
      </c>
      <c r="DK55" s="21">
        <v>2.4950000000000001</v>
      </c>
      <c r="DL55" s="21">
        <v>9.9459999999999997</v>
      </c>
      <c r="DM55" s="21">
        <v>7.4450000000000003</v>
      </c>
      <c r="DN55" s="21"/>
      <c r="DO55" s="21"/>
      <c r="DP55" s="21"/>
      <c r="DQ55" s="21"/>
      <c r="DR55" s="21"/>
      <c r="DS55" s="21"/>
      <c r="DT55" s="21">
        <v>13.93</v>
      </c>
      <c r="DU55" s="21">
        <v>22.34</v>
      </c>
      <c r="DV55" s="21">
        <v>29.56</v>
      </c>
      <c r="DW55" s="21">
        <v>35.82</v>
      </c>
    </row>
    <row r="56" spans="1:127" x14ac:dyDescent="0.2">
      <c r="A56" s="29" t="s">
        <v>41</v>
      </c>
      <c r="B56" s="29" t="e">
        <f>VLOOKUP(A56,#REF!,6,FALSE)</f>
        <v>#REF!</v>
      </c>
      <c r="C56" s="48" t="s">
        <v>337</v>
      </c>
      <c r="D56" s="29" t="s">
        <v>129</v>
      </c>
      <c r="E56" s="96">
        <f t="shared" si="5"/>
        <v>21.178484848484857</v>
      </c>
      <c r="F56" s="97">
        <f t="shared" si="6"/>
        <v>-295.71215189873431</v>
      </c>
      <c r="G56" s="97">
        <f t="shared" si="7"/>
        <v>-187.49893333333333</v>
      </c>
      <c r="H56" s="97">
        <f t="shared" si="8"/>
        <v>-13.261818181818143</v>
      </c>
      <c r="I56" s="97">
        <f t="shared" si="9"/>
        <v>-30.869647058823574</v>
      </c>
      <c r="J56" s="97">
        <f t="shared" si="10"/>
        <v>-86.189863013698599</v>
      </c>
      <c r="K56" s="97" t="str">
        <f t="shared" si="11"/>
        <v/>
      </c>
      <c r="L56" s="97" t="str">
        <f t="shared" si="12"/>
        <v/>
      </c>
      <c r="M56" s="97" t="str">
        <f t="shared" si="13"/>
        <v/>
      </c>
      <c r="N56" s="97" t="str">
        <f t="shared" si="14"/>
        <v/>
      </c>
      <c r="O56" s="97" t="str">
        <f t="shared" si="15"/>
        <v/>
      </c>
      <c r="P56" s="97">
        <f t="shared" si="16"/>
        <v>-234.72567901234549</v>
      </c>
      <c r="Q56" s="96">
        <f t="shared" si="17"/>
        <v>-175.08199999999999</v>
      </c>
      <c r="R56" s="97">
        <f t="shared" si="18"/>
        <v>-129.99199999999999</v>
      </c>
      <c r="S56" s="97">
        <f t="shared" si="19"/>
        <v>-191.452</v>
      </c>
      <c r="T56" s="97">
        <f t="shared" si="20"/>
        <v>-93.792000000000002</v>
      </c>
      <c r="U56" s="97">
        <f t="shared" si="21"/>
        <v>-42.692000000000007</v>
      </c>
      <c r="V56" s="97">
        <f t="shared" si="22"/>
        <v>-191.22199999999998</v>
      </c>
      <c r="W56" s="97" t="str">
        <f t="shared" si="23"/>
        <v/>
      </c>
      <c r="X56" s="97" t="str">
        <f t="shared" si="24"/>
        <v/>
      </c>
      <c r="Y56" s="97" t="str">
        <f t="shared" si="25"/>
        <v/>
      </c>
      <c r="Z56" s="97" t="str">
        <f t="shared" si="26"/>
        <v/>
      </c>
      <c r="AA56" s="97" t="str">
        <f t="shared" si="27"/>
        <v/>
      </c>
      <c r="AB56" s="97">
        <f t="shared" si="28"/>
        <v>8.4080000000000155</v>
      </c>
      <c r="AC56" s="36">
        <f t="shared" si="29"/>
        <v>96.92284139620331</v>
      </c>
      <c r="AD56" s="35">
        <f t="shared" si="30"/>
        <v>11.744312026002167</v>
      </c>
      <c r="AE56" s="35">
        <f t="shared" si="31"/>
        <v>6.8565585743499859</v>
      </c>
      <c r="AF56" s="35">
        <f t="shared" si="32"/>
        <v>38.87096774193548</v>
      </c>
      <c r="AG56" s="35">
        <f t="shared" si="33"/>
        <v>39.583333333333336</v>
      </c>
      <c r="AH56" s="35">
        <f t="shared" si="34"/>
        <v>13.680394431554523</v>
      </c>
      <c r="AI56" s="35">
        <f t="shared" si="35"/>
        <v>0</v>
      </c>
      <c r="AJ56" s="35">
        <f t="shared" si="36"/>
        <v>0</v>
      </c>
      <c r="AK56" s="35">
        <f t="shared" si="37"/>
        <v>0</v>
      </c>
      <c r="AL56" s="35">
        <f t="shared" si="38"/>
        <v>0</v>
      </c>
      <c r="AM56" s="35">
        <f t="shared" si="39"/>
        <v>0</v>
      </c>
      <c r="AN56" s="35">
        <f t="shared" si="40"/>
        <v>23.130271790065603</v>
      </c>
      <c r="AO56" s="36">
        <f t="shared" si="41"/>
        <v>100</v>
      </c>
      <c r="AP56" s="35">
        <f t="shared" si="42"/>
        <v>55.39090444557997</v>
      </c>
      <c r="AQ56" s="35">
        <f t="shared" si="43"/>
        <v>23.985692386305573</v>
      </c>
      <c r="AR56" s="35">
        <f t="shared" si="44"/>
        <v>73.888605007664793</v>
      </c>
      <c r="AS56" s="35">
        <f t="shared" si="45"/>
        <v>100</v>
      </c>
      <c r="AT56" s="35">
        <f t="shared" si="46"/>
        <v>24.10321921308125</v>
      </c>
      <c r="AU56" s="35">
        <f t="shared" si="47"/>
        <v>0</v>
      </c>
      <c r="AV56" s="35">
        <f t="shared" si="48"/>
        <v>0</v>
      </c>
      <c r="AW56" s="35">
        <f t="shared" si="49"/>
        <v>0</v>
      </c>
      <c r="AX56" s="35">
        <f t="shared" si="50"/>
        <v>0</v>
      </c>
      <c r="AY56" s="35">
        <f t="shared" si="51"/>
        <v>0</v>
      </c>
      <c r="AZ56" s="35">
        <f t="shared" si="52"/>
        <v>100</v>
      </c>
      <c r="BA56" s="36">
        <f t="shared" si="53"/>
        <v>100</v>
      </c>
      <c r="BB56" s="35">
        <f t="shared" si="54"/>
        <v>12.117176773629151</v>
      </c>
      <c r="BC56" s="35">
        <f t="shared" si="55"/>
        <v>7.0742442912105679</v>
      </c>
      <c r="BD56" s="35">
        <f t="shared" si="56"/>
        <v>40.105064174746886</v>
      </c>
      <c r="BE56" s="35">
        <f t="shared" si="57"/>
        <v>40.840046332859472</v>
      </c>
      <c r="BF56" s="35">
        <f t="shared" si="58"/>
        <v>14.114726966816324</v>
      </c>
      <c r="BG56" s="35">
        <f t="shared" si="59"/>
        <v>0</v>
      </c>
      <c r="BH56" s="35">
        <f t="shared" si="60"/>
        <v>0</v>
      </c>
      <c r="BI56" s="35">
        <f t="shared" si="61"/>
        <v>0</v>
      </c>
      <c r="BJ56" s="35">
        <f t="shared" si="62"/>
        <v>0</v>
      </c>
      <c r="BK56" s="35">
        <f t="shared" si="63"/>
        <v>0</v>
      </c>
      <c r="BL56" s="35">
        <f t="shared" si="64"/>
        <v>23.864624124578821</v>
      </c>
      <c r="BM56" s="35">
        <f t="shared" si="65"/>
        <v>66.85125135473838</v>
      </c>
      <c r="BN56" s="35">
        <f t="shared" si="66"/>
        <v>52.736504663854333</v>
      </c>
      <c r="BO56" s="35">
        <f t="shared" si="67"/>
        <v>100</v>
      </c>
      <c r="BP56" s="36">
        <f t="shared" si="68"/>
        <v>96.92284139620331</v>
      </c>
      <c r="BQ56" s="35">
        <f t="shared" si="69"/>
        <v>11.744312026002167</v>
      </c>
      <c r="BR56" s="35">
        <f t="shared" si="70"/>
        <v>6.8565585743499851</v>
      </c>
      <c r="BS56" s="35">
        <f t="shared" si="71"/>
        <v>38.87096774193548</v>
      </c>
      <c r="BT56" s="35">
        <f t="shared" si="72"/>
        <v>39.583333333333336</v>
      </c>
      <c r="BU56" s="35">
        <f t="shared" si="73"/>
        <v>13.680394431554523</v>
      </c>
      <c r="BV56" s="35">
        <f t="shared" si="74"/>
        <v>0</v>
      </c>
      <c r="BW56" s="35">
        <f t="shared" si="75"/>
        <v>0</v>
      </c>
      <c r="BX56" s="35">
        <f t="shared" si="76"/>
        <v>0</v>
      </c>
      <c r="BY56" s="35">
        <f t="shared" si="77"/>
        <v>0</v>
      </c>
      <c r="BZ56" s="35">
        <f t="shared" si="78"/>
        <v>0</v>
      </c>
      <c r="CA56" s="35">
        <f t="shared" si="79"/>
        <v>23.130271790065603</v>
      </c>
      <c r="CB56" s="35">
        <f t="shared" si="80"/>
        <v>20.339039946290701</v>
      </c>
      <c r="CC56" s="35">
        <f t="shared" si="81"/>
        <v>16.044723969252271</v>
      </c>
      <c r="CD56" s="35">
        <f t="shared" si="82"/>
        <v>30.42432195975503</v>
      </c>
      <c r="CE56" s="36">
        <f t="shared" si="83"/>
        <v>25.652350081037277</v>
      </c>
      <c r="CF56" s="35">
        <f t="shared" si="84"/>
        <v>43.922204213938407</v>
      </c>
      <c r="CG56" s="35">
        <f t="shared" si="85"/>
        <v>19.019448946515396</v>
      </c>
      <c r="CH56" s="35">
        <f t="shared" si="86"/>
        <v>58.58995137763371</v>
      </c>
      <c r="CI56" s="35">
        <f t="shared" si="87"/>
        <v>79.294975688816848</v>
      </c>
      <c r="CJ56" s="35">
        <f t="shared" si="88"/>
        <v>19.112641815235008</v>
      </c>
      <c r="CK56" s="35">
        <f t="shared" si="89"/>
        <v>0</v>
      </c>
      <c r="CL56" s="35">
        <f t="shared" si="90"/>
        <v>0</v>
      </c>
      <c r="CM56" s="35">
        <f t="shared" si="91"/>
        <v>0</v>
      </c>
      <c r="CN56" s="35">
        <f t="shared" si="92"/>
        <v>0</v>
      </c>
      <c r="CO56" s="35">
        <f t="shared" si="93"/>
        <v>0</v>
      </c>
      <c r="CP56" s="35">
        <f t="shared" si="94"/>
        <v>100</v>
      </c>
      <c r="CQ56" s="35">
        <f t="shared" si="95"/>
        <v>87.117181883537029</v>
      </c>
      <c r="CR56" s="35">
        <f t="shared" si="96"/>
        <v>33.01222142343638</v>
      </c>
      <c r="CS56" s="35">
        <f t="shared" si="97"/>
        <v>100</v>
      </c>
      <c r="CT56" s="23">
        <v>63.31</v>
      </c>
      <c r="CU56" s="21">
        <v>108.4</v>
      </c>
      <c r="CV56" s="21">
        <v>46.94</v>
      </c>
      <c r="CW56" s="21">
        <v>144.6</v>
      </c>
      <c r="CX56" s="21">
        <v>195.7</v>
      </c>
      <c r="CY56" s="21">
        <v>47.17</v>
      </c>
      <c r="CZ56" s="21"/>
      <c r="DA56" s="21"/>
      <c r="DB56" s="21"/>
      <c r="DC56" s="21"/>
      <c r="DD56" s="21"/>
      <c r="DE56" s="21">
        <v>246.8</v>
      </c>
      <c r="DF56" s="21">
        <v>605.9</v>
      </c>
      <c r="DG56" s="21">
        <v>229.6</v>
      </c>
      <c r="DH56" s="21">
        <v>695.5</v>
      </c>
      <c r="DI56" s="23">
        <v>3.76</v>
      </c>
      <c r="DJ56" s="21">
        <v>10.93</v>
      </c>
      <c r="DK56" s="21">
        <v>3.3889999999999998</v>
      </c>
      <c r="DL56" s="21">
        <v>7.8259999999999996</v>
      </c>
      <c r="DM56" s="21">
        <v>9.25</v>
      </c>
      <c r="DN56" s="21">
        <v>5.8890000000000002</v>
      </c>
      <c r="DO56" s="21"/>
      <c r="DP56" s="21"/>
      <c r="DQ56" s="21"/>
      <c r="DR56" s="21"/>
      <c r="DS56" s="21"/>
      <c r="DT56" s="21">
        <v>10.43</v>
      </c>
      <c r="DU56" s="21">
        <v>34.090000000000003</v>
      </c>
      <c r="DV56" s="21">
        <v>25.86</v>
      </c>
      <c r="DW56" s="21">
        <v>34.74</v>
      </c>
    </row>
    <row r="57" spans="1:127" x14ac:dyDescent="0.2">
      <c r="A57" s="29" t="s">
        <v>42</v>
      </c>
      <c r="B57" s="29" t="e">
        <f>VLOOKUP(A57,#REF!,6,FALSE)</f>
        <v>#REF!</v>
      </c>
      <c r="C57" s="48" t="s">
        <v>335</v>
      </c>
      <c r="D57" s="29" t="s">
        <v>130</v>
      </c>
      <c r="E57" s="96" t="str">
        <f t="shared" si="5"/>
        <v/>
      </c>
      <c r="F57" s="97" t="str">
        <f t="shared" si="6"/>
        <v/>
      </c>
      <c r="G57" s="97" t="str">
        <f t="shared" si="7"/>
        <v/>
      </c>
      <c r="H57" s="97" t="str">
        <f t="shared" si="8"/>
        <v/>
      </c>
      <c r="I57" s="97" t="str">
        <f t="shared" si="9"/>
        <v/>
      </c>
      <c r="J57" s="97" t="str">
        <f t="shared" si="10"/>
        <v/>
      </c>
      <c r="K57" s="97" t="str">
        <f t="shared" si="11"/>
        <v/>
      </c>
      <c r="L57" s="97" t="str">
        <f t="shared" si="12"/>
        <v/>
      </c>
      <c r="M57" s="97">
        <f t="shared" si="13"/>
        <v>-7.8365853658536366</v>
      </c>
      <c r="N57" s="97">
        <f t="shared" si="14"/>
        <v>10.599729729729859</v>
      </c>
      <c r="O57" s="97">
        <f t="shared" si="15"/>
        <v>-148.94800000000015</v>
      </c>
      <c r="P57" s="97">
        <f t="shared" si="16"/>
        <v>-216.82567901234552</v>
      </c>
      <c r="Q57" s="96" t="str">
        <f t="shared" si="17"/>
        <v/>
      </c>
      <c r="R57" s="97" t="str">
        <f t="shared" si="18"/>
        <v/>
      </c>
      <c r="S57" s="97" t="str">
        <f t="shared" si="19"/>
        <v/>
      </c>
      <c r="T57" s="97" t="str">
        <f t="shared" si="20"/>
        <v/>
      </c>
      <c r="U57" s="97" t="str">
        <f t="shared" si="21"/>
        <v/>
      </c>
      <c r="V57" s="97" t="str">
        <f t="shared" si="22"/>
        <v/>
      </c>
      <c r="W57" s="97" t="str">
        <f t="shared" si="23"/>
        <v/>
      </c>
      <c r="X57" s="97" t="str">
        <f t="shared" si="24"/>
        <v/>
      </c>
      <c r="Y57" s="97">
        <f t="shared" si="25"/>
        <v>0.69999999999998863</v>
      </c>
      <c r="Z57" s="97">
        <f t="shared" si="26"/>
        <v>109</v>
      </c>
      <c r="AA57" s="97">
        <f t="shared" si="27"/>
        <v>-92.600000000000023</v>
      </c>
      <c r="AB57" s="97">
        <f t="shared" si="28"/>
        <v>-17.100000000000023</v>
      </c>
      <c r="AC57" s="36">
        <f t="shared" si="29"/>
        <v>0</v>
      </c>
      <c r="AD57" s="35">
        <f t="shared" si="30"/>
        <v>0</v>
      </c>
      <c r="AE57" s="35">
        <f t="shared" si="31"/>
        <v>0</v>
      </c>
      <c r="AF57" s="35">
        <f t="shared" si="32"/>
        <v>0</v>
      </c>
      <c r="AG57" s="35">
        <f t="shared" si="33"/>
        <v>0</v>
      </c>
      <c r="AH57" s="35">
        <f t="shared" si="34"/>
        <v>0</v>
      </c>
      <c r="AI57" s="35">
        <f t="shared" si="35"/>
        <v>0</v>
      </c>
      <c r="AJ57" s="35">
        <f t="shared" si="36"/>
        <v>0</v>
      </c>
      <c r="AK57" s="35">
        <f t="shared" si="37"/>
        <v>37.721992255307789</v>
      </c>
      <c r="AL57" s="35">
        <f t="shared" si="38"/>
        <v>46.008947492347531</v>
      </c>
      <c r="AM57" s="35">
        <f t="shared" si="39"/>
        <v>20.473974678065144</v>
      </c>
      <c r="AN57" s="35">
        <f t="shared" si="40"/>
        <v>24.807872539831301</v>
      </c>
      <c r="AO57" s="36">
        <f t="shared" si="41"/>
        <v>0</v>
      </c>
      <c r="AP57" s="35">
        <f t="shared" si="42"/>
        <v>0</v>
      </c>
      <c r="AQ57" s="35">
        <f t="shared" si="43"/>
        <v>0</v>
      </c>
      <c r="AR57" s="35">
        <f t="shared" si="44"/>
        <v>0</v>
      </c>
      <c r="AS57" s="35">
        <f t="shared" si="45"/>
        <v>0</v>
      </c>
      <c r="AT57" s="35">
        <f t="shared" si="46"/>
        <v>0</v>
      </c>
      <c r="AU57" s="35">
        <f t="shared" si="47"/>
        <v>0</v>
      </c>
      <c r="AV57" s="35">
        <f t="shared" si="48"/>
        <v>0</v>
      </c>
      <c r="AW57" s="35">
        <f t="shared" si="49"/>
        <v>72.287615148413508</v>
      </c>
      <c r="AX57" s="35">
        <f t="shared" si="50"/>
        <v>100</v>
      </c>
      <c r="AY57" s="35">
        <f t="shared" si="51"/>
        <v>48.413510747185256</v>
      </c>
      <c r="AZ57" s="35">
        <f t="shared" si="52"/>
        <v>67.732855680655064</v>
      </c>
      <c r="BA57" s="36">
        <f t="shared" si="53"/>
        <v>0</v>
      </c>
      <c r="BB57" s="35">
        <f t="shared" si="54"/>
        <v>0</v>
      </c>
      <c r="BC57" s="35">
        <f t="shared" si="55"/>
        <v>0</v>
      </c>
      <c r="BD57" s="35">
        <f t="shared" si="56"/>
        <v>0</v>
      </c>
      <c r="BE57" s="35">
        <f t="shared" si="57"/>
        <v>0</v>
      </c>
      <c r="BF57" s="35">
        <f t="shared" si="58"/>
        <v>0</v>
      </c>
      <c r="BG57" s="35">
        <f t="shared" si="59"/>
        <v>0</v>
      </c>
      <c r="BH57" s="35">
        <f t="shared" si="60"/>
        <v>0</v>
      </c>
      <c r="BI57" s="35">
        <f t="shared" si="61"/>
        <v>81.988383371695079</v>
      </c>
      <c r="BJ57" s="35">
        <f t="shared" si="62"/>
        <v>99.999999999999986</v>
      </c>
      <c r="BK57" s="35">
        <f t="shared" si="63"/>
        <v>44.4999848811375</v>
      </c>
      <c r="BL57" s="35">
        <f t="shared" si="64"/>
        <v>53.91966974240713</v>
      </c>
      <c r="BM57" s="35">
        <f t="shared" si="65"/>
        <v>0</v>
      </c>
      <c r="BN57" s="35">
        <f t="shared" si="66"/>
        <v>0</v>
      </c>
      <c r="BO57" s="35">
        <f t="shared" si="67"/>
        <v>0</v>
      </c>
      <c r="BP57" s="36">
        <f t="shared" si="68"/>
        <v>0</v>
      </c>
      <c r="BQ57" s="35">
        <f t="shared" si="69"/>
        <v>0</v>
      </c>
      <c r="BR57" s="35">
        <f t="shared" si="70"/>
        <v>0</v>
      </c>
      <c r="BS57" s="35">
        <f t="shared" si="71"/>
        <v>0</v>
      </c>
      <c r="BT57" s="35">
        <f t="shared" si="72"/>
        <v>0</v>
      </c>
      <c r="BU57" s="35">
        <f t="shared" si="73"/>
        <v>0</v>
      </c>
      <c r="BV57" s="35">
        <f t="shared" si="74"/>
        <v>0</v>
      </c>
      <c r="BW57" s="35">
        <f t="shared" si="75"/>
        <v>0</v>
      </c>
      <c r="BX57" s="35">
        <f t="shared" si="76"/>
        <v>37.721992255307789</v>
      </c>
      <c r="BY57" s="35">
        <f t="shared" si="77"/>
        <v>46.008947492347538</v>
      </c>
      <c r="BZ57" s="35">
        <f t="shared" si="78"/>
        <v>20.473974678065144</v>
      </c>
      <c r="CA57" s="35">
        <f t="shared" si="79"/>
        <v>24.807872539831301</v>
      </c>
      <c r="CB57" s="35">
        <f t="shared" si="80"/>
        <v>0</v>
      </c>
      <c r="CC57" s="35">
        <f t="shared" si="81"/>
        <v>0</v>
      </c>
      <c r="CD57" s="35">
        <f t="shared" si="82"/>
        <v>0</v>
      </c>
      <c r="CE57" s="36">
        <f t="shared" si="83"/>
        <v>0</v>
      </c>
      <c r="CF57" s="35">
        <f t="shared" si="84"/>
        <v>0</v>
      </c>
      <c r="CG57" s="35">
        <f t="shared" si="85"/>
        <v>0</v>
      </c>
      <c r="CH57" s="35">
        <f t="shared" si="86"/>
        <v>0</v>
      </c>
      <c r="CI57" s="35">
        <f t="shared" si="87"/>
        <v>0</v>
      </c>
      <c r="CJ57" s="35">
        <f t="shared" si="88"/>
        <v>0</v>
      </c>
      <c r="CK57" s="35">
        <f t="shared" si="89"/>
        <v>0</v>
      </c>
      <c r="CL57" s="35">
        <f t="shared" si="90"/>
        <v>0</v>
      </c>
      <c r="CM57" s="35">
        <f t="shared" si="91"/>
        <v>72.287615148413508</v>
      </c>
      <c r="CN57" s="35">
        <f t="shared" si="92"/>
        <v>100</v>
      </c>
      <c r="CO57" s="35">
        <f t="shared" si="93"/>
        <v>48.413510747185256</v>
      </c>
      <c r="CP57" s="35">
        <f t="shared" si="94"/>
        <v>67.732855680655064</v>
      </c>
      <c r="CQ57" s="35">
        <f t="shared" si="95"/>
        <v>0</v>
      </c>
      <c r="CR57" s="35">
        <f t="shared" si="96"/>
        <v>0</v>
      </c>
      <c r="CS57" s="35">
        <f t="shared" si="97"/>
        <v>0</v>
      </c>
      <c r="CT57" s="23"/>
      <c r="CU57" s="21"/>
      <c r="CV57" s="21"/>
      <c r="CW57" s="21"/>
      <c r="CX57" s="21"/>
      <c r="CY57" s="21"/>
      <c r="CZ57" s="21"/>
      <c r="DA57" s="21"/>
      <c r="DB57" s="21">
        <v>282.5</v>
      </c>
      <c r="DC57" s="21">
        <v>390.8</v>
      </c>
      <c r="DD57" s="21">
        <v>189.2</v>
      </c>
      <c r="DE57" s="21">
        <v>264.7</v>
      </c>
      <c r="DF57" s="21"/>
      <c r="DG57" s="21"/>
      <c r="DH57" s="21"/>
      <c r="DI57" s="23"/>
      <c r="DJ57" s="21"/>
      <c r="DK57" s="21"/>
      <c r="DL57" s="21"/>
      <c r="DM57" s="21"/>
      <c r="DN57" s="21"/>
      <c r="DO57" s="21"/>
      <c r="DP57" s="21"/>
      <c r="DQ57" s="21">
        <v>7.3079999999999998</v>
      </c>
      <c r="DR57" s="21">
        <v>12.88</v>
      </c>
      <c r="DS57" s="21">
        <v>5.8810000000000002</v>
      </c>
      <c r="DT57" s="21">
        <v>7.5919999999999996</v>
      </c>
      <c r="DU57" s="21"/>
      <c r="DV57" s="21"/>
      <c r="DW57" s="21"/>
    </row>
    <row r="58" spans="1:127" x14ac:dyDescent="0.2">
      <c r="A58" s="29" t="s">
        <v>43</v>
      </c>
      <c r="B58" s="29" t="e">
        <f>VLOOKUP(A58,#REF!,6,FALSE)</f>
        <v>#REF!</v>
      </c>
      <c r="C58" s="48" t="s">
        <v>335</v>
      </c>
      <c r="D58" s="29" t="s">
        <v>131</v>
      </c>
      <c r="E58" s="96" t="str">
        <f t="shared" si="5"/>
        <v/>
      </c>
      <c r="F58" s="97">
        <f t="shared" si="6"/>
        <v>-369.14215189873437</v>
      </c>
      <c r="G58" s="97">
        <f t="shared" si="7"/>
        <v>-211.12893333333332</v>
      </c>
      <c r="H58" s="97">
        <f t="shared" si="8"/>
        <v>-93.841818181818141</v>
      </c>
      <c r="I58" s="97">
        <f t="shared" si="9"/>
        <v>-196.31964705882356</v>
      </c>
      <c r="J58" s="97" t="str">
        <f t="shared" si="10"/>
        <v/>
      </c>
      <c r="K58" s="97" t="str">
        <f t="shared" si="11"/>
        <v/>
      </c>
      <c r="L58" s="97" t="str">
        <f t="shared" si="12"/>
        <v/>
      </c>
      <c r="M58" s="97">
        <f t="shared" si="13"/>
        <v>-92.436585365853631</v>
      </c>
      <c r="N58" s="97">
        <f t="shared" si="14"/>
        <v>-92.400270270270141</v>
      </c>
      <c r="O58" s="97">
        <f t="shared" si="15"/>
        <v>-40.94800000000015</v>
      </c>
      <c r="P58" s="97">
        <f t="shared" si="16"/>
        <v>-6.0256790123455062</v>
      </c>
      <c r="Q58" s="96" t="str">
        <f t="shared" si="17"/>
        <v/>
      </c>
      <c r="R58" s="97">
        <f t="shared" si="18"/>
        <v>-373.32545454545459</v>
      </c>
      <c r="S58" s="97">
        <f t="shared" si="19"/>
        <v>-384.98545454545456</v>
      </c>
      <c r="T58" s="97">
        <f t="shared" si="20"/>
        <v>-344.27545454545458</v>
      </c>
      <c r="U58" s="97">
        <f t="shared" si="21"/>
        <v>-378.04545454545456</v>
      </c>
      <c r="V58" s="97" t="str">
        <f t="shared" si="22"/>
        <v/>
      </c>
      <c r="W58" s="97" t="str">
        <f t="shared" si="23"/>
        <v/>
      </c>
      <c r="X58" s="97" t="str">
        <f t="shared" si="24"/>
        <v/>
      </c>
      <c r="Y58" s="97">
        <f t="shared" si="25"/>
        <v>-210.39545454545456</v>
      </c>
      <c r="Z58" s="97">
        <f t="shared" si="26"/>
        <v>-120.49545454545455</v>
      </c>
      <c r="AA58" s="97">
        <f t="shared" si="27"/>
        <v>-111.09545454545457</v>
      </c>
      <c r="AB58" s="97">
        <f t="shared" si="28"/>
        <v>67.204545454545439</v>
      </c>
      <c r="AC58" s="36">
        <f t="shared" si="29"/>
        <v>0</v>
      </c>
      <c r="AD58" s="35">
        <f t="shared" si="30"/>
        <v>3.788732394366197</v>
      </c>
      <c r="AE58" s="35">
        <f t="shared" si="31"/>
        <v>3.4049079754601221</v>
      </c>
      <c r="AF58" s="35">
        <f t="shared" si="32"/>
        <v>17.20967741935484</v>
      </c>
      <c r="AG58" s="35">
        <f t="shared" si="33"/>
        <v>6.1185275080906152</v>
      </c>
      <c r="AH58" s="35">
        <f t="shared" si="34"/>
        <v>0</v>
      </c>
      <c r="AI58" s="35">
        <f t="shared" si="35"/>
        <v>0</v>
      </c>
      <c r="AJ58" s="35">
        <f t="shared" si="36"/>
        <v>0</v>
      </c>
      <c r="AK58" s="35">
        <f t="shared" si="37"/>
        <v>26.425423955134196</v>
      </c>
      <c r="AL58" s="35">
        <f t="shared" si="38"/>
        <v>33.882740758182244</v>
      </c>
      <c r="AM58" s="35">
        <f t="shared" si="39"/>
        <v>32.161021534465966</v>
      </c>
      <c r="AN58" s="35">
        <f t="shared" si="40"/>
        <v>44.564198687910029</v>
      </c>
      <c r="AO58" s="36">
        <f t="shared" si="41"/>
        <v>0</v>
      </c>
      <c r="AP58" s="35">
        <f t="shared" si="42"/>
        <v>54.623555139019061</v>
      </c>
      <c r="AQ58" s="35">
        <f t="shared" si="43"/>
        <v>36.410496719775075</v>
      </c>
      <c r="AR58" s="35">
        <f t="shared" si="44"/>
        <v>100</v>
      </c>
      <c r="AS58" s="35">
        <f t="shared" si="45"/>
        <v>47.250859106529212</v>
      </c>
      <c r="AT58" s="35">
        <f t="shared" si="46"/>
        <v>0</v>
      </c>
      <c r="AU58" s="35">
        <f t="shared" si="47"/>
        <v>0</v>
      </c>
      <c r="AV58" s="35">
        <f t="shared" si="48"/>
        <v>0</v>
      </c>
      <c r="AW58" s="35">
        <f t="shared" si="49"/>
        <v>41.619348054679286</v>
      </c>
      <c r="AX58" s="35">
        <f t="shared" si="50"/>
        <v>60.525762355415353</v>
      </c>
      <c r="AY58" s="35">
        <f t="shared" si="51"/>
        <v>62.502628811777079</v>
      </c>
      <c r="AZ58" s="35">
        <f t="shared" si="52"/>
        <v>100</v>
      </c>
      <c r="BA58" s="36">
        <f t="shared" si="53"/>
        <v>0</v>
      </c>
      <c r="BB58" s="35">
        <f t="shared" si="54"/>
        <v>8.501740199345388</v>
      </c>
      <c r="BC58" s="35">
        <f t="shared" si="55"/>
        <v>7.640455961758045</v>
      </c>
      <c r="BD58" s="35">
        <f t="shared" si="56"/>
        <v>38.617719887385093</v>
      </c>
      <c r="BE58" s="35">
        <f t="shared" si="57"/>
        <v>13.72969264170912</v>
      </c>
      <c r="BF58" s="35">
        <f t="shared" si="58"/>
        <v>0</v>
      </c>
      <c r="BG58" s="35">
        <f t="shared" si="59"/>
        <v>0</v>
      </c>
      <c r="BH58" s="35">
        <f t="shared" si="60"/>
        <v>0</v>
      </c>
      <c r="BI58" s="35">
        <f t="shared" si="61"/>
        <v>59.297428727924682</v>
      </c>
      <c r="BJ58" s="35">
        <f t="shared" si="62"/>
        <v>76.031302605637123</v>
      </c>
      <c r="BK58" s="35">
        <f t="shared" si="63"/>
        <v>72.167844326551389</v>
      </c>
      <c r="BL58" s="35">
        <f t="shared" si="64"/>
        <v>100</v>
      </c>
      <c r="BM58" s="35">
        <f t="shared" si="65"/>
        <v>52.621268736167266</v>
      </c>
      <c r="BN58" s="35">
        <f t="shared" si="66"/>
        <v>100</v>
      </c>
      <c r="BO58" s="35">
        <f t="shared" si="67"/>
        <v>62.970284549107163</v>
      </c>
      <c r="BP58" s="36">
        <f t="shared" si="68"/>
        <v>0</v>
      </c>
      <c r="BQ58" s="35">
        <f t="shared" si="69"/>
        <v>3.788732394366197</v>
      </c>
      <c r="BR58" s="35">
        <f t="shared" si="70"/>
        <v>3.4049079754601226</v>
      </c>
      <c r="BS58" s="35">
        <f t="shared" si="71"/>
        <v>17.20967741935484</v>
      </c>
      <c r="BT58" s="35">
        <f t="shared" si="72"/>
        <v>6.1185275080906152</v>
      </c>
      <c r="BU58" s="35">
        <f t="shared" si="73"/>
        <v>0</v>
      </c>
      <c r="BV58" s="35">
        <f t="shared" si="74"/>
        <v>0</v>
      </c>
      <c r="BW58" s="35">
        <f t="shared" si="75"/>
        <v>0</v>
      </c>
      <c r="BX58" s="35">
        <f t="shared" si="76"/>
        <v>26.425423955134196</v>
      </c>
      <c r="BY58" s="35">
        <f t="shared" si="77"/>
        <v>33.882740758182244</v>
      </c>
      <c r="BZ58" s="35">
        <f t="shared" si="78"/>
        <v>32.161021534465966</v>
      </c>
      <c r="CA58" s="35">
        <f t="shared" si="79"/>
        <v>44.564198687910029</v>
      </c>
      <c r="CB58" s="35">
        <f t="shared" si="80"/>
        <v>36.522322927156765</v>
      </c>
      <c r="CC58" s="35">
        <f t="shared" si="81"/>
        <v>69.406009783368276</v>
      </c>
      <c r="CD58" s="35">
        <f t="shared" si="82"/>
        <v>43.705161854768157</v>
      </c>
      <c r="CE58" s="36">
        <f t="shared" si="83"/>
        <v>0</v>
      </c>
      <c r="CF58" s="35">
        <f t="shared" si="84"/>
        <v>7.354363827549947</v>
      </c>
      <c r="CG58" s="35">
        <f t="shared" si="85"/>
        <v>4.9022082018927442</v>
      </c>
      <c r="CH58" s="35">
        <f t="shared" si="86"/>
        <v>13.46372239747634</v>
      </c>
      <c r="CI58" s="35">
        <f t="shared" si="87"/>
        <v>6.3617245005257628</v>
      </c>
      <c r="CJ58" s="35">
        <f t="shared" si="88"/>
        <v>0</v>
      </c>
      <c r="CK58" s="35">
        <f t="shared" si="89"/>
        <v>0</v>
      </c>
      <c r="CL58" s="35">
        <f t="shared" si="90"/>
        <v>0</v>
      </c>
      <c r="CM58" s="35">
        <f t="shared" si="91"/>
        <v>41.619348054679286</v>
      </c>
      <c r="CN58" s="35">
        <f t="shared" si="92"/>
        <v>60.525762355415353</v>
      </c>
      <c r="CO58" s="35">
        <f t="shared" si="93"/>
        <v>62.502628811777079</v>
      </c>
      <c r="CP58" s="35">
        <f t="shared" si="94"/>
        <v>100</v>
      </c>
      <c r="CQ58" s="35">
        <f t="shared" si="95"/>
        <v>100</v>
      </c>
      <c r="CR58" s="35">
        <f t="shared" si="96"/>
        <v>91.286764705882348</v>
      </c>
      <c r="CS58" s="35">
        <f t="shared" si="97"/>
        <v>91.829044117647058</v>
      </c>
      <c r="CT58" s="23"/>
      <c r="CU58" s="21">
        <v>34.97</v>
      </c>
      <c r="CV58" s="21">
        <v>23.31</v>
      </c>
      <c r="CW58" s="21">
        <v>64.02</v>
      </c>
      <c r="CX58" s="21">
        <v>30.25</v>
      </c>
      <c r="CY58" s="21"/>
      <c r="CZ58" s="21"/>
      <c r="DA58" s="21"/>
      <c r="DB58" s="21">
        <v>197.9</v>
      </c>
      <c r="DC58" s="21">
        <v>287.8</v>
      </c>
      <c r="DD58" s="21">
        <v>297.2</v>
      </c>
      <c r="DE58" s="21">
        <v>475.5</v>
      </c>
      <c r="DF58" s="21">
        <v>1088</v>
      </c>
      <c r="DG58" s="21">
        <v>993.2</v>
      </c>
      <c r="DH58" s="21">
        <v>999.1</v>
      </c>
      <c r="DI58" s="23"/>
      <c r="DJ58" s="21">
        <v>3.964</v>
      </c>
      <c r="DK58" s="21">
        <v>2.375</v>
      </c>
      <c r="DL58" s="21">
        <v>14.1</v>
      </c>
      <c r="DM58" s="21">
        <v>3.9</v>
      </c>
      <c r="DN58" s="21"/>
      <c r="DO58" s="21"/>
      <c r="DP58" s="21"/>
      <c r="DQ58" s="21">
        <v>6.407</v>
      </c>
      <c r="DR58" s="21">
        <v>9.2560000000000002</v>
      </c>
      <c r="DS58" s="21">
        <v>9.3320000000000007</v>
      </c>
      <c r="DT58" s="21">
        <v>19.12</v>
      </c>
      <c r="DU58" s="21">
        <v>217.2</v>
      </c>
      <c r="DV58" s="21">
        <v>82.95</v>
      </c>
      <c r="DW58" s="21">
        <v>74.62</v>
      </c>
    </row>
    <row r="59" spans="1:127" x14ac:dyDescent="0.2">
      <c r="A59" s="29" t="s">
        <v>98</v>
      </c>
      <c r="B59" s="29" t="e">
        <f>VLOOKUP(A59,#REF!,6,FALSE)</f>
        <v>#REF!</v>
      </c>
      <c r="C59" s="48" t="s">
        <v>335</v>
      </c>
      <c r="D59" s="29" t="s">
        <v>132</v>
      </c>
      <c r="E59" s="96" t="str">
        <f t="shared" si="5"/>
        <v/>
      </c>
      <c r="F59" s="97">
        <f t="shared" si="6"/>
        <v>-150.21215189873433</v>
      </c>
      <c r="G59" s="97">
        <f t="shared" si="7"/>
        <v>-153.56893333333332</v>
      </c>
      <c r="H59" s="97">
        <f t="shared" si="8"/>
        <v>-21.161818181818148</v>
      </c>
      <c r="I59" s="97">
        <f t="shared" si="9"/>
        <v>-29.769647058823551</v>
      </c>
      <c r="J59" s="97" t="str">
        <f t="shared" si="10"/>
        <v/>
      </c>
      <c r="K59" s="97">
        <f t="shared" si="11"/>
        <v>-35.006666666666653</v>
      </c>
      <c r="L59" s="97">
        <f t="shared" si="12"/>
        <v>-5.66700000000003</v>
      </c>
      <c r="M59" s="97">
        <f t="shared" si="13"/>
        <v>-177.23658536585364</v>
      </c>
      <c r="N59" s="97">
        <f t="shared" si="14"/>
        <v>-244.60027027027016</v>
      </c>
      <c r="O59" s="97">
        <f t="shared" si="15"/>
        <v>-128.14800000000014</v>
      </c>
      <c r="P59" s="97">
        <f t="shared" si="16"/>
        <v>-443.87567901234553</v>
      </c>
      <c r="Q59" s="96" t="str">
        <f t="shared" si="17"/>
        <v/>
      </c>
      <c r="R59" s="97">
        <f t="shared" si="18"/>
        <v>129.80583333333331</v>
      </c>
      <c r="S59" s="97">
        <f t="shared" si="19"/>
        <v>-43.22416666666669</v>
      </c>
      <c r="T59" s="97">
        <f t="shared" si="20"/>
        <v>12.605833333333294</v>
      </c>
      <c r="U59" s="97">
        <f t="shared" si="21"/>
        <v>72.705833333333317</v>
      </c>
      <c r="V59" s="97" t="str">
        <f t="shared" si="22"/>
        <v/>
      </c>
      <c r="W59" s="97">
        <f t="shared" si="23"/>
        <v>-70.9941666666667</v>
      </c>
      <c r="X59" s="97">
        <f t="shared" si="24"/>
        <v>44.205833333333317</v>
      </c>
      <c r="Y59" s="97">
        <f t="shared" si="25"/>
        <v>-10.9941666666667</v>
      </c>
      <c r="Z59" s="97">
        <f t="shared" si="26"/>
        <v>11.5058333333333</v>
      </c>
      <c r="AA59" s="97">
        <f t="shared" si="27"/>
        <v>85.905833333333305</v>
      </c>
      <c r="AB59" s="97">
        <f t="shared" si="28"/>
        <v>-86.444166666666689</v>
      </c>
      <c r="AC59" s="36">
        <f t="shared" si="29"/>
        <v>0</v>
      </c>
      <c r="AD59" s="35">
        <f t="shared" si="30"/>
        <v>27.508125677139766</v>
      </c>
      <c r="AE59" s="35">
        <f t="shared" si="31"/>
        <v>11.812737364884605</v>
      </c>
      <c r="AF59" s="35">
        <f t="shared" si="32"/>
        <v>36.747311827956985</v>
      </c>
      <c r="AG59" s="35">
        <f t="shared" si="33"/>
        <v>39.805825242718448</v>
      </c>
      <c r="AH59" s="35">
        <f t="shared" si="34"/>
        <v>0</v>
      </c>
      <c r="AI59" s="35">
        <f t="shared" si="35"/>
        <v>29.127811300054852</v>
      </c>
      <c r="AJ59" s="35">
        <f t="shared" si="36"/>
        <v>35.275623559002305</v>
      </c>
      <c r="AK59" s="35">
        <f t="shared" si="37"/>
        <v>15.102149819735613</v>
      </c>
      <c r="AL59" s="35">
        <f t="shared" si="38"/>
        <v>15.964210030609843</v>
      </c>
      <c r="AM59" s="35">
        <f t="shared" si="39"/>
        <v>22.724813331890488</v>
      </c>
      <c r="AN59" s="35">
        <f t="shared" si="40"/>
        <v>3.528584817244611</v>
      </c>
      <c r="AO59" s="36">
        <f t="shared" si="41"/>
        <v>0</v>
      </c>
      <c r="AP59" s="35">
        <f t="shared" si="42"/>
        <v>100</v>
      </c>
      <c r="AQ59" s="35">
        <f t="shared" si="43"/>
        <v>31.851122489168965</v>
      </c>
      <c r="AR59" s="35">
        <f t="shared" si="44"/>
        <v>53.840094525403693</v>
      </c>
      <c r="AS59" s="35">
        <f t="shared" si="45"/>
        <v>77.51083103584088</v>
      </c>
      <c r="AT59" s="35">
        <f t="shared" si="46"/>
        <v>0</v>
      </c>
      <c r="AU59" s="35">
        <f t="shared" si="47"/>
        <v>31.55080213903743</v>
      </c>
      <c r="AV59" s="35">
        <f t="shared" si="48"/>
        <v>100</v>
      </c>
      <c r="AW59" s="35">
        <f t="shared" si="49"/>
        <v>53.857142857142854</v>
      </c>
      <c r="AX59" s="35">
        <f t="shared" si="50"/>
        <v>64.571428571428569</v>
      </c>
      <c r="AY59" s="35">
        <f t="shared" si="51"/>
        <v>100</v>
      </c>
      <c r="AZ59" s="35">
        <f t="shared" si="52"/>
        <v>17.928571428571427</v>
      </c>
      <c r="BA59" s="36">
        <f t="shared" si="53"/>
        <v>0</v>
      </c>
      <c r="BB59" s="35">
        <f t="shared" si="54"/>
        <v>69.105779140131602</v>
      </c>
      <c r="BC59" s="35">
        <f t="shared" si="55"/>
        <v>29.675901184954004</v>
      </c>
      <c r="BD59" s="35">
        <f t="shared" si="56"/>
        <v>92.316417519013882</v>
      </c>
      <c r="BE59" s="35">
        <f t="shared" si="57"/>
        <v>100</v>
      </c>
      <c r="BF59" s="35">
        <f t="shared" si="58"/>
        <v>0</v>
      </c>
      <c r="BG59" s="35">
        <f t="shared" si="59"/>
        <v>73.174745461113403</v>
      </c>
      <c r="BH59" s="35">
        <f t="shared" si="60"/>
        <v>88.619249428713104</v>
      </c>
      <c r="BI59" s="35">
        <f t="shared" si="61"/>
        <v>37.939547108116294</v>
      </c>
      <c r="BJ59" s="35">
        <f t="shared" si="62"/>
        <v>40.105210564702773</v>
      </c>
      <c r="BK59" s="35">
        <f t="shared" si="63"/>
        <v>57.089165199627317</v>
      </c>
      <c r="BL59" s="35">
        <f t="shared" si="64"/>
        <v>8.8644935652730474</v>
      </c>
      <c r="BM59" s="35">
        <f t="shared" si="65"/>
        <v>0</v>
      </c>
      <c r="BN59" s="35">
        <f t="shared" si="66"/>
        <v>100</v>
      </c>
      <c r="BO59" s="35">
        <f t="shared" si="67"/>
        <v>42.063868009688342</v>
      </c>
      <c r="BP59" s="36">
        <f t="shared" si="68"/>
        <v>0</v>
      </c>
      <c r="BQ59" s="35">
        <f t="shared" si="69"/>
        <v>27.508125677139763</v>
      </c>
      <c r="BR59" s="35">
        <f t="shared" si="70"/>
        <v>11.812737364884605</v>
      </c>
      <c r="BS59" s="35">
        <f t="shared" si="71"/>
        <v>36.747311827956985</v>
      </c>
      <c r="BT59" s="35">
        <f t="shared" si="72"/>
        <v>39.805825242718448</v>
      </c>
      <c r="BU59" s="35">
        <f t="shared" si="73"/>
        <v>0</v>
      </c>
      <c r="BV59" s="35">
        <f t="shared" si="74"/>
        <v>29.127811300054852</v>
      </c>
      <c r="BW59" s="35">
        <f t="shared" si="75"/>
        <v>35.275623559002305</v>
      </c>
      <c r="BX59" s="35">
        <f t="shared" si="76"/>
        <v>15.102149819735613</v>
      </c>
      <c r="BY59" s="35">
        <f t="shared" si="77"/>
        <v>15.964210030609843</v>
      </c>
      <c r="BZ59" s="35">
        <f t="shared" si="78"/>
        <v>22.724813331890488</v>
      </c>
      <c r="CA59" s="35">
        <f t="shared" si="79"/>
        <v>3.528584817244611</v>
      </c>
      <c r="CB59" s="35">
        <f t="shared" si="80"/>
        <v>0</v>
      </c>
      <c r="CC59" s="35">
        <f t="shared" si="81"/>
        <v>4.3095737246680645</v>
      </c>
      <c r="CD59" s="35">
        <f t="shared" si="82"/>
        <v>1.8127734033245844</v>
      </c>
      <c r="CE59" s="36">
        <f t="shared" si="83"/>
        <v>0</v>
      </c>
      <c r="CF59" s="35">
        <f t="shared" si="84"/>
        <v>100</v>
      </c>
      <c r="CG59" s="35">
        <f t="shared" si="85"/>
        <v>31.851122489168965</v>
      </c>
      <c r="CH59" s="35">
        <f t="shared" si="86"/>
        <v>53.840094525403693</v>
      </c>
      <c r="CI59" s="35">
        <f t="shared" si="87"/>
        <v>77.51083103584088</v>
      </c>
      <c r="CJ59" s="35">
        <f t="shared" si="88"/>
        <v>0</v>
      </c>
      <c r="CK59" s="35">
        <f t="shared" si="89"/>
        <v>20.913745569121701</v>
      </c>
      <c r="CL59" s="35">
        <f t="shared" si="90"/>
        <v>66.285939346199285</v>
      </c>
      <c r="CM59" s="35">
        <f t="shared" si="91"/>
        <v>44.545096494682944</v>
      </c>
      <c r="CN59" s="35">
        <f t="shared" si="92"/>
        <v>53.406853091768411</v>
      </c>
      <c r="CO59" s="35">
        <f t="shared" si="93"/>
        <v>82.709728239464354</v>
      </c>
      <c r="CP59" s="35">
        <f t="shared" si="94"/>
        <v>14.82867270578968</v>
      </c>
      <c r="CQ59" s="35">
        <f t="shared" si="95"/>
        <v>0</v>
      </c>
      <c r="CR59" s="35">
        <f t="shared" si="96"/>
        <v>100</v>
      </c>
      <c r="CS59" s="35">
        <f t="shared" si="97"/>
        <v>67.196367763904647</v>
      </c>
      <c r="CT59" s="23"/>
      <c r="CU59" s="21">
        <v>253.9</v>
      </c>
      <c r="CV59" s="21">
        <v>80.87</v>
      </c>
      <c r="CW59" s="21">
        <v>136.69999999999999</v>
      </c>
      <c r="CX59" s="21">
        <v>196.8</v>
      </c>
      <c r="CY59" s="24"/>
      <c r="CZ59" s="21">
        <v>53.1</v>
      </c>
      <c r="DA59" s="21">
        <v>168.3</v>
      </c>
      <c r="DB59" s="21">
        <v>113.1</v>
      </c>
      <c r="DC59" s="21">
        <v>135.6</v>
      </c>
      <c r="DD59" s="21">
        <v>210</v>
      </c>
      <c r="DE59" s="26">
        <v>37.65</v>
      </c>
      <c r="DF59" s="21"/>
      <c r="DG59" s="26">
        <v>61.67</v>
      </c>
      <c r="DH59" s="26">
        <v>41.44</v>
      </c>
      <c r="DI59" s="23"/>
      <c r="DJ59" s="21">
        <v>39.57</v>
      </c>
      <c r="DK59" s="21">
        <v>12.48</v>
      </c>
      <c r="DL59" s="21">
        <v>60.18</v>
      </c>
      <c r="DM59" s="21">
        <v>32.44</v>
      </c>
      <c r="DN59" s="24"/>
      <c r="DO59" s="21">
        <v>14.29</v>
      </c>
      <c r="DP59" s="21">
        <v>39.67</v>
      </c>
      <c r="DQ59" s="21">
        <v>10.79</v>
      </c>
      <c r="DR59" s="21">
        <v>19.62</v>
      </c>
      <c r="DS59" s="21">
        <v>31.5</v>
      </c>
      <c r="DT59" s="26">
        <v>14.14</v>
      </c>
      <c r="DU59" s="21"/>
      <c r="DV59" s="26">
        <v>37.82</v>
      </c>
      <c r="DW59" s="26">
        <v>29.32</v>
      </c>
    </row>
    <row r="60" spans="1:127" x14ac:dyDescent="0.2">
      <c r="A60" s="29" t="s">
        <v>44</v>
      </c>
      <c r="B60" s="29" t="e">
        <f>VLOOKUP(A60,#REF!,6,FALSE)</f>
        <v>#REF!</v>
      </c>
      <c r="C60" s="48" t="s">
        <v>335</v>
      </c>
      <c r="D60" s="29" t="s">
        <v>133</v>
      </c>
      <c r="E60" s="96">
        <f t="shared" si="5"/>
        <v>2.1084848484848564</v>
      </c>
      <c r="F60" s="97" t="str">
        <f t="shared" si="6"/>
        <v/>
      </c>
      <c r="G60" s="97" t="str">
        <f t="shared" si="7"/>
        <v/>
      </c>
      <c r="H60" s="97" t="str">
        <f t="shared" si="8"/>
        <v/>
      </c>
      <c r="I60" s="97" t="str">
        <f t="shared" si="9"/>
        <v/>
      </c>
      <c r="J60" s="97" t="str">
        <f t="shared" si="10"/>
        <v/>
      </c>
      <c r="K60" s="97">
        <f t="shared" si="11"/>
        <v>43.493333333333339</v>
      </c>
      <c r="L60" s="97">
        <f t="shared" si="12"/>
        <v>80.432999999999964</v>
      </c>
      <c r="M60" s="97">
        <f t="shared" si="13"/>
        <v>-138.23658536585364</v>
      </c>
      <c r="N60" s="97">
        <f t="shared" si="14"/>
        <v>-215.70027027027015</v>
      </c>
      <c r="O60" s="97">
        <f t="shared" si="15"/>
        <v>-276.86800000000017</v>
      </c>
      <c r="P60" s="97">
        <f t="shared" si="16"/>
        <v>-370.82567901234552</v>
      </c>
      <c r="Q60" s="96">
        <f t="shared" si="17"/>
        <v>-81.704444444444448</v>
      </c>
      <c r="R60" s="97" t="str">
        <f t="shared" si="18"/>
        <v/>
      </c>
      <c r="S60" s="97" t="str">
        <f t="shared" si="19"/>
        <v/>
      </c>
      <c r="T60" s="97" t="str">
        <f t="shared" si="20"/>
        <v/>
      </c>
      <c r="U60" s="97" t="str">
        <f t="shared" si="21"/>
        <v/>
      </c>
      <c r="V60" s="97" t="str">
        <f t="shared" si="22"/>
        <v/>
      </c>
      <c r="W60" s="97">
        <f t="shared" si="23"/>
        <v>5.6555555555555515</v>
      </c>
      <c r="X60" s="97">
        <f t="shared" si="24"/>
        <v>128.45555555555558</v>
      </c>
      <c r="Y60" s="97">
        <f t="shared" si="25"/>
        <v>26.155555555555551</v>
      </c>
      <c r="Z60" s="97">
        <f t="shared" si="26"/>
        <v>38.555555555555557</v>
      </c>
      <c r="AA60" s="97">
        <f t="shared" si="27"/>
        <v>-64.664444444444442</v>
      </c>
      <c r="AB60" s="97">
        <f t="shared" si="28"/>
        <v>-15.24444444444444</v>
      </c>
      <c r="AC60" s="36">
        <f t="shared" si="29"/>
        <v>67.728107777097378</v>
      </c>
      <c r="AD60" s="35">
        <f t="shared" si="30"/>
        <v>0</v>
      </c>
      <c r="AE60" s="35">
        <f t="shared" si="31"/>
        <v>0</v>
      </c>
      <c r="AF60" s="35">
        <f t="shared" si="32"/>
        <v>0</v>
      </c>
      <c r="AG60" s="35">
        <f t="shared" si="33"/>
        <v>0</v>
      </c>
      <c r="AH60" s="35">
        <f t="shared" si="34"/>
        <v>0</v>
      </c>
      <c r="AI60" s="35">
        <f t="shared" si="35"/>
        <v>72.188699945145359</v>
      </c>
      <c r="AJ60" s="35">
        <f t="shared" si="36"/>
        <v>53.322154684552494</v>
      </c>
      <c r="AK60" s="35">
        <f t="shared" si="37"/>
        <v>20.309787688609962</v>
      </c>
      <c r="AL60" s="35">
        <f t="shared" si="38"/>
        <v>19.366611725924184</v>
      </c>
      <c r="AM60" s="35">
        <f t="shared" si="39"/>
        <v>6.6313169570392816</v>
      </c>
      <c r="AN60" s="35">
        <f t="shared" si="40"/>
        <v>10.374882849109653</v>
      </c>
      <c r="AO60" s="36">
        <f t="shared" si="41"/>
        <v>100</v>
      </c>
      <c r="AP60" s="35">
        <f t="shared" si="42"/>
        <v>0</v>
      </c>
      <c r="AQ60" s="35">
        <f t="shared" si="43"/>
        <v>0</v>
      </c>
      <c r="AR60" s="35">
        <f t="shared" si="44"/>
        <v>0</v>
      </c>
      <c r="AS60" s="35">
        <f t="shared" si="45"/>
        <v>0</v>
      </c>
      <c r="AT60" s="35">
        <f t="shared" si="46"/>
        <v>0</v>
      </c>
      <c r="AU60" s="35">
        <f t="shared" si="47"/>
        <v>51.729559748427668</v>
      </c>
      <c r="AV60" s="35">
        <f t="shared" si="48"/>
        <v>100</v>
      </c>
      <c r="AW60" s="35">
        <f t="shared" si="49"/>
        <v>92.462006079027361</v>
      </c>
      <c r="AX60" s="35">
        <f t="shared" si="50"/>
        <v>100</v>
      </c>
      <c r="AY60" s="35">
        <f t="shared" si="51"/>
        <v>37.252279635258361</v>
      </c>
      <c r="AZ60" s="35">
        <f t="shared" si="52"/>
        <v>67.294832826747722</v>
      </c>
      <c r="BA60" s="36">
        <f t="shared" si="53"/>
        <v>93.820927414626539</v>
      </c>
      <c r="BB60" s="35">
        <f t="shared" si="54"/>
        <v>0</v>
      </c>
      <c r="BC60" s="35">
        <f t="shared" si="55"/>
        <v>0</v>
      </c>
      <c r="BD60" s="35">
        <f t="shared" si="56"/>
        <v>0</v>
      </c>
      <c r="BE60" s="35">
        <f t="shared" si="57"/>
        <v>0</v>
      </c>
      <c r="BF60" s="35">
        <f t="shared" si="58"/>
        <v>0</v>
      </c>
      <c r="BG60" s="35">
        <f t="shared" si="59"/>
        <v>100</v>
      </c>
      <c r="BH60" s="35">
        <f t="shared" si="60"/>
        <v>73.864960478677204</v>
      </c>
      <c r="BI60" s="35">
        <f t="shared" si="61"/>
        <v>28.134303158310004</v>
      </c>
      <c r="BJ60" s="35">
        <f t="shared" si="62"/>
        <v>26.827760772309869</v>
      </c>
      <c r="BK60" s="35">
        <f t="shared" si="63"/>
        <v>9.1860872436797951</v>
      </c>
      <c r="BL60" s="35">
        <f t="shared" si="64"/>
        <v>14.371893186874544</v>
      </c>
      <c r="BM60" s="35">
        <f t="shared" si="65"/>
        <v>11.469937572238212</v>
      </c>
      <c r="BN60" s="35">
        <f t="shared" si="66"/>
        <v>100</v>
      </c>
      <c r="BO60" s="35">
        <f t="shared" si="67"/>
        <v>0</v>
      </c>
      <c r="BP60" s="36">
        <f t="shared" si="68"/>
        <v>67.728107777097378</v>
      </c>
      <c r="BQ60" s="35">
        <f t="shared" si="69"/>
        <v>0</v>
      </c>
      <c r="BR60" s="35">
        <f t="shared" si="70"/>
        <v>0</v>
      </c>
      <c r="BS60" s="35">
        <f t="shared" si="71"/>
        <v>0</v>
      </c>
      <c r="BT60" s="35">
        <f t="shared" si="72"/>
        <v>0</v>
      </c>
      <c r="BU60" s="35">
        <f t="shared" si="73"/>
        <v>0</v>
      </c>
      <c r="BV60" s="35">
        <f t="shared" si="74"/>
        <v>72.188699945145359</v>
      </c>
      <c r="BW60" s="35">
        <f t="shared" si="75"/>
        <v>53.322154684552501</v>
      </c>
      <c r="BX60" s="35">
        <f t="shared" si="76"/>
        <v>20.309787688609962</v>
      </c>
      <c r="BY60" s="35">
        <f t="shared" si="77"/>
        <v>19.366611725924184</v>
      </c>
      <c r="BZ60" s="35">
        <f t="shared" si="78"/>
        <v>6.6313169570392816</v>
      </c>
      <c r="CA60" s="35">
        <f t="shared" si="79"/>
        <v>10.374882849109653</v>
      </c>
      <c r="CB60" s="35">
        <f t="shared" si="80"/>
        <v>1.3890567304464585</v>
      </c>
      <c r="CC60" s="35">
        <f t="shared" si="81"/>
        <v>12.110412299091545</v>
      </c>
      <c r="CD60" s="35">
        <f t="shared" si="82"/>
        <v>0</v>
      </c>
      <c r="CE60" s="36">
        <f t="shared" si="83"/>
        <v>17.389937106918239</v>
      </c>
      <c r="CF60" s="35">
        <f t="shared" si="84"/>
        <v>0</v>
      </c>
      <c r="CG60" s="35">
        <f t="shared" si="85"/>
        <v>0</v>
      </c>
      <c r="CH60" s="35">
        <f t="shared" si="86"/>
        <v>0</v>
      </c>
      <c r="CI60" s="35">
        <f t="shared" si="87"/>
        <v>0</v>
      </c>
      <c r="CJ60" s="35">
        <f t="shared" si="88"/>
        <v>0</v>
      </c>
      <c r="CK60" s="35">
        <f t="shared" si="89"/>
        <v>51.729559748427668</v>
      </c>
      <c r="CL60" s="35">
        <f t="shared" si="90"/>
        <v>100</v>
      </c>
      <c r="CM60" s="35">
        <f t="shared" si="91"/>
        <v>59.787735849056602</v>
      </c>
      <c r="CN60" s="35">
        <f t="shared" si="92"/>
        <v>64.661949685534594</v>
      </c>
      <c r="CO60" s="35">
        <f t="shared" si="93"/>
        <v>24.088050314465409</v>
      </c>
      <c r="CP60" s="35">
        <f t="shared" si="94"/>
        <v>43.514150943396224</v>
      </c>
      <c r="CQ60" s="35">
        <f t="shared" si="95"/>
        <v>23.877668782458162</v>
      </c>
      <c r="CR60" s="35">
        <f t="shared" si="96"/>
        <v>100</v>
      </c>
      <c r="CS60" s="35">
        <f t="shared" si="97"/>
        <v>0</v>
      </c>
      <c r="CT60" s="23">
        <v>44.24</v>
      </c>
      <c r="CU60" s="21"/>
      <c r="CV60" s="21"/>
      <c r="CW60" s="21"/>
      <c r="CX60" s="26"/>
      <c r="CY60" s="26"/>
      <c r="CZ60" s="21">
        <v>131.6</v>
      </c>
      <c r="DA60" s="21">
        <v>254.4</v>
      </c>
      <c r="DB60" s="21">
        <v>152.1</v>
      </c>
      <c r="DC60" s="21">
        <v>164.5</v>
      </c>
      <c r="DD60" s="21">
        <v>61.28</v>
      </c>
      <c r="DE60" s="21">
        <v>110.7</v>
      </c>
      <c r="DF60" s="21">
        <v>41.38</v>
      </c>
      <c r="DG60" s="21">
        <v>173.3</v>
      </c>
      <c r="DH60" s="24"/>
      <c r="DI60" s="23">
        <v>3.294</v>
      </c>
      <c r="DJ60" s="21"/>
      <c r="DK60" s="21"/>
      <c r="DL60" s="21"/>
      <c r="DM60" s="26"/>
      <c r="DN60" s="26"/>
      <c r="DO60" s="21">
        <v>41.68</v>
      </c>
      <c r="DP60" s="21">
        <v>43.1</v>
      </c>
      <c r="DQ60" s="21">
        <v>15.49</v>
      </c>
      <c r="DR60" s="21">
        <v>16.93</v>
      </c>
      <c r="DS60" s="21">
        <v>30.79</v>
      </c>
      <c r="DT60" s="21">
        <v>12.29</v>
      </c>
      <c r="DU60" s="21">
        <v>3.2440000000000002</v>
      </c>
      <c r="DV60" s="21">
        <v>78.400000000000006</v>
      </c>
      <c r="DW60" s="24"/>
    </row>
    <row r="61" spans="1:127" x14ac:dyDescent="0.2">
      <c r="A61" s="29" t="s">
        <v>45</v>
      </c>
      <c r="B61" s="29" t="e">
        <f>VLOOKUP(A61,#REF!,6,FALSE)</f>
        <v>#REF!</v>
      </c>
      <c r="C61" s="48" t="s">
        <v>335</v>
      </c>
      <c r="D61" s="29" t="s">
        <v>134</v>
      </c>
      <c r="E61" s="96" t="str">
        <f t="shared" si="5"/>
        <v/>
      </c>
      <c r="F61" s="97">
        <f t="shared" si="6"/>
        <v>-37.712151898734362</v>
      </c>
      <c r="G61" s="97">
        <f t="shared" si="7"/>
        <v>5.7610666666666646</v>
      </c>
      <c r="H61" s="97">
        <f t="shared" si="8"/>
        <v>-14.761818181818143</v>
      </c>
      <c r="I61" s="97">
        <f t="shared" si="9"/>
        <v>-23.469647058823568</v>
      </c>
      <c r="J61" s="97">
        <f t="shared" si="10"/>
        <v>23.340136986301388</v>
      </c>
      <c r="K61" s="97" t="str">
        <f t="shared" si="11"/>
        <v/>
      </c>
      <c r="L61" s="97" t="str">
        <f t="shared" si="12"/>
        <v/>
      </c>
      <c r="M61" s="97" t="str">
        <f t="shared" si="13"/>
        <v/>
      </c>
      <c r="N61" s="97" t="str">
        <f t="shared" si="14"/>
        <v/>
      </c>
      <c r="O61" s="97" t="str">
        <f t="shared" si="15"/>
        <v/>
      </c>
      <c r="P61" s="97" t="str">
        <f t="shared" si="16"/>
        <v/>
      </c>
      <c r="Q61" s="96" t="str">
        <f t="shared" si="17"/>
        <v/>
      </c>
      <c r="R61" s="97">
        <f t="shared" si="18"/>
        <v>144.49999999999997</v>
      </c>
      <c r="S61" s="97">
        <f t="shared" si="19"/>
        <v>18.299999999999983</v>
      </c>
      <c r="T61" s="97">
        <f t="shared" si="20"/>
        <v>-78.800000000000011</v>
      </c>
      <c r="U61" s="97">
        <f t="shared" si="21"/>
        <v>-18.800000000000011</v>
      </c>
      <c r="V61" s="97">
        <f t="shared" si="22"/>
        <v>-65.200000000000017</v>
      </c>
      <c r="W61" s="97" t="str">
        <f t="shared" si="23"/>
        <v/>
      </c>
      <c r="X61" s="97" t="str">
        <f t="shared" si="24"/>
        <v/>
      </c>
      <c r="Y61" s="97" t="str">
        <f t="shared" si="25"/>
        <v/>
      </c>
      <c r="Z61" s="97" t="str">
        <f t="shared" si="26"/>
        <v/>
      </c>
      <c r="AA61" s="97" t="str">
        <f t="shared" si="27"/>
        <v/>
      </c>
      <c r="AB61" s="97" t="str">
        <f t="shared" si="28"/>
        <v/>
      </c>
      <c r="AC61" s="36">
        <f t="shared" si="29"/>
        <v>0</v>
      </c>
      <c r="AD61" s="35">
        <f t="shared" si="30"/>
        <v>39.696641386782233</v>
      </c>
      <c r="AE61" s="35">
        <f t="shared" si="31"/>
        <v>35.086181711948583</v>
      </c>
      <c r="AF61" s="35">
        <f t="shared" si="32"/>
        <v>38.467741935483872</v>
      </c>
      <c r="AG61" s="35">
        <f t="shared" si="33"/>
        <v>41.080097087378633</v>
      </c>
      <c r="AH61" s="35">
        <f t="shared" si="34"/>
        <v>45.446635730858461</v>
      </c>
      <c r="AI61" s="35">
        <f t="shared" si="35"/>
        <v>0</v>
      </c>
      <c r="AJ61" s="35">
        <f t="shared" si="36"/>
        <v>0</v>
      </c>
      <c r="AK61" s="35">
        <f t="shared" si="37"/>
        <v>0</v>
      </c>
      <c r="AL61" s="35">
        <f t="shared" si="38"/>
        <v>0</v>
      </c>
      <c r="AM61" s="35">
        <f t="shared" si="39"/>
        <v>0</v>
      </c>
      <c r="AN61" s="35">
        <f t="shared" si="40"/>
        <v>0</v>
      </c>
      <c r="AO61" s="36">
        <f t="shared" si="41"/>
        <v>0</v>
      </c>
      <c r="AP61" s="35">
        <f t="shared" si="42"/>
        <v>100</v>
      </c>
      <c r="AQ61" s="35">
        <f t="shared" si="43"/>
        <v>65.556768558951973</v>
      </c>
      <c r="AR61" s="35">
        <f t="shared" si="44"/>
        <v>39.0556768558952</v>
      </c>
      <c r="AS61" s="35">
        <f t="shared" si="45"/>
        <v>55.431222707423586</v>
      </c>
      <c r="AT61" s="35">
        <f t="shared" si="46"/>
        <v>42.767467248908297</v>
      </c>
      <c r="AU61" s="35">
        <f t="shared" si="47"/>
        <v>0</v>
      </c>
      <c r="AV61" s="35">
        <f t="shared" si="48"/>
        <v>0</v>
      </c>
      <c r="AW61" s="35">
        <f t="shared" si="49"/>
        <v>0</v>
      </c>
      <c r="AX61" s="35">
        <f t="shared" si="50"/>
        <v>0</v>
      </c>
      <c r="AY61" s="35">
        <f t="shared" si="51"/>
        <v>0</v>
      </c>
      <c r="AZ61" s="35">
        <f t="shared" si="52"/>
        <v>0</v>
      </c>
      <c r="BA61" s="36">
        <f t="shared" si="53"/>
        <v>0</v>
      </c>
      <c r="BB61" s="35">
        <f t="shared" si="54"/>
        <v>87.347810785976492</v>
      </c>
      <c r="BC61" s="35">
        <f t="shared" si="55"/>
        <v>77.203034168984516</v>
      </c>
      <c r="BD61" s="35">
        <f t="shared" si="56"/>
        <v>84.643761450892413</v>
      </c>
      <c r="BE61" s="35">
        <f t="shared" si="57"/>
        <v>90.391943048680005</v>
      </c>
      <c r="BF61" s="35">
        <f t="shared" si="58"/>
        <v>100</v>
      </c>
      <c r="BG61" s="35">
        <f t="shared" si="59"/>
        <v>0</v>
      </c>
      <c r="BH61" s="35">
        <f t="shared" si="60"/>
        <v>0</v>
      </c>
      <c r="BI61" s="35">
        <f t="shared" si="61"/>
        <v>0</v>
      </c>
      <c r="BJ61" s="35">
        <f t="shared" si="62"/>
        <v>0</v>
      </c>
      <c r="BK61" s="35">
        <f t="shared" si="63"/>
        <v>0</v>
      </c>
      <c r="BL61" s="35">
        <f t="shared" si="64"/>
        <v>0</v>
      </c>
      <c r="BM61" s="35">
        <f t="shared" si="65"/>
        <v>0</v>
      </c>
      <c r="BN61" s="35">
        <f t="shared" si="66"/>
        <v>0</v>
      </c>
      <c r="BO61" s="35">
        <f t="shared" si="67"/>
        <v>0</v>
      </c>
      <c r="BP61" s="36">
        <f t="shared" si="68"/>
        <v>0</v>
      </c>
      <c r="BQ61" s="35">
        <f t="shared" si="69"/>
        <v>39.696641386782233</v>
      </c>
      <c r="BR61" s="35">
        <f t="shared" si="70"/>
        <v>35.086181711948583</v>
      </c>
      <c r="BS61" s="35">
        <f t="shared" si="71"/>
        <v>38.467741935483872</v>
      </c>
      <c r="BT61" s="35">
        <f t="shared" si="72"/>
        <v>41.08009708737864</v>
      </c>
      <c r="BU61" s="35">
        <f t="shared" si="73"/>
        <v>45.446635730858461</v>
      </c>
      <c r="BV61" s="35">
        <f t="shared" si="74"/>
        <v>0</v>
      </c>
      <c r="BW61" s="35">
        <f t="shared" si="75"/>
        <v>0</v>
      </c>
      <c r="BX61" s="35">
        <f t="shared" si="76"/>
        <v>0</v>
      </c>
      <c r="BY61" s="35">
        <f t="shared" si="77"/>
        <v>0</v>
      </c>
      <c r="BZ61" s="35">
        <f t="shared" si="78"/>
        <v>0</v>
      </c>
      <c r="CA61" s="35">
        <f t="shared" si="79"/>
        <v>0</v>
      </c>
      <c r="CB61" s="35">
        <f t="shared" si="80"/>
        <v>0</v>
      </c>
      <c r="CC61" s="35">
        <f t="shared" si="81"/>
        <v>0</v>
      </c>
      <c r="CD61" s="35">
        <f t="shared" si="82"/>
        <v>0</v>
      </c>
      <c r="CE61" s="36">
        <f t="shared" si="83"/>
        <v>0</v>
      </c>
      <c r="CF61" s="35">
        <f t="shared" si="84"/>
        <v>100</v>
      </c>
      <c r="CG61" s="35">
        <f t="shared" si="85"/>
        <v>65.556768558951973</v>
      </c>
      <c r="CH61" s="35">
        <f t="shared" si="86"/>
        <v>39.0556768558952</v>
      </c>
      <c r="CI61" s="35">
        <f t="shared" si="87"/>
        <v>55.431222707423586</v>
      </c>
      <c r="CJ61" s="35">
        <f t="shared" si="88"/>
        <v>42.767467248908297</v>
      </c>
      <c r="CK61" s="35">
        <f t="shared" si="89"/>
        <v>0</v>
      </c>
      <c r="CL61" s="35">
        <f t="shared" si="90"/>
        <v>0</v>
      </c>
      <c r="CM61" s="35">
        <f t="shared" si="91"/>
        <v>0</v>
      </c>
      <c r="CN61" s="35">
        <f t="shared" si="92"/>
        <v>0</v>
      </c>
      <c r="CO61" s="35">
        <f t="shared" si="93"/>
        <v>0</v>
      </c>
      <c r="CP61" s="35">
        <f t="shared" si="94"/>
        <v>0</v>
      </c>
      <c r="CQ61" s="35">
        <f t="shared" si="95"/>
        <v>0</v>
      </c>
      <c r="CR61" s="35">
        <f t="shared" si="96"/>
        <v>0</v>
      </c>
      <c r="CS61" s="35">
        <f t="shared" si="97"/>
        <v>0</v>
      </c>
      <c r="CT61" s="23"/>
      <c r="CU61" s="21">
        <v>366.4</v>
      </c>
      <c r="CV61" s="21">
        <v>240.2</v>
      </c>
      <c r="CW61" s="21">
        <v>143.1</v>
      </c>
      <c r="CX61" s="21">
        <v>203.1</v>
      </c>
      <c r="CY61" s="21">
        <v>156.69999999999999</v>
      </c>
      <c r="CZ61" s="21"/>
      <c r="DA61" s="21"/>
      <c r="DB61" s="21"/>
      <c r="DC61" s="21"/>
      <c r="DD61" s="21"/>
      <c r="DE61" s="21"/>
      <c r="DF61" s="21"/>
      <c r="DG61" s="21"/>
      <c r="DH61" s="21"/>
      <c r="DI61" s="23"/>
      <c r="DJ61" s="21">
        <v>25.32</v>
      </c>
      <c r="DK61" s="21">
        <v>15.85</v>
      </c>
      <c r="DL61" s="21">
        <v>4.7690000000000001</v>
      </c>
      <c r="DM61" s="21">
        <v>10.94</v>
      </c>
      <c r="DN61" s="21">
        <v>47.06</v>
      </c>
      <c r="DO61" s="21"/>
      <c r="DP61" s="21"/>
      <c r="DQ61" s="21"/>
      <c r="DR61" s="21"/>
      <c r="DS61" s="21"/>
      <c r="DT61" s="21"/>
      <c r="DU61" s="21"/>
      <c r="DV61" s="21"/>
      <c r="DW61" s="21"/>
    </row>
    <row r="62" spans="1:127" x14ac:dyDescent="0.2">
      <c r="A62" s="29" t="s">
        <v>46</v>
      </c>
      <c r="B62" s="29" t="e">
        <f>VLOOKUP(A62,#REF!,6,FALSE)</f>
        <v>#REF!</v>
      </c>
      <c r="C62" s="48" t="s">
        <v>335</v>
      </c>
      <c r="D62" s="29" t="s">
        <v>134</v>
      </c>
      <c r="E62" s="96" t="str">
        <f t="shared" si="5"/>
        <v/>
      </c>
      <c r="F62" s="97">
        <f t="shared" si="6"/>
        <v>53.587848101265649</v>
      </c>
      <c r="G62" s="97">
        <f t="shared" si="7"/>
        <v>16.361066666666687</v>
      </c>
      <c r="H62" s="97" t="str">
        <f t="shared" si="8"/>
        <v/>
      </c>
      <c r="I62" s="97" t="str">
        <f t="shared" si="9"/>
        <v/>
      </c>
      <c r="J62" s="97" t="str">
        <f t="shared" si="10"/>
        <v/>
      </c>
      <c r="K62" s="97" t="str">
        <f t="shared" si="11"/>
        <v/>
      </c>
      <c r="L62" s="97" t="str">
        <f t="shared" si="12"/>
        <v/>
      </c>
      <c r="M62" s="97">
        <f t="shared" si="13"/>
        <v>161.56341463414634</v>
      </c>
      <c r="N62" s="97">
        <f t="shared" si="14"/>
        <v>-123.90027027027014</v>
      </c>
      <c r="O62" s="97">
        <f t="shared" si="15"/>
        <v>-260.15800000000013</v>
      </c>
      <c r="P62" s="97" t="str">
        <f t="shared" si="16"/>
        <v/>
      </c>
      <c r="Q62" s="96" t="str">
        <f t="shared" si="17"/>
        <v/>
      </c>
      <c r="R62" s="97">
        <f t="shared" si="18"/>
        <v>158.762</v>
      </c>
      <c r="S62" s="97">
        <f t="shared" si="19"/>
        <v>-48.137999999999977</v>
      </c>
      <c r="T62" s="97" t="str">
        <f t="shared" si="20"/>
        <v/>
      </c>
      <c r="U62" s="97" t="str">
        <f t="shared" si="21"/>
        <v/>
      </c>
      <c r="V62" s="97" t="str">
        <f t="shared" si="22"/>
        <v/>
      </c>
      <c r="W62" s="97" t="str">
        <f t="shared" si="23"/>
        <v/>
      </c>
      <c r="X62" s="97" t="str">
        <f t="shared" si="24"/>
        <v/>
      </c>
      <c r="Y62" s="97">
        <f t="shared" si="25"/>
        <v>152.96199999999999</v>
      </c>
      <c r="Z62" s="97">
        <f t="shared" si="26"/>
        <v>-42.637999999999977</v>
      </c>
      <c r="AA62" s="97">
        <f t="shared" si="27"/>
        <v>-220.94799999999998</v>
      </c>
      <c r="AB62" s="97" t="str">
        <f t="shared" si="28"/>
        <v/>
      </c>
      <c r="AC62" s="36">
        <f t="shared" si="29"/>
        <v>0</v>
      </c>
      <c r="AD62" s="35">
        <f t="shared" si="30"/>
        <v>49.58829902491874</v>
      </c>
      <c r="AE62" s="35">
        <f t="shared" si="31"/>
        <v>36.634531113058721</v>
      </c>
      <c r="AF62" s="35">
        <f t="shared" si="32"/>
        <v>0</v>
      </c>
      <c r="AG62" s="35">
        <f t="shared" si="33"/>
        <v>0</v>
      </c>
      <c r="AH62" s="35">
        <f t="shared" si="34"/>
        <v>0</v>
      </c>
      <c r="AI62" s="35">
        <f t="shared" si="35"/>
        <v>0</v>
      </c>
      <c r="AJ62" s="35">
        <f t="shared" si="36"/>
        <v>0</v>
      </c>
      <c r="AK62" s="35">
        <f t="shared" si="37"/>
        <v>60.341834690879956</v>
      </c>
      <c r="AL62" s="35">
        <f t="shared" si="38"/>
        <v>30.174240640452084</v>
      </c>
      <c r="AM62" s="35">
        <f t="shared" si="39"/>
        <v>8.4395628178768511</v>
      </c>
      <c r="AN62" s="35">
        <f t="shared" si="40"/>
        <v>0</v>
      </c>
      <c r="AO62" s="36">
        <f t="shared" si="41"/>
        <v>0</v>
      </c>
      <c r="AP62" s="35">
        <f t="shared" si="42"/>
        <v>100</v>
      </c>
      <c r="AQ62" s="35">
        <f t="shared" si="43"/>
        <v>54.79571771902993</v>
      </c>
      <c r="AR62" s="35">
        <f t="shared" si="44"/>
        <v>0</v>
      </c>
      <c r="AS62" s="35">
        <f t="shared" si="45"/>
        <v>0</v>
      </c>
      <c r="AT62" s="35">
        <f t="shared" si="46"/>
        <v>0</v>
      </c>
      <c r="AU62" s="35">
        <f t="shared" si="47"/>
        <v>0</v>
      </c>
      <c r="AV62" s="35">
        <f t="shared" si="48"/>
        <v>0</v>
      </c>
      <c r="AW62" s="35">
        <f t="shared" si="49"/>
        <v>100</v>
      </c>
      <c r="AX62" s="35">
        <f t="shared" si="50"/>
        <v>56.716087630006641</v>
      </c>
      <c r="AY62" s="35">
        <f t="shared" si="51"/>
        <v>17.258242974109315</v>
      </c>
      <c r="AZ62" s="35">
        <f t="shared" si="52"/>
        <v>0</v>
      </c>
      <c r="BA62" s="36">
        <f t="shared" si="53"/>
        <v>0</v>
      </c>
      <c r="BB62" s="35">
        <f t="shared" si="54"/>
        <v>82.178971320561288</v>
      </c>
      <c r="BC62" s="35">
        <f t="shared" si="55"/>
        <v>60.711662647863854</v>
      </c>
      <c r="BD62" s="35">
        <f t="shared" si="56"/>
        <v>0</v>
      </c>
      <c r="BE62" s="35">
        <f t="shared" si="57"/>
        <v>0</v>
      </c>
      <c r="BF62" s="35">
        <f t="shared" si="58"/>
        <v>0</v>
      </c>
      <c r="BG62" s="35">
        <f t="shared" si="59"/>
        <v>0</v>
      </c>
      <c r="BH62" s="35">
        <f t="shared" si="60"/>
        <v>0</v>
      </c>
      <c r="BI62" s="35">
        <f t="shared" si="61"/>
        <v>100</v>
      </c>
      <c r="BJ62" s="35">
        <f t="shared" si="62"/>
        <v>50.005507447741905</v>
      </c>
      <c r="BK62" s="35">
        <f t="shared" si="63"/>
        <v>13.986254911059913</v>
      </c>
      <c r="BL62" s="35">
        <f t="shared" si="64"/>
        <v>0</v>
      </c>
      <c r="BM62" s="35">
        <f t="shared" si="65"/>
        <v>0</v>
      </c>
      <c r="BN62" s="35">
        <f t="shared" si="66"/>
        <v>0</v>
      </c>
      <c r="BO62" s="35">
        <f t="shared" si="67"/>
        <v>0</v>
      </c>
      <c r="BP62" s="36">
        <f t="shared" si="68"/>
        <v>0</v>
      </c>
      <c r="BQ62" s="35">
        <f t="shared" si="69"/>
        <v>49.58829902491874</v>
      </c>
      <c r="BR62" s="35">
        <f t="shared" si="70"/>
        <v>36.634531113058721</v>
      </c>
      <c r="BS62" s="35">
        <f t="shared" si="71"/>
        <v>0</v>
      </c>
      <c r="BT62" s="35">
        <f t="shared" si="72"/>
        <v>0</v>
      </c>
      <c r="BU62" s="35">
        <f t="shared" si="73"/>
        <v>0</v>
      </c>
      <c r="BV62" s="35">
        <f t="shared" si="74"/>
        <v>0</v>
      </c>
      <c r="BW62" s="35">
        <f t="shared" si="75"/>
        <v>0</v>
      </c>
      <c r="BX62" s="35">
        <f t="shared" si="76"/>
        <v>60.341834690879956</v>
      </c>
      <c r="BY62" s="35">
        <f t="shared" si="77"/>
        <v>30.174240640452084</v>
      </c>
      <c r="BZ62" s="35">
        <f t="shared" si="78"/>
        <v>8.4395628178768511</v>
      </c>
      <c r="CA62" s="35">
        <f t="shared" si="79"/>
        <v>0</v>
      </c>
      <c r="CB62" s="35">
        <f t="shared" si="80"/>
        <v>0</v>
      </c>
      <c r="CC62" s="35">
        <f t="shared" si="81"/>
        <v>0</v>
      </c>
      <c r="CD62" s="35">
        <f t="shared" si="82"/>
        <v>0</v>
      </c>
      <c r="CE62" s="36">
        <f t="shared" si="83"/>
        <v>0</v>
      </c>
      <c r="CF62" s="35">
        <f t="shared" si="84"/>
        <v>100</v>
      </c>
      <c r="CG62" s="35">
        <f t="shared" si="85"/>
        <v>54.79571771902993</v>
      </c>
      <c r="CH62" s="35">
        <f t="shared" si="86"/>
        <v>0</v>
      </c>
      <c r="CI62" s="35">
        <f t="shared" si="87"/>
        <v>0</v>
      </c>
      <c r="CJ62" s="35">
        <f t="shared" si="88"/>
        <v>0</v>
      </c>
      <c r="CK62" s="35">
        <f t="shared" si="89"/>
        <v>0</v>
      </c>
      <c r="CL62" s="35">
        <f t="shared" si="90"/>
        <v>0</v>
      </c>
      <c r="CM62" s="35">
        <f t="shared" si="91"/>
        <v>98.732794406816694</v>
      </c>
      <c r="CN62" s="35">
        <f t="shared" si="92"/>
        <v>55.997378195324451</v>
      </c>
      <c r="CO62" s="35">
        <f t="shared" si="93"/>
        <v>17.039545553856236</v>
      </c>
      <c r="CP62" s="35">
        <f t="shared" si="94"/>
        <v>0</v>
      </c>
      <c r="CQ62" s="35">
        <f t="shared" si="95"/>
        <v>0</v>
      </c>
      <c r="CR62" s="35">
        <f t="shared" si="96"/>
        <v>0</v>
      </c>
      <c r="CS62" s="35">
        <f t="shared" si="97"/>
        <v>0</v>
      </c>
      <c r="CT62" s="23"/>
      <c r="CU62" s="26">
        <v>457.7</v>
      </c>
      <c r="CV62" s="21">
        <v>250.8</v>
      </c>
      <c r="CW62" s="21"/>
      <c r="CX62" s="22"/>
      <c r="CY62" s="21"/>
      <c r="CZ62" s="21"/>
      <c r="DA62" s="21"/>
      <c r="DB62" s="26">
        <v>451.9</v>
      </c>
      <c r="DC62" s="26">
        <v>256.3</v>
      </c>
      <c r="DD62" s="21">
        <v>77.989999999999995</v>
      </c>
      <c r="DE62" s="21"/>
      <c r="DF62" s="21"/>
      <c r="DG62" s="21"/>
      <c r="DH62" s="21"/>
      <c r="DI62" s="23"/>
      <c r="DJ62" s="26">
        <v>93.44</v>
      </c>
      <c r="DK62" s="21">
        <v>39.35</v>
      </c>
      <c r="DL62" s="21"/>
      <c r="DM62" s="22"/>
      <c r="DN62" s="21"/>
      <c r="DO62" s="21"/>
      <c r="DP62" s="21"/>
      <c r="DQ62" s="26">
        <v>437.5</v>
      </c>
      <c r="DR62" s="26">
        <v>96.78</v>
      </c>
      <c r="DS62" s="21">
        <v>11.7</v>
      </c>
      <c r="DT62" s="21"/>
      <c r="DU62" s="21"/>
      <c r="DV62" s="21"/>
      <c r="DW62" s="21"/>
    </row>
    <row r="63" spans="1:127" x14ac:dyDescent="0.2">
      <c r="A63" s="29" t="s">
        <v>47</v>
      </c>
      <c r="B63" s="29" t="e">
        <f>VLOOKUP(A63,#REF!,6,FALSE)</f>
        <v>#REF!</v>
      </c>
      <c r="C63" s="48" t="s">
        <v>335</v>
      </c>
      <c r="D63" s="29" t="s">
        <v>133</v>
      </c>
      <c r="E63" s="96">
        <f t="shared" si="5"/>
        <v>-9.8315151515151484</v>
      </c>
      <c r="F63" s="97" t="str">
        <f t="shared" si="6"/>
        <v/>
      </c>
      <c r="G63" s="97" t="str">
        <f t="shared" si="7"/>
        <v/>
      </c>
      <c r="H63" s="97" t="str">
        <f t="shared" si="8"/>
        <v/>
      </c>
      <c r="I63" s="97">
        <f t="shared" si="9"/>
        <v>-139.77964705882357</v>
      </c>
      <c r="J63" s="97" t="str">
        <f t="shared" si="10"/>
        <v/>
      </c>
      <c r="K63" s="97" t="str">
        <f t="shared" si="11"/>
        <v/>
      </c>
      <c r="L63" s="97">
        <f t="shared" si="12"/>
        <v>47.532999999999959</v>
      </c>
      <c r="M63" s="97" t="str">
        <f t="shared" si="13"/>
        <v/>
      </c>
      <c r="N63" s="97" t="str">
        <f t="shared" si="14"/>
        <v/>
      </c>
      <c r="O63" s="97" t="str">
        <f t="shared" si="15"/>
        <v/>
      </c>
      <c r="P63" s="97" t="str">
        <f t="shared" si="16"/>
        <v/>
      </c>
      <c r="Q63" s="96">
        <f t="shared" si="17"/>
        <v>-61.108000000000004</v>
      </c>
      <c r="R63" s="97" t="str">
        <f t="shared" si="18"/>
        <v/>
      </c>
      <c r="S63" s="97" t="str">
        <f t="shared" si="19"/>
        <v/>
      </c>
      <c r="T63" s="97" t="str">
        <f t="shared" si="20"/>
        <v/>
      </c>
      <c r="U63" s="97">
        <f t="shared" si="21"/>
        <v>-6.617999999999995</v>
      </c>
      <c r="V63" s="97" t="str">
        <f t="shared" si="22"/>
        <v/>
      </c>
      <c r="W63" s="97" t="str">
        <f t="shared" si="23"/>
        <v/>
      </c>
      <c r="X63" s="97">
        <f t="shared" si="24"/>
        <v>128.09199999999998</v>
      </c>
      <c r="Y63" s="97" t="str">
        <f t="shared" si="25"/>
        <v/>
      </c>
      <c r="Z63" s="97" t="str">
        <f t="shared" si="26"/>
        <v/>
      </c>
      <c r="AA63" s="97" t="str">
        <f t="shared" si="27"/>
        <v/>
      </c>
      <c r="AB63" s="97" t="str">
        <f t="shared" si="28"/>
        <v/>
      </c>
      <c r="AC63" s="36">
        <f t="shared" si="29"/>
        <v>49.448867115737904</v>
      </c>
      <c r="AD63" s="35">
        <f t="shared" si="30"/>
        <v>0</v>
      </c>
      <c r="AE63" s="35">
        <f t="shared" si="31"/>
        <v>0</v>
      </c>
      <c r="AF63" s="35">
        <f t="shared" si="32"/>
        <v>0</v>
      </c>
      <c r="AG63" s="35">
        <f t="shared" si="33"/>
        <v>17.554611650485441</v>
      </c>
      <c r="AH63" s="35">
        <f t="shared" si="34"/>
        <v>0</v>
      </c>
      <c r="AI63" s="35">
        <f t="shared" si="35"/>
        <v>0</v>
      </c>
      <c r="AJ63" s="35">
        <f t="shared" si="36"/>
        <v>46.426325717878846</v>
      </c>
      <c r="AK63" s="35">
        <f t="shared" si="37"/>
        <v>0</v>
      </c>
      <c r="AL63" s="35">
        <f t="shared" si="38"/>
        <v>0</v>
      </c>
      <c r="AM63" s="35">
        <f t="shared" si="39"/>
        <v>0</v>
      </c>
      <c r="AN63" s="35">
        <f t="shared" si="40"/>
        <v>0</v>
      </c>
      <c r="AO63" s="36">
        <f t="shared" si="41"/>
        <v>100</v>
      </c>
      <c r="AP63" s="35">
        <f t="shared" si="42"/>
        <v>0</v>
      </c>
      <c r="AQ63" s="35">
        <f t="shared" si="43"/>
        <v>0</v>
      </c>
      <c r="AR63" s="35">
        <f t="shared" si="44"/>
        <v>0</v>
      </c>
      <c r="AS63" s="35">
        <f t="shared" si="45"/>
        <v>99.999999999999986</v>
      </c>
      <c r="AT63" s="35">
        <f t="shared" si="46"/>
        <v>0</v>
      </c>
      <c r="AU63" s="35">
        <f t="shared" si="47"/>
        <v>0</v>
      </c>
      <c r="AV63" s="35">
        <f t="shared" si="48"/>
        <v>100</v>
      </c>
      <c r="AW63" s="35">
        <f t="shared" si="49"/>
        <v>0</v>
      </c>
      <c r="AX63" s="35">
        <f t="shared" si="50"/>
        <v>0</v>
      </c>
      <c r="AY63" s="35">
        <f t="shared" si="51"/>
        <v>0</v>
      </c>
      <c r="AZ63" s="35">
        <f t="shared" si="52"/>
        <v>0</v>
      </c>
      <c r="BA63" s="36">
        <f t="shared" si="53"/>
        <v>100</v>
      </c>
      <c r="BB63" s="35">
        <f t="shared" si="54"/>
        <v>0</v>
      </c>
      <c r="BC63" s="35">
        <f t="shared" si="55"/>
        <v>0</v>
      </c>
      <c r="BD63" s="35">
        <f t="shared" si="56"/>
        <v>0</v>
      </c>
      <c r="BE63" s="35">
        <f t="shared" si="57"/>
        <v>35.500533529712349</v>
      </c>
      <c r="BF63" s="35">
        <f t="shared" si="58"/>
        <v>0</v>
      </c>
      <c r="BG63" s="35">
        <f t="shared" si="59"/>
        <v>0</v>
      </c>
      <c r="BH63" s="35">
        <f t="shared" si="60"/>
        <v>93.887541668478207</v>
      </c>
      <c r="BI63" s="35">
        <f t="shared" si="61"/>
        <v>0</v>
      </c>
      <c r="BJ63" s="35">
        <f t="shared" si="62"/>
        <v>0</v>
      </c>
      <c r="BK63" s="35">
        <f t="shared" si="63"/>
        <v>0</v>
      </c>
      <c r="BL63" s="35">
        <f t="shared" si="64"/>
        <v>0</v>
      </c>
      <c r="BM63" s="35">
        <f t="shared" si="65"/>
        <v>40.212827874447001</v>
      </c>
      <c r="BN63" s="35">
        <f t="shared" si="66"/>
        <v>100</v>
      </c>
      <c r="BO63" s="35">
        <f t="shared" si="67"/>
        <v>0</v>
      </c>
      <c r="BP63" s="36">
        <f t="shared" si="68"/>
        <v>49.448867115737904</v>
      </c>
      <c r="BQ63" s="35">
        <f t="shared" si="69"/>
        <v>0</v>
      </c>
      <c r="BR63" s="35">
        <f t="shared" si="70"/>
        <v>0</v>
      </c>
      <c r="BS63" s="35">
        <f t="shared" si="71"/>
        <v>0</v>
      </c>
      <c r="BT63" s="35">
        <f t="shared" si="72"/>
        <v>17.554611650485437</v>
      </c>
      <c r="BU63" s="35">
        <f t="shared" si="73"/>
        <v>0</v>
      </c>
      <c r="BV63" s="35">
        <f t="shared" si="74"/>
        <v>0</v>
      </c>
      <c r="BW63" s="35">
        <f t="shared" si="75"/>
        <v>46.426325717878846</v>
      </c>
      <c r="BX63" s="35">
        <f t="shared" si="76"/>
        <v>0</v>
      </c>
      <c r="BY63" s="35">
        <f t="shared" si="77"/>
        <v>0</v>
      </c>
      <c r="BZ63" s="35">
        <f t="shared" si="78"/>
        <v>0</v>
      </c>
      <c r="CA63" s="35">
        <f t="shared" si="79"/>
        <v>0</v>
      </c>
      <c r="CB63" s="35">
        <f t="shared" si="80"/>
        <v>1.9342061094326954</v>
      </c>
      <c r="CC63" s="35">
        <f t="shared" si="81"/>
        <v>4.8099231306778476</v>
      </c>
      <c r="CD63" s="35">
        <f t="shared" si="82"/>
        <v>0</v>
      </c>
      <c r="CE63" s="36">
        <f t="shared" si="83"/>
        <v>14.582392776523699</v>
      </c>
      <c r="CF63" s="35">
        <f t="shared" si="84"/>
        <v>0</v>
      </c>
      <c r="CG63" s="35">
        <f t="shared" si="85"/>
        <v>0</v>
      </c>
      <c r="CH63" s="35">
        <f t="shared" si="86"/>
        <v>0</v>
      </c>
      <c r="CI63" s="35">
        <f t="shared" si="87"/>
        <v>39.182844243792324</v>
      </c>
      <c r="CJ63" s="35">
        <f t="shared" si="88"/>
        <v>0</v>
      </c>
      <c r="CK63" s="35">
        <f t="shared" si="89"/>
        <v>0</v>
      </c>
      <c r="CL63" s="35">
        <f t="shared" si="90"/>
        <v>100</v>
      </c>
      <c r="CM63" s="35">
        <f t="shared" si="91"/>
        <v>0</v>
      </c>
      <c r="CN63" s="35">
        <f t="shared" si="92"/>
        <v>0</v>
      </c>
      <c r="CO63" s="35">
        <f t="shared" si="93"/>
        <v>0</v>
      </c>
      <c r="CP63" s="35">
        <f t="shared" si="94"/>
        <v>0</v>
      </c>
      <c r="CQ63" s="35">
        <f t="shared" si="95"/>
        <v>83.713497021647541</v>
      </c>
      <c r="CR63" s="35">
        <f t="shared" si="96"/>
        <v>100</v>
      </c>
      <c r="CS63" s="35">
        <f t="shared" si="97"/>
        <v>0</v>
      </c>
      <c r="CT63" s="23">
        <v>32.299999999999997</v>
      </c>
      <c r="CU63" s="21"/>
      <c r="CV63" s="21"/>
      <c r="CW63" s="21"/>
      <c r="CX63" s="21">
        <v>86.79</v>
      </c>
      <c r="CY63" s="24"/>
      <c r="CZ63" s="26"/>
      <c r="DA63" s="21">
        <v>221.5</v>
      </c>
      <c r="DB63" s="21"/>
      <c r="DC63" s="21"/>
      <c r="DD63" s="21"/>
      <c r="DE63" s="21"/>
      <c r="DF63" s="21">
        <v>57.62</v>
      </c>
      <c r="DG63" s="21">
        <v>68.83</v>
      </c>
      <c r="DH63" s="24"/>
      <c r="DI63" s="23">
        <v>3.496</v>
      </c>
      <c r="DJ63" s="21"/>
      <c r="DK63" s="21"/>
      <c r="DL63" s="21"/>
      <c r="DM63" s="21">
        <v>15.58</v>
      </c>
      <c r="DN63" s="24"/>
      <c r="DO63" s="26"/>
      <c r="DP63" s="21">
        <v>16.940000000000001</v>
      </c>
      <c r="DQ63" s="21"/>
      <c r="DR63" s="21"/>
      <c r="DS63" s="21"/>
      <c r="DT63" s="21"/>
      <c r="DU63" s="21">
        <v>29.36</v>
      </c>
      <c r="DV63" s="21">
        <v>19.09</v>
      </c>
      <c r="DW63" s="24"/>
    </row>
    <row r="64" spans="1:127" x14ac:dyDescent="0.2">
      <c r="A64" s="29" t="s">
        <v>48</v>
      </c>
      <c r="B64" s="29" t="e">
        <f>VLOOKUP(A64,#REF!,6,FALSE)</f>
        <v>#REF!</v>
      </c>
      <c r="C64" s="48" t="s">
        <v>335</v>
      </c>
      <c r="D64" s="29" t="s">
        <v>133</v>
      </c>
      <c r="E64" s="96">
        <f t="shared" si="5"/>
        <v>2.748484848484857</v>
      </c>
      <c r="F64" s="97">
        <f t="shared" si="6"/>
        <v>177.88784810126566</v>
      </c>
      <c r="G64" s="97">
        <f t="shared" si="7"/>
        <v>219.6610666666667</v>
      </c>
      <c r="H64" s="97">
        <f t="shared" si="8"/>
        <v>138.03818181818184</v>
      </c>
      <c r="I64" s="97">
        <f t="shared" si="9"/>
        <v>200.93035294117644</v>
      </c>
      <c r="J64" s="97" t="str">
        <f t="shared" si="10"/>
        <v/>
      </c>
      <c r="K64" s="97">
        <f t="shared" si="11"/>
        <v>94.193333333333356</v>
      </c>
      <c r="L64" s="97">
        <f t="shared" si="12"/>
        <v>71.632999999999953</v>
      </c>
      <c r="M64" s="97">
        <f t="shared" si="13"/>
        <v>458.56341463414634</v>
      </c>
      <c r="N64" s="97">
        <f t="shared" si="14"/>
        <v>469.19972972972982</v>
      </c>
      <c r="O64" s="97">
        <f t="shared" si="15"/>
        <v>532.45199999999988</v>
      </c>
      <c r="P64" s="97">
        <f t="shared" si="16"/>
        <v>-35.125679012345529</v>
      </c>
      <c r="Q64" s="96">
        <f t="shared" si="17"/>
        <v>-346.06714285714287</v>
      </c>
      <c r="R64" s="97">
        <f t="shared" si="18"/>
        <v>191.05285714285714</v>
      </c>
      <c r="S64" s="97">
        <f t="shared" si="19"/>
        <v>63.152857142857158</v>
      </c>
      <c r="T64" s="97">
        <f t="shared" si="20"/>
        <v>-95.047142857142887</v>
      </c>
      <c r="U64" s="97">
        <f t="shared" si="21"/>
        <v>36.552857142857135</v>
      </c>
      <c r="V64" s="97" t="str">
        <f t="shared" si="22"/>
        <v/>
      </c>
      <c r="W64" s="97">
        <f t="shared" si="23"/>
        <v>-208.64714285714285</v>
      </c>
      <c r="X64" s="97">
        <f t="shared" si="24"/>
        <v>-145.34714285714287</v>
      </c>
      <c r="Y64" s="97">
        <f t="shared" si="25"/>
        <v>357.95285714285711</v>
      </c>
      <c r="Z64" s="97">
        <f t="shared" si="26"/>
        <v>458.45285714285711</v>
      </c>
      <c r="AA64" s="97">
        <f t="shared" si="27"/>
        <v>479.65285714285716</v>
      </c>
      <c r="AB64" s="97">
        <f t="shared" si="28"/>
        <v>55.452857142857113</v>
      </c>
      <c r="AC64" s="36">
        <f t="shared" si="29"/>
        <v>68.707899571341102</v>
      </c>
      <c r="AD64" s="35">
        <f t="shared" si="30"/>
        <v>63.05525460455037</v>
      </c>
      <c r="AE64" s="35">
        <f t="shared" si="31"/>
        <v>66.330704060765413</v>
      </c>
      <c r="AF64" s="35">
        <f t="shared" si="32"/>
        <v>79.543010752688161</v>
      </c>
      <c r="AG64" s="35">
        <f t="shared" si="33"/>
        <v>86.468446601941736</v>
      </c>
      <c r="AH64" s="35">
        <f t="shared" si="34"/>
        <v>0</v>
      </c>
      <c r="AI64" s="35">
        <f t="shared" si="35"/>
        <v>100</v>
      </c>
      <c r="AJ64" s="35">
        <f t="shared" si="36"/>
        <v>51.477677635715779</v>
      </c>
      <c r="AK64" s="35">
        <f t="shared" si="37"/>
        <v>100</v>
      </c>
      <c r="AL64" s="35">
        <f t="shared" si="38"/>
        <v>100</v>
      </c>
      <c r="AM64" s="35">
        <f t="shared" si="39"/>
        <v>94.210583270208843</v>
      </c>
      <c r="AN64" s="35">
        <f t="shared" si="40"/>
        <v>41.836925960637302</v>
      </c>
      <c r="AO64" s="36">
        <f t="shared" si="41"/>
        <v>100</v>
      </c>
      <c r="AP64" s="35">
        <f t="shared" si="42"/>
        <v>100</v>
      </c>
      <c r="AQ64" s="35">
        <f t="shared" si="43"/>
        <v>78.024054982817873</v>
      </c>
      <c r="AR64" s="35">
        <f t="shared" si="44"/>
        <v>50.841924398625423</v>
      </c>
      <c r="AS64" s="35">
        <f t="shared" si="45"/>
        <v>73.453608247422679</v>
      </c>
      <c r="AT64" s="35">
        <f t="shared" si="46"/>
        <v>0</v>
      </c>
      <c r="AU64" s="35">
        <f t="shared" si="47"/>
        <v>74.226384364820845</v>
      </c>
      <c r="AV64" s="35">
        <f t="shared" si="48"/>
        <v>100</v>
      </c>
      <c r="AW64" s="35">
        <f t="shared" si="49"/>
        <v>86.021134849529062</v>
      </c>
      <c r="AX64" s="35">
        <f t="shared" si="50"/>
        <v>97.564897771651729</v>
      </c>
      <c r="AY64" s="35">
        <f t="shared" si="51"/>
        <v>100</v>
      </c>
      <c r="AZ64" s="35">
        <f t="shared" si="52"/>
        <v>51.274982770503101</v>
      </c>
      <c r="BA64" s="36">
        <f t="shared" si="53"/>
        <v>68.707899571341102</v>
      </c>
      <c r="BB64" s="35">
        <f t="shared" si="54"/>
        <v>63.05525460455037</v>
      </c>
      <c r="BC64" s="35">
        <f t="shared" si="55"/>
        <v>66.330704060765413</v>
      </c>
      <c r="BD64" s="35">
        <f t="shared" si="56"/>
        <v>79.543010752688161</v>
      </c>
      <c r="BE64" s="35">
        <f t="shared" si="57"/>
        <v>86.468446601941736</v>
      </c>
      <c r="BF64" s="35">
        <f t="shared" si="58"/>
        <v>0</v>
      </c>
      <c r="BG64" s="35">
        <f t="shared" si="59"/>
        <v>100</v>
      </c>
      <c r="BH64" s="35">
        <f t="shared" si="60"/>
        <v>51.477677635715779</v>
      </c>
      <c r="BI64" s="35">
        <f t="shared" si="61"/>
        <v>100</v>
      </c>
      <c r="BJ64" s="35">
        <f t="shared" si="62"/>
        <v>100</v>
      </c>
      <c r="BK64" s="35">
        <f t="shared" si="63"/>
        <v>94.210583270208843</v>
      </c>
      <c r="BL64" s="35">
        <f t="shared" si="64"/>
        <v>41.836925960637302</v>
      </c>
      <c r="BM64" s="35">
        <f t="shared" si="65"/>
        <v>35.631955332899921</v>
      </c>
      <c r="BN64" s="35">
        <f t="shared" si="66"/>
        <v>100</v>
      </c>
      <c r="BO64" s="35">
        <f t="shared" si="67"/>
        <v>89.478566883131833</v>
      </c>
      <c r="BP64" s="36">
        <f t="shared" si="68"/>
        <v>68.707899571341102</v>
      </c>
      <c r="BQ64" s="35">
        <f t="shared" si="69"/>
        <v>63.055254604550377</v>
      </c>
      <c r="BR64" s="35">
        <f t="shared" si="70"/>
        <v>66.330704060765413</v>
      </c>
      <c r="BS64" s="35">
        <f t="shared" si="71"/>
        <v>79.543010752688161</v>
      </c>
      <c r="BT64" s="35">
        <f t="shared" si="72"/>
        <v>86.46844660194175</v>
      </c>
      <c r="BU64" s="35">
        <f t="shared" si="73"/>
        <v>0</v>
      </c>
      <c r="BV64" s="35">
        <f t="shared" si="74"/>
        <v>100</v>
      </c>
      <c r="BW64" s="35">
        <f t="shared" si="75"/>
        <v>51.477677635715779</v>
      </c>
      <c r="BX64" s="35">
        <f t="shared" si="76"/>
        <v>100</v>
      </c>
      <c r="BY64" s="35">
        <f t="shared" si="77"/>
        <v>100</v>
      </c>
      <c r="BZ64" s="35">
        <f t="shared" si="78"/>
        <v>94.210583270208843</v>
      </c>
      <c r="CA64" s="35">
        <f t="shared" si="79"/>
        <v>41.836925960637302</v>
      </c>
      <c r="CB64" s="35">
        <f t="shared" si="80"/>
        <v>2.5572339711312524</v>
      </c>
      <c r="CC64" s="35">
        <f t="shared" si="81"/>
        <v>7.1767994409503846</v>
      </c>
      <c r="CD64" s="35">
        <f t="shared" si="82"/>
        <v>6.4216972878390211</v>
      </c>
      <c r="CE64" s="36">
        <f t="shared" si="83"/>
        <v>5.1550654720882152</v>
      </c>
      <c r="CF64" s="35">
        <f t="shared" si="84"/>
        <v>66.850447966919361</v>
      </c>
      <c r="CG64" s="35">
        <f t="shared" si="85"/>
        <v>52.159430277969214</v>
      </c>
      <c r="CH64" s="35">
        <f t="shared" si="86"/>
        <v>33.988054215483572</v>
      </c>
      <c r="CI64" s="35">
        <f t="shared" si="87"/>
        <v>49.104066161268086</v>
      </c>
      <c r="CJ64" s="35">
        <f t="shared" si="88"/>
        <v>0</v>
      </c>
      <c r="CK64" s="35">
        <f t="shared" si="89"/>
        <v>20.939581897541924</v>
      </c>
      <c r="CL64" s="35">
        <f t="shared" si="90"/>
        <v>28.210429588789339</v>
      </c>
      <c r="CM64" s="35">
        <f t="shared" si="91"/>
        <v>86.021134849529062</v>
      </c>
      <c r="CN64" s="35">
        <f t="shared" si="92"/>
        <v>97.564897771651729</v>
      </c>
      <c r="CO64" s="35">
        <f t="shared" si="93"/>
        <v>100</v>
      </c>
      <c r="CP64" s="35">
        <f t="shared" si="94"/>
        <v>51.274982770503101</v>
      </c>
      <c r="CQ64" s="35">
        <f t="shared" si="95"/>
        <v>51.893732970027251</v>
      </c>
      <c r="CR64" s="35">
        <f t="shared" si="96"/>
        <v>69.959128065395092</v>
      </c>
      <c r="CS64" s="35">
        <f t="shared" si="97"/>
        <v>100</v>
      </c>
      <c r="CT64" s="23">
        <v>44.88</v>
      </c>
      <c r="CU64" s="21">
        <v>582</v>
      </c>
      <c r="CV64" s="21">
        <v>454.1</v>
      </c>
      <c r="CW64" s="21">
        <v>295.89999999999998</v>
      </c>
      <c r="CX64" s="21">
        <v>427.5</v>
      </c>
      <c r="CY64" s="24"/>
      <c r="CZ64" s="21">
        <v>182.3</v>
      </c>
      <c r="DA64" s="21">
        <v>245.6</v>
      </c>
      <c r="DB64" s="21">
        <v>748.9</v>
      </c>
      <c r="DC64" s="21">
        <v>849.4</v>
      </c>
      <c r="DD64" s="21">
        <v>870.6</v>
      </c>
      <c r="DE64" s="21">
        <v>446.4</v>
      </c>
      <c r="DF64" s="21">
        <v>76.180000000000007</v>
      </c>
      <c r="DG64" s="21">
        <v>102.7</v>
      </c>
      <c r="DH64" s="21">
        <v>146.80000000000001</v>
      </c>
      <c r="DI64" s="23">
        <v>17.3</v>
      </c>
      <c r="DJ64" s="21">
        <v>37.32</v>
      </c>
      <c r="DK64" s="21">
        <v>40.31</v>
      </c>
      <c r="DL64" s="21">
        <v>8.1140000000000008</v>
      </c>
      <c r="DM64" s="21">
        <v>22.41</v>
      </c>
      <c r="DN64" s="24"/>
      <c r="DO64" s="21">
        <v>18.02</v>
      </c>
      <c r="DP64" s="21">
        <v>27.11</v>
      </c>
      <c r="DQ64" s="21">
        <v>40.65</v>
      </c>
      <c r="DR64" s="21">
        <v>38.03</v>
      </c>
      <c r="DS64" s="21">
        <v>42.49</v>
      </c>
      <c r="DT64" s="21">
        <v>43.36</v>
      </c>
      <c r="DU64" s="21">
        <v>20.92</v>
      </c>
      <c r="DV64" s="21">
        <v>41.83</v>
      </c>
      <c r="DW64" s="21">
        <v>22.28</v>
      </c>
    </row>
    <row r="65" spans="1:127" x14ac:dyDescent="0.2">
      <c r="A65" s="29" t="s">
        <v>49</v>
      </c>
      <c r="B65" s="29" t="e">
        <f>VLOOKUP(A65,#REF!,6,FALSE)</f>
        <v>#REF!</v>
      </c>
      <c r="C65" s="48" t="s">
        <v>335</v>
      </c>
      <c r="D65" s="29" t="s">
        <v>135</v>
      </c>
      <c r="E65" s="96" t="str">
        <f t="shared" si="5"/>
        <v/>
      </c>
      <c r="F65" s="97">
        <f t="shared" si="6"/>
        <v>-255.41215189873435</v>
      </c>
      <c r="G65" s="97">
        <f t="shared" si="7"/>
        <v>-128.53893333333332</v>
      </c>
      <c r="H65" s="97" t="str">
        <f t="shared" si="8"/>
        <v/>
      </c>
      <c r="I65" s="97" t="str">
        <f t="shared" si="9"/>
        <v/>
      </c>
      <c r="J65" s="97">
        <f t="shared" si="10"/>
        <v>-94.369863013698591</v>
      </c>
      <c r="K65" s="97" t="str">
        <f t="shared" si="11"/>
        <v/>
      </c>
      <c r="L65" s="97">
        <f t="shared" si="12"/>
        <v>-132.27700000000004</v>
      </c>
      <c r="M65" s="97" t="str">
        <f t="shared" si="13"/>
        <v/>
      </c>
      <c r="N65" s="97" t="str">
        <f t="shared" si="14"/>
        <v/>
      </c>
      <c r="O65" s="97" t="str">
        <f t="shared" si="15"/>
        <v/>
      </c>
      <c r="P65" s="97" t="str">
        <f t="shared" si="16"/>
        <v/>
      </c>
      <c r="Q65" s="96" t="str">
        <f t="shared" si="17"/>
        <v/>
      </c>
      <c r="R65" s="97">
        <f t="shared" si="18"/>
        <v>64.88</v>
      </c>
      <c r="S65" s="97">
        <f t="shared" si="19"/>
        <v>22.080000000000013</v>
      </c>
      <c r="T65" s="97" t="str">
        <f t="shared" si="20"/>
        <v/>
      </c>
      <c r="U65" s="97" t="str">
        <f t="shared" si="21"/>
        <v/>
      </c>
      <c r="V65" s="97">
        <f t="shared" si="22"/>
        <v>-44.829999999999991</v>
      </c>
      <c r="W65" s="97" t="str">
        <f t="shared" si="23"/>
        <v/>
      </c>
      <c r="X65" s="97">
        <f t="shared" si="24"/>
        <v>-42.129999999999995</v>
      </c>
      <c r="Y65" s="97" t="str">
        <f t="shared" si="25"/>
        <v/>
      </c>
      <c r="Z65" s="97" t="str">
        <f t="shared" si="26"/>
        <v/>
      </c>
      <c r="AA65" s="97" t="str">
        <f t="shared" si="27"/>
        <v/>
      </c>
      <c r="AB65" s="97" t="str">
        <f t="shared" si="28"/>
        <v/>
      </c>
      <c r="AC65" s="36">
        <f t="shared" si="29"/>
        <v>0</v>
      </c>
      <c r="AD65" s="35">
        <f t="shared" si="30"/>
        <v>16.110509209100755</v>
      </c>
      <c r="AE65" s="35">
        <f t="shared" si="31"/>
        <v>15.46888694127958</v>
      </c>
      <c r="AF65" s="35">
        <f t="shared" si="32"/>
        <v>0</v>
      </c>
      <c r="AG65" s="35">
        <f t="shared" si="33"/>
        <v>0</v>
      </c>
      <c r="AH65" s="35">
        <f t="shared" si="34"/>
        <v>11.30800464037123</v>
      </c>
      <c r="AI65" s="35">
        <f t="shared" si="35"/>
        <v>0</v>
      </c>
      <c r="AJ65" s="35">
        <f t="shared" si="36"/>
        <v>8.7382100188639686</v>
      </c>
      <c r="AK65" s="35">
        <f t="shared" si="37"/>
        <v>0</v>
      </c>
      <c r="AL65" s="35">
        <f t="shared" si="38"/>
        <v>0</v>
      </c>
      <c r="AM65" s="35">
        <f t="shared" si="39"/>
        <v>0</v>
      </c>
      <c r="AN65" s="35">
        <f t="shared" si="40"/>
        <v>0</v>
      </c>
      <c r="AO65" s="36">
        <f t="shared" si="41"/>
        <v>0</v>
      </c>
      <c r="AP65" s="35">
        <f t="shared" si="42"/>
        <v>100</v>
      </c>
      <c r="AQ65" s="35">
        <f t="shared" si="43"/>
        <v>71.217215870880977</v>
      </c>
      <c r="AR65" s="35">
        <f t="shared" si="44"/>
        <v>0</v>
      </c>
      <c r="AS65" s="35">
        <f t="shared" si="45"/>
        <v>0</v>
      </c>
      <c r="AT65" s="35">
        <f t="shared" si="46"/>
        <v>26.22057834566241</v>
      </c>
      <c r="AU65" s="35">
        <f t="shared" si="47"/>
        <v>0</v>
      </c>
      <c r="AV65" s="35">
        <f t="shared" si="48"/>
        <v>100</v>
      </c>
      <c r="AW65" s="35">
        <f t="shared" si="49"/>
        <v>0</v>
      </c>
      <c r="AX65" s="35">
        <f t="shared" si="50"/>
        <v>0</v>
      </c>
      <c r="AY65" s="35">
        <f t="shared" si="51"/>
        <v>0</v>
      </c>
      <c r="AZ65" s="35">
        <f t="shared" si="52"/>
        <v>0</v>
      </c>
      <c r="BA65" s="36">
        <f t="shared" si="53"/>
        <v>0</v>
      </c>
      <c r="BB65" s="35">
        <f t="shared" si="54"/>
        <v>100</v>
      </c>
      <c r="BC65" s="35">
        <f t="shared" si="55"/>
        <v>96.017368169475816</v>
      </c>
      <c r="BD65" s="35">
        <f t="shared" si="56"/>
        <v>0</v>
      </c>
      <c r="BE65" s="35">
        <f t="shared" si="57"/>
        <v>0</v>
      </c>
      <c r="BF65" s="35">
        <f t="shared" si="58"/>
        <v>70.190237276816731</v>
      </c>
      <c r="BG65" s="35">
        <f t="shared" si="59"/>
        <v>0</v>
      </c>
      <c r="BH65" s="35">
        <f t="shared" si="60"/>
        <v>54.239191979902117</v>
      </c>
      <c r="BI65" s="35">
        <f t="shared" si="61"/>
        <v>0</v>
      </c>
      <c r="BJ65" s="35">
        <f t="shared" si="62"/>
        <v>0</v>
      </c>
      <c r="BK65" s="35">
        <f t="shared" si="63"/>
        <v>0</v>
      </c>
      <c r="BL65" s="35">
        <f t="shared" si="64"/>
        <v>0</v>
      </c>
      <c r="BM65" s="35">
        <f t="shared" si="65"/>
        <v>0</v>
      </c>
      <c r="BN65" s="35">
        <f t="shared" si="66"/>
        <v>0</v>
      </c>
      <c r="BO65" s="35">
        <f t="shared" si="67"/>
        <v>0</v>
      </c>
      <c r="BP65" s="36">
        <f t="shared" si="68"/>
        <v>0</v>
      </c>
      <c r="BQ65" s="35">
        <f t="shared" si="69"/>
        <v>16.110509209100755</v>
      </c>
      <c r="BR65" s="35">
        <f t="shared" si="70"/>
        <v>15.468886941279578</v>
      </c>
      <c r="BS65" s="35">
        <f t="shared" si="71"/>
        <v>0</v>
      </c>
      <c r="BT65" s="35">
        <f t="shared" si="72"/>
        <v>0</v>
      </c>
      <c r="BU65" s="35">
        <f t="shared" si="73"/>
        <v>11.30800464037123</v>
      </c>
      <c r="BV65" s="35">
        <f t="shared" si="74"/>
        <v>0</v>
      </c>
      <c r="BW65" s="35">
        <f t="shared" si="75"/>
        <v>8.7382100188639686</v>
      </c>
      <c r="BX65" s="35">
        <f t="shared" si="76"/>
        <v>0</v>
      </c>
      <c r="BY65" s="35">
        <f t="shared" si="77"/>
        <v>0</v>
      </c>
      <c r="BZ65" s="35">
        <f t="shared" si="78"/>
        <v>0</v>
      </c>
      <c r="CA65" s="35">
        <f t="shared" si="79"/>
        <v>0</v>
      </c>
      <c r="CB65" s="35">
        <f t="shared" si="80"/>
        <v>0</v>
      </c>
      <c r="CC65" s="35">
        <f t="shared" si="81"/>
        <v>0</v>
      </c>
      <c r="CD65" s="35">
        <f t="shared" si="82"/>
        <v>0</v>
      </c>
      <c r="CE65" s="36">
        <f t="shared" si="83"/>
        <v>0</v>
      </c>
      <c r="CF65" s="35">
        <f t="shared" si="84"/>
        <v>100</v>
      </c>
      <c r="CG65" s="35">
        <f t="shared" si="85"/>
        <v>71.217215870880977</v>
      </c>
      <c r="CH65" s="35">
        <f t="shared" si="86"/>
        <v>0</v>
      </c>
      <c r="CI65" s="35">
        <f t="shared" si="87"/>
        <v>0</v>
      </c>
      <c r="CJ65" s="35">
        <f t="shared" si="88"/>
        <v>26.22057834566241</v>
      </c>
      <c r="CK65" s="35">
        <f t="shared" si="89"/>
        <v>0</v>
      </c>
      <c r="CL65" s="35">
        <f t="shared" si="90"/>
        <v>28.036314727639546</v>
      </c>
      <c r="CM65" s="35">
        <f t="shared" si="91"/>
        <v>0</v>
      </c>
      <c r="CN65" s="35">
        <f t="shared" si="92"/>
        <v>0</v>
      </c>
      <c r="CO65" s="35">
        <f t="shared" si="93"/>
        <v>0</v>
      </c>
      <c r="CP65" s="35">
        <f t="shared" si="94"/>
        <v>0</v>
      </c>
      <c r="CQ65" s="35">
        <f t="shared" si="95"/>
        <v>0</v>
      </c>
      <c r="CR65" s="35">
        <f t="shared" si="96"/>
        <v>0</v>
      </c>
      <c r="CS65" s="35">
        <f t="shared" si="97"/>
        <v>0</v>
      </c>
      <c r="CT65" s="23"/>
      <c r="CU65" s="21">
        <v>148.69999999999999</v>
      </c>
      <c r="CV65" s="21">
        <v>105.9</v>
      </c>
      <c r="CW65" s="21"/>
      <c r="CX65" s="21"/>
      <c r="CY65" s="21">
        <v>38.99</v>
      </c>
      <c r="CZ65" s="21"/>
      <c r="DA65" s="21">
        <v>41.69</v>
      </c>
      <c r="DB65" s="21"/>
      <c r="DC65" s="21"/>
      <c r="DD65" s="21"/>
      <c r="DE65" s="21"/>
      <c r="DF65" s="21"/>
      <c r="DG65" s="21"/>
      <c r="DH65" s="21"/>
      <c r="DI65" s="23"/>
      <c r="DJ65" s="21">
        <v>42.67</v>
      </c>
      <c r="DK65" s="21">
        <v>32.74</v>
      </c>
      <c r="DL65" s="21"/>
      <c r="DM65" s="21"/>
      <c r="DN65" s="21">
        <v>14.35</v>
      </c>
      <c r="DO65" s="21"/>
      <c r="DP65" s="21">
        <v>10.15</v>
      </c>
      <c r="DQ65" s="21"/>
      <c r="DR65" s="21"/>
      <c r="DS65" s="21"/>
      <c r="DT65" s="21"/>
      <c r="DU65" s="21"/>
      <c r="DV65" s="21"/>
      <c r="DW65" s="21"/>
    </row>
    <row r="66" spans="1:127" x14ac:dyDescent="0.2">
      <c r="A66" s="29" t="s">
        <v>50</v>
      </c>
      <c r="B66" s="29" t="e">
        <f>VLOOKUP(A66,#REF!,6,FALSE)</f>
        <v>#REF!</v>
      </c>
      <c r="C66" s="48" t="s">
        <v>335</v>
      </c>
      <c r="D66" s="29" t="s">
        <v>136</v>
      </c>
      <c r="E66" s="96" t="str">
        <f t="shared" si="5"/>
        <v/>
      </c>
      <c r="F66" s="97">
        <f t="shared" si="6"/>
        <v>-270.41215189873435</v>
      </c>
      <c r="G66" s="97">
        <f t="shared" si="7"/>
        <v>-90.638933333333313</v>
      </c>
      <c r="H66" s="97">
        <f t="shared" si="8"/>
        <v>7.9381818181818744</v>
      </c>
      <c r="I66" s="97">
        <f t="shared" si="9"/>
        <v>-36.269647058823551</v>
      </c>
      <c r="J66" s="97">
        <f t="shared" si="10"/>
        <v>-10.759863013698606</v>
      </c>
      <c r="K66" s="97" t="str">
        <f t="shared" si="11"/>
        <v/>
      </c>
      <c r="L66" s="97" t="str">
        <f t="shared" si="12"/>
        <v/>
      </c>
      <c r="M66" s="97" t="str">
        <f t="shared" si="13"/>
        <v/>
      </c>
      <c r="N66" s="97" t="str">
        <f t="shared" si="14"/>
        <v/>
      </c>
      <c r="O66" s="97" t="str">
        <f t="shared" si="15"/>
        <v/>
      </c>
      <c r="P66" s="97">
        <f t="shared" si="16"/>
        <v>-443.44567901234552</v>
      </c>
      <c r="Q66" s="96" t="str">
        <f t="shared" si="17"/>
        <v/>
      </c>
      <c r="R66" s="97">
        <f t="shared" si="18"/>
        <v>-197.89777777777778</v>
      </c>
      <c r="S66" s="97">
        <f t="shared" si="19"/>
        <v>-187.79777777777775</v>
      </c>
      <c r="T66" s="97">
        <f t="shared" si="20"/>
        <v>-165.79777777777775</v>
      </c>
      <c r="U66" s="97">
        <f t="shared" si="21"/>
        <v>-141.29777777777775</v>
      </c>
      <c r="V66" s="97">
        <f t="shared" si="22"/>
        <v>-208.99777777777777</v>
      </c>
      <c r="W66" s="97" t="str">
        <f t="shared" si="23"/>
        <v/>
      </c>
      <c r="X66" s="97" t="str">
        <f t="shared" si="24"/>
        <v/>
      </c>
      <c r="Y66" s="97" t="str">
        <f t="shared" si="25"/>
        <v/>
      </c>
      <c r="Z66" s="97" t="str">
        <f t="shared" si="26"/>
        <v/>
      </c>
      <c r="AA66" s="97" t="str">
        <f t="shared" si="27"/>
        <v/>
      </c>
      <c r="AB66" s="97">
        <f t="shared" si="28"/>
        <v>-293.51777777777778</v>
      </c>
      <c r="AC66" s="36">
        <f t="shared" si="29"/>
        <v>0</v>
      </c>
      <c r="AD66" s="35">
        <f t="shared" si="30"/>
        <v>14.485373781148429</v>
      </c>
      <c r="AE66" s="35">
        <f t="shared" si="31"/>
        <v>21.004966403739413</v>
      </c>
      <c r="AF66" s="35">
        <f t="shared" si="32"/>
        <v>44.56989247311828</v>
      </c>
      <c r="AG66" s="35">
        <f t="shared" si="33"/>
        <v>38.4911003236246</v>
      </c>
      <c r="AH66" s="35">
        <f t="shared" si="34"/>
        <v>35.556844547563806</v>
      </c>
      <c r="AI66" s="35">
        <f t="shared" si="35"/>
        <v>0</v>
      </c>
      <c r="AJ66" s="35">
        <f t="shared" si="36"/>
        <v>0</v>
      </c>
      <c r="AK66" s="35">
        <f t="shared" si="37"/>
        <v>0</v>
      </c>
      <c r="AL66" s="35">
        <f t="shared" si="38"/>
        <v>0</v>
      </c>
      <c r="AM66" s="35">
        <f t="shared" si="39"/>
        <v>0</v>
      </c>
      <c r="AN66" s="35">
        <f t="shared" si="40"/>
        <v>3.5688847235238992</v>
      </c>
      <c r="AO66" s="36">
        <f t="shared" si="41"/>
        <v>0</v>
      </c>
      <c r="AP66" s="35">
        <f t="shared" si="42"/>
        <v>70.257488176563314</v>
      </c>
      <c r="AQ66" s="35">
        <f t="shared" si="43"/>
        <v>75.564897530215461</v>
      </c>
      <c r="AR66" s="35">
        <f t="shared" si="44"/>
        <v>87.125591171833946</v>
      </c>
      <c r="AS66" s="35">
        <f t="shared" si="45"/>
        <v>100</v>
      </c>
      <c r="AT66" s="35">
        <f t="shared" si="46"/>
        <v>64.42459274829217</v>
      </c>
      <c r="AU66" s="35">
        <f t="shared" si="47"/>
        <v>0</v>
      </c>
      <c r="AV66" s="35">
        <f t="shared" si="48"/>
        <v>0</v>
      </c>
      <c r="AW66" s="35">
        <f t="shared" si="49"/>
        <v>0</v>
      </c>
      <c r="AX66" s="35">
        <f t="shared" si="50"/>
        <v>0</v>
      </c>
      <c r="AY66" s="35">
        <f t="shared" si="51"/>
        <v>0</v>
      </c>
      <c r="AZ66" s="35">
        <f t="shared" si="52"/>
        <v>100</v>
      </c>
      <c r="BA66" s="36">
        <f t="shared" si="53"/>
        <v>0</v>
      </c>
      <c r="BB66" s="35">
        <f t="shared" si="54"/>
        <v>32.500356131406605</v>
      </c>
      <c r="BC66" s="35">
        <f t="shared" si="55"/>
        <v>47.1281514004286</v>
      </c>
      <c r="BD66" s="35">
        <f t="shared" si="56"/>
        <v>100</v>
      </c>
      <c r="BE66" s="35">
        <f t="shared" si="57"/>
        <v>86.361214236359174</v>
      </c>
      <c r="BF66" s="35">
        <f t="shared" si="58"/>
        <v>79.777721180299977</v>
      </c>
      <c r="BG66" s="35">
        <f t="shared" si="59"/>
        <v>0</v>
      </c>
      <c r="BH66" s="35">
        <f t="shared" si="60"/>
        <v>0</v>
      </c>
      <c r="BI66" s="35">
        <f t="shared" si="61"/>
        <v>0</v>
      </c>
      <c r="BJ66" s="35">
        <f t="shared" si="62"/>
        <v>0</v>
      </c>
      <c r="BK66" s="35">
        <f t="shared" si="63"/>
        <v>0</v>
      </c>
      <c r="BL66" s="35">
        <f t="shared" si="64"/>
        <v>8.0073891263624262</v>
      </c>
      <c r="BM66" s="35">
        <f t="shared" si="65"/>
        <v>100</v>
      </c>
      <c r="BN66" s="35">
        <f t="shared" si="66"/>
        <v>93.781933045660949</v>
      </c>
      <c r="BO66" s="35">
        <f t="shared" si="67"/>
        <v>66.945658698492281</v>
      </c>
      <c r="BP66" s="36">
        <f t="shared" si="68"/>
        <v>0</v>
      </c>
      <c r="BQ66" s="35">
        <f t="shared" si="69"/>
        <v>14.485373781148427</v>
      </c>
      <c r="BR66" s="35">
        <f t="shared" si="70"/>
        <v>21.004966403739413</v>
      </c>
      <c r="BS66" s="35">
        <f t="shared" si="71"/>
        <v>44.56989247311828</v>
      </c>
      <c r="BT66" s="35">
        <f t="shared" si="72"/>
        <v>38.4911003236246</v>
      </c>
      <c r="BU66" s="35">
        <f t="shared" si="73"/>
        <v>35.556844547563806</v>
      </c>
      <c r="BV66" s="35">
        <f t="shared" si="74"/>
        <v>0</v>
      </c>
      <c r="BW66" s="35">
        <f t="shared" si="75"/>
        <v>0</v>
      </c>
      <c r="BX66" s="35">
        <f t="shared" si="76"/>
        <v>0</v>
      </c>
      <c r="BY66" s="35">
        <f t="shared" si="77"/>
        <v>0</v>
      </c>
      <c r="BZ66" s="35">
        <f t="shared" si="78"/>
        <v>0</v>
      </c>
      <c r="CA66" s="35">
        <f t="shared" si="79"/>
        <v>3.5688847235238987</v>
      </c>
      <c r="CB66" s="35">
        <f t="shared" si="80"/>
        <v>37.428667338032895</v>
      </c>
      <c r="CC66" s="35">
        <f t="shared" si="81"/>
        <v>35.101327742837178</v>
      </c>
      <c r="CD66" s="35">
        <f t="shared" si="82"/>
        <v>25.056867891513559</v>
      </c>
      <c r="CE66" s="36">
        <f t="shared" si="83"/>
        <v>0</v>
      </c>
      <c r="CF66" s="35">
        <f t="shared" si="84"/>
        <v>70.257488176563314</v>
      </c>
      <c r="CG66" s="35">
        <f t="shared" si="85"/>
        <v>75.564897530215461</v>
      </c>
      <c r="CH66" s="35">
        <f t="shared" si="86"/>
        <v>87.125591171833946</v>
      </c>
      <c r="CI66" s="35">
        <f t="shared" si="87"/>
        <v>100</v>
      </c>
      <c r="CJ66" s="35">
        <f t="shared" si="88"/>
        <v>64.42459274829217</v>
      </c>
      <c r="CK66" s="35">
        <f t="shared" si="89"/>
        <v>0</v>
      </c>
      <c r="CL66" s="35">
        <f t="shared" si="90"/>
        <v>0</v>
      </c>
      <c r="CM66" s="35">
        <f t="shared" si="91"/>
        <v>0</v>
      </c>
      <c r="CN66" s="35">
        <f t="shared" si="92"/>
        <v>0</v>
      </c>
      <c r="CO66" s="35">
        <f t="shared" si="93"/>
        <v>0</v>
      </c>
      <c r="CP66" s="35">
        <f t="shared" si="94"/>
        <v>20.010509721492379</v>
      </c>
      <c r="CQ66" s="35">
        <f t="shared" si="95"/>
        <v>100</v>
      </c>
      <c r="CR66" s="35">
        <f t="shared" si="96"/>
        <v>45.049327354260093</v>
      </c>
      <c r="CS66" s="35">
        <f t="shared" si="97"/>
        <v>51.372197309417032</v>
      </c>
      <c r="CT66" s="23"/>
      <c r="CU66" s="21">
        <v>133.69999999999999</v>
      </c>
      <c r="CV66" s="21">
        <v>143.80000000000001</v>
      </c>
      <c r="CW66" s="21">
        <v>165.8</v>
      </c>
      <c r="CX66" s="21">
        <v>190.3</v>
      </c>
      <c r="CY66" s="21">
        <v>122.6</v>
      </c>
      <c r="CZ66" s="26"/>
      <c r="DA66" s="21"/>
      <c r="DB66" s="21"/>
      <c r="DC66" s="21"/>
      <c r="DD66" s="21"/>
      <c r="DE66" s="21">
        <v>38.08</v>
      </c>
      <c r="DF66" s="21">
        <v>1115</v>
      </c>
      <c r="DG66" s="21">
        <v>502.3</v>
      </c>
      <c r="DH66" s="21">
        <v>572.79999999999995</v>
      </c>
      <c r="DI66" s="23"/>
      <c r="DJ66" s="21">
        <v>3.1030000000000002</v>
      </c>
      <c r="DK66" s="21">
        <v>7.556</v>
      </c>
      <c r="DL66" s="21">
        <v>6.4939999999999998</v>
      </c>
      <c r="DM66" s="21">
        <v>5.5229999999999997</v>
      </c>
      <c r="DN66" s="21">
        <v>6.0949999999999998</v>
      </c>
      <c r="DO66" s="26"/>
      <c r="DP66" s="21"/>
      <c r="DQ66" s="21"/>
      <c r="DR66" s="21"/>
      <c r="DS66" s="21"/>
      <c r="DT66" s="21">
        <v>4.2110000000000003</v>
      </c>
      <c r="DU66" s="21">
        <v>30.92</v>
      </c>
      <c r="DV66" s="21">
        <v>20.53</v>
      </c>
      <c r="DW66" s="21">
        <v>8.8179999999999996</v>
      </c>
    </row>
    <row r="67" spans="1:127" x14ac:dyDescent="0.2">
      <c r="A67" s="29" t="s">
        <v>51</v>
      </c>
      <c r="B67" s="29" t="e">
        <f>VLOOKUP(A67,#REF!,6,FALSE)</f>
        <v>#REF!</v>
      </c>
      <c r="C67" s="48" t="s">
        <v>336</v>
      </c>
      <c r="D67" s="29" t="s">
        <v>137</v>
      </c>
      <c r="E67" s="96" t="str">
        <f t="shared" ref="E67:E101" si="98">IF(CT67&gt;0,(CT67-AVERAGE(CT$2:CT$101)),"")</f>
        <v/>
      </c>
      <c r="F67" s="97">
        <f t="shared" ref="F67:F101" si="99">IF(CU67&gt;0,(CU67-AVERAGE(CU$2:CU$101)),"")</f>
        <v>14.787848101265638</v>
      </c>
      <c r="G67" s="97">
        <f t="shared" ref="G67:G101" si="100">IF(CV67&gt;0,(CV67-AVERAGE(CV$2:CV$101)),"")</f>
        <v>-75.938933333333324</v>
      </c>
      <c r="H67" s="97">
        <f t="shared" ref="H67:H101" si="101">IF(CW67&gt;0,(CW67-AVERAGE(CW$2:CW$101)),"")</f>
        <v>-65.041818181818144</v>
      </c>
      <c r="I67" s="97">
        <f t="shared" ref="I67:I101" si="102">IF(CX67&gt;0,(CX67-AVERAGE(CX$2:CX$101)),"")</f>
        <v>-142.85964705882355</v>
      </c>
      <c r="J67" s="97">
        <f t="shared" ref="J67:J101" si="103">IF(CY67&gt;0,(CY67-AVERAGE(CY$2:CY$101)),"")</f>
        <v>-79.959863013698595</v>
      </c>
      <c r="K67" s="97" t="str">
        <f t="shared" ref="K67:K101" si="104">IF(CZ67&gt;0,(CZ67-AVERAGE(CZ$2:CZ$101)),"")</f>
        <v/>
      </c>
      <c r="L67" s="97" t="str">
        <f t="shared" ref="L67:L101" si="105">IF(DA67&gt;0,(DA67-AVERAGE(DA$2:DA$101)),"")</f>
        <v/>
      </c>
      <c r="M67" s="97" t="str">
        <f t="shared" ref="M67:M101" si="106">IF(DB67&gt;0,(DB67-AVERAGE(DB$2:DB$101)),"")</f>
        <v/>
      </c>
      <c r="N67" s="97" t="str">
        <f t="shared" ref="N67:N101" si="107">IF(DC67&gt;0,(DC67-AVERAGE(DC$2:DC$101)),"")</f>
        <v/>
      </c>
      <c r="O67" s="97" t="str">
        <f t="shared" ref="O67:O101" si="108">IF(DD67&gt;0,(DD67-AVERAGE(DD$2:DD$101)),"")</f>
        <v/>
      </c>
      <c r="P67" s="97">
        <f t="shared" ref="P67:P101" si="109">IF(DE67&gt;0,(DE67-AVERAGE(DE$2:DE$101)),"")</f>
        <v>177.67432098765454</v>
      </c>
      <c r="Q67" s="96" t="str">
        <f t="shared" ref="Q67:Q101" si="110">IF(CT67&gt;0,(CT67-AVERAGE($CT67:$DH67)),"")</f>
        <v/>
      </c>
      <c r="R67" s="97">
        <f t="shared" ref="R67:R101" si="111">IF(CU67&gt;0,(CU67-AVERAGE($CT67:$DH67)),"")</f>
        <v>174.47833333333327</v>
      </c>
      <c r="S67" s="97">
        <f t="shared" ref="S67:S101" si="112">IF(CV67&gt;0,(CV67-AVERAGE($CT67:$DH67)),"")</f>
        <v>-85.921666666666709</v>
      </c>
      <c r="T67" s="97">
        <f t="shared" ref="T67:T101" si="113">IF(CW67&gt;0,(CW67-AVERAGE($CT67:$DH67)),"")</f>
        <v>-151.60166666666672</v>
      </c>
      <c r="U67" s="97">
        <f t="shared" ref="U67:U101" si="114">IF(CX67&gt;0,(CX67-AVERAGE($CT67:$DH67)),"")</f>
        <v>-160.7116666666667</v>
      </c>
      <c r="V67" s="97">
        <f t="shared" ref="V67:V101" si="115">IF(CY67&gt;0,(CY67-AVERAGE($CT67:$DH67)),"")</f>
        <v>-191.0216666666667</v>
      </c>
      <c r="W67" s="97" t="str">
        <f t="shared" ref="W67:W101" si="116">IF(CZ67&gt;0,(CZ67-AVERAGE($CT67:$DH67)),"")</f>
        <v/>
      </c>
      <c r="X67" s="97" t="str">
        <f t="shared" ref="X67:X101" si="117">IF(DA67&gt;0,(DA67-AVERAGE($CT67:$DH67)),"")</f>
        <v/>
      </c>
      <c r="Y67" s="97" t="str">
        <f t="shared" ref="Y67:Y101" si="118">IF(DB67&gt;0,(DB67-AVERAGE($CT67:$DH67)),"")</f>
        <v/>
      </c>
      <c r="Z67" s="97" t="str">
        <f t="shared" ref="Z67:Z101" si="119">IF(DC67&gt;0,(DC67-AVERAGE($CT67:$DH67)),"")</f>
        <v/>
      </c>
      <c r="AA67" s="97" t="str">
        <f t="shared" ref="AA67:AA101" si="120">IF(DD67&gt;0,(DD67-AVERAGE($CT67:$DH67)),"")</f>
        <v/>
      </c>
      <c r="AB67" s="97">
        <f t="shared" ref="AB67:AB101" si="121">IF(DE67&gt;0,(DE67-AVERAGE($CT67:$DH67)),"")</f>
        <v>414.77833333333331</v>
      </c>
      <c r="AC67" s="36">
        <f t="shared" ref="AC67:AC104" si="122">IFERROR(100*BP67/MAX($AO67:$AO67),0)</f>
        <v>0</v>
      </c>
      <c r="AD67" s="35">
        <f t="shared" ref="AD67:AD104" si="123">IFERROR(100*BQ67/MAX($AP67:$AT67),0)</f>
        <v>45.384615384615387</v>
      </c>
      <c r="AE67" s="35">
        <f t="shared" ref="AE67:AE104" si="124">IFERROR(100*BR67/MAX($AP67:$AT67),0)</f>
        <v>23.15220566754309</v>
      </c>
      <c r="AF67" s="35">
        <f t="shared" ref="AF67:AF104" si="125">IFERROR(100*BS67/MAX($AP67:$AT67),0)</f>
        <v>24.951612903225808</v>
      </c>
      <c r="AG67" s="35">
        <f t="shared" ref="AG67:AG104" si="126">IFERROR(100*BT67/MAX($AP67:$AT67),0)</f>
        <v>16.931634304207119</v>
      </c>
      <c r="AH67" s="35">
        <f t="shared" ref="AH67:AH104" si="127">IFERROR(100*BU67/MAX($AP67:$AT67),0)</f>
        <v>15.487238979118329</v>
      </c>
      <c r="AI67" s="35">
        <f t="shared" ref="AI67:AI104" si="128">IFERROR(100*BV67/MAX($AU67:$AV67),0)</f>
        <v>0</v>
      </c>
      <c r="AJ67" s="35">
        <f t="shared" ref="AJ67:AJ104" si="129">IFERROR(100*BW67/MAX($AU67:$AV67),0)</f>
        <v>0</v>
      </c>
      <c r="AK67" s="35">
        <f t="shared" ref="AK67:AK104" si="130">IFERROR(100*BX67/MAX($AW67:$AZ67),0)</f>
        <v>0</v>
      </c>
      <c r="AL67" s="35">
        <f t="shared" ref="AL67:AL104" si="131">IFERROR(100*BY67/MAX($AW67:$AZ67),0)</f>
        <v>0</v>
      </c>
      <c r="AM67" s="35">
        <f t="shared" ref="AM67:AM104" si="132">IFERROR(100*BZ67/MAX($AW67:$AZ67),0)</f>
        <v>0</v>
      </c>
      <c r="AN67" s="35">
        <f t="shared" ref="AN67:AN104" si="133">IFERROR(100*CA67/MAX($AW67:$AZ67),0)</f>
        <v>61.780693533270863</v>
      </c>
      <c r="AO67" s="36">
        <f t="shared" ref="AO67:AO104" si="134">IF(CT67&gt;0,100,0)</f>
        <v>0</v>
      </c>
      <c r="AP67" s="35">
        <f t="shared" ref="AP67:AP104" si="135">IFERROR(100*CU67/MAX($CU67:$CY67),0)</f>
        <v>100</v>
      </c>
      <c r="AQ67" s="35">
        <f t="shared" ref="AQ67:AQ104" si="136">IFERROR(100*CV67/MAX($CU67:$CY67),0)</f>
        <v>37.837192647409886</v>
      </c>
      <c r="AR67" s="35">
        <f t="shared" ref="AR67:AR104" si="137">IFERROR(100*CW67/MAX($CU67:$CY67),0)</f>
        <v>22.158032943423251</v>
      </c>
      <c r="AS67" s="35">
        <f t="shared" ref="AS67:AS104" si="138">IFERROR(100*CX67/MAX($CU67:$CY67),0)</f>
        <v>19.983289567915971</v>
      </c>
      <c r="AT67" s="35">
        <f t="shared" ref="AT67:AT104" si="139">IFERROR(100*CY67/MAX($CU67:$CY67),0)</f>
        <v>12.747672475531154</v>
      </c>
      <c r="AU67" s="35">
        <f t="shared" ref="AU67:AU104" si="140">IFERROR(100*CZ67/MAX($CZ67:$DA67),0)</f>
        <v>0</v>
      </c>
      <c r="AV67" s="35">
        <f t="shared" ref="AV67:AV104" si="141">IFERROR(100*DA67/MAX($CZ67:$DA67),0)</f>
        <v>0</v>
      </c>
      <c r="AW67" s="35">
        <f t="shared" ref="AW67:AW104" si="142">IFERROR(100*DB67/MAX($DB67:$DE67),0)</f>
        <v>0</v>
      </c>
      <c r="AX67" s="35">
        <f t="shared" ref="AX67:AX104" si="143">IFERROR(100*DC67/MAX($DB67:$DE67),0)</f>
        <v>0</v>
      </c>
      <c r="AY67" s="35">
        <f t="shared" ref="AY67:AY104" si="144">IFERROR(100*DD67/MAX($DB67:$DE67),0)</f>
        <v>0</v>
      </c>
      <c r="AZ67" s="35">
        <f t="shared" ref="AZ67:AZ104" si="145">IFERROR(100*DE67/MAX($DB67:$DE67),0)</f>
        <v>100</v>
      </c>
      <c r="BA67" s="36">
        <f t="shared" ref="BA67:BA104" si="146">IFERROR(100*BP67/MAX($BP67:$CA67),0)</f>
        <v>0</v>
      </c>
      <c r="BB67" s="35">
        <f t="shared" ref="BB67:BB104" si="147">IFERROR(100*BQ67/MAX($BP67:$CA67),0)</f>
        <v>73.460838312173266</v>
      </c>
      <c r="BC67" s="35">
        <f t="shared" ref="BC67:BC104" si="148">IFERROR(100*BR67/MAX($BP67:$CA67),0)</f>
        <v>37.474823190637856</v>
      </c>
      <c r="BD67" s="35">
        <f t="shared" ref="BD67:BD104" si="149">IFERROR(100*BS67/MAX($BP67:$CA67),0)</f>
        <v>40.387395278734736</v>
      </c>
      <c r="BE67" s="35">
        <f t="shared" ref="BE67:BE104" si="150">IFERROR(100*BT67/MAX($BP67:$CA67),0)</f>
        <v>27.406028219946897</v>
      </c>
      <c r="BF67" s="35">
        <f t="shared" ref="BF67:BF104" si="151">IFERROR(100*BU67/MAX($BP67:$CA67),0)</f>
        <v>25.06808857815421</v>
      </c>
      <c r="BG67" s="35">
        <f t="shared" ref="BG67:BG104" si="152">IFERROR(100*BV67/MAX($BP67:$CA67),0)</f>
        <v>0</v>
      </c>
      <c r="BH67" s="35">
        <f t="shared" ref="BH67:BH104" si="153">IFERROR(100*BW67/MAX($BP67:$CA67),0)</f>
        <v>0</v>
      </c>
      <c r="BI67" s="35">
        <f t="shared" ref="BI67:BI104" si="154">IFERROR(100*BX67/MAX($BP67:$CA67),0)</f>
        <v>0</v>
      </c>
      <c r="BJ67" s="35">
        <f t="shared" ref="BJ67:BJ104" si="155">IFERROR(100*BY67/MAX($BP67:$CA67),0)</f>
        <v>0</v>
      </c>
      <c r="BK67" s="35">
        <f t="shared" ref="BK67:BK104" si="156">IFERROR(100*BZ67/MAX($BP67:$CA67),0)</f>
        <v>0</v>
      </c>
      <c r="BL67" s="35">
        <f t="shared" ref="BL67:BL104" si="157">IFERROR(100*CA67/MAX($BP67:$CA67),0)</f>
        <v>100</v>
      </c>
      <c r="BM67" s="35">
        <f t="shared" ref="BM67:BM104" si="158">IFERROR(100*CB67/MAX($CB67:$CD67),0)</f>
        <v>0</v>
      </c>
      <c r="BN67" s="35">
        <f t="shared" ref="BN67:BN104" si="159">IFERROR(100*CC67/MAX($CB67:$CD67),0)</f>
        <v>0</v>
      </c>
      <c r="BO67" s="35">
        <f t="shared" ref="BO67:BO104" si="160">IFERROR(100*CD67/MAX($CB67:$CD67),0)</f>
        <v>0</v>
      </c>
      <c r="BP67" s="36">
        <f t="shared" ref="BP67:BP104" si="161">IFERROR(100*CT67/MAX(CT$2:CT$101),0)</f>
        <v>0</v>
      </c>
      <c r="BQ67" s="35">
        <f t="shared" ref="BQ67:BQ104" si="162">IFERROR(100*CU67/MAX(CU$2:CU$101),0)</f>
        <v>45.384615384615387</v>
      </c>
      <c r="BR67" s="35">
        <f t="shared" ref="BR67:BR104" si="163">IFERROR(100*CV67/MAX(CV$2:CV$101),0)</f>
        <v>23.15220566754309</v>
      </c>
      <c r="BS67" s="35">
        <f t="shared" ref="BS67:BS104" si="164">IFERROR(100*CW67/MAX(CW$2:CW$101),0)</f>
        <v>24.951612903225808</v>
      </c>
      <c r="BT67" s="35">
        <f t="shared" ref="BT67:BT104" si="165">IFERROR(100*CX67/MAX(CX$2:CX$101),0)</f>
        <v>16.931634304207119</v>
      </c>
      <c r="BU67" s="35">
        <f t="shared" ref="BU67:BU104" si="166">IFERROR(100*CY67/MAX(CY$2:CY$101),0)</f>
        <v>15.487238979118329</v>
      </c>
      <c r="BV67" s="35">
        <f t="shared" ref="BV67:BV104" si="167">IFERROR(100*CZ67/MAX(CZ$2:CZ$101),0)</f>
        <v>0</v>
      </c>
      <c r="BW67" s="35">
        <f t="shared" ref="BW67:BW104" si="168">IFERROR(100*DA67/MAX(DA$2:DA$101),0)</f>
        <v>0</v>
      </c>
      <c r="BX67" s="35">
        <f t="shared" ref="BX67:BX104" si="169">IFERROR(100*DB67/MAX(DB$2:DB$101),0)</f>
        <v>0</v>
      </c>
      <c r="BY67" s="35">
        <f t="shared" ref="BY67:BY104" si="170">IFERROR(100*DC67/MAX(DC$2:DC$101),0)</f>
        <v>0</v>
      </c>
      <c r="BZ67" s="35">
        <f t="shared" ref="BZ67:BZ104" si="171">IFERROR(100*DD67/MAX(DD$2:DD$101),0)</f>
        <v>0</v>
      </c>
      <c r="CA67" s="35">
        <f t="shared" ref="CA67:CA104" si="172">IFERROR(100*DE67/MAX(DE$2:DE$101),0)</f>
        <v>61.780693533270856</v>
      </c>
      <c r="CB67" s="35">
        <f t="shared" ref="CB67:CB104" si="173">IFERROR(100*DF67/MAX(DF$2:DF$101),0)</f>
        <v>0</v>
      </c>
      <c r="CC67" s="35">
        <f t="shared" ref="CC67:CC104" si="174">IFERROR(100*DG67/MAX(DG$2:DG$101),0)</f>
        <v>0</v>
      </c>
      <c r="CD67" s="35">
        <f t="shared" ref="CD67:CD104" si="175">IFERROR(100*DH67/MAX(DH$2:DH$101),0)</f>
        <v>0</v>
      </c>
      <c r="CE67" s="36">
        <f t="shared" ref="CE67:CE104" si="176">IFERROR(100*CT67/MAX($CT67:$DE67),0)</f>
        <v>0</v>
      </c>
      <c r="CF67" s="35">
        <f t="shared" ref="CF67:CF104" si="177">IFERROR(100*CU67/MAX($CT67:$DE67),0)</f>
        <v>63.546723300970868</v>
      </c>
      <c r="CG67" s="35">
        <f t="shared" ref="CG67:CG104" si="178">IFERROR(100*CV67/MAX($CT67:$DE67),0)</f>
        <v>24.044296116504853</v>
      </c>
      <c r="CH67" s="35">
        <f t="shared" ref="CH67:CH104" si="179">IFERROR(100*CW67/MAX($CT67:$DE67),0)</f>
        <v>14.080703883495145</v>
      </c>
      <c r="CI67" s="35">
        <f t="shared" ref="CI67:CI104" si="180">IFERROR(100*CX67/MAX($CT67:$DE67),0)</f>
        <v>12.698725728155338</v>
      </c>
      <c r="CJ67" s="35">
        <f t="shared" ref="CJ67:CJ104" si="181">IFERROR(100*CY67/MAX($CT67:$DE67),0)</f>
        <v>8.1007281553398052</v>
      </c>
      <c r="CK67" s="35">
        <f t="shared" ref="CK67:CK104" si="182">IFERROR(100*CZ67/MAX($CT67:$DE67),0)</f>
        <v>0</v>
      </c>
      <c r="CL67" s="35">
        <f t="shared" ref="CL67:CL104" si="183">IFERROR(100*DA67/MAX($CT67:$DE67),0)</f>
        <v>0</v>
      </c>
      <c r="CM67" s="35">
        <f t="shared" ref="CM67:CM104" si="184">IFERROR(100*DB67/MAX($CT67:$DE67),0)</f>
        <v>0</v>
      </c>
      <c r="CN67" s="35">
        <f t="shared" ref="CN67:CN104" si="185">IFERROR(100*DC67/MAX($CT67:$DE67),0)</f>
        <v>0</v>
      </c>
      <c r="CO67" s="35">
        <f t="shared" ref="CO67:CO104" si="186">IFERROR(100*DD67/MAX($CT67:$DE67),0)</f>
        <v>0</v>
      </c>
      <c r="CP67" s="35">
        <f t="shared" ref="CP67:CP104" si="187">IFERROR(100*DE67/MAX($CT67:$DE67),0)</f>
        <v>100</v>
      </c>
      <c r="CQ67" s="35">
        <f t="shared" ref="CQ67:CQ104" si="188">IFERROR(100*DF67/MAX($DF67:$DH67),0)</f>
        <v>0</v>
      </c>
      <c r="CR67" s="35">
        <f t="shared" ref="CR67:CR104" si="189">IFERROR(100*DG67/MAX($DF67:$DH67),0)</f>
        <v>0</v>
      </c>
      <c r="CS67" s="35">
        <f t="shared" ref="CS67:CS104" si="190">IFERROR(100*DH67/MAX($DF67:$DH67),0)</f>
        <v>0</v>
      </c>
      <c r="CT67" s="23"/>
      <c r="CU67" s="21">
        <v>418.9</v>
      </c>
      <c r="CV67" s="21">
        <v>158.5</v>
      </c>
      <c r="CW67" s="21">
        <v>92.82</v>
      </c>
      <c r="CX67" s="21">
        <v>83.71</v>
      </c>
      <c r="CY67" s="21">
        <v>53.4</v>
      </c>
      <c r="CZ67" s="21"/>
      <c r="DA67" s="21"/>
      <c r="DB67" s="21"/>
      <c r="DC67" s="21"/>
      <c r="DD67" s="21"/>
      <c r="DE67" s="21">
        <v>659.2</v>
      </c>
      <c r="DF67" s="21"/>
      <c r="DG67" s="21"/>
      <c r="DH67" s="21"/>
      <c r="DI67" s="23"/>
      <c r="DJ67" s="21">
        <v>15.99</v>
      </c>
      <c r="DK67" s="21">
        <v>4.5759999999999996</v>
      </c>
      <c r="DL67" s="21">
        <v>4.3719999999999999</v>
      </c>
      <c r="DM67" s="21">
        <v>4.843</v>
      </c>
      <c r="DN67" s="21">
        <v>6.4489999999999998</v>
      </c>
      <c r="DO67" s="21"/>
      <c r="DP67" s="21"/>
      <c r="DQ67" s="21"/>
      <c r="DR67" s="21"/>
      <c r="DS67" s="21"/>
      <c r="DT67" s="21">
        <v>62.09</v>
      </c>
      <c r="DU67" s="21"/>
      <c r="DV67" s="21"/>
      <c r="DW67" s="21"/>
    </row>
    <row r="68" spans="1:127" x14ac:dyDescent="0.2">
      <c r="A68" s="29" t="s">
        <v>52</v>
      </c>
      <c r="B68" s="29" t="e">
        <f>VLOOKUP(A68,#REF!,6,FALSE)</f>
        <v>#REF!</v>
      </c>
      <c r="C68" s="48" t="s">
        <v>336</v>
      </c>
      <c r="D68" s="29" t="s">
        <v>137</v>
      </c>
      <c r="E68" s="96" t="str">
        <f t="shared" si="98"/>
        <v/>
      </c>
      <c r="F68" s="97">
        <f t="shared" si="99"/>
        <v>-310.92215189873434</v>
      </c>
      <c r="G68" s="97" t="str">
        <f t="shared" si="100"/>
        <v/>
      </c>
      <c r="H68" s="97">
        <f t="shared" si="101"/>
        <v>-90.291818181818144</v>
      </c>
      <c r="I68" s="97">
        <f t="shared" si="102"/>
        <v>-86.469647058823568</v>
      </c>
      <c r="J68" s="97" t="str">
        <f t="shared" si="103"/>
        <v/>
      </c>
      <c r="K68" s="97" t="str">
        <f t="shared" si="104"/>
        <v/>
      </c>
      <c r="L68" s="97" t="str">
        <f t="shared" si="105"/>
        <v/>
      </c>
      <c r="M68" s="97" t="str">
        <f t="shared" si="106"/>
        <v/>
      </c>
      <c r="N68" s="97" t="str">
        <f t="shared" si="107"/>
        <v/>
      </c>
      <c r="O68" s="97" t="str">
        <f t="shared" si="108"/>
        <v/>
      </c>
      <c r="P68" s="97" t="str">
        <f t="shared" si="109"/>
        <v/>
      </c>
      <c r="Q68" s="96" t="str">
        <f t="shared" si="110"/>
        <v/>
      </c>
      <c r="R68" s="97">
        <f t="shared" si="111"/>
        <v>-7.0966666666666782</v>
      </c>
      <c r="S68" s="97" t="str">
        <f t="shared" si="112"/>
        <v/>
      </c>
      <c r="T68" s="97">
        <f t="shared" si="113"/>
        <v>-32.716666666666683</v>
      </c>
      <c r="U68" s="97">
        <f t="shared" si="114"/>
        <v>39.813333333333318</v>
      </c>
      <c r="V68" s="97" t="str">
        <f t="shared" si="115"/>
        <v/>
      </c>
      <c r="W68" s="97" t="str">
        <f t="shared" si="116"/>
        <v/>
      </c>
      <c r="X68" s="97" t="str">
        <f t="shared" si="117"/>
        <v/>
      </c>
      <c r="Y68" s="97" t="str">
        <f t="shared" si="118"/>
        <v/>
      </c>
      <c r="Z68" s="97" t="str">
        <f t="shared" si="119"/>
        <v/>
      </c>
      <c r="AA68" s="97" t="str">
        <f t="shared" si="120"/>
        <v/>
      </c>
      <c r="AB68" s="97" t="str">
        <f t="shared" si="121"/>
        <v/>
      </c>
      <c r="AC68" s="36">
        <f t="shared" si="122"/>
        <v>0</v>
      </c>
      <c r="AD68" s="35">
        <f t="shared" si="123"/>
        <v>10.096424702058505</v>
      </c>
      <c r="AE68" s="35">
        <f t="shared" si="124"/>
        <v>0</v>
      </c>
      <c r="AF68" s="35">
        <f t="shared" si="125"/>
        <v>18.163978494623652</v>
      </c>
      <c r="AG68" s="35">
        <f t="shared" si="126"/>
        <v>28.337378640776702</v>
      </c>
      <c r="AH68" s="35">
        <f t="shared" si="127"/>
        <v>0</v>
      </c>
      <c r="AI68" s="35">
        <f t="shared" si="128"/>
        <v>0</v>
      </c>
      <c r="AJ68" s="35">
        <f t="shared" si="129"/>
        <v>0</v>
      </c>
      <c r="AK68" s="35">
        <f t="shared" si="130"/>
        <v>0</v>
      </c>
      <c r="AL68" s="35">
        <f t="shared" si="131"/>
        <v>0</v>
      </c>
      <c r="AM68" s="35">
        <f t="shared" si="132"/>
        <v>0</v>
      </c>
      <c r="AN68" s="35">
        <f t="shared" si="133"/>
        <v>0</v>
      </c>
      <c r="AO68" s="36">
        <f t="shared" si="134"/>
        <v>0</v>
      </c>
      <c r="AP68" s="35">
        <f t="shared" si="135"/>
        <v>66.516773733047827</v>
      </c>
      <c r="AQ68" s="35">
        <f t="shared" si="136"/>
        <v>0</v>
      </c>
      <c r="AR68" s="35">
        <f t="shared" si="137"/>
        <v>48.22983583154889</v>
      </c>
      <c r="AS68" s="35">
        <f t="shared" si="138"/>
        <v>100</v>
      </c>
      <c r="AT68" s="35">
        <f t="shared" si="139"/>
        <v>0</v>
      </c>
      <c r="AU68" s="35">
        <f t="shared" si="140"/>
        <v>0</v>
      </c>
      <c r="AV68" s="35">
        <f t="shared" si="141"/>
        <v>0</v>
      </c>
      <c r="AW68" s="35">
        <f t="shared" si="142"/>
        <v>0</v>
      </c>
      <c r="AX68" s="35">
        <f t="shared" si="143"/>
        <v>0</v>
      </c>
      <c r="AY68" s="35">
        <f t="shared" si="144"/>
        <v>0</v>
      </c>
      <c r="AZ68" s="35">
        <f t="shared" si="145"/>
        <v>0</v>
      </c>
      <c r="BA68" s="36">
        <f t="shared" si="146"/>
        <v>0</v>
      </c>
      <c r="BB68" s="35">
        <f t="shared" si="147"/>
        <v>35.62935312418076</v>
      </c>
      <c r="BC68" s="35">
        <f t="shared" si="148"/>
        <v>0</v>
      </c>
      <c r="BD68" s="35">
        <f t="shared" si="149"/>
        <v>64.099007621284315</v>
      </c>
      <c r="BE68" s="35">
        <f t="shared" si="150"/>
        <v>100</v>
      </c>
      <c r="BF68" s="35">
        <f t="shared" si="151"/>
        <v>0</v>
      </c>
      <c r="BG68" s="35">
        <f t="shared" si="152"/>
        <v>0</v>
      </c>
      <c r="BH68" s="35">
        <f t="shared" si="153"/>
        <v>0</v>
      </c>
      <c r="BI68" s="35">
        <f t="shared" si="154"/>
        <v>0</v>
      </c>
      <c r="BJ68" s="35">
        <f t="shared" si="155"/>
        <v>0</v>
      </c>
      <c r="BK68" s="35">
        <f t="shared" si="156"/>
        <v>0</v>
      </c>
      <c r="BL68" s="35">
        <f t="shared" si="157"/>
        <v>0</v>
      </c>
      <c r="BM68" s="35">
        <f t="shared" si="158"/>
        <v>0</v>
      </c>
      <c r="BN68" s="35">
        <f t="shared" si="159"/>
        <v>0</v>
      </c>
      <c r="BO68" s="35">
        <f t="shared" si="160"/>
        <v>0</v>
      </c>
      <c r="BP68" s="36">
        <f t="shared" si="161"/>
        <v>0</v>
      </c>
      <c r="BQ68" s="35">
        <f t="shared" si="162"/>
        <v>10.096424702058505</v>
      </c>
      <c r="BR68" s="35">
        <f t="shared" si="163"/>
        <v>0</v>
      </c>
      <c r="BS68" s="35">
        <f t="shared" si="164"/>
        <v>18.163978494623652</v>
      </c>
      <c r="BT68" s="35">
        <f t="shared" si="165"/>
        <v>28.337378640776702</v>
      </c>
      <c r="BU68" s="35">
        <f t="shared" si="166"/>
        <v>0</v>
      </c>
      <c r="BV68" s="35">
        <f t="shared" si="167"/>
        <v>0</v>
      </c>
      <c r="BW68" s="35">
        <f t="shared" si="168"/>
        <v>0</v>
      </c>
      <c r="BX68" s="35">
        <f t="shared" si="169"/>
        <v>0</v>
      </c>
      <c r="BY68" s="35">
        <f t="shared" si="170"/>
        <v>0</v>
      </c>
      <c r="BZ68" s="35">
        <f t="shared" si="171"/>
        <v>0</v>
      </c>
      <c r="CA68" s="35">
        <f t="shared" si="172"/>
        <v>0</v>
      </c>
      <c r="CB68" s="35">
        <f t="shared" si="173"/>
        <v>0</v>
      </c>
      <c r="CC68" s="35">
        <f t="shared" si="174"/>
        <v>0</v>
      </c>
      <c r="CD68" s="35">
        <f t="shared" si="175"/>
        <v>0</v>
      </c>
      <c r="CE68" s="36">
        <f t="shared" si="176"/>
        <v>0</v>
      </c>
      <c r="CF68" s="35">
        <f t="shared" si="177"/>
        <v>66.516773733047827</v>
      </c>
      <c r="CG68" s="35">
        <f t="shared" si="178"/>
        <v>0</v>
      </c>
      <c r="CH68" s="35">
        <f t="shared" si="179"/>
        <v>48.22983583154889</v>
      </c>
      <c r="CI68" s="35">
        <f t="shared" si="180"/>
        <v>100</v>
      </c>
      <c r="CJ68" s="35">
        <f t="shared" si="181"/>
        <v>0</v>
      </c>
      <c r="CK68" s="35">
        <f t="shared" si="182"/>
        <v>0</v>
      </c>
      <c r="CL68" s="35">
        <f t="shared" si="183"/>
        <v>0</v>
      </c>
      <c r="CM68" s="35">
        <f t="shared" si="184"/>
        <v>0</v>
      </c>
      <c r="CN68" s="35">
        <f t="shared" si="185"/>
        <v>0</v>
      </c>
      <c r="CO68" s="35">
        <f t="shared" si="186"/>
        <v>0</v>
      </c>
      <c r="CP68" s="35">
        <f t="shared" si="187"/>
        <v>0</v>
      </c>
      <c r="CQ68" s="35">
        <f t="shared" si="188"/>
        <v>0</v>
      </c>
      <c r="CR68" s="35">
        <f t="shared" si="189"/>
        <v>0</v>
      </c>
      <c r="CS68" s="35">
        <f t="shared" si="190"/>
        <v>0</v>
      </c>
      <c r="CT68" s="23"/>
      <c r="CU68" s="21">
        <v>93.19</v>
      </c>
      <c r="CV68" s="21"/>
      <c r="CW68" s="21">
        <v>67.569999999999993</v>
      </c>
      <c r="CX68" s="21">
        <v>140.1</v>
      </c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3"/>
      <c r="DJ68" s="21">
        <v>10.16</v>
      </c>
      <c r="DK68" s="21"/>
      <c r="DL68" s="21">
        <v>5.2919999999999998</v>
      </c>
      <c r="DM68" s="21">
        <v>11.01</v>
      </c>
      <c r="DN68" s="21"/>
      <c r="DO68" s="21"/>
      <c r="DP68" s="21"/>
      <c r="DQ68" s="21"/>
      <c r="DR68" s="21"/>
      <c r="DS68" s="21"/>
      <c r="DT68" s="21"/>
      <c r="DU68" s="21"/>
      <c r="DV68" s="21"/>
      <c r="DW68" s="21"/>
    </row>
    <row r="69" spans="1:127" x14ac:dyDescent="0.2">
      <c r="A69" s="29" t="s">
        <v>53</v>
      </c>
      <c r="B69" s="29" t="e">
        <f>VLOOKUP(A69,#REF!,6,FALSE)</f>
        <v>#REF!</v>
      </c>
      <c r="C69" s="48" t="s">
        <v>336</v>
      </c>
      <c r="D69" s="29" t="s">
        <v>137</v>
      </c>
      <c r="E69" s="96" t="str">
        <f t="shared" si="98"/>
        <v/>
      </c>
      <c r="F69" s="97">
        <f t="shared" si="99"/>
        <v>87.987848101265683</v>
      </c>
      <c r="G69" s="97">
        <f t="shared" si="100"/>
        <v>7.2610666666666646</v>
      </c>
      <c r="H69" s="97">
        <f t="shared" si="101"/>
        <v>1.138181818181863</v>
      </c>
      <c r="I69" s="97">
        <f t="shared" si="102"/>
        <v>3.5303529411764316</v>
      </c>
      <c r="J69" s="97">
        <f t="shared" si="103"/>
        <v>-17.8598630136986</v>
      </c>
      <c r="K69" s="97" t="str">
        <f t="shared" si="104"/>
        <v/>
      </c>
      <c r="L69" s="97" t="str">
        <f t="shared" si="105"/>
        <v/>
      </c>
      <c r="M69" s="97">
        <f t="shared" si="106"/>
        <v>-126.33658536585364</v>
      </c>
      <c r="N69" s="97">
        <f t="shared" si="107"/>
        <v>-119.20027027027015</v>
      </c>
      <c r="O69" s="97">
        <f t="shared" si="108"/>
        <v>-89.148000000000138</v>
      </c>
      <c r="P69" s="97">
        <f t="shared" si="109"/>
        <v>11.774320987654505</v>
      </c>
      <c r="Q69" s="96" t="str">
        <f t="shared" si="110"/>
        <v/>
      </c>
      <c r="R69" s="97">
        <f t="shared" si="111"/>
        <v>224.80000000000007</v>
      </c>
      <c r="S69" s="97">
        <f t="shared" si="112"/>
        <v>-25.599999999999966</v>
      </c>
      <c r="T69" s="97">
        <f t="shared" si="113"/>
        <v>-108.29999999999995</v>
      </c>
      <c r="U69" s="97">
        <f t="shared" si="114"/>
        <v>-37.19999999999996</v>
      </c>
      <c r="V69" s="97">
        <f t="shared" si="115"/>
        <v>-151.79999999999995</v>
      </c>
      <c r="W69" s="97" t="str">
        <f t="shared" si="116"/>
        <v/>
      </c>
      <c r="X69" s="97" t="str">
        <f t="shared" si="117"/>
        <v/>
      </c>
      <c r="Y69" s="97">
        <f t="shared" si="118"/>
        <v>-103.29999999999995</v>
      </c>
      <c r="Z69" s="97">
        <f t="shared" si="119"/>
        <v>-6.2999999999999545</v>
      </c>
      <c r="AA69" s="97">
        <f t="shared" si="120"/>
        <v>-18.299999999999955</v>
      </c>
      <c r="AB69" s="97">
        <f t="shared" si="121"/>
        <v>226.00000000000006</v>
      </c>
      <c r="AC69" s="36">
        <f t="shared" si="122"/>
        <v>0</v>
      </c>
      <c r="AD69" s="35">
        <f t="shared" si="123"/>
        <v>53.315276273022754</v>
      </c>
      <c r="AE69" s="35">
        <f t="shared" si="124"/>
        <v>35.305287759275487</v>
      </c>
      <c r="AF69" s="35">
        <f t="shared" si="125"/>
        <v>42.741935483870968</v>
      </c>
      <c r="AG69" s="35">
        <f t="shared" si="126"/>
        <v>46.541262135922331</v>
      </c>
      <c r="AH69" s="35">
        <f t="shared" si="127"/>
        <v>33.497679814385151</v>
      </c>
      <c r="AI69" s="35">
        <f t="shared" si="128"/>
        <v>0</v>
      </c>
      <c r="AJ69" s="35">
        <f t="shared" si="129"/>
        <v>0</v>
      </c>
      <c r="AK69" s="35">
        <f t="shared" si="130"/>
        <v>21.898784884497264</v>
      </c>
      <c r="AL69" s="35">
        <f t="shared" si="131"/>
        <v>30.727572404049919</v>
      </c>
      <c r="AM69" s="35">
        <f t="shared" si="132"/>
        <v>26.945135807813006</v>
      </c>
      <c r="AN69" s="35">
        <f t="shared" si="133"/>
        <v>46.232427366447979</v>
      </c>
      <c r="AO69" s="36">
        <f t="shared" si="134"/>
        <v>0</v>
      </c>
      <c r="AP69" s="35">
        <f t="shared" si="135"/>
        <v>100</v>
      </c>
      <c r="AQ69" s="35">
        <f t="shared" si="136"/>
        <v>49.116033326559638</v>
      </c>
      <c r="AR69" s="35">
        <f t="shared" si="137"/>
        <v>32.310505994716522</v>
      </c>
      <c r="AS69" s="35">
        <f t="shared" si="138"/>
        <v>46.758788864052022</v>
      </c>
      <c r="AT69" s="35">
        <f t="shared" si="139"/>
        <v>23.470839260312943</v>
      </c>
      <c r="AU69" s="35">
        <f t="shared" si="140"/>
        <v>0</v>
      </c>
      <c r="AV69" s="35">
        <f t="shared" si="141"/>
        <v>0</v>
      </c>
      <c r="AW69" s="35">
        <f t="shared" si="142"/>
        <v>33.245489560105412</v>
      </c>
      <c r="AX69" s="35">
        <f t="shared" si="143"/>
        <v>52.908980336509224</v>
      </c>
      <c r="AY69" s="35">
        <f t="shared" si="144"/>
        <v>50.47638353942834</v>
      </c>
      <c r="AZ69" s="35">
        <f t="shared" si="145"/>
        <v>100</v>
      </c>
      <c r="BA69" s="36">
        <f t="shared" si="146"/>
        <v>0</v>
      </c>
      <c r="BB69" s="35">
        <f t="shared" si="147"/>
        <v>100</v>
      </c>
      <c r="BC69" s="35">
        <f t="shared" si="148"/>
        <v>66.219834590146874</v>
      </c>
      <c r="BD69" s="35">
        <f t="shared" si="149"/>
        <v>80.168271594417604</v>
      </c>
      <c r="BE69" s="35">
        <f t="shared" si="150"/>
        <v>87.294421766828521</v>
      </c>
      <c r="BF69" s="35">
        <f t="shared" si="151"/>
        <v>62.829421801823806</v>
      </c>
      <c r="BG69" s="35">
        <f t="shared" si="152"/>
        <v>0</v>
      </c>
      <c r="BH69" s="35">
        <f t="shared" si="153"/>
        <v>0</v>
      </c>
      <c r="BI69" s="35">
        <f t="shared" si="154"/>
        <v>41.074128121095249</v>
      </c>
      <c r="BJ69" s="35">
        <f t="shared" si="155"/>
        <v>57.633711296358619</v>
      </c>
      <c r="BK69" s="35">
        <f t="shared" si="156"/>
        <v>50.539240704351563</v>
      </c>
      <c r="BL69" s="35">
        <f t="shared" si="157"/>
        <v>86.715160453630332</v>
      </c>
      <c r="BM69" s="35">
        <f t="shared" si="158"/>
        <v>0</v>
      </c>
      <c r="BN69" s="35">
        <f t="shared" si="159"/>
        <v>0</v>
      </c>
      <c r="BO69" s="35">
        <f t="shared" si="160"/>
        <v>0</v>
      </c>
      <c r="BP69" s="36">
        <f t="shared" si="161"/>
        <v>0</v>
      </c>
      <c r="BQ69" s="35">
        <f t="shared" si="162"/>
        <v>53.315276273022754</v>
      </c>
      <c r="BR69" s="35">
        <f t="shared" si="163"/>
        <v>35.305287759275487</v>
      </c>
      <c r="BS69" s="35">
        <f t="shared" si="164"/>
        <v>42.741935483870968</v>
      </c>
      <c r="BT69" s="35">
        <f t="shared" si="165"/>
        <v>46.541262135922331</v>
      </c>
      <c r="BU69" s="35">
        <f t="shared" si="166"/>
        <v>33.497679814385151</v>
      </c>
      <c r="BV69" s="35">
        <f t="shared" si="167"/>
        <v>0</v>
      </c>
      <c r="BW69" s="35">
        <f t="shared" si="168"/>
        <v>0</v>
      </c>
      <c r="BX69" s="35">
        <f t="shared" si="169"/>
        <v>21.898784884497264</v>
      </c>
      <c r="BY69" s="35">
        <f t="shared" si="170"/>
        <v>30.727572404049919</v>
      </c>
      <c r="BZ69" s="35">
        <f t="shared" si="171"/>
        <v>26.945135807813006</v>
      </c>
      <c r="CA69" s="35">
        <f t="shared" si="172"/>
        <v>46.232427366447986</v>
      </c>
      <c r="CB69" s="35">
        <f t="shared" si="173"/>
        <v>0</v>
      </c>
      <c r="CC69" s="35">
        <f t="shared" si="174"/>
        <v>0</v>
      </c>
      <c r="CD69" s="35">
        <f t="shared" si="175"/>
        <v>0</v>
      </c>
      <c r="CE69" s="36">
        <f t="shared" si="176"/>
        <v>0</v>
      </c>
      <c r="CF69" s="35">
        <f t="shared" si="177"/>
        <v>99.756740320291911</v>
      </c>
      <c r="CG69" s="35">
        <f t="shared" si="178"/>
        <v>48.996553821204131</v>
      </c>
      <c r="CH69" s="35">
        <f t="shared" si="179"/>
        <v>32.231907561321712</v>
      </c>
      <c r="CI69" s="35">
        <f t="shared" si="180"/>
        <v>46.645043584025949</v>
      </c>
      <c r="CJ69" s="35">
        <f t="shared" si="181"/>
        <v>23.413744171903506</v>
      </c>
      <c r="CK69" s="35">
        <f t="shared" si="182"/>
        <v>0</v>
      </c>
      <c r="CL69" s="35">
        <f t="shared" si="183"/>
        <v>0</v>
      </c>
      <c r="CM69" s="35">
        <f t="shared" si="184"/>
        <v>33.245489560105412</v>
      </c>
      <c r="CN69" s="35">
        <f t="shared" si="185"/>
        <v>52.908980336509224</v>
      </c>
      <c r="CO69" s="35">
        <f t="shared" si="186"/>
        <v>50.47638353942834</v>
      </c>
      <c r="CP69" s="35">
        <f t="shared" si="187"/>
        <v>100</v>
      </c>
      <c r="CQ69" s="35">
        <f t="shared" si="188"/>
        <v>0</v>
      </c>
      <c r="CR69" s="35">
        <f t="shared" si="189"/>
        <v>0</v>
      </c>
      <c r="CS69" s="35">
        <f t="shared" si="190"/>
        <v>0</v>
      </c>
      <c r="CT69" s="23"/>
      <c r="CU69" s="21">
        <v>492.1</v>
      </c>
      <c r="CV69" s="21">
        <v>241.7</v>
      </c>
      <c r="CW69" s="21">
        <v>159</v>
      </c>
      <c r="CX69" s="21">
        <v>230.1</v>
      </c>
      <c r="CY69" s="21">
        <v>115.5</v>
      </c>
      <c r="CZ69" s="21"/>
      <c r="DA69" s="21"/>
      <c r="DB69" s="21">
        <v>164</v>
      </c>
      <c r="DC69" s="21">
        <v>261</v>
      </c>
      <c r="DD69" s="21">
        <v>249</v>
      </c>
      <c r="DE69" s="21">
        <v>493.3</v>
      </c>
      <c r="DF69" s="21"/>
      <c r="DG69" s="21"/>
      <c r="DH69" s="21"/>
      <c r="DI69" s="23"/>
      <c r="DJ69" s="21">
        <v>20.05</v>
      </c>
      <c r="DK69" s="21">
        <v>7.8959999999999999</v>
      </c>
      <c r="DL69" s="21">
        <v>7.3470000000000004</v>
      </c>
      <c r="DM69" s="21">
        <v>10.83</v>
      </c>
      <c r="DN69" s="21">
        <v>3.2389999999999999</v>
      </c>
      <c r="DO69" s="21"/>
      <c r="DP69" s="21"/>
      <c r="DQ69" s="21">
        <v>10.17</v>
      </c>
      <c r="DR69" s="21">
        <v>9.0990000000000002</v>
      </c>
      <c r="DS69" s="21">
        <v>5.9509999999999996</v>
      </c>
      <c r="DT69" s="21">
        <v>17.96</v>
      </c>
      <c r="DU69" s="21"/>
      <c r="DV69" s="21"/>
      <c r="DW69" s="21"/>
    </row>
    <row r="70" spans="1:127" x14ac:dyDescent="0.2">
      <c r="A70" s="29" t="s">
        <v>54</v>
      </c>
      <c r="B70" s="29" t="e">
        <f>VLOOKUP(A70,#REF!,6,FALSE)</f>
        <v>#REF!</v>
      </c>
      <c r="C70" s="48" t="s">
        <v>336</v>
      </c>
      <c r="D70" s="29" t="s">
        <v>137</v>
      </c>
      <c r="E70" s="96" t="str">
        <f t="shared" si="98"/>
        <v/>
      </c>
      <c r="F70" s="97">
        <f t="shared" si="99"/>
        <v>-61.212151898734362</v>
      </c>
      <c r="G70" s="97">
        <f t="shared" si="100"/>
        <v>-12.138933333333313</v>
      </c>
      <c r="H70" s="97">
        <f t="shared" si="101"/>
        <v>-54.861818181818137</v>
      </c>
      <c r="I70" s="97">
        <f t="shared" si="102"/>
        <v>-72.069647058823563</v>
      </c>
      <c r="J70" s="97">
        <f t="shared" si="103"/>
        <v>-28.059863013698603</v>
      </c>
      <c r="K70" s="97" t="str">
        <f t="shared" si="104"/>
        <v/>
      </c>
      <c r="L70" s="97" t="str">
        <f t="shared" si="105"/>
        <v/>
      </c>
      <c r="M70" s="97" t="str">
        <f t="shared" si="106"/>
        <v/>
      </c>
      <c r="N70" s="97" t="str">
        <f t="shared" si="107"/>
        <v/>
      </c>
      <c r="O70" s="97" t="str">
        <f t="shared" si="108"/>
        <v/>
      </c>
      <c r="P70" s="97" t="str">
        <f t="shared" si="109"/>
        <v/>
      </c>
      <c r="Q70" s="96" t="str">
        <f t="shared" si="110"/>
        <v/>
      </c>
      <c r="R70" s="97">
        <f t="shared" si="111"/>
        <v>157.29999999999998</v>
      </c>
      <c r="S70" s="97">
        <f t="shared" si="112"/>
        <v>36.700000000000017</v>
      </c>
      <c r="T70" s="97">
        <f t="shared" si="113"/>
        <v>-82.6</v>
      </c>
      <c r="U70" s="97">
        <f t="shared" si="114"/>
        <v>-31.099999999999994</v>
      </c>
      <c r="V70" s="97">
        <f t="shared" si="115"/>
        <v>-80.3</v>
      </c>
      <c r="W70" s="97" t="str">
        <f t="shared" si="116"/>
        <v/>
      </c>
      <c r="X70" s="97" t="str">
        <f t="shared" si="117"/>
        <v/>
      </c>
      <c r="Y70" s="97" t="str">
        <f t="shared" si="118"/>
        <v/>
      </c>
      <c r="Z70" s="97" t="str">
        <f t="shared" si="119"/>
        <v/>
      </c>
      <c r="AA70" s="97" t="str">
        <f t="shared" si="120"/>
        <v/>
      </c>
      <c r="AB70" s="97" t="str">
        <f t="shared" si="121"/>
        <v/>
      </c>
      <c r="AC70" s="36">
        <f t="shared" si="122"/>
        <v>0</v>
      </c>
      <c r="AD70" s="35">
        <f t="shared" si="123"/>
        <v>37.150595882990253</v>
      </c>
      <c r="AE70" s="35">
        <f t="shared" si="124"/>
        <v>32.471516213847501</v>
      </c>
      <c r="AF70" s="35">
        <f t="shared" si="125"/>
        <v>27.688172043010756</v>
      </c>
      <c r="AG70" s="35">
        <f t="shared" si="126"/>
        <v>31.25</v>
      </c>
      <c r="AH70" s="35">
        <f t="shared" si="127"/>
        <v>30.539443155452435</v>
      </c>
      <c r="AI70" s="35">
        <f t="shared" si="128"/>
        <v>0</v>
      </c>
      <c r="AJ70" s="35">
        <f t="shared" si="129"/>
        <v>0</v>
      </c>
      <c r="AK70" s="35">
        <f t="shared" si="130"/>
        <v>0</v>
      </c>
      <c r="AL70" s="35">
        <f t="shared" si="131"/>
        <v>0</v>
      </c>
      <c r="AM70" s="35">
        <f t="shared" si="132"/>
        <v>0</v>
      </c>
      <c r="AN70" s="35">
        <f t="shared" si="133"/>
        <v>0</v>
      </c>
      <c r="AO70" s="36">
        <f t="shared" si="134"/>
        <v>0</v>
      </c>
      <c r="AP70" s="35">
        <f t="shared" si="135"/>
        <v>100</v>
      </c>
      <c r="AQ70" s="35">
        <f t="shared" si="136"/>
        <v>64.829396325459328</v>
      </c>
      <c r="AR70" s="35">
        <f t="shared" si="137"/>
        <v>30.037911927675708</v>
      </c>
      <c r="AS70" s="35">
        <f t="shared" si="138"/>
        <v>45.056867891513562</v>
      </c>
      <c r="AT70" s="35">
        <f t="shared" si="139"/>
        <v>30.708661417322837</v>
      </c>
      <c r="AU70" s="35">
        <f t="shared" si="140"/>
        <v>0</v>
      </c>
      <c r="AV70" s="35">
        <f t="shared" si="141"/>
        <v>0</v>
      </c>
      <c r="AW70" s="35">
        <f t="shared" si="142"/>
        <v>0</v>
      </c>
      <c r="AX70" s="35">
        <f t="shared" si="143"/>
        <v>0</v>
      </c>
      <c r="AY70" s="35">
        <f t="shared" si="144"/>
        <v>0</v>
      </c>
      <c r="AZ70" s="35">
        <f t="shared" si="145"/>
        <v>0</v>
      </c>
      <c r="BA70" s="36">
        <f t="shared" si="146"/>
        <v>0</v>
      </c>
      <c r="BB70" s="35">
        <f t="shared" si="147"/>
        <v>100</v>
      </c>
      <c r="BC70" s="35">
        <f t="shared" si="148"/>
        <v>87.405101969615743</v>
      </c>
      <c r="BD70" s="35">
        <f t="shared" si="149"/>
        <v>74.529550293668493</v>
      </c>
      <c r="BE70" s="35">
        <f t="shared" si="150"/>
        <v>84.117089530475354</v>
      </c>
      <c r="BF70" s="35">
        <f t="shared" si="151"/>
        <v>82.204450371777767</v>
      </c>
      <c r="BG70" s="35">
        <f t="shared" si="152"/>
        <v>0</v>
      </c>
      <c r="BH70" s="35">
        <f t="shared" si="153"/>
        <v>0</v>
      </c>
      <c r="BI70" s="35">
        <f t="shared" si="154"/>
        <v>0</v>
      </c>
      <c r="BJ70" s="35">
        <f t="shared" si="155"/>
        <v>0</v>
      </c>
      <c r="BK70" s="35">
        <f t="shared" si="156"/>
        <v>0</v>
      </c>
      <c r="BL70" s="35">
        <f t="shared" si="157"/>
        <v>0</v>
      </c>
      <c r="BM70" s="35">
        <f t="shared" si="158"/>
        <v>0</v>
      </c>
      <c r="BN70" s="35">
        <f t="shared" si="159"/>
        <v>0</v>
      </c>
      <c r="BO70" s="35">
        <f t="shared" si="160"/>
        <v>0</v>
      </c>
      <c r="BP70" s="36">
        <f t="shared" si="161"/>
        <v>0</v>
      </c>
      <c r="BQ70" s="35">
        <f t="shared" si="162"/>
        <v>37.150595882990253</v>
      </c>
      <c r="BR70" s="35">
        <f t="shared" si="163"/>
        <v>32.471516213847501</v>
      </c>
      <c r="BS70" s="35">
        <f t="shared" si="164"/>
        <v>27.688172043010752</v>
      </c>
      <c r="BT70" s="35">
        <f t="shared" si="165"/>
        <v>31.25</v>
      </c>
      <c r="BU70" s="35">
        <f t="shared" si="166"/>
        <v>30.539443155452435</v>
      </c>
      <c r="BV70" s="35">
        <f t="shared" si="167"/>
        <v>0</v>
      </c>
      <c r="BW70" s="35">
        <f t="shared" si="168"/>
        <v>0</v>
      </c>
      <c r="BX70" s="35">
        <f t="shared" si="169"/>
        <v>0</v>
      </c>
      <c r="BY70" s="35">
        <f t="shared" si="170"/>
        <v>0</v>
      </c>
      <c r="BZ70" s="35">
        <f t="shared" si="171"/>
        <v>0</v>
      </c>
      <c r="CA70" s="35">
        <f t="shared" si="172"/>
        <v>0</v>
      </c>
      <c r="CB70" s="35">
        <f t="shared" si="173"/>
        <v>0</v>
      </c>
      <c r="CC70" s="35">
        <f t="shared" si="174"/>
        <v>0</v>
      </c>
      <c r="CD70" s="35">
        <f t="shared" si="175"/>
        <v>0</v>
      </c>
      <c r="CE70" s="36">
        <f t="shared" si="176"/>
        <v>0</v>
      </c>
      <c r="CF70" s="35">
        <f t="shared" si="177"/>
        <v>100</v>
      </c>
      <c r="CG70" s="35">
        <f t="shared" si="178"/>
        <v>64.829396325459328</v>
      </c>
      <c r="CH70" s="35">
        <f t="shared" si="179"/>
        <v>30.037911927675708</v>
      </c>
      <c r="CI70" s="35">
        <f t="shared" si="180"/>
        <v>45.056867891513562</v>
      </c>
      <c r="CJ70" s="35">
        <f t="shared" si="181"/>
        <v>30.708661417322837</v>
      </c>
      <c r="CK70" s="35">
        <f t="shared" si="182"/>
        <v>0</v>
      </c>
      <c r="CL70" s="35">
        <f t="shared" si="183"/>
        <v>0</v>
      </c>
      <c r="CM70" s="35">
        <f t="shared" si="184"/>
        <v>0</v>
      </c>
      <c r="CN70" s="35">
        <f t="shared" si="185"/>
        <v>0</v>
      </c>
      <c r="CO70" s="35">
        <f t="shared" si="186"/>
        <v>0</v>
      </c>
      <c r="CP70" s="35">
        <f t="shared" si="187"/>
        <v>0</v>
      </c>
      <c r="CQ70" s="35">
        <f t="shared" si="188"/>
        <v>0</v>
      </c>
      <c r="CR70" s="35">
        <f t="shared" si="189"/>
        <v>0</v>
      </c>
      <c r="CS70" s="35">
        <f t="shared" si="190"/>
        <v>0</v>
      </c>
      <c r="CT70" s="23"/>
      <c r="CU70" s="21">
        <v>342.9</v>
      </c>
      <c r="CV70" s="21">
        <v>222.3</v>
      </c>
      <c r="CW70" s="21">
        <v>103</v>
      </c>
      <c r="CX70" s="21">
        <v>154.5</v>
      </c>
      <c r="CY70" s="21">
        <v>105.3</v>
      </c>
      <c r="CZ70" s="21"/>
      <c r="DA70" s="21"/>
      <c r="DB70" s="21"/>
      <c r="DC70" s="21"/>
      <c r="DD70" s="21"/>
      <c r="DE70" s="21"/>
      <c r="DF70" s="21"/>
      <c r="DG70" s="21"/>
      <c r="DH70" s="21"/>
      <c r="DI70" s="23"/>
      <c r="DJ70" s="21">
        <v>8.9480000000000004</v>
      </c>
      <c r="DK70" s="21">
        <v>27.9</v>
      </c>
      <c r="DL70" s="21">
        <v>6.7130000000000001</v>
      </c>
      <c r="DM70" s="21">
        <v>7.56</v>
      </c>
      <c r="DN70" s="21">
        <v>10.42</v>
      </c>
      <c r="DO70" s="21"/>
      <c r="DP70" s="21"/>
      <c r="DQ70" s="21"/>
      <c r="DR70" s="21"/>
      <c r="DS70" s="21"/>
      <c r="DT70" s="21"/>
      <c r="DU70" s="21"/>
      <c r="DV70" s="21"/>
      <c r="DW70" s="21"/>
    </row>
    <row r="71" spans="1:127" x14ac:dyDescent="0.2">
      <c r="A71" s="29" t="s">
        <v>55</v>
      </c>
      <c r="B71" s="29" t="e">
        <f>VLOOKUP(A71,#REF!,6,FALSE)</f>
        <v>#REF!</v>
      </c>
      <c r="C71" s="48" t="s">
        <v>336</v>
      </c>
      <c r="D71" s="29" t="s">
        <v>137</v>
      </c>
      <c r="E71" s="96" t="str">
        <f t="shared" si="98"/>
        <v/>
      </c>
      <c r="F71" s="97">
        <f t="shared" si="99"/>
        <v>22.387848101265661</v>
      </c>
      <c r="G71" s="97">
        <f t="shared" si="100"/>
        <v>-38.738933333333335</v>
      </c>
      <c r="H71" s="97">
        <f t="shared" si="101"/>
        <v>-86.991818181818132</v>
      </c>
      <c r="I71" s="97">
        <f t="shared" si="102"/>
        <v>-141.84964705882356</v>
      </c>
      <c r="J71" s="97">
        <f t="shared" si="103"/>
        <v>-4.9598630136985946</v>
      </c>
      <c r="K71" s="97" t="str">
        <f t="shared" si="104"/>
        <v/>
      </c>
      <c r="L71" s="97" t="str">
        <f t="shared" si="105"/>
        <v/>
      </c>
      <c r="M71" s="97" t="str">
        <f t="shared" si="106"/>
        <v/>
      </c>
      <c r="N71" s="97" t="str">
        <f t="shared" si="107"/>
        <v/>
      </c>
      <c r="O71" s="97" t="str">
        <f t="shared" si="108"/>
        <v/>
      </c>
      <c r="P71" s="97" t="str">
        <f t="shared" si="109"/>
        <v/>
      </c>
      <c r="Q71" s="96" t="str">
        <f t="shared" si="110"/>
        <v/>
      </c>
      <c r="R71" s="97">
        <f t="shared" si="111"/>
        <v>245.262</v>
      </c>
      <c r="S71" s="97">
        <f t="shared" si="112"/>
        <v>14.461999999999989</v>
      </c>
      <c r="T71" s="97">
        <f t="shared" si="113"/>
        <v>-110.36799999999999</v>
      </c>
      <c r="U71" s="97">
        <f t="shared" si="114"/>
        <v>-96.518000000000001</v>
      </c>
      <c r="V71" s="97">
        <f t="shared" si="115"/>
        <v>-52.837999999999994</v>
      </c>
      <c r="W71" s="97" t="str">
        <f t="shared" si="116"/>
        <v/>
      </c>
      <c r="X71" s="97" t="str">
        <f t="shared" si="117"/>
        <v/>
      </c>
      <c r="Y71" s="97" t="str">
        <f t="shared" si="118"/>
        <v/>
      </c>
      <c r="Z71" s="97" t="str">
        <f t="shared" si="119"/>
        <v/>
      </c>
      <c r="AA71" s="97" t="str">
        <f t="shared" si="120"/>
        <v/>
      </c>
      <c r="AB71" s="97" t="str">
        <f t="shared" si="121"/>
        <v/>
      </c>
      <c r="AC71" s="36">
        <f t="shared" si="122"/>
        <v>0</v>
      </c>
      <c r="AD71" s="35">
        <f t="shared" si="123"/>
        <v>46.2080173347779</v>
      </c>
      <c r="AE71" s="35">
        <f t="shared" si="124"/>
        <v>28.586035641250366</v>
      </c>
      <c r="AF71" s="35">
        <f t="shared" si="125"/>
        <v>19.051075268817204</v>
      </c>
      <c r="AG71" s="35">
        <f t="shared" si="126"/>
        <v>17.135922330097088</v>
      </c>
      <c r="AH71" s="35">
        <f t="shared" si="127"/>
        <v>37.238979118329468</v>
      </c>
      <c r="AI71" s="35">
        <f t="shared" si="128"/>
        <v>0</v>
      </c>
      <c r="AJ71" s="35">
        <f t="shared" si="129"/>
        <v>0</v>
      </c>
      <c r="AK71" s="35">
        <f t="shared" si="130"/>
        <v>0</v>
      </c>
      <c r="AL71" s="35">
        <f t="shared" si="131"/>
        <v>0</v>
      </c>
      <c r="AM71" s="35">
        <f t="shared" si="132"/>
        <v>0</v>
      </c>
      <c r="AN71" s="35">
        <f t="shared" si="133"/>
        <v>0</v>
      </c>
      <c r="AO71" s="36">
        <f t="shared" si="134"/>
        <v>0</v>
      </c>
      <c r="AP71" s="35">
        <f t="shared" si="135"/>
        <v>100</v>
      </c>
      <c r="AQ71" s="35">
        <f t="shared" si="136"/>
        <v>45.885111371629542</v>
      </c>
      <c r="AR71" s="35">
        <f t="shared" si="137"/>
        <v>16.61664712778429</v>
      </c>
      <c r="AS71" s="35">
        <f t="shared" si="138"/>
        <v>19.864009378663539</v>
      </c>
      <c r="AT71" s="35">
        <f t="shared" si="139"/>
        <v>30.105509964830013</v>
      </c>
      <c r="AU71" s="35">
        <f t="shared" si="140"/>
        <v>0</v>
      </c>
      <c r="AV71" s="35">
        <f t="shared" si="141"/>
        <v>0</v>
      </c>
      <c r="AW71" s="35">
        <f t="shared" si="142"/>
        <v>0</v>
      </c>
      <c r="AX71" s="35">
        <f t="shared" si="143"/>
        <v>0</v>
      </c>
      <c r="AY71" s="35">
        <f t="shared" si="144"/>
        <v>0</v>
      </c>
      <c r="AZ71" s="35">
        <f t="shared" si="145"/>
        <v>0</v>
      </c>
      <c r="BA71" s="36">
        <f t="shared" si="146"/>
        <v>0</v>
      </c>
      <c r="BB71" s="35">
        <f t="shared" si="147"/>
        <v>100</v>
      </c>
      <c r="BC71" s="35">
        <f t="shared" si="148"/>
        <v>61.863800461603951</v>
      </c>
      <c r="BD71" s="35">
        <f t="shared" si="149"/>
        <v>41.22893897565833</v>
      </c>
      <c r="BE71" s="35">
        <f t="shared" si="150"/>
        <v>37.084305535004951</v>
      </c>
      <c r="BF71" s="35">
        <f t="shared" si="151"/>
        <v>80.589865712117458</v>
      </c>
      <c r="BG71" s="35">
        <f t="shared" si="152"/>
        <v>0</v>
      </c>
      <c r="BH71" s="35">
        <f t="shared" si="153"/>
        <v>0</v>
      </c>
      <c r="BI71" s="35">
        <f t="shared" si="154"/>
        <v>0</v>
      </c>
      <c r="BJ71" s="35">
        <f t="shared" si="155"/>
        <v>0</v>
      </c>
      <c r="BK71" s="35">
        <f t="shared" si="156"/>
        <v>0</v>
      </c>
      <c r="BL71" s="35">
        <f t="shared" si="157"/>
        <v>0</v>
      </c>
      <c r="BM71" s="35">
        <f t="shared" si="158"/>
        <v>0</v>
      </c>
      <c r="BN71" s="35">
        <f t="shared" si="159"/>
        <v>0</v>
      </c>
      <c r="BO71" s="35">
        <f t="shared" si="160"/>
        <v>0</v>
      </c>
      <c r="BP71" s="36">
        <f t="shared" si="161"/>
        <v>0</v>
      </c>
      <c r="BQ71" s="35">
        <f t="shared" si="162"/>
        <v>46.2080173347779</v>
      </c>
      <c r="BR71" s="35">
        <f t="shared" si="163"/>
        <v>28.586035641250366</v>
      </c>
      <c r="BS71" s="35">
        <f t="shared" si="164"/>
        <v>19.051075268817204</v>
      </c>
      <c r="BT71" s="35">
        <f t="shared" si="165"/>
        <v>17.135922330097088</v>
      </c>
      <c r="BU71" s="35">
        <f t="shared" si="166"/>
        <v>37.238979118329468</v>
      </c>
      <c r="BV71" s="35">
        <f t="shared" si="167"/>
        <v>0</v>
      </c>
      <c r="BW71" s="35">
        <f t="shared" si="168"/>
        <v>0</v>
      </c>
      <c r="BX71" s="35">
        <f t="shared" si="169"/>
        <v>0</v>
      </c>
      <c r="BY71" s="35">
        <f t="shared" si="170"/>
        <v>0</v>
      </c>
      <c r="BZ71" s="35">
        <f t="shared" si="171"/>
        <v>0</v>
      </c>
      <c r="CA71" s="35">
        <f t="shared" si="172"/>
        <v>0</v>
      </c>
      <c r="CB71" s="35">
        <f t="shared" si="173"/>
        <v>0</v>
      </c>
      <c r="CC71" s="35">
        <f t="shared" si="174"/>
        <v>0</v>
      </c>
      <c r="CD71" s="35">
        <f t="shared" si="175"/>
        <v>0</v>
      </c>
      <c r="CE71" s="36">
        <f t="shared" si="176"/>
        <v>0</v>
      </c>
      <c r="CF71" s="35">
        <f t="shared" si="177"/>
        <v>100</v>
      </c>
      <c r="CG71" s="35">
        <f t="shared" si="178"/>
        <v>45.885111371629542</v>
      </c>
      <c r="CH71" s="35">
        <f t="shared" si="179"/>
        <v>16.61664712778429</v>
      </c>
      <c r="CI71" s="35">
        <f t="shared" si="180"/>
        <v>19.864009378663539</v>
      </c>
      <c r="CJ71" s="35">
        <f t="shared" si="181"/>
        <v>30.105509964830013</v>
      </c>
      <c r="CK71" s="35">
        <f t="shared" si="182"/>
        <v>0</v>
      </c>
      <c r="CL71" s="35">
        <f t="shared" si="183"/>
        <v>0</v>
      </c>
      <c r="CM71" s="35">
        <f t="shared" si="184"/>
        <v>0</v>
      </c>
      <c r="CN71" s="35">
        <f t="shared" si="185"/>
        <v>0</v>
      </c>
      <c r="CO71" s="35">
        <f t="shared" si="186"/>
        <v>0</v>
      </c>
      <c r="CP71" s="35">
        <f t="shared" si="187"/>
        <v>0</v>
      </c>
      <c r="CQ71" s="35">
        <f t="shared" si="188"/>
        <v>0</v>
      </c>
      <c r="CR71" s="35">
        <f t="shared" si="189"/>
        <v>0</v>
      </c>
      <c r="CS71" s="35">
        <f t="shared" si="190"/>
        <v>0</v>
      </c>
      <c r="CT71" s="23"/>
      <c r="CU71" s="21">
        <v>426.5</v>
      </c>
      <c r="CV71" s="21">
        <v>195.7</v>
      </c>
      <c r="CW71" s="21">
        <v>70.87</v>
      </c>
      <c r="CX71" s="21">
        <v>84.72</v>
      </c>
      <c r="CY71" s="21">
        <v>128.4</v>
      </c>
      <c r="CZ71" s="21"/>
      <c r="DA71" s="21"/>
      <c r="DB71" s="21"/>
      <c r="DC71" s="21"/>
      <c r="DD71" s="21"/>
      <c r="DE71" s="21"/>
      <c r="DF71" s="21"/>
      <c r="DG71" s="21"/>
      <c r="DH71" s="21"/>
      <c r="DI71" s="23"/>
      <c r="DJ71" s="21">
        <v>12.9</v>
      </c>
      <c r="DK71" s="21">
        <v>11.19</v>
      </c>
      <c r="DL71" s="21">
        <v>4.7290000000000001</v>
      </c>
      <c r="DM71" s="21">
        <v>2.1739999999999999</v>
      </c>
      <c r="DN71" s="21">
        <v>7.782</v>
      </c>
      <c r="DO71" s="21"/>
      <c r="DP71" s="21"/>
      <c r="DQ71" s="21"/>
      <c r="DR71" s="21"/>
      <c r="DS71" s="21"/>
      <c r="DT71" s="21"/>
      <c r="DU71" s="21"/>
      <c r="DV71" s="21"/>
      <c r="DW71" s="21"/>
    </row>
    <row r="72" spans="1:127" x14ac:dyDescent="0.2">
      <c r="A72" s="29" t="s">
        <v>56</v>
      </c>
      <c r="B72" s="29" t="e">
        <f>VLOOKUP(A72,#REF!,6,FALSE)</f>
        <v>#REF!</v>
      </c>
      <c r="C72" s="48" t="s">
        <v>335</v>
      </c>
      <c r="D72" s="29" t="s">
        <v>138</v>
      </c>
      <c r="E72" s="96">
        <f t="shared" si="98"/>
        <v>-9.8515151515151445</v>
      </c>
      <c r="F72" s="97">
        <f t="shared" si="99"/>
        <v>518.88784810126572</v>
      </c>
      <c r="G72" s="97">
        <f t="shared" si="100"/>
        <v>223.46106666666665</v>
      </c>
      <c r="H72" s="97">
        <f t="shared" si="101"/>
        <v>165.43818181818187</v>
      </c>
      <c r="I72" s="97">
        <f t="shared" si="102"/>
        <v>260.73035294117642</v>
      </c>
      <c r="J72" s="97">
        <f t="shared" si="103"/>
        <v>211.44013698630141</v>
      </c>
      <c r="K72" s="97">
        <f t="shared" si="104"/>
        <v>59.993333333333339</v>
      </c>
      <c r="L72" s="97">
        <f t="shared" si="105"/>
        <v>-116.94700000000003</v>
      </c>
      <c r="M72" s="97">
        <f t="shared" si="106"/>
        <v>182.06341463414634</v>
      </c>
      <c r="N72" s="97">
        <f t="shared" si="107"/>
        <v>153.19972972972982</v>
      </c>
      <c r="O72" s="97">
        <f t="shared" si="108"/>
        <v>88.05199999999985</v>
      </c>
      <c r="P72" s="97">
        <f t="shared" si="109"/>
        <v>-112.32567901234552</v>
      </c>
      <c r="Q72" s="96">
        <f t="shared" si="110"/>
        <v>-430.93333333333328</v>
      </c>
      <c r="R72" s="97">
        <f t="shared" si="111"/>
        <v>459.78666666666669</v>
      </c>
      <c r="S72" s="97">
        <f t="shared" si="112"/>
        <v>-5.3133333333333326</v>
      </c>
      <c r="T72" s="97">
        <f t="shared" si="113"/>
        <v>-139.9133333333333</v>
      </c>
      <c r="U72" s="97">
        <f t="shared" si="114"/>
        <v>24.086666666666702</v>
      </c>
      <c r="V72" s="97">
        <f t="shared" si="115"/>
        <v>-118.4133333333333</v>
      </c>
      <c r="W72" s="97">
        <f t="shared" si="116"/>
        <v>-315.11333333333334</v>
      </c>
      <c r="X72" s="97">
        <f t="shared" si="117"/>
        <v>-406.19333333333333</v>
      </c>
      <c r="Y72" s="97">
        <f t="shared" si="118"/>
        <v>9.1866666666666674</v>
      </c>
      <c r="Z72" s="97">
        <f t="shared" si="119"/>
        <v>70.186666666666667</v>
      </c>
      <c r="AA72" s="97">
        <f t="shared" si="120"/>
        <v>-37.013333333333321</v>
      </c>
      <c r="AB72" s="97">
        <f t="shared" si="121"/>
        <v>-94.013333333333321</v>
      </c>
      <c r="AC72" s="36">
        <f t="shared" si="122"/>
        <v>49.418248622167795</v>
      </c>
      <c r="AD72" s="35">
        <f t="shared" si="123"/>
        <v>100</v>
      </c>
      <c r="AE72" s="35">
        <f t="shared" si="124"/>
        <v>66.885772713993575</v>
      </c>
      <c r="AF72" s="35">
        <f t="shared" si="125"/>
        <v>86.908602150537632</v>
      </c>
      <c r="AG72" s="35">
        <f t="shared" si="126"/>
        <v>98.563915857605195</v>
      </c>
      <c r="AH72" s="35">
        <f t="shared" si="127"/>
        <v>100</v>
      </c>
      <c r="AI72" s="35">
        <f t="shared" si="128"/>
        <v>81.23971475589687</v>
      </c>
      <c r="AJ72" s="35">
        <f t="shared" si="129"/>
        <v>11.951372877803397</v>
      </c>
      <c r="AK72" s="35">
        <f t="shared" si="130"/>
        <v>63.079182801442109</v>
      </c>
      <c r="AL72" s="35">
        <f t="shared" si="131"/>
        <v>62.797268660230756</v>
      </c>
      <c r="AM72" s="35">
        <f t="shared" si="132"/>
        <v>46.120549724055834</v>
      </c>
      <c r="AN72" s="35">
        <f t="shared" si="133"/>
        <v>34.601686972820993</v>
      </c>
      <c r="AO72" s="36">
        <f t="shared" si="134"/>
        <v>100</v>
      </c>
      <c r="AP72" s="35">
        <f t="shared" si="135"/>
        <v>100</v>
      </c>
      <c r="AQ72" s="35">
        <f t="shared" si="136"/>
        <v>49.609967497291443</v>
      </c>
      <c r="AR72" s="35">
        <f t="shared" si="137"/>
        <v>35.027085590465873</v>
      </c>
      <c r="AS72" s="35">
        <f t="shared" si="138"/>
        <v>52.795232936078008</v>
      </c>
      <c r="AT72" s="35">
        <f t="shared" si="139"/>
        <v>37.356446370530875</v>
      </c>
      <c r="AU72" s="35">
        <f t="shared" si="140"/>
        <v>100</v>
      </c>
      <c r="AV72" s="35">
        <f t="shared" si="141"/>
        <v>38.501012829169483</v>
      </c>
      <c r="AW72" s="35">
        <f t="shared" si="142"/>
        <v>88.563929508811398</v>
      </c>
      <c r="AX72" s="35">
        <f t="shared" si="143"/>
        <v>100</v>
      </c>
      <c r="AY72" s="35">
        <f t="shared" si="144"/>
        <v>79.902512185976761</v>
      </c>
      <c r="AZ72" s="35">
        <f t="shared" si="145"/>
        <v>69.216347956505444</v>
      </c>
      <c r="BA72" s="36">
        <f t="shared" si="146"/>
        <v>49.418248622167795</v>
      </c>
      <c r="BB72" s="35">
        <f t="shared" si="147"/>
        <v>100</v>
      </c>
      <c r="BC72" s="35">
        <f t="shared" si="148"/>
        <v>66.885772713993575</v>
      </c>
      <c r="BD72" s="35">
        <f t="shared" si="149"/>
        <v>86.908602150537632</v>
      </c>
      <c r="BE72" s="35">
        <f t="shared" si="150"/>
        <v>98.563915857605195</v>
      </c>
      <c r="BF72" s="35">
        <f t="shared" si="151"/>
        <v>100</v>
      </c>
      <c r="BG72" s="35">
        <f t="shared" si="152"/>
        <v>81.23971475589687</v>
      </c>
      <c r="BH72" s="35">
        <f t="shared" si="153"/>
        <v>11.951372877803397</v>
      </c>
      <c r="BI72" s="35">
        <f t="shared" si="154"/>
        <v>63.079182801442109</v>
      </c>
      <c r="BJ72" s="35">
        <f t="shared" si="155"/>
        <v>62.797268660230756</v>
      </c>
      <c r="BK72" s="35">
        <f t="shared" si="156"/>
        <v>46.120549724055834</v>
      </c>
      <c r="BL72" s="35">
        <f t="shared" si="157"/>
        <v>34.601686972820993</v>
      </c>
      <c r="BM72" s="35">
        <f t="shared" si="158"/>
        <v>19.15802324190123</v>
      </c>
      <c r="BN72" s="35">
        <f t="shared" si="159"/>
        <v>100</v>
      </c>
      <c r="BO72" s="35">
        <f t="shared" si="160"/>
        <v>65.658620488033051</v>
      </c>
      <c r="BP72" s="36">
        <f t="shared" si="161"/>
        <v>49.418248622167795</v>
      </c>
      <c r="BQ72" s="35">
        <f t="shared" si="162"/>
        <v>100</v>
      </c>
      <c r="BR72" s="35">
        <f t="shared" si="163"/>
        <v>66.885772713993575</v>
      </c>
      <c r="BS72" s="35">
        <f t="shared" si="164"/>
        <v>86.908602150537632</v>
      </c>
      <c r="BT72" s="35">
        <f t="shared" si="165"/>
        <v>98.563915857605181</v>
      </c>
      <c r="BU72" s="35">
        <f t="shared" si="166"/>
        <v>100</v>
      </c>
      <c r="BV72" s="35">
        <f t="shared" si="167"/>
        <v>81.23971475589687</v>
      </c>
      <c r="BW72" s="35">
        <f t="shared" si="168"/>
        <v>11.951372877803395</v>
      </c>
      <c r="BX72" s="35">
        <f t="shared" si="169"/>
        <v>63.079182801442116</v>
      </c>
      <c r="BY72" s="35">
        <f t="shared" si="170"/>
        <v>62.797268660230756</v>
      </c>
      <c r="BZ72" s="35">
        <f t="shared" si="171"/>
        <v>46.120549724055834</v>
      </c>
      <c r="CA72" s="35">
        <f t="shared" si="172"/>
        <v>34.601686972820993</v>
      </c>
      <c r="CB72" s="35">
        <f t="shared" si="173"/>
        <v>12.980866062437059</v>
      </c>
      <c r="CC72" s="35">
        <f t="shared" si="174"/>
        <v>67.75681341719077</v>
      </c>
      <c r="CD72" s="35">
        <f t="shared" si="175"/>
        <v>44.488188976377955</v>
      </c>
      <c r="CE72" s="36">
        <f t="shared" si="176"/>
        <v>3.4972914409534126</v>
      </c>
      <c r="CF72" s="35">
        <f t="shared" si="177"/>
        <v>100</v>
      </c>
      <c r="CG72" s="35">
        <f t="shared" si="178"/>
        <v>49.609967497291443</v>
      </c>
      <c r="CH72" s="35">
        <f t="shared" si="179"/>
        <v>35.027085590465873</v>
      </c>
      <c r="CI72" s="35">
        <f t="shared" si="180"/>
        <v>52.795232936078008</v>
      </c>
      <c r="CJ72" s="35">
        <f t="shared" si="181"/>
        <v>37.356446370530875</v>
      </c>
      <c r="CK72" s="35">
        <f t="shared" si="182"/>
        <v>16.045503791982664</v>
      </c>
      <c r="CL72" s="35">
        <f t="shared" si="183"/>
        <v>6.1776814734561212</v>
      </c>
      <c r="CM72" s="35">
        <f t="shared" si="184"/>
        <v>51.180931744312026</v>
      </c>
      <c r="CN72" s="35">
        <f t="shared" si="185"/>
        <v>57.789815817984831</v>
      </c>
      <c r="CO72" s="35">
        <f t="shared" si="186"/>
        <v>46.175514626218849</v>
      </c>
      <c r="CP72" s="35">
        <f t="shared" si="187"/>
        <v>40</v>
      </c>
      <c r="CQ72" s="35">
        <f t="shared" si="188"/>
        <v>38.023598820059</v>
      </c>
      <c r="CR72" s="35">
        <f t="shared" si="189"/>
        <v>95.339233038348084</v>
      </c>
      <c r="CS72" s="35">
        <f t="shared" si="190"/>
        <v>100</v>
      </c>
      <c r="CT72" s="23">
        <v>32.28</v>
      </c>
      <c r="CU72" s="21">
        <v>923</v>
      </c>
      <c r="CV72" s="21">
        <v>457.9</v>
      </c>
      <c r="CW72" s="21">
        <v>323.3</v>
      </c>
      <c r="CX72" s="21">
        <v>487.3</v>
      </c>
      <c r="CY72" s="21">
        <v>344.8</v>
      </c>
      <c r="CZ72" s="26">
        <v>148.1</v>
      </c>
      <c r="DA72" s="21">
        <v>57.02</v>
      </c>
      <c r="DB72" s="21">
        <v>472.4</v>
      </c>
      <c r="DC72" s="21">
        <v>533.4</v>
      </c>
      <c r="DD72" s="21">
        <v>426.2</v>
      </c>
      <c r="DE72" s="21">
        <v>369.2</v>
      </c>
      <c r="DF72" s="21">
        <v>386.7</v>
      </c>
      <c r="DG72" s="21">
        <v>969.6</v>
      </c>
      <c r="DH72" s="21">
        <v>1017</v>
      </c>
      <c r="DI72" s="23">
        <v>2.456</v>
      </c>
      <c r="DJ72" s="21">
        <v>42.6</v>
      </c>
      <c r="DK72" s="21">
        <v>13.05</v>
      </c>
      <c r="DL72" s="21">
        <v>18.09</v>
      </c>
      <c r="DM72" s="21">
        <v>15.51</v>
      </c>
      <c r="DN72" s="21">
        <v>14.14</v>
      </c>
      <c r="DO72" s="26">
        <v>138.30000000000001</v>
      </c>
      <c r="DP72" s="21">
        <v>15.96</v>
      </c>
      <c r="DQ72" s="21">
        <v>20.82</v>
      </c>
      <c r="DR72" s="21">
        <v>20.21</v>
      </c>
      <c r="DS72" s="21">
        <v>13.65</v>
      </c>
      <c r="DT72" s="21">
        <v>21.39</v>
      </c>
      <c r="DU72" s="21">
        <v>213.8</v>
      </c>
      <c r="DV72" s="21">
        <v>413.4</v>
      </c>
      <c r="DW72" s="21">
        <v>114.2</v>
      </c>
    </row>
    <row r="73" spans="1:127" x14ac:dyDescent="0.2">
      <c r="A73" s="29" t="s">
        <v>57</v>
      </c>
      <c r="B73" s="29" t="e">
        <f>VLOOKUP(A73,#REF!,6,FALSE)</f>
        <v>#REF!</v>
      </c>
      <c r="C73" s="48" t="s">
        <v>335</v>
      </c>
      <c r="D73" s="29" t="s">
        <v>138</v>
      </c>
      <c r="E73" s="96">
        <f t="shared" si="98"/>
        <v>9.6584848484848536</v>
      </c>
      <c r="F73" s="97" t="str">
        <f t="shared" si="99"/>
        <v/>
      </c>
      <c r="G73" s="97" t="str">
        <f t="shared" si="100"/>
        <v/>
      </c>
      <c r="H73" s="97" t="str">
        <f t="shared" si="101"/>
        <v/>
      </c>
      <c r="I73" s="97">
        <f t="shared" si="102"/>
        <v>-180.20964705882358</v>
      </c>
      <c r="J73" s="97">
        <f t="shared" si="103"/>
        <v>-53.279863013698602</v>
      </c>
      <c r="K73" s="97" t="str">
        <f t="shared" si="104"/>
        <v/>
      </c>
      <c r="L73" s="97" t="str">
        <f t="shared" si="105"/>
        <v/>
      </c>
      <c r="M73" s="97" t="str">
        <f t="shared" si="106"/>
        <v/>
      </c>
      <c r="N73" s="97" t="str">
        <f t="shared" si="107"/>
        <v/>
      </c>
      <c r="O73" s="97" t="str">
        <f t="shared" si="108"/>
        <v/>
      </c>
      <c r="P73" s="97">
        <f t="shared" si="109"/>
        <v>207.77432098765445</v>
      </c>
      <c r="Q73" s="96">
        <f t="shared" si="110"/>
        <v>-239.56499999999997</v>
      </c>
      <c r="R73" s="97" t="str">
        <f t="shared" si="111"/>
        <v/>
      </c>
      <c r="S73" s="97" t="str">
        <f t="shared" si="112"/>
        <v/>
      </c>
      <c r="T73" s="97" t="str">
        <f t="shared" si="113"/>
        <v/>
      </c>
      <c r="U73" s="97">
        <f t="shared" si="114"/>
        <v>-244.99499999999995</v>
      </c>
      <c r="V73" s="97">
        <f t="shared" si="115"/>
        <v>-211.27499999999998</v>
      </c>
      <c r="W73" s="97" t="str">
        <f t="shared" si="116"/>
        <v/>
      </c>
      <c r="X73" s="97" t="str">
        <f t="shared" si="117"/>
        <v/>
      </c>
      <c r="Y73" s="97" t="str">
        <f t="shared" si="118"/>
        <v/>
      </c>
      <c r="Z73" s="97" t="str">
        <f t="shared" si="119"/>
        <v/>
      </c>
      <c r="AA73" s="97" t="str">
        <f t="shared" si="120"/>
        <v/>
      </c>
      <c r="AB73" s="97">
        <f t="shared" si="121"/>
        <v>397.94499999999999</v>
      </c>
      <c r="AC73" s="36">
        <f t="shared" si="122"/>
        <v>79.286589099816297</v>
      </c>
      <c r="AD73" s="35">
        <f t="shared" si="123"/>
        <v>0</v>
      </c>
      <c r="AE73" s="35">
        <f t="shared" si="124"/>
        <v>0</v>
      </c>
      <c r="AF73" s="35">
        <f t="shared" si="125"/>
        <v>0</v>
      </c>
      <c r="AG73" s="35">
        <f t="shared" si="126"/>
        <v>9.3770226537216832</v>
      </c>
      <c r="AH73" s="35">
        <f t="shared" si="127"/>
        <v>23.225058004640367</v>
      </c>
      <c r="AI73" s="35">
        <f t="shared" si="128"/>
        <v>0</v>
      </c>
      <c r="AJ73" s="35">
        <f t="shared" si="129"/>
        <v>0</v>
      </c>
      <c r="AK73" s="35">
        <f t="shared" si="130"/>
        <v>0</v>
      </c>
      <c r="AL73" s="35">
        <f t="shared" si="131"/>
        <v>0</v>
      </c>
      <c r="AM73" s="35">
        <f t="shared" si="132"/>
        <v>0</v>
      </c>
      <c r="AN73" s="35">
        <f t="shared" si="133"/>
        <v>64.601686972821</v>
      </c>
      <c r="AO73" s="36">
        <f t="shared" si="134"/>
        <v>100</v>
      </c>
      <c r="AP73" s="35">
        <f t="shared" si="135"/>
        <v>0</v>
      </c>
      <c r="AQ73" s="35">
        <f t="shared" si="136"/>
        <v>0</v>
      </c>
      <c r="AR73" s="35">
        <f t="shared" si="137"/>
        <v>0</v>
      </c>
      <c r="AS73" s="35">
        <f t="shared" si="138"/>
        <v>57.892107892107894</v>
      </c>
      <c r="AT73" s="35">
        <f t="shared" si="139"/>
        <v>100</v>
      </c>
      <c r="AU73" s="35">
        <f t="shared" si="140"/>
        <v>0</v>
      </c>
      <c r="AV73" s="35">
        <f t="shared" si="141"/>
        <v>0</v>
      </c>
      <c r="AW73" s="35">
        <f t="shared" si="142"/>
        <v>0</v>
      </c>
      <c r="AX73" s="35">
        <f t="shared" si="143"/>
        <v>0</v>
      </c>
      <c r="AY73" s="35">
        <f t="shared" si="144"/>
        <v>0</v>
      </c>
      <c r="AZ73" s="35">
        <f t="shared" si="145"/>
        <v>100</v>
      </c>
      <c r="BA73" s="36">
        <f t="shared" si="146"/>
        <v>100</v>
      </c>
      <c r="BB73" s="35">
        <f t="shared" si="147"/>
        <v>0</v>
      </c>
      <c r="BC73" s="35">
        <f t="shared" si="148"/>
        <v>0</v>
      </c>
      <c r="BD73" s="35">
        <f t="shared" si="149"/>
        <v>0</v>
      </c>
      <c r="BE73" s="35">
        <f t="shared" si="150"/>
        <v>11.82674492645492</v>
      </c>
      <c r="BF73" s="35">
        <f t="shared" si="151"/>
        <v>29.292542746922354</v>
      </c>
      <c r="BG73" s="35">
        <f t="shared" si="152"/>
        <v>0</v>
      </c>
      <c r="BH73" s="35">
        <f t="shared" si="153"/>
        <v>0</v>
      </c>
      <c r="BI73" s="35">
        <f t="shared" si="154"/>
        <v>0</v>
      </c>
      <c r="BJ73" s="35">
        <f t="shared" si="155"/>
        <v>0</v>
      </c>
      <c r="BK73" s="35">
        <f t="shared" si="156"/>
        <v>0</v>
      </c>
      <c r="BL73" s="35">
        <f t="shared" si="157"/>
        <v>81.478706180047638</v>
      </c>
      <c r="BM73" s="35">
        <f t="shared" si="158"/>
        <v>83.316708193737028</v>
      </c>
      <c r="BN73" s="35">
        <f t="shared" si="159"/>
        <v>0</v>
      </c>
      <c r="BO73" s="35">
        <f t="shared" si="160"/>
        <v>100</v>
      </c>
      <c r="BP73" s="36">
        <f t="shared" si="161"/>
        <v>79.286589099816297</v>
      </c>
      <c r="BQ73" s="35">
        <f t="shared" si="162"/>
        <v>0</v>
      </c>
      <c r="BR73" s="35">
        <f t="shared" si="163"/>
        <v>0</v>
      </c>
      <c r="BS73" s="35">
        <f t="shared" si="164"/>
        <v>0</v>
      </c>
      <c r="BT73" s="35">
        <f t="shared" si="165"/>
        <v>9.3770226537216832</v>
      </c>
      <c r="BU73" s="35">
        <f t="shared" si="166"/>
        <v>23.225058004640371</v>
      </c>
      <c r="BV73" s="35">
        <f t="shared" si="167"/>
        <v>0</v>
      </c>
      <c r="BW73" s="35">
        <f t="shared" si="168"/>
        <v>0</v>
      </c>
      <c r="BX73" s="35">
        <f t="shared" si="169"/>
        <v>0</v>
      </c>
      <c r="BY73" s="35">
        <f t="shared" si="170"/>
        <v>0</v>
      </c>
      <c r="BZ73" s="35">
        <f t="shared" si="171"/>
        <v>0</v>
      </c>
      <c r="CA73" s="35">
        <f t="shared" si="172"/>
        <v>64.601686972821</v>
      </c>
      <c r="CB73" s="35">
        <f t="shared" si="173"/>
        <v>15.387713997985902</v>
      </c>
      <c r="CC73" s="35">
        <f t="shared" si="174"/>
        <v>0</v>
      </c>
      <c r="CD73" s="35">
        <f t="shared" si="175"/>
        <v>18.468941382327209</v>
      </c>
      <c r="CE73" s="36">
        <f t="shared" si="176"/>
        <v>7.5134194109966641</v>
      </c>
      <c r="CF73" s="35">
        <f t="shared" si="177"/>
        <v>0</v>
      </c>
      <c r="CG73" s="35">
        <f t="shared" si="178"/>
        <v>0</v>
      </c>
      <c r="CH73" s="35">
        <f t="shared" si="179"/>
        <v>0</v>
      </c>
      <c r="CI73" s="35">
        <f t="shared" si="180"/>
        <v>6.72566371681416</v>
      </c>
      <c r="CJ73" s="35">
        <f t="shared" si="181"/>
        <v>11.617583055273467</v>
      </c>
      <c r="CK73" s="35">
        <f t="shared" si="182"/>
        <v>0</v>
      </c>
      <c r="CL73" s="35">
        <f t="shared" si="183"/>
        <v>0</v>
      </c>
      <c r="CM73" s="35">
        <f t="shared" si="184"/>
        <v>0</v>
      </c>
      <c r="CN73" s="35">
        <f t="shared" si="185"/>
        <v>0</v>
      </c>
      <c r="CO73" s="35">
        <f t="shared" si="186"/>
        <v>0</v>
      </c>
      <c r="CP73" s="35">
        <f t="shared" si="187"/>
        <v>100</v>
      </c>
      <c r="CQ73" s="35">
        <f t="shared" si="188"/>
        <v>100</v>
      </c>
      <c r="CR73" s="35">
        <f t="shared" si="189"/>
        <v>0</v>
      </c>
      <c r="CS73" s="35">
        <f t="shared" si="190"/>
        <v>92.102966841186742</v>
      </c>
      <c r="CT73" s="23">
        <v>51.79</v>
      </c>
      <c r="CU73" s="21"/>
      <c r="CV73" s="21"/>
      <c r="CW73" s="22"/>
      <c r="CX73" s="21">
        <v>46.36</v>
      </c>
      <c r="CY73" s="21">
        <v>80.08</v>
      </c>
      <c r="CZ73" s="21"/>
      <c r="DA73" s="21"/>
      <c r="DB73" s="21"/>
      <c r="DC73" s="21"/>
      <c r="DD73" s="21"/>
      <c r="DE73" s="21">
        <v>689.3</v>
      </c>
      <c r="DF73" s="21">
        <v>458.4</v>
      </c>
      <c r="DG73" s="21"/>
      <c r="DH73" s="21">
        <v>422.2</v>
      </c>
      <c r="DI73" s="23">
        <v>1.8979999999999999</v>
      </c>
      <c r="DJ73" s="21"/>
      <c r="DK73" s="21"/>
      <c r="DL73" s="22"/>
      <c r="DM73" s="21">
        <v>10.56</v>
      </c>
      <c r="DN73" s="21">
        <v>60.13</v>
      </c>
      <c r="DO73" s="21"/>
      <c r="DP73" s="21"/>
      <c r="DQ73" s="21"/>
      <c r="DR73" s="21"/>
      <c r="DS73" s="21"/>
      <c r="DT73" s="21">
        <v>13.43</v>
      </c>
      <c r="DU73" s="21">
        <v>202.1</v>
      </c>
      <c r="DV73" s="21"/>
      <c r="DW73" s="21">
        <v>33.85</v>
      </c>
    </row>
    <row r="74" spans="1:127" x14ac:dyDescent="0.2">
      <c r="A74" s="29" t="s">
        <v>58</v>
      </c>
      <c r="B74" s="29" t="e">
        <f>VLOOKUP(A74,#REF!,6,FALSE)</f>
        <v>#REF!</v>
      </c>
      <c r="C74" s="48" t="s">
        <v>335</v>
      </c>
      <c r="D74" s="29" t="s">
        <v>139</v>
      </c>
      <c r="E74" s="96" t="str">
        <f t="shared" si="98"/>
        <v/>
      </c>
      <c r="F74" s="97">
        <f t="shared" si="99"/>
        <v>-256.31215189873433</v>
      </c>
      <c r="G74" s="97">
        <f t="shared" si="100"/>
        <v>-109.13893333333333</v>
      </c>
      <c r="H74" s="97">
        <f t="shared" si="101"/>
        <v>-18.261818181818143</v>
      </c>
      <c r="I74" s="97">
        <f t="shared" si="102"/>
        <v>-53.469647058823568</v>
      </c>
      <c r="J74" s="97">
        <f t="shared" si="103"/>
        <v>9.0401369863014054</v>
      </c>
      <c r="K74" s="97" t="str">
        <f t="shared" si="104"/>
        <v/>
      </c>
      <c r="L74" s="97" t="str">
        <f t="shared" si="105"/>
        <v/>
      </c>
      <c r="M74" s="97" t="str">
        <f t="shared" si="106"/>
        <v/>
      </c>
      <c r="N74" s="97" t="str">
        <f t="shared" si="107"/>
        <v/>
      </c>
      <c r="O74" s="97" t="str">
        <f t="shared" si="108"/>
        <v/>
      </c>
      <c r="P74" s="97" t="str">
        <f t="shared" si="109"/>
        <v/>
      </c>
      <c r="Q74" s="96" t="str">
        <f t="shared" si="110"/>
        <v/>
      </c>
      <c r="R74" s="97">
        <f t="shared" si="111"/>
        <v>-16.871249999999975</v>
      </c>
      <c r="S74" s="97">
        <f t="shared" si="112"/>
        <v>-39.371249999999989</v>
      </c>
      <c r="T74" s="97">
        <f t="shared" si="113"/>
        <v>-25.071249999999992</v>
      </c>
      <c r="U74" s="97">
        <f t="shared" si="114"/>
        <v>8.428750000000008</v>
      </c>
      <c r="V74" s="97">
        <f t="shared" si="115"/>
        <v>-22.271249999999981</v>
      </c>
      <c r="W74" s="97" t="str">
        <f t="shared" si="116"/>
        <v/>
      </c>
      <c r="X74" s="97" t="str">
        <f t="shared" si="117"/>
        <v/>
      </c>
      <c r="Y74" s="97" t="str">
        <f t="shared" si="118"/>
        <v/>
      </c>
      <c r="Z74" s="97" t="str">
        <f t="shared" si="119"/>
        <v/>
      </c>
      <c r="AA74" s="97" t="str">
        <f t="shared" si="120"/>
        <v/>
      </c>
      <c r="AB74" s="97" t="str">
        <f t="shared" si="121"/>
        <v/>
      </c>
      <c r="AC74" s="36">
        <f t="shared" si="122"/>
        <v>0</v>
      </c>
      <c r="AD74" s="35">
        <f t="shared" si="123"/>
        <v>16.013001083423621</v>
      </c>
      <c r="AE74" s="35">
        <f t="shared" si="124"/>
        <v>18.302658486707564</v>
      </c>
      <c r="AF74" s="35">
        <f t="shared" si="125"/>
        <v>37.526881720430104</v>
      </c>
      <c r="AG74" s="35">
        <f t="shared" si="126"/>
        <v>35.012135922330096</v>
      </c>
      <c r="AH74" s="35">
        <f t="shared" si="127"/>
        <v>41.29930394431554</v>
      </c>
      <c r="AI74" s="35">
        <f t="shared" si="128"/>
        <v>0</v>
      </c>
      <c r="AJ74" s="35">
        <f t="shared" si="129"/>
        <v>0</v>
      </c>
      <c r="AK74" s="35">
        <f t="shared" si="130"/>
        <v>0</v>
      </c>
      <c r="AL74" s="35">
        <f t="shared" si="131"/>
        <v>0</v>
      </c>
      <c r="AM74" s="35">
        <f t="shared" si="132"/>
        <v>0</v>
      </c>
      <c r="AN74" s="35">
        <f t="shared" si="133"/>
        <v>0</v>
      </c>
      <c r="AO74" s="36">
        <f t="shared" si="134"/>
        <v>0</v>
      </c>
      <c r="AP74" s="35">
        <f t="shared" si="135"/>
        <v>85.384170999422309</v>
      </c>
      <c r="AQ74" s="35">
        <f t="shared" si="136"/>
        <v>72.385904101675337</v>
      </c>
      <c r="AR74" s="35">
        <f t="shared" si="137"/>
        <v>80.647024841132293</v>
      </c>
      <c r="AS74" s="35">
        <f t="shared" si="138"/>
        <v>100</v>
      </c>
      <c r="AT74" s="35">
        <f t="shared" si="139"/>
        <v>82.264586943963025</v>
      </c>
      <c r="AU74" s="35">
        <f t="shared" si="140"/>
        <v>0</v>
      </c>
      <c r="AV74" s="35">
        <f t="shared" si="141"/>
        <v>0</v>
      </c>
      <c r="AW74" s="35">
        <f t="shared" si="142"/>
        <v>0</v>
      </c>
      <c r="AX74" s="35">
        <f t="shared" si="143"/>
        <v>0</v>
      </c>
      <c r="AY74" s="35">
        <f t="shared" si="144"/>
        <v>0</v>
      </c>
      <c r="AZ74" s="35">
        <f t="shared" si="145"/>
        <v>0</v>
      </c>
      <c r="BA74" s="36">
        <f t="shared" si="146"/>
        <v>0</v>
      </c>
      <c r="BB74" s="35">
        <f t="shared" si="147"/>
        <v>38.773053185143709</v>
      </c>
      <c r="BC74" s="35">
        <f t="shared" si="148"/>
        <v>44.317111279612135</v>
      </c>
      <c r="BD74" s="35">
        <f t="shared" si="149"/>
        <v>90.865651806209968</v>
      </c>
      <c r="BE74" s="35">
        <f t="shared" si="150"/>
        <v>84.77657630631613</v>
      </c>
      <c r="BF74" s="35">
        <f t="shared" si="151"/>
        <v>99.999999999999986</v>
      </c>
      <c r="BG74" s="35">
        <f t="shared" si="152"/>
        <v>0</v>
      </c>
      <c r="BH74" s="35">
        <f t="shared" si="153"/>
        <v>0</v>
      </c>
      <c r="BI74" s="35">
        <f t="shared" si="154"/>
        <v>0</v>
      </c>
      <c r="BJ74" s="35">
        <f t="shared" si="155"/>
        <v>0</v>
      </c>
      <c r="BK74" s="35">
        <f t="shared" si="156"/>
        <v>0</v>
      </c>
      <c r="BL74" s="35">
        <f t="shared" si="157"/>
        <v>0</v>
      </c>
      <c r="BM74" s="35">
        <f t="shared" si="158"/>
        <v>23.72894109699574</v>
      </c>
      <c r="BN74" s="35">
        <f t="shared" si="159"/>
        <v>83.148560490644158</v>
      </c>
      <c r="BO74" s="35">
        <f t="shared" si="160"/>
        <v>100</v>
      </c>
      <c r="BP74" s="36">
        <f t="shared" si="161"/>
        <v>0</v>
      </c>
      <c r="BQ74" s="35">
        <f t="shared" si="162"/>
        <v>16.013001083423621</v>
      </c>
      <c r="BR74" s="35">
        <f t="shared" si="163"/>
        <v>18.302658486707564</v>
      </c>
      <c r="BS74" s="35">
        <f t="shared" si="164"/>
        <v>37.526881720430104</v>
      </c>
      <c r="BT74" s="35">
        <f t="shared" si="165"/>
        <v>35.012135922330096</v>
      </c>
      <c r="BU74" s="35">
        <f t="shared" si="166"/>
        <v>41.299303944315547</v>
      </c>
      <c r="BV74" s="35">
        <f t="shared" si="167"/>
        <v>0</v>
      </c>
      <c r="BW74" s="35">
        <f t="shared" si="168"/>
        <v>0</v>
      </c>
      <c r="BX74" s="35">
        <f t="shared" si="169"/>
        <v>0</v>
      </c>
      <c r="BY74" s="35">
        <f t="shared" si="170"/>
        <v>0</v>
      </c>
      <c r="BZ74" s="35">
        <f t="shared" si="171"/>
        <v>0</v>
      </c>
      <c r="CA74" s="35">
        <f t="shared" si="172"/>
        <v>0</v>
      </c>
      <c r="CB74" s="35">
        <f t="shared" si="173"/>
        <v>3.3423967774420946</v>
      </c>
      <c r="CC74" s="35">
        <f t="shared" si="174"/>
        <v>11.712089447938505</v>
      </c>
      <c r="CD74" s="35">
        <f t="shared" si="175"/>
        <v>14.085739282589676</v>
      </c>
      <c r="CE74" s="36">
        <f t="shared" si="176"/>
        <v>0</v>
      </c>
      <c r="CF74" s="35">
        <f t="shared" si="177"/>
        <v>85.384170999422309</v>
      </c>
      <c r="CG74" s="35">
        <f t="shared" si="178"/>
        <v>72.385904101675337</v>
      </c>
      <c r="CH74" s="35">
        <f t="shared" si="179"/>
        <v>80.647024841132293</v>
      </c>
      <c r="CI74" s="35">
        <f t="shared" si="180"/>
        <v>100</v>
      </c>
      <c r="CJ74" s="35">
        <f t="shared" si="181"/>
        <v>82.264586943963025</v>
      </c>
      <c r="CK74" s="35">
        <f t="shared" si="182"/>
        <v>0</v>
      </c>
      <c r="CL74" s="35">
        <f t="shared" si="183"/>
        <v>0</v>
      </c>
      <c r="CM74" s="35">
        <f t="shared" si="184"/>
        <v>0</v>
      </c>
      <c r="CN74" s="35">
        <f t="shared" si="185"/>
        <v>0</v>
      </c>
      <c r="CO74" s="35">
        <f t="shared" si="186"/>
        <v>0</v>
      </c>
      <c r="CP74" s="35">
        <f t="shared" si="187"/>
        <v>0</v>
      </c>
      <c r="CQ74" s="35">
        <f t="shared" si="188"/>
        <v>30.922360248447205</v>
      </c>
      <c r="CR74" s="35">
        <f t="shared" si="189"/>
        <v>52.049689440993788</v>
      </c>
      <c r="CS74" s="35">
        <f t="shared" si="190"/>
        <v>100</v>
      </c>
      <c r="CT74" s="23"/>
      <c r="CU74" s="21">
        <v>147.80000000000001</v>
      </c>
      <c r="CV74" s="21">
        <v>125.3</v>
      </c>
      <c r="CW74" s="21">
        <v>139.6</v>
      </c>
      <c r="CX74" s="21">
        <v>173.1</v>
      </c>
      <c r="CY74" s="21">
        <v>142.4</v>
      </c>
      <c r="CZ74" s="21"/>
      <c r="DA74" s="21"/>
      <c r="DB74" s="21"/>
      <c r="DC74" s="21"/>
      <c r="DD74" s="21"/>
      <c r="DE74" s="21"/>
      <c r="DF74" s="21">
        <v>99.57</v>
      </c>
      <c r="DG74" s="21">
        <v>167.6</v>
      </c>
      <c r="DH74" s="21">
        <v>322</v>
      </c>
      <c r="DI74" s="23"/>
      <c r="DJ74" s="21">
        <v>7.9790000000000001</v>
      </c>
      <c r="DK74" s="21">
        <v>6.8970000000000002</v>
      </c>
      <c r="DL74" s="21">
        <v>8.782</v>
      </c>
      <c r="DM74" s="21">
        <v>10.74</v>
      </c>
      <c r="DN74" s="21">
        <v>17.32</v>
      </c>
      <c r="DO74" s="21"/>
      <c r="DP74" s="21"/>
      <c r="DQ74" s="21"/>
      <c r="DR74" s="21"/>
      <c r="DS74" s="21"/>
      <c r="DT74" s="21"/>
      <c r="DU74" s="21">
        <v>12.6</v>
      </c>
      <c r="DV74" s="21">
        <v>7.2530000000000001</v>
      </c>
      <c r="DW74" s="21">
        <v>33.5</v>
      </c>
    </row>
    <row r="75" spans="1:127" x14ac:dyDescent="0.2">
      <c r="A75" s="29" t="s">
        <v>59</v>
      </c>
      <c r="B75" s="29" t="e">
        <f>VLOOKUP(A75,#REF!,6,FALSE)</f>
        <v>#REF!</v>
      </c>
      <c r="C75" s="48" t="s">
        <v>335</v>
      </c>
      <c r="D75" s="29" t="s">
        <v>140</v>
      </c>
      <c r="E75" s="96" t="str">
        <f t="shared" si="98"/>
        <v/>
      </c>
      <c r="F75" s="97">
        <f t="shared" si="99"/>
        <v>11.187848101265672</v>
      </c>
      <c r="G75" s="97">
        <f t="shared" si="100"/>
        <v>-44.138933333333313</v>
      </c>
      <c r="H75" s="97">
        <f t="shared" si="101"/>
        <v>29.538181818181869</v>
      </c>
      <c r="I75" s="97">
        <f t="shared" si="102"/>
        <v>90.53035294117646</v>
      </c>
      <c r="J75" s="97">
        <f t="shared" si="103"/>
        <v>44.340136986301388</v>
      </c>
      <c r="K75" s="97" t="str">
        <f t="shared" si="104"/>
        <v/>
      </c>
      <c r="L75" s="97" t="str">
        <f t="shared" si="105"/>
        <v/>
      </c>
      <c r="M75" s="97" t="str">
        <f t="shared" si="106"/>
        <v/>
      </c>
      <c r="N75" s="97" t="str">
        <f t="shared" si="107"/>
        <v/>
      </c>
      <c r="O75" s="97" t="str">
        <f t="shared" si="108"/>
        <v/>
      </c>
      <c r="P75" s="97" t="str">
        <f t="shared" si="109"/>
        <v/>
      </c>
      <c r="Q75" s="96" t="str">
        <f t="shared" si="110"/>
        <v/>
      </c>
      <c r="R75" s="97">
        <f t="shared" si="111"/>
        <v>103.36250000000001</v>
      </c>
      <c r="S75" s="97">
        <f t="shared" si="112"/>
        <v>-121.63749999999999</v>
      </c>
      <c r="T75" s="97">
        <f t="shared" si="113"/>
        <v>-124.53749999999999</v>
      </c>
      <c r="U75" s="97">
        <f t="shared" si="114"/>
        <v>5.1625000000000227</v>
      </c>
      <c r="V75" s="97">
        <f t="shared" si="115"/>
        <v>-134.23750000000001</v>
      </c>
      <c r="W75" s="97" t="str">
        <f t="shared" si="116"/>
        <v/>
      </c>
      <c r="X75" s="97" t="str">
        <f t="shared" si="117"/>
        <v/>
      </c>
      <c r="Y75" s="97" t="str">
        <f t="shared" si="118"/>
        <v/>
      </c>
      <c r="Z75" s="97" t="str">
        <f t="shared" si="119"/>
        <v/>
      </c>
      <c r="AA75" s="97" t="str">
        <f t="shared" si="120"/>
        <v/>
      </c>
      <c r="AB75" s="97" t="str">
        <f t="shared" si="121"/>
        <v/>
      </c>
      <c r="AC75" s="36">
        <f t="shared" si="122"/>
        <v>0</v>
      </c>
      <c r="AD75" s="35">
        <f t="shared" si="123"/>
        <v>44.99458288190683</v>
      </c>
      <c r="AE75" s="35">
        <f t="shared" si="124"/>
        <v>27.797253870873501</v>
      </c>
      <c r="AF75" s="35">
        <f t="shared" si="125"/>
        <v>50.376344086021511</v>
      </c>
      <c r="AG75" s="35">
        <f t="shared" si="126"/>
        <v>64.138349514563117</v>
      </c>
      <c r="AH75" s="35">
        <f t="shared" si="127"/>
        <v>51.537122969837583</v>
      </c>
      <c r="AI75" s="35">
        <f t="shared" si="128"/>
        <v>0</v>
      </c>
      <c r="AJ75" s="35">
        <f t="shared" si="129"/>
        <v>0</v>
      </c>
      <c r="AK75" s="35">
        <f t="shared" si="130"/>
        <v>0</v>
      </c>
      <c r="AL75" s="35">
        <f t="shared" si="131"/>
        <v>0</v>
      </c>
      <c r="AM75" s="35">
        <f t="shared" si="132"/>
        <v>0</v>
      </c>
      <c r="AN75" s="35">
        <f t="shared" si="133"/>
        <v>0</v>
      </c>
      <c r="AO75" s="36">
        <f t="shared" si="134"/>
        <v>0</v>
      </c>
      <c r="AP75" s="35">
        <f t="shared" si="135"/>
        <v>100</v>
      </c>
      <c r="AQ75" s="35">
        <f t="shared" si="136"/>
        <v>45.822297134601492</v>
      </c>
      <c r="AR75" s="35">
        <f t="shared" si="137"/>
        <v>45.124006742114133</v>
      </c>
      <c r="AS75" s="35">
        <f t="shared" si="138"/>
        <v>76.354442571634976</v>
      </c>
      <c r="AT75" s="35">
        <f t="shared" si="139"/>
        <v>42.788345774139174</v>
      </c>
      <c r="AU75" s="35">
        <f t="shared" si="140"/>
        <v>0</v>
      </c>
      <c r="AV75" s="35">
        <f t="shared" si="141"/>
        <v>0</v>
      </c>
      <c r="AW75" s="35">
        <f t="shared" si="142"/>
        <v>0</v>
      </c>
      <c r="AX75" s="35">
        <f t="shared" si="143"/>
        <v>0</v>
      </c>
      <c r="AY75" s="35">
        <f t="shared" si="144"/>
        <v>0</v>
      </c>
      <c r="AZ75" s="35">
        <f t="shared" si="145"/>
        <v>0</v>
      </c>
      <c r="BA75" s="36">
        <f t="shared" si="146"/>
        <v>0</v>
      </c>
      <c r="BB75" s="35">
        <f t="shared" si="147"/>
        <v>70.152386555707125</v>
      </c>
      <c r="BC75" s="35">
        <f t="shared" si="148"/>
        <v>43.339521645411089</v>
      </c>
      <c r="BD75" s="35">
        <f t="shared" si="149"/>
        <v>78.543249814345728</v>
      </c>
      <c r="BE75" s="35">
        <f t="shared" si="150"/>
        <v>100</v>
      </c>
      <c r="BF75" s="35">
        <f t="shared" si="151"/>
        <v>80.353054545215059</v>
      </c>
      <c r="BG75" s="35">
        <f t="shared" si="152"/>
        <v>0</v>
      </c>
      <c r="BH75" s="35">
        <f t="shared" si="153"/>
        <v>0</v>
      </c>
      <c r="BI75" s="35">
        <f t="shared" si="154"/>
        <v>0</v>
      </c>
      <c r="BJ75" s="35">
        <f t="shared" si="155"/>
        <v>0</v>
      </c>
      <c r="BK75" s="35">
        <f t="shared" si="156"/>
        <v>0</v>
      </c>
      <c r="BL75" s="35">
        <f t="shared" si="157"/>
        <v>0</v>
      </c>
      <c r="BM75" s="35">
        <f t="shared" si="158"/>
        <v>95.374002745144963</v>
      </c>
      <c r="BN75" s="35">
        <f t="shared" si="159"/>
        <v>37.780781909103936</v>
      </c>
      <c r="BO75" s="35">
        <f t="shared" si="160"/>
        <v>100.00000000000001</v>
      </c>
      <c r="BP75" s="36">
        <f t="shared" si="161"/>
        <v>0</v>
      </c>
      <c r="BQ75" s="35">
        <f t="shared" si="162"/>
        <v>44.994582881906823</v>
      </c>
      <c r="BR75" s="35">
        <f t="shared" si="163"/>
        <v>27.797253870873501</v>
      </c>
      <c r="BS75" s="35">
        <f t="shared" si="164"/>
        <v>50.376344086021504</v>
      </c>
      <c r="BT75" s="35">
        <f t="shared" si="165"/>
        <v>64.138349514563117</v>
      </c>
      <c r="BU75" s="35">
        <f t="shared" si="166"/>
        <v>51.537122969837583</v>
      </c>
      <c r="BV75" s="35">
        <f t="shared" si="167"/>
        <v>0</v>
      </c>
      <c r="BW75" s="35">
        <f t="shared" si="168"/>
        <v>0</v>
      </c>
      <c r="BX75" s="35">
        <f t="shared" si="169"/>
        <v>0</v>
      </c>
      <c r="BY75" s="35">
        <f t="shared" si="170"/>
        <v>0</v>
      </c>
      <c r="BZ75" s="35">
        <f t="shared" si="171"/>
        <v>0</v>
      </c>
      <c r="CA75" s="35">
        <f t="shared" si="172"/>
        <v>0</v>
      </c>
      <c r="CB75" s="35">
        <f t="shared" si="173"/>
        <v>20.322255790533735</v>
      </c>
      <c r="CC75" s="35">
        <f t="shared" si="174"/>
        <v>8.050314465408805</v>
      </c>
      <c r="CD75" s="35">
        <f t="shared" si="175"/>
        <v>21.3079615048119</v>
      </c>
      <c r="CE75" s="36">
        <f t="shared" si="176"/>
        <v>0</v>
      </c>
      <c r="CF75" s="35">
        <f t="shared" si="177"/>
        <v>100</v>
      </c>
      <c r="CG75" s="35">
        <f t="shared" si="178"/>
        <v>45.822297134601492</v>
      </c>
      <c r="CH75" s="35">
        <f t="shared" si="179"/>
        <v>45.124006742114133</v>
      </c>
      <c r="CI75" s="35">
        <f t="shared" si="180"/>
        <v>76.354442571634976</v>
      </c>
      <c r="CJ75" s="35">
        <f t="shared" si="181"/>
        <v>42.788345774139174</v>
      </c>
      <c r="CK75" s="35">
        <f t="shared" si="182"/>
        <v>0</v>
      </c>
      <c r="CL75" s="35">
        <f t="shared" si="183"/>
        <v>0</v>
      </c>
      <c r="CM75" s="35">
        <f t="shared" si="184"/>
        <v>0</v>
      </c>
      <c r="CN75" s="35">
        <f t="shared" si="185"/>
        <v>0</v>
      </c>
      <c r="CO75" s="35">
        <f t="shared" si="186"/>
        <v>0</v>
      </c>
      <c r="CP75" s="35">
        <f t="shared" si="187"/>
        <v>0</v>
      </c>
      <c r="CQ75" s="35">
        <f t="shared" si="188"/>
        <v>100</v>
      </c>
      <c r="CR75" s="35">
        <f t="shared" si="189"/>
        <v>19.028741328047573</v>
      </c>
      <c r="CS75" s="35">
        <f t="shared" si="190"/>
        <v>80.459200528576147</v>
      </c>
      <c r="CT75" s="23"/>
      <c r="CU75" s="21">
        <v>415.3</v>
      </c>
      <c r="CV75" s="21">
        <v>190.3</v>
      </c>
      <c r="CW75" s="21">
        <v>187.4</v>
      </c>
      <c r="CX75" s="21">
        <v>317.10000000000002</v>
      </c>
      <c r="CY75" s="21">
        <v>177.7</v>
      </c>
      <c r="CZ75" s="21"/>
      <c r="DA75" s="21"/>
      <c r="DB75" s="21"/>
      <c r="DC75" s="21"/>
      <c r="DD75" s="21"/>
      <c r="DE75" s="21"/>
      <c r="DF75" s="26">
        <v>605.4</v>
      </c>
      <c r="DG75" s="26">
        <v>115.2</v>
      </c>
      <c r="DH75" s="26">
        <v>487.1</v>
      </c>
      <c r="DI75" s="23"/>
      <c r="DJ75" s="21">
        <v>25.15</v>
      </c>
      <c r="DK75" s="21">
        <v>10.41</v>
      </c>
      <c r="DL75" s="21">
        <v>10.64</v>
      </c>
      <c r="DM75" s="21">
        <v>10.17</v>
      </c>
      <c r="DN75" s="21">
        <v>7.8040000000000003</v>
      </c>
      <c r="DO75" s="21"/>
      <c r="DP75" s="21"/>
      <c r="DQ75" s="21"/>
      <c r="DR75" s="21"/>
      <c r="DS75" s="21"/>
      <c r="DT75" s="21"/>
      <c r="DU75" s="26">
        <v>102.2</v>
      </c>
      <c r="DV75" s="26">
        <v>55.61</v>
      </c>
      <c r="DW75" s="26">
        <v>62.57</v>
      </c>
    </row>
    <row r="76" spans="1:127" x14ac:dyDescent="0.2">
      <c r="A76" s="29" t="s">
        <v>60</v>
      </c>
      <c r="B76" s="29" t="e">
        <f>VLOOKUP(A76,#REF!,6,FALSE)</f>
        <v>#REF!</v>
      </c>
      <c r="C76" s="48" t="s">
        <v>335</v>
      </c>
      <c r="D76" s="29" t="s">
        <v>141</v>
      </c>
      <c r="E76" s="96" t="str">
        <f t="shared" si="98"/>
        <v/>
      </c>
      <c r="F76" s="97">
        <f t="shared" si="99"/>
        <v>292.48784810126568</v>
      </c>
      <c r="G76" s="97">
        <f t="shared" si="100"/>
        <v>65.061066666666676</v>
      </c>
      <c r="H76" s="97">
        <f t="shared" si="101"/>
        <v>66.038181818181869</v>
      </c>
      <c r="I76" s="97">
        <f t="shared" si="102"/>
        <v>70.430352941176437</v>
      </c>
      <c r="J76" s="97">
        <f t="shared" si="103"/>
        <v>-100.6398630136986</v>
      </c>
      <c r="K76" s="97" t="str">
        <f t="shared" si="104"/>
        <v/>
      </c>
      <c r="L76" s="97" t="str">
        <f t="shared" si="105"/>
        <v/>
      </c>
      <c r="M76" s="97" t="str">
        <f t="shared" si="106"/>
        <v/>
      </c>
      <c r="N76" s="97" t="str">
        <f t="shared" si="107"/>
        <v/>
      </c>
      <c r="O76" s="97" t="str">
        <f t="shared" si="108"/>
        <v/>
      </c>
      <c r="P76" s="97">
        <f t="shared" si="109"/>
        <v>-305.92567901234554</v>
      </c>
      <c r="Q76" s="96" t="str">
        <f t="shared" si="110"/>
        <v/>
      </c>
      <c r="R76" s="97">
        <f t="shared" si="111"/>
        <v>436.83111111111111</v>
      </c>
      <c r="S76" s="97">
        <f t="shared" si="112"/>
        <v>39.73111111111109</v>
      </c>
      <c r="T76" s="97">
        <f t="shared" si="113"/>
        <v>-35.868888888888904</v>
      </c>
      <c r="U76" s="97">
        <f t="shared" si="114"/>
        <v>37.23111111111109</v>
      </c>
      <c r="V76" s="97">
        <f t="shared" si="115"/>
        <v>-227.04888888888891</v>
      </c>
      <c r="W76" s="97" t="str">
        <f t="shared" si="116"/>
        <v/>
      </c>
      <c r="X76" s="97" t="str">
        <f t="shared" si="117"/>
        <v/>
      </c>
      <c r="Y76" s="97" t="str">
        <f t="shared" si="118"/>
        <v/>
      </c>
      <c r="Z76" s="97" t="str">
        <f t="shared" si="119"/>
        <v/>
      </c>
      <c r="AA76" s="97" t="str">
        <f t="shared" si="120"/>
        <v/>
      </c>
      <c r="AB76" s="97">
        <f t="shared" si="121"/>
        <v>-84.168888888888915</v>
      </c>
      <c r="AC76" s="36">
        <f t="shared" si="122"/>
        <v>0</v>
      </c>
      <c r="AD76" s="35">
        <f t="shared" si="123"/>
        <v>75.471289274106169</v>
      </c>
      <c r="AE76" s="35">
        <f t="shared" si="124"/>
        <v>43.748174116272274</v>
      </c>
      <c r="AF76" s="35">
        <f t="shared" si="125"/>
        <v>60.188172043010752</v>
      </c>
      <c r="AG76" s="35">
        <f t="shared" si="126"/>
        <v>60.072815533980595</v>
      </c>
      <c r="AH76" s="35">
        <f t="shared" si="127"/>
        <v>9.4895591647331781</v>
      </c>
      <c r="AI76" s="35">
        <f t="shared" si="128"/>
        <v>0</v>
      </c>
      <c r="AJ76" s="35">
        <f t="shared" si="129"/>
        <v>0</v>
      </c>
      <c r="AK76" s="35">
        <f t="shared" si="130"/>
        <v>0</v>
      </c>
      <c r="AL76" s="35">
        <f t="shared" si="131"/>
        <v>0</v>
      </c>
      <c r="AM76" s="35">
        <f t="shared" si="132"/>
        <v>0</v>
      </c>
      <c r="AN76" s="35">
        <f t="shared" si="133"/>
        <v>16.457357075913777</v>
      </c>
      <c r="AO76" s="36">
        <f t="shared" si="134"/>
        <v>0</v>
      </c>
      <c r="AP76" s="35">
        <f t="shared" si="135"/>
        <v>100</v>
      </c>
      <c r="AQ76" s="35">
        <f t="shared" si="136"/>
        <v>42.994544932529429</v>
      </c>
      <c r="AR76" s="35">
        <f t="shared" si="137"/>
        <v>32.141831754234857</v>
      </c>
      <c r="AS76" s="35">
        <f t="shared" si="138"/>
        <v>42.63565891472868</v>
      </c>
      <c r="AT76" s="35">
        <f t="shared" si="139"/>
        <v>4.6971002009761698</v>
      </c>
      <c r="AU76" s="35">
        <f t="shared" si="140"/>
        <v>0</v>
      </c>
      <c r="AV76" s="35">
        <f t="shared" si="141"/>
        <v>0</v>
      </c>
      <c r="AW76" s="35">
        <f t="shared" si="142"/>
        <v>0</v>
      </c>
      <c r="AX76" s="35">
        <f t="shared" si="143"/>
        <v>0</v>
      </c>
      <c r="AY76" s="35">
        <f t="shared" si="144"/>
        <v>0</v>
      </c>
      <c r="AZ76" s="35">
        <f t="shared" si="145"/>
        <v>100</v>
      </c>
      <c r="BA76" s="36">
        <f t="shared" si="146"/>
        <v>0</v>
      </c>
      <c r="BB76" s="35">
        <f t="shared" si="147"/>
        <v>100</v>
      </c>
      <c r="BC76" s="35">
        <f t="shared" si="148"/>
        <v>57.966644716220664</v>
      </c>
      <c r="BD76" s="35">
        <f t="shared" si="149"/>
        <v>79.749759970856914</v>
      </c>
      <c r="BE76" s="35">
        <f t="shared" si="150"/>
        <v>79.596911768395188</v>
      </c>
      <c r="BF76" s="35">
        <f t="shared" si="151"/>
        <v>12.573734006673448</v>
      </c>
      <c r="BG76" s="35">
        <f t="shared" si="152"/>
        <v>0</v>
      </c>
      <c r="BH76" s="35">
        <f t="shared" si="153"/>
        <v>0</v>
      </c>
      <c r="BI76" s="35">
        <f t="shared" si="154"/>
        <v>0</v>
      </c>
      <c r="BJ76" s="35">
        <f t="shared" si="155"/>
        <v>0</v>
      </c>
      <c r="BK76" s="35">
        <f t="shared" si="156"/>
        <v>0</v>
      </c>
      <c r="BL76" s="35">
        <f t="shared" si="157"/>
        <v>21.806116251892647</v>
      </c>
      <c r="BM76" s="35">
        <f t="shared" si="158"/>
        <v>60.302043042389364</v>
      </c>
      <c r="BN76" s="35">
        <f t="shared" si="159"/>
        <v>100</v>
      </c>
      <c r="BO76" s="35">
        <f t="shared" si="160"/>
        <v>86.537490414648289</v>
      </c>
      <c r="BP76" s="36">
        <f t="shared" si="161"/>
        <v>0</v>
      </c>
      <c r="BQ76" s="35">
        <f t="shared" si="162"/>
        <v>75.471289274106169</v>
      </c>
      <c r="BR76" s="35">
        <f t="shared" si="163"/>
        <v>43.748174116272274</v>
      </c>
      <c r="BS76" s="35">
        <f t="shared" si="164"/>
        <v>60.188172043010752</v>
      </c>
      <c r="BT76" s="35">
        <f t="shared" si="165"/>
        <v>60.072815533980588</v>
      </c>
      <c r="BU76" s="35">
        <f t="shared" si="166"/>
        <v>9.4895591647331781</v>
      </c>
      <c r="BV76" s="35">
        <f t="shared" si="167"/>
        <v>0</v>
      </c>
      <c r="BW76" s="35">
        <f t="shared" si="168"/>
        <v>0</v>
      </c>
      <c r="BX76" s="35">
        <f t="shared" si="169"/>
        <v>0</v>
      </c>
      <c r="BY76" s="35">
        <f t="shared" si="170"/>
        <v>0</v>
      </c>
      <c r="BZ76" s="35">
        <f t="shared" si="171"/>
        <v>0</v>
      </c>
      <c r="CA76" s="35">
        <f t="shared" si="172"/>
        <v>16.457357075913777</v>
      </c>
      <c r="CB76" s="35">
        <f t="shared" si="173"/>
        <v>7.0963410540449816</v>
      </c>
      <c r="CC76" s="35">
        <f t="shared" si="174"/>
        <v>11.767994409503844</v>
      </c>
      <c r="CD76" s="35">
        <f t="shared" si="175"/>
        <v>10.183727034120736</v>
      </c>
      <c r="CE76" s="36">
        <f t="shared" si="176"/>
        <v>0</v>
      </c>
      <c r="CF76" s="35">
        <f t="shared" si="177"/>
        <v>100</v>
      </c>
      <c r="CG76" s="35">
        <f t="shared" si="178"/>
        <v>42.994544932529429</v>
      </c>
      <c r="CH76" s="35">
        <f t="shared" si="179"/>
        <v>32.141831754234857</v>
      </c>
      <c r="CI76" s="35">
        <f t="shared" si="180"/>
        <v>42.63565891472868</v>
      </c>
      <c r="CJ76" s="35">
        <f t="shared" si="181"/>
        <v>4.6971002009761698</v>
      </c>
      <c r="CK76" s="35">
        <f t="shared" si="182"/>
        <v>0</v>
      </c>
      <c r="CL76" s="35">
        <f t="shared" si="183"/>
        <v>0</v>
      </c>
      <c r="CM76" s="35">
        <f t="shared" si="184"/>
        <v>0</v>
      </c>
      <c r="CN76" s="35">
        <f t="shared" si="185"/>
        <v>0</v>
      </c>
      <c r="CO76" s="35">
        <f t="shared" si="186"/>
        <v>0</v>
      </c>
      <c r="CP76" s="35">
        <f t="shared" si="187"/>
        <v>25.208153890324432</v>
      </c>
      <c r="CQ76" s="35">
        <f t="shared" si="188"/>
        <v>90.807560137457045</v>
      </c>
      <c r="CR76" s="35">
        <f t="shared" si="189"/>
        <v>72.336769759450164</v>
      </c>
      <c r="CS76" s="35">
        <f t="shared" si="190"/>
        <v>100</v>
      </c>
      <c r="CT76" s="23"/>
      <c r="CU76" s="21">
        <v>696.6</v>
      </c>
      <c r="CV76" s="21">
        <v>299.5</v>
      </c>
      <c r="CW76" s="21">
        <v>223.9</v>
      </c>
      <c r="CX76" s="21">
        <v>297</v>
      </c>
      <c r="CY76" s="21">
        <v>32.72</v>
      </c>
      <c r="CZ76" s="21"/>
      <c r="DA76" s="21"/>
      <c r="DB76" s="21"/>
      <c r="DC76" s="21"/>
      <c r="DD76" s="21"/>
      <c r="DE76" s="21">
        <v>175.6</v>
      </c>
      <c r="DF76" s="21">
        <v>211.4</v>
      </c>
      <c r="DG76" s="21">
        <v>168.4</v>
      </c>
      <c r="DH76" s="21">
        <v>232.8</v>
      </c>
      <c r="DI76" s="23"/>
      <c r="DJ76" s="21">
        <v>41.7</v>
      </c>
      <c r="DK76" s="21">
        <v>11.71</v>
      </c>
      <c r="DL76" s="21">
        <v>13.33</v>
      </c>
      <c r="DM76" s="21">
        <v>10.95</v>
      </c>
      <c r="DN76" s="21">
        <v>4.97</v>
      </c>
      <c r="DO76" s="21"/>
      <c r="DP76" s="21"/>
      <c r="DQ76" s="21"/>
      <c r="DR76" s="21"/>
      <c r="DS76" s="21"/>
      <c r="DT76" s="21">
        <v>14.72</v>
      </c>
      <c r="DU76" s="21">
        <v>10.79</v>
      </c>
      <c r="DV76" s="21">
        <v>8.07</v>
      </c>
      <c r="DW76" s="21">
        <v>19.3</v>
      </c>
    </row>
    <row r="77" spans="1:127" x14ac:dyDescent="0.2">
      <c r="A77" s="29" t="s">
        <v>61</v>
      </c>
      <c r="B77" s="29" t="e">
        <f>VLOOKUP(A77,#REF!,6,FALSE)</f>
        <v>#REF!</v>
      </c>
      <c r="C77" s="48" t="s">
        <v>335</v>
      </c>
      <c r="D77" s="29" t="s">
        <v>142</v>
      </c>
      <c r="E77" s="96" t="str">
        <f t="shared" si="98"/>
        <v/>
      </c>
      <c r="F77" s="97">
        <f t="shared" si="99"/>
        <v>-274.11215189873434</v>
      </c>
      <c r="G77" s="97" t="str">
        <f t="shared" si="100"/>
        <v/>
      </c>
      <c r="H77" s="97">
        <f t="shared" si="101"/>
        <v>-51.961818181818131</v>
      </c>
      <c r="I77" s="97" t="str">
        <f t="shared" si="102"/>
        <v/>
      </c>
      <c r="J77" s="97" t="str">
        <f t="shared" si="103"/>
        <v/>
      </c>
      <c r="K77" s="97" t="str">
        <f t="shared" si="104"/>
        <v/>
      </c>
      <c r="L77" s="97">
        <f t="shared" si="105"/>
        <v>-62.967000000000041</v>
      </c>
      <c r="M77" s="97">
        <f t="shared" si="106"/>
        <v>-250.61658536585364</v>
      </c>
      <c r="N77" s="97">
        <f t="shared" si="107"/>
        <v>-336.15027027027014</v>
      </c>
      <c r="O77" s="97">
        <f t="shared" si="108"/>
        <v>-236.14800000000014</v>
      </c>
      <c r="P77" s="97">
        <f t="shared" si="109"/>
        <v>-172.82567901234552</v>
      </c>
      <c r="Q77" s="96" t="str">
        <f t="shared" si="110"/>
        <v/>
      </c>
      <c r="R77" s="97">
        <f t="shared" si="111"/>
        <v>-45.367000000000019</v>
      </c>
      <c r="S77" s="97" t="str">
        <f t="shared" si="112"/>
        <v/>
      </c>
      <c r="T77" s="97">
        <f t="shared" si="113"/>
        <v>-69.467000000000013</v>
      </c>
      <c r="U77" s="97" t="str">
        <f t="shared" si="114"/>
        <v/>
      </c>
      <c r="V77" s="97" t="str">
        <f t="shared" si="115"/>
        <v/>
      </c>
      <c r="W77" s="97" t="str">
        <f t="shared" si="116"/>
        <v/>
      </c>
      <c r="X77" s="97">
        <f t="shared" si="117"/>
        <v>-64.367000000000019</v>
      </c>
      <c r="Y77" s="97">
        <f t="shared" si="118"/>
        <v>-135.64700000000002</v>
      </c>
      <c r="Z77" s="97">
        <f t="shared" si="119"/>
        <v>-131.31700000000001</v>
      </c>
      <c r="AA77" s="97">
        <f t="shared" si="120"/>
        <v>-73.367000000000019</v>
      </c>
      <c r="AB77" s="97">
        <f t="shared" si="121"/>
        <v>133.33299999999997</v>
      </c>
      <c r="AC77" s="36">
        <f t="shared" si="122"/>
        <v>0</v>
      </c>
      <c r="AD77" s="35">
        <f t="shared" si="123"/>
        <v>14.084507042253522</v>
      </c>
      <c r="AE77" s="35">
        <f t="shared" si="124"/>
        <v>0</v>
      </c>
      <c r="AF77" s="35">
        <f t="shared" si="125"/>
        <v>28.467741935483872</v>
      </c>
      <c r="AG77" s="35">
        <f t="shared" si="126"/>
        <v>0</v>
      </c>
      <c r="AH77" s="35">
        <f t="shared" si="127"/>
        <v>0</v>
      </c>
      <c r="AI77" s="35">
        <f t="shared" si="128"/>
        <v>0</v>
      </c>
      <c r="AJ77" s="35">
        <f t="shared" si="129"/>
        <v>23.265562775099557</v>
      </c>
      <c r="AK77" s="35">
        <f t="shared" si="130"/>
        <v>5.3037788756843369</v>
      </c>
      <c r="AL77" s="35">
        <f t="shared" si="131"/>
        <v>5.1860136566988464</v>
      </c>
      <c r="AM77" s="35">
        <f t="shared" si="132"/>
        <v>11.037766475489667</v>
      </c>
      <c r="AN77" s="35">
        <f t="shared" si="133"/>
        <v>28.931583880037486</v>
      </c>
      <c r="AO77" s="36">
        <f t="shared" si="134"/>
        <v>0</v>
      </c>
      <c r="AP77" s="35">
        <f t="shared" si="135"/>
        <v>100</v>
      </c>
      <c r="AQ77" s="35">
        <f t="shared" si="136"/>
        <v>0</v>
      </c>
      <c r="AR77" s="35">
        <f t="shared" si="137"/>
        <v>81.461538461538467</v>
      </c>
      <c r="AS77" s="35">
        <f t="shared" si="138"/>
        <v>0</v>
      </c>
      <c r="AT77" s="35">
        <f t="shared" si="139"/>
        <v>0</v>
      </c>
      <c r="AU77" s="35">
        <f t="shared" si="140"/>
        <v>0</v>
      </c>
      <c r="AV77" s="35">
        <f t="shared" si="141"/>
        <v>100</v>
      </c>
      <c r="AW77" s="35">
        <f t="shared" si="142"/>
        <v>12.866861030126337</v>
      </c>
      <c r="AX77" s="35">
        <f t="shared" si="143"/>
        <v>14.269517330741822</v>
      </c>
      <c r="AY77" s="35">
        <f t="shared" si="144"/>
        <v>33.04178814382896</v>
      </c>
      <c r="AZ77" s="35">
        <f t="shared" si="145"/>
        <v>100</v>
      </c>
      <c r="BA77" s="36">
        <f t="shared" si="146"/>
        <v>0</v>
      </c>
      <c r="BB77" s="35">
        <f t="shared" si="147"/>
        <v>48.682115367944633</v>
      </c>
      <c r="BC77" s="35">
        <f t="shared" si="148"/>
        <v>0</v>
      </c>
      <c r="BD77" s="35">
        <f t="shared" si="149"/>
        <v>98.396762698935177</v>
      </c>
      <c r="BE77" s="35">
        <f t="shared" si="150"/>
        <v>0</v>
      </c>
      <c r="BF77" s="35">
        <f t="shared" si="151"/>
        <v>0</v>
      </c>
      <c r="BG77" s="35">
        <f t="shared" si="152"/>
        <v>0</v>
      </c>
      <c r="BH77" s="35">
        <f t="shared" si="153"/>
        <v>80.415793589346379</v>
      </c>
      <c r="BI77" s="35">
        <f t="shared" si="154"/>
        <v>18.332141432961411</v>
      </c>
      <c r="BJ77" s="35">
        <f t="shared" si="155"/>
        <v>17.925094174595625</v>
      </c>
      <c r="BK77" s="35">
        <f t="shared" si="156"/>
        <v>38.151269288459581</v>
      </c>
      <c r="BL77" s="35">
        <f t="shared" si="157"/>
        <v>99.999999999999986</v>
      </c>
      <c r="BM77" s="35">
        <f t="shared" si="158"/>
        <v>35.563294558455617</v>
      </c>
      <c r="BN77" s="35">
        <f t="shared" si="159"/>
        <v>100</v>
      </c>
      <c r="BO77" s="35">
        <f t="shared" si="160"/>
        <v>37.152301472676626</v>
      </c>
      <c r="BP77" s="36">
        <f t="shared" si="161"/>
        <v>0</v>
      </c>
      <c r="BQ77" s="35">
        <f t="shared" si="162"/>
        <v>14.084507042253522</v>
      </c>
      <c r="BR77" s="35">
        <f t="shared" si="163"/>
        <v>0</v>
      </c>
      <c r="BS77" s="35">
        <f t="shared" si="164"/>
        <v>28.467741935483872</v>
      </c>
      <c r="BT77" s="35">
        <f t="shared" si="165"/>
        <v>0</v>
      </c>
      <c r="BU77" s="35">
        <f t="shared" si="166"/>
        <v>0</v>
      </c>
      <c r="BV77" s="35">
        <f t="shared" si="167"/>
        <v>0</v>
      </c>
      <c r="BW77" s="35">
        <f t="shared" si="168"/>
        <v>23.265562775099557</v>
      </c>
      <c r="BX77" s="35">
        <f t="shared" si="169"/>
        <v>5.3037788756843369</v>
      </c>
      <c r="BY77" s="35">
        <f t="shared" si="170"/>
        <v>5.1860136566988464</v>
      </c>
      <c r="BZ77" s="35">
        <f t="shared" si="171"/>
        <v>11.037766475489665</v>
      </c>
      <c r="CA77" s="35">
        <f t="shared" si="172"/>
        <v>28.93158388003749</v>
      </c>
      <c r="CB77" s="35">
        <f t="shared" si="173"/>
        <v>9.7146693521315868</v>
      </c>
      <c r="CC77" s="35">
        <f t="shared" si="174"/>
        <v>27.316561844863731</v>
      </c>
      <c r="CD77" s="35">
        <f t="shared" si="175"/>
        <v>10.148731408573928</v>
      </c>
      <c r="CE77" s="36">
        <f t="shared" si="176"/>
        <v>0</v>
      </c>
      <c r="CF77" s="35">
        <f t="shared" si="177"/>
        <v>42.112082928409464</v>
      </c>
      <c r="CG77" s="35">
        <f t="shared" si="178"/>
        <v>0</v>
      </c>
      <c r="CH77" s="35">
        <f t="shared" si="179"/>
        <v>34.305150631681244</v>
      </c>
      <c r="CI77" s="35">
        <f t="shared" si="180"/>
        <v>0</v>
      </c>
      <c r="CJ77" s="35">
        <f t="shared" si="181"/>
        <v>0</v>
      </c>
      <c r="CK77" s="35">
        <f t="shared" si="182"/>
        <v>0</v>
      </c>
      <c r="CL77" s="35">
        <f t="shared" si="183"/>
        <v>35.95724003887269</v>
      </c>
      <c r="CM77" s="35">
        <f t="shared" si="184"/>
        <v>12.866861030126337</v>
      </c>
      <c r="CN77" s="35">
        <f t="shared" si="185"/>
        <v>14.269517330741822</v>
      </c>
      <c r="CO77" s="35">
        <f t="shared" si="186"/>
        <v>33.04178814382896</v>
      </c>
      <c r="CP77" s="35">
        <f t="shared" si="187"/>
        <v>100</v>
      </c>
      <c r="CQ77" s="35">
        <f t="shared" si="188"/>
        <v>74.034279866973648</v>
      </c>
      <c r="CR77" s="35">
        <f t="shared" si="189"/>
        <v>100</v>
      </c>
      <c r="CS77" s="35">
        <f t="shared" si="190"/>
        <v>59.350217446917377</v>
      </c>
      <c r="CT77" s="23"/>
      <c r="CU77" s="21">
        <v>130</v>
      </c>
      <c r="CV77" s="24"/>
      <c r="CW77" s="21">
        <v>105.9</v>
      </c>
      <c r="CX77" s="24"/>
      <c r="CY77" s="21"/>
      <c r="CZ77" s="21"/>
      <c r="DA77" s="21">
        <v>111</v>
      </c>
      <c r="DB77" s="21">
        <v>39.72</v>
      </c>
      <c r="DC77" s="21">
        <v>44.05</v>
      </c>
      <c r="DD77" s="21">
        <v>102</v>
      </c>
      <c r="DE77" s="21">
        <v>308.7</v>
      </c>
      <c r="DF77" s="21">
        <v>289.39999999999998</v>
      </c>
      <c r="DG77" s="21">
        <v>390.9</v>
      </c>
      <c r="DH77" s="21">
        <v>232</v>
      </c>
      <c r="DI77" s="23"/>
      <c r="DJ77" s="21">
        <v>7.8659999999999997</v>
      </c>
      <c r="DK77" s="24"/>
      <c r="DL77" s="21">
        <v>6.4960000000000004</v>
      </c>
      <c r="DM77" s="24"/>
      <c r="DN77" s="21"/>
      <c r="DO77" s="21"/>
      <c r="DP77" s="21">
        <v>12.39</v>
      </c>
      <c r="DQ77" s="21">
        <v>5.0439999999999996</v>
      </c>
      <c r="DR77" s="21">
        <v>8.8140000000000001</v>
      </c>
      <c r="DS77" s="21">
        <v>66.930000000000007</v>
      </c>
      <c r="DT77" s="21">
        <v>52.18</v>
      </c>
      <c r="DU77" s="21">
        <v>21.15</v>
      </c>
      <c r="DV77" s="21">
        <v>44.8</v>
      </c>
      <c r="DW77" s="21">
        <v>19.440000000000001</v>
      </c>
    </row>
    <row r="78" spans="1:127" x14ac:dyDescent="0.2">
      <c r="A78" s="29" t="s">
        <v>62</v>
      </c>
      <c r="B78" s="29" t="e">
        <f>VLOOKUP(A78,#REF!,6,FALSE)</f>
        <v>#REF!</v>
      </c>
      <c r="C78" s="48" t="s">
        <v>335</v>
      </c>
      <c r="D78" s="29" t="s">
        <v>142</v>
      </c>
      <c r="E78" s="96" t="str">
        <f t="shared" si="98"/>
        <v/>
      </c>
      <c r="F78" s="97">
        <f t="shared" si="99"/>
        <v>-91.012151898734317</v>
      </c>
      <c r="G78" s="97">
        <f t="shared" si="100"/>
        <v>110.1610666666667</v>
      </c>
      <c r="H78" s="97">
        <f t="shared" si="101"/>
        <v>45.738181818181857</v>
      </c>
      <c r="I78" s="97">
        <f t="shared" si="102"/>
        <v>19.430352941176437</v>
      </c>
      <c r="J78" s="97" t="str">
        <f t="shared" si="103"/>
        <v/>
      </c>
      <c r="K78" s="97" t="str">
        <f t="shared" si="104"/>
        <v/>
      </c>
      <c r="L78" s="97">
        <f t="shared" si="105"/>
        <v>-90.707000000000036</v>
      </c>
      <c r="M78" s="97">
        <f t="shared" si="106"/>
        <v>9.363414634146352</v>
      </c>
      <c r="N78" s="97">
        <f t="shared" si="107"/>
        <v>24.799729729729847</v>
      </c>
      <c r="O78" s="97">
        <f t="shared" si="108"/>
        <v>-3.4480000000001496</v>
      </c>
      <c r="P78" s="97">
        <f t="shared" si="109"/>
        <v>9.1743209876544825</v>
      </c>
      <c r="Q78" s="96" t="str">
        <f t="shared" si="110"/>
        <v/>
      </c>
      <c r="R78" s="97">
        <f t="shared" si="111"/>
        <v>-93.013333333333264</v>
      </c>
      <c r="S78" s="97">
        <f t="shared" si="112"/>
        <v>-61.513333333333264</v>
      </c>
      <c r="T78" s="97">
        <f t="shared" si="113"/>
        <v>-202.51333333333329</v>
      </c>
      <c r="U78" s="97">
        <f t="shared" si="114"/>
        <v>-160.11333333333329</v>
      </c>
      <c r="V78" s="97" t="str">
        <f t="shared" si="115"/>
        <v/>
      </c>
      <c r="W78" s="97" t="str">
        <f t="shared" si="116"/>
        <v/>
      </c>
      <c r="X78" s="97">
        <f t="shared" si="117"/>
        <v>-322.8533333333333</v>
      </c>
      <c r="Y78" s="97">
        <f t="shared" si="118"/>
        <v>-106.4133333333333</v>
      </c>
      <c r="Z78" s="97">
        <f t="shared" si="119"/>
        <v>-1.1133333333332871</v>
      </c>
      <c r="AA78" s="97">
        <f t="shared" si="120"/>
        <v>-71.413333333333298</v>
      </c>
      <c r="AB78" s="97">
        <f t="shared" si="121"/>
        <v>84.586666666666702</v>
      </c>
      <c r="AC78" s="36">
        <f t="shared" si="122"/>
        <v>0</v>
      </c>
      <c r="AD78" s="35">
        <f t="shared" si="123"/>
        <v>33.921993499458296</v>
      </c>
      <c r="AE78" s="35">
        <f t="shared" si="124"/>
        <v>50.335962605901251</v>
      </c>
      <c r="AF78" s="35">
        <f t="shared" si="125"/>
        <v>54.731182795698921</v>
      </c>
      <c r="AG78" s="35">
        <f t="shared" si="126"/>
        <v>49.757281553398059</v>
      </c>
      <c r="AH78" s="35">
        <f t="shared" si="127"/>
        <v>0</v>
      </c>
      <c r="AI78" s="35">
        <f t="shared" si="128"/>
        <v>0</v>
      </c>
      <c r="AJ78" s="35">
        <f t="shared" si="129"/>
        <v>17.451268077971076</v>
      </c>
      <c r="AK78" s="35">
        <f t="shared" si="130"/>
        <v>40.018694084657497</v>
      </c>
      <c r="AL78" s="35">
        <f t="shared" si="131"/>
        <v>47.680715799387805</v>
      </c>
      <c r="AM78" s="35">
        <f t="shared" si="132"/>
        <v>36.219023915160697</v>
      </c>
      <c r="AN78" s="35">
        <f t="shared" si="133"/>
        <v>45.988753514526714</v>
      </c>
      <c r="AO78" s="36">
        <f t="shared" si="134"/>
        <v>0</v>
      </c>
      <c r="AP78" s="35">
        <f t="shared" si="135"/>
        <v>90.85896691816599</v>
      </c>
      <c r="AQ78" s="35">
        <f t="shared" si="136"/>
        <v>100</v>
      </c>
      <c r="AR78" s="35">
        <f t="shared" si="137"/>
        <v>59.082994776552518</v>
      </c>
      <c r="AS78" s="35">
        <f t="shared" si="138"/>
        <v>71.387115496227509</v>
      </c>
      <c r="AT78" s="35">
        <f t="shared" si="139"/>
        <v>0</v>
      </c>
      <c r="AU78" s="35">
        <f t="shared" si="140"/>
        <v>0</v>
      </c>
      <c r="AV78" s="35">
        <f t="shared" si="141"/>
        <v>100</v>
      </c>
      <c r="AW78" s="35">
        <f t="shared" si="142"/>
        <v>61.076013857754234</v>
      </c>
      <c r="AX78" s="35">
        <f t="shared" si="143"/>
        <v>82.53515386183004</v>
      </c>
      <c r="AY78" s="35">
        <f t="shared" si="144"/>
        <v>68.208681475443242</v>
      </c>
      <c r="AZ78" s="35">
        <f t="shared" si="145"/>
        <v>100</v>
      </c>
      <c r="BA78" s="36">
        <f t="shared" si="146"/>
        <v>0</v>
      </c>
      <c r="BB78" s="35">
        <f t="shared" si="147"/>
        <v>61.979280853627138</v>
      </c>
      <c r="BC78" s="35">
        <f t="shared" si="148"/>
        <v>91.96944051765847</v>
      </c>
      <c r="BD78" s="35">
        <f t="shared" si="149"/>
        <v>99.999999999999986</v>
      </c>
      <c r="BE78" s="35">
        <f t="shared" si="150"/>
        <v>90.91212543155244</v>
      </c>
      <c r="BF78" s="35">
        <f t="shared" si="151"/>
        <v>0</v>
      </c>
      <c r="BG78" s="35">
        <f t="shared" si="152"/>
        <v>0</v>
      </c>
      <c r="BH78" s="35">
        <f t="shared" si="153"/>
        <v>31.885421046194697</v>
      </c>
      <c r="BI78" s="35">
        <f t="shared" si="154"/>
        <v>73.118635557429215</v>
      </c>
      <c r="BJ78" s="35">
        <f t="shared" si="155"/>
        <v>87.118007256248845</v>
      </c>
      <c r="BK78" s="35">
        <f t="shared" si="156"/>
        <v>66.176212654419345</v>
      </c>
      <c r="BL78" s="35">
        <f t="shared" si="157"/>
        <v>84.02660268862445</v>
      </c>
      <c r="BM78" s="35">
        <f t="shared" si="158"/>
        <v>58.453953475800411</v>
      </c>
      <c r="BN78" s="35">
        <f t="shared" si="159"/>
        <v>84.83391845535823</v>
      </c>
      <c r="BO78" s="35">
        <f t="shared" si="160"/>
        <v>100.00000000000001</v>
      </c>
      <c r="BP78" s="36">
        <f t="shared" si="161"/>
        <v>0</v>
      </c>
      <c r="BQ78" s="35">
        <f t="shared" si="162"/>
        <v>33.921993499458296</v>
      </c>
      <c r="BR78" s="35">
        <f t="shared" si="163"/>
        <v>50.335962605901251</v>
      </c>
      <c r="BS78" s="35">
        <f t="shared" si="164"/>
        <v>54.731182795698928</v>
      </c>
      <c r="BT78" s="35">
        <f t="shared" si="165"/>
        <v>49.757281553398059</v>
      </c>
      <c r="BU78" s="35">
        <f t="shared" si="166"/>
        <v>0</v>
      </c>
      <c r="BV78" s="35">
        <f t="shared" si="167"/>
        <v>0</v>
      </c>
      <c r="BW78" s="35">
        <f t="shared" si="168"/>
        <v>17.451268077971076</v>
      </c>
      <c r="BX78" s="35">
        <f t="shared" si="169"/>
        <v>40.018694084657497</v>
      </c>
      <c r="BY78" s="35">
        <f t="shared" si="170"/>
        <v>47.680715799387805</v>
      </c>
      <c r="BZ78" s="35">
        <f t="shared" si="171"/>
        <v>36.219023915160697</v>
      </c>
      <c r="CA78" s="35">
        <f t="shared" si="172"/>
        <v>45.988753514526714</v>
      </c>
      <c r="CB78" s="35">
        <f t="shared" si="173"/>
        <v>24.008056394763344</v>
      </c>
      <c r="CC78" s="35">
        <f t="shared" si="174"/>
        <v>34.842767295597483</v>
      </c>
      <c r="CD78" s="35">
        <f t="shared" si="175"/>
        <v>41.071741032370952</v>
      </c>
      <c r="CE78" s="36">
        <f t="shared" si="176"/>
        <v>0</v>
      </c>
      <c r="CF78" s="35">
        <f t="shared" si="177"/>
        <v>63.806806602812316</v>
      </c>
      <c r="CG78" s="35">
        <f t="shared" si="178"/>
        <v>70.226207458732418</v>
      </c>
      <c r="CH78" s="35">
        <f t="shared" si="179"/>
        <v>41.49174648461382</v>
      </c>
      <c r="CI78" s="35">
        <f t="shared" si="180"/>
        <v>50.132463827185653</v>
      </c>
      <c r="CJ78" s="35">
        <f t="shared" si="181"/>
        <v>0</v>
      </c>
      <c r="CK78" s="35">
        <f t="shared" si="182"/>
        <v>0</v>
      </c>
      <c r="CL78" s="35">
        <f t="shared" si="183"/>
        <v>16.967597309965356</v>
      </c>
      <c r="CM78" s="35">
        <f t="shared" si="184"/>
        <v>61.076013857754234</v>
      </c>
      <c r="CN78" s="35">
        <f t="shared" si="185"/>
        <v>82.53515386183004</v>
      </c>
      <c r="CO78" s="35">
        <f t="shared" si="186"/>
        <v>68.208681475443242</v>
      </c>
      <c r="CP78" s="35">
        <f t="shared" si="187"/>
        <v>100</v>
      </c>
      <c r="CQ78" s="35">
        <f t="shared" si="188"/>
        <v>76.174246458621795</v>
      </c>
      <c r="CR78" s="35">
        <f t="shared" si="189"/>
        <v>53.104696985834487</v>
      </c>
      <c r="CS78" s="35">
        <f t="shared" si="190"/>
        <v>100</v>
      </c>
      <c r="CT78" s="23"/>
      <c r="CU78" s="21">
        <v>313.10000000000002</v>
      </c>
      <c r="CV78" s="21">
        <v>344.6</v>
      </c>
      <c r="CW78" s="21">
        <v>203.6</v>
      </c>
      <c r="CX78" s="21">
        <v>246</v>
      </c>
      <c r="CY78" s="24"/>
      <c r="CZ78" s="21"/>
      <c r="DA78" s="21">
        <v>83.26</v>
      </c>
      <c r="DB78" s="21">
        <v>299.7</v>
      </c>
      <c r="DC78" s="21">
        <v>405</v>
      </c>
      <c r="DD78" s="21">
        <v>334.7</v>
      </c>
      <c r="DE78" s="21">
        <v>490.7</v>
      </c>
      <c r="DF78" s="21">
        <v>715.2</v>
      </c>
      <c r="DG78" s="21">
        <v>498.6</v>
      </c>
      <c r="DH78" s="21">
        <v>938.9</v>
      </c>
      <c r="DI78" s="23"/>
      <c r="DJ78" s="21">
        <v>20.81</v>
      </c>
      <c r="DK78" s="21">
        <v>26.72</v>
      </c>
      <c r="DL78" s="21">
        <v>25.69</v>
      </c>
      <c r="DM78" s="21">
        <v>27.16</v>
      </c>
      <c r="DN78" s="24"/>
      <c r="DO78" s="21"/>
      <c r="DP78" s="21">
        <v>14.12</v>
      </c>
      <c r="DQ78" s="21">
        <v>37.04</v>
      </c>
      <c r="DR78" s="21">
        <v>88.7</v>
      </c>
      <c r="DS78" s="21">
        <v>61.18</v>
      </c>
      <c r="DT78" s="21">
        <v>136.69999999999999</v>
      </c>
      <c r="DU78" s="21">
        <v>48.23</v>
      </c>
      <c r="DV78" s="21">
        <v>108.9</v>
      </c>
      <c r="DW78" s="21">
        <v>138</v>
      </c>
    </row>
    <row r="79" spans="1:127" x14ac:dyDescent="0.2">
      <c r="A79" s="29" t="s">
        <v>63</v>
      </c>
      <c r="B79" s="29" t="e">
        <f>VLOOKUP(A79,#REF!,6,FALSE)</f>
        <v>#REF!</v>
      </c>
      <c r="C79" s="48" t="s">
        <v>335</v>
      </c>
      <c r="D79" s="29" t="s">
        <v>143</v>
      </c>
      <c r="E79" s="96">
        <f t="shared" si="98"/>
        <v>-7.8515151515151445</v>
      </c>
      <c r="F79" s="97">
        <f t="shared" si="99"/>
        <v>-137.71215189873436</v>
      </c>
      <c r="G79" s="97">
        <f t="shared" si="100"/>
        <v>-72.938933333333324</v>
      </c>
      <c r="H79" s="97">
        <f t="shared" si="101"/>
        <v>-35.06181818181814</v>
      </c>
      <c r="I79" s="97">
        <f t="shared" si="102"/>
        <v>-8.0696470588235627</v>
      </c>
      <c r="J79" s="97">
        <f t="shared" si="103"/>
        <v>74.6401369863014</v>
      </c>
      <c r="K79" s="97" t="str">
        <f t="shared" si="104"/>
        <v/>
      </c>
      <c r="L79" s="97" t="str">
        <f t="shared" si="105"/>
        <v/>
      </c>
      <c r="M79" s="97">
        <f t="shared" si="106"/>
        <v>251.96341463414632</v>
      </c>
      <c r="N79" s="97">
        <f t="shared" si="107"/>
        <v>229.39972972972987</v>
      </c>
      <c r="O79" s="97">
        <f t="shared" si="108"/>
        <v>425.45199999999988</v>
      </c>
      <c r="P79" s="97">
        <f t="shared" si="109"/>
        <v>409.57432098765452</v>
      </c>
      <c r="Q79" s="96">
        <f t="shared" si="110"/>
        <v>-309.50166666666655</v>
      </c>
      <c r="R79" s="97">
        <f t="shared" si="111"/>
        <v>-77.381666666666604</v>
      </c>
      <c r="S79" s="97">
        <f t="shared" si="112"/>
        <v>-182.28166666666658</v>
      </c>
      <c r="T79" s="97">
        <f t="shared" si="113"/>
        <v>-220.98166666666657</v>
      </c>
      <c r="U79" s="97">
        <f t="shared" si="114"/>
        <v>-125.28166666666658</v>
      </c>
      <c r="V79" s="97">
        <f t="shared" si="115"/>
        <v>-135.78166666666658</v>
      </c>
      <c r="W79" s="97" t="str">
        <f t="shared" si="116"/>
        <v/>
      </c>
      <c r="X79" s="97" t="str">
        <f t="shared" si="117"/>
        <v/>
      </c>
      <c r="Y79" s="97">
        <f t="shared" si="118"/>
        <v>198.51833333333337</v>
      </c>
      <c r="Z79" s="97">
        <f t="shared" si="119"/>
        <v>265.81833333333344</v>
      </c>
      <c r="AA79" s="97">
        <f t="shared" si="120"/>
        <v>419.81833333333344</v>
      </c>
      <c r="AB79" s="97">
        <f t="shared" si="121"/>
        <v>547.31833333333338</v>
      </c>
      <c r="AC79" s="36">
        <f t="shared" si="122"/>
        <v>52.480097979179433</v>
      </c>
      <c r="AD79" s="35">
        <f t="shared" si="123"/>
        <v>28.862405200433365</v>
      </c>
      <c r="AE79" s="35">
        <f t="shared" si="124"/>
        <v>23.590417762196903</v>
      </c>
      <c r="AF79" s="35">
        <f t="shared" si="125"/>
        <v>33.01075268817204</v>
      </c>
      <c r="AG79" s="35">
        <f t="shared" si="126"/>
        <v>44.194983818770226</v>
      </c>
      <c r="AH79" s="35">
        <f t="shared" si="127"/>
        <v>60.324825986078885</v>
      </c>
      <c r="AI79" s="35">
        <f t="shared" si="128"/>
        <v>0</v>
      </c>
      <c r="AJ79" s="35">
        <f t="shared" si="129"/>
        <v>0</v>
      </c>
      <c r="AK79" s="35">
        <f t="shared" si="130"/>
        <v>72.412872212578435</v>
      </c>
      <c r="AL79" s="35">
        <f t="shared" si="131"/>
        <v>71.768307040263721</v>
      </c>
      <c r="AM79" s="35">
        <f t="shared" si="132"/>
        <v>82.631749810626559</v>
      </c>
      <c r="AN79" s="35">
        <f t="shared" si="133"/>
        <v>83.514526710403004</v>
      </c>
      <c r="AO79" s="36">
        <f t="shared" si="134"/>
        <v>100</v>
      </c>
      <c r="AP79" s="35">
        <f t="shared" si="135"/>
        <v>100</v>
      </c>
      <c r="AQ79" s="35">
        <f t="shared" si="136"/>
        <v>60.623123123123129</v>
      </c>
      <c r="AR79" s="35">
        <f t="shared" si="137"/>
        <v>46.096096096096097</v>
      </c>
      <c r="AS79" s="35">
        <f t="shared" si="138"/>
        <v>82.01951951951952</v>
      </c>
      <c r="AT79" s="35">
        <f t="shared" si="139"/>
        <v>78.078078078078079</v>
      </c>
      <c r="AU79" s="35">
        <f t="shared" si="140"/>
        <v>0</v>
      </c>
      <c r="AV79" s="35">
        <f t="shared" si="141"/>
        <v>0</v>
      </c>
      <c r="AW79" s="35">
        <f t="shared" si="142"/>
        <v>60.857367298844117</v>
      </c>
      <c r="AX79" s="35">
        <f t="shared" si="143"/>
        <v>68.409830546515536</v>
      </c>
      <c r="AY79" s="35">
        <f t="shared" si="144"/>
        <v>85.691841544158905</v>
      </c>
      <c r="AZ79" s="35">
        <f t="shared" si="145"/>
        <v>100</v>
      </c>
      <c r="BA79" s="36">
        <f t="shared" si="146"/>
        <v>62.839484394326625</v>
      </c>
      <c r="BB79" s="35">
        <f t="shared" si="147"/>
        <v>34.55974228353989</v>
      </c>
      <c r="BC79" s="35">
        <f t="shared" si="148"/>
        <v>28.24708310208068</v>
      </c>
      <c r="BD79" s="35">
        <f t="shared" si="149"/>
        <v>39.526958947682154</v>
      </c>
      <c r="BE79" s="35">
        <f t="shared" si="150"/>
        <v>52.918917893196976</v>
      </c>
      <c r="BF79" s="35">
        <f t="shared" si="151"/>
        <v>72.232734067047659</v>
      </c>
      <c r="BG79" s="35">
        <f t="shared" si="152"/>
        <v>0</v>
      </c>
      <c r="BH79" s="35">
        <f t="shared" si="153"/>
        <v>0</v>
      </c>
      <c r="BI79" s="35">
        <f t="shared" si="154"/>
        <v>86.706918023590148</v>
      </c>
      <c r="BJ79" s="35">
        <f t="shared" si="155"/>
        <v>85.935117957537173</v>
      </c>
      <c r="BK79" s="35">
        <f t="shared" si="156"/>
        <v>98.942966050879278</v>
      </c>
      <c r="BL79" s="35">
        <f t="shared" si="157"/>
        <v>100</v>
      </c>
      <c r="BM79" s="35">
        <f t="shared" si="158"/>
        <v>0</v>
      </c>
      <c r="BN79" s="35">
        <f t="shared" si="159"/>
        <v>80.892218522629179</v>
      </c>
      <c r="BO79" s="35">
        <f t="shared" si="160"/>
        <v>100</v>
      </c>
      <c r="BP79" s="36">
        <f t="shared" si="161"/>
        <v>52.480097979179433</v>
      </c>
      <c r="BQ79" s="35">
        <f t="shared" si="162"/>
        <v>28.862405200433365</v>
      </c>
      <c r="BR79" s="35">
        <f t="shared" si="163"/>
        <v>23.590417762196903</v>
      </c>
      <c r="BS79" s="35">
        <f t="shared" si="164"/>
        <v>33.01075268817204</v>
      </c>
      <c r="BT79" s="35">
        <f t="shared" si="165"/>
        <v>44.194983818770226</v>
      </c>
      <c r="BU79" s="35">
        <f t="shared" si="166"/>
        <v>60.324825986078885</v>
      </c>
      <c r="BV79" s="35">
        <f t="shared" si="167"/>
        <v>0</v>
      </c>
      <c r="BW79" s="35">
        <f t="shared" si="168"/>
        <v>0</v>
      </c>
      <c r="BX79" s="35">
        <f t="shared" si="169"/>
        <v>72.412872212578435</v>
      </c>
      <c r="BY79" s="35">
        <f t="shared" si="170"/>
        <v>71.768307040263721</v>
      </c>
      <c r="BZ79" s="35">
        <f t="shared" si="171"/>
        <v>82.631749810626559</v>
      </c>
      <c r="CA79" s="35">
        <f t="shared" si="172"/>
        <v>83.514526710403004</v>
      </c>
      <c r="CB79" s="35">
        <f t="shared" si="173"/>
        <v>0</v>
      </c>
      <c r="CC79" s="35">
        <f t="shared" si="174"/>
        <v>7.2187281621243882</v>
      </c>
      <c r="CD79" s="35">
        <f t="shared" si="175"/>
        <v>8.9238845144356951</v>
      </c>
      <c r="CE79" s="36">
        <f t="shared" si="176"/>
        <v>3.8469307597351587</v>
      </c>
      <c r="CF79" s="35">
        <f t="shared" si="177"/>
        <v>29.895634608910331</v>
      </c>
      <c r="CG79" s="35">
        <f t="shared" si="178"/>
        <v>18.123667377398721</v>
      </c>
      <c r="CH79" s="35">
        <f t="shared" si="179"/>
        <v>13.78072045786107</v>
      </c>
      <c r="CI79" s="35">
        <f t="shared" si="180"/>
        <v>24.520255863539447</v>
      </c>
      <c r="CJ79" s="35">
        <f t="shared" si="181"/>
        <v>23.341936931881943</v>
      </c>
      <c r="CK79" s="35">
        <f t="shared" si="182"/>
        <v>0</v>
      </c>
      <c r="CL79" s="35">
        <f t="shared" si="183"/>
        <v>0</v>
      </c>
      <c r="CM79" s="35">
        <f t="shared" si="184"/>
        <v>60.857367298844117</v>
      </c>
      <c r="CN79" s="35">
        <f t="shared" si="185"/>
        <v>68.409830546515536</v>
      </c>
      <c r="CO79" s="35">
        <f t="shared" si="186"/>
        <v>85.691841544158905</v>
      </c>
      <c r="CP79" s="35">
        <f t="shared" si="187"/>
        <v>100</v>
      </c>
      <c r="CQ79" s="35">
        <f t="shared" si="188"/>
        <v>0</v>
      </c>
      <c r="CR79" s="35">
        <f t="shared" si="189"/>
        <v>50.637254901960787</v>
      </c>
      <c r="CS79" s="35">
        <f t="shared" si="190"/>
        <v>100</v>
      </c>
      <c r="CT79" s="23">
        <v>34.28</v>
      </c>
      <c r="CU79" s="21">
        <v>266.39999999999998</v>
      </c>
      <c r="CV79" s="21">
        <v>161.5</v>
      </c>
      <c r="CW79" s="21">
        <v>122.8</v>
      </c>
      <c r="CX79" s="21">
        <v>218.5</v>
      </c>
      <c r="CY79" s="21">
        <v>208</v>
      </c>
      <c r="CZ79" s="21"/>
      <c r="DA79" s="21"/>
      <c r="DB79" s="21">
        <v>542.29999999999995</v>
      </c>
      <c r="DC79" s="21">
        <v>609.6</v>
      </c>
      <c r="DD79" s="21">
        <v>763.6</v>
      </c>
      <c r="DE79" s="21">
        <v>891.1</v>
      </c>
      <c r="DF79" s="21"/>
      <c r="DG79" s="21">
        <v>103.3</v>
      </c>
      <c r="DH79" s="21">
        <v>204</v>
      </c>
      <c r="DI79" s="23">
        <v>2.351</v>
      </c>
      <c r="DJ79" s="21">
        <v>35.97</v>
      </c>
      <c r="DK79" s="21">
        <v>20.32</v>
      </c>
      <c r="DL79" s="21">
        <v>14.84</v>
      </c>
      <c r="DM79" s="21">
        <v>17.32</v>
      </c>
      <c r="DN79" s="21">
        <v>15.55</v>
      </c>
      <c r="DO79" s="21"/>
      <c r="DP79" s="21"/>
      <c r="DQ79" s="21">
        <v>9.8230000000000004</v>
      </c>
      <c r="DR79" s="21">
        <v>22.04</v>
      </c>
      <c r="DS79" s="21">
        <v>15.58</v>
      </c>
      <c r="DT79" s="21">
        <v>23.63</v>
      </c>
      <c r="DU79" s="21"/>
      <c r="DV79" s="21">
        <v>8.5969999999999995</v>
      </c>
      <c r="DW79" s="21">
        <v>23.97</v>
      </c>
    </row>
    <row r="80" spans="1:127" x14ac:dyDescent="0.2">
      <c r="A80" s="29" t="s">
        <v>64</v>
      </c>
      <c r="B80" s="29" t="e">
        <f>VLOOKUP(A80,#REF!,6,FALSE)</f>
        <v>#REF!</v>
      </c>
      <c r="C80" s="48" t="s">
        <v>335</v>
      </c>
      <c r="D80" s="29" t="s">
        <v>143</v>
      </c>
      <c r="E80" s="96">
        <f t="shared" si="98"/>
        <v>-19.801515151515147</v>
      </c>
      <c r="F80" s="97">
        <f t="shared" si="99"/>
        <v>262.68784810126562</v>
      </c>
      <c r="G80" s="97">
        <f t="shared" si="100"/>
        <v>155.96106666666665</v>
      </c>
      <c r="H80" s="97">
        <f t="shared" si="101"/>
        <v>86.138181818181863</v>
      </c>
      <c r="I80" s="97">
        <f t="shared" si="102"/>
        <v>108.73035294117645</v>
      </c>
      <c r="J80" s="97">
        <f t="shared" si="103"/>
        <v>127.44013698630141</v>
      </c>
      <c r="K80" s="97" t="str">
        <f t="shared" si="104"/>
        <v/>
      </c>
      <c r="L80" s="97" t="str">
        <f t="shared" si="105"/>
        <v/>
      </c>
      <c r="M80" s="97" t="str">
        <f t="shared" si="106"/>
        <v/>
      </c>
      <c r="N80" s="97" t="str">
        <f t="shared" si="107"/>
        <v/>
      </c>
      <c r="O80" s="97">
        <f t="shared" si="108"/>
        <v>-218.14800000000014</v>
      </c>
      <c r="P80" s="97">
        <f t="shared" si="109"/>
        <v>475.77432098765445</v>
      </c>
      <c r="Q80" s="96">
        <f t="shared" si="110"/>
        <v>-561.57272727272721</v>
      </c>
      <c r="R80" s="97">
        <f t="shared" si="111"/>
        <v>82.897272727272707</v>
      </c>
      <c r="S80" s="97">
        <f t="shared" si="112"/>
        <v>-193.50272727272727</v>
      </c>
      <c r="T80" s="97">
        <f t="shared" si="113"/>
        <v>-339.90272727272725</v>
      </c>
      <c r="U80" s="97">
        <f t="shared" si="114"/>
        <v>-248.60272727272724</v>
      </c>
      <c r="V80" s="97">
        <f t="shared" si="115"/>
        <v>-323.10272727272724</v>
      </c>
      <c r="W80" s="97" t="str">
        <f t="shared" si="116"/>
        <v/>
      </c>
      <c r="X80" s="97" t="str">
        <f t="shared" si="117"/>
        <v/>
      </c>
      <c r="Y80" s="97" t="str">
        <f t="shared" si="118"/>
        <v/>
      </c>
      <c r="Z80" s="97" t="str">
        <f t="shared" si="119"/>
        <v/>
      </c>
      <c r="AA80" s="97">
        <f t="shared" si="120"/>
        <v>-463.90272727272725</v>
      </c>
      <c r="AB80" s="97">
        <f t="shared" si="121"/>
        <v>373.39727272727271</v>
      </c>
      <c r="AC80" s="36">
        <f t="shared" si="122"/>
        <v>34.185548071034908</v>
      </c>
      <c r="AD80" s="35">
        <f t="shared" si="123"/>
        <v>72.24268689057422</v>
      </c>
      <c r="AE80" s="35">
        <f t="shared" si="124"/>
        <v>57.026000584282791</v>
      </c>
      <c r="AF80" s="35">
        <f t="shared" si="125"/>
        <v>65.591397849462368</v>
      </c>
      <c r="AG80" s="35">
        <f t="shared" si="126"/>
        <v>67.819579288025892</v>
      </c>
      <c r="AH80" s="35">
        <f t="shared" si="127"/>
        <v>75.638051044083525</v>
      </c>
      <c r="AI80" s="35">
        <f t="shared" si="128"/>
        <v>0</v>
      </c>
      <c r="AJ80" s="35">
        <f t="shared" si="129"/>
        <v>0</v>
      </c>
      <c r="AK80" s="35">
        <f t="shared" si="130"/>
        <v>0</v>
      </c>
      <c r="AL80" s="35">
        <f t="shared" si="131"/>
        <v>0</v>
      </c>
      <c r="AM80" s="35">
        <f t="shared" si="132"/>
        <v>12.985607618223137</v>
      </c>
      <c r="AN80" s="35">
        <f t="shared" si="133"/>
        <v>89.718837863167749</v>
      </c>
      <c r="AO80" s="36">
        <f t="shared" si="134"/>
        <v>100</v>
      </c>
      <c r="AP80" s="35">
        <f t="shared" si="135"/>
        <v>100</v>
      </c>
      <c r="AQ80" s="35">
        <f t="shared" si="136"/>
        <v>58.548290341931619</v>
      </c>
      <c r="AR80" s="35">
        <f t="shared" si="137"/>
        <v>36.592681463707258</v>
      </c>
      <c r="AS80" s="35">
        <f t="shared" si="138"/>
        <v>50.284943011397722</v>
      </c>
      <c r="AT80" s="35">
        <f t="shared" si="139"/>
        <v>39.112177564487105</v>
      </c>
      <c r="AU80" s="35">
        <f t="shared" si="140"/>
        <v>0</v>
      </c>
      <c r="AV80" s="35">
        <f t="shared" si="141"/>
        <v>0</v>
      </c>
      <c r="AW80" s="35">
        <f t="shared" si="142"/>
        <v>0</v>
      </c>
      <c r="AX80" s="35">
        <f t="shared" si="143"/>
        <v>0</v>
      </c>
      <c r="AY80" s="35">
        <f t="shared" si="144"/>
        <v>12.535255405828895</v>
      </c>
      <c r="AZ80" s="35">
        <f t="shared" si="145"/>
        <v>100</v>
      </c>
      <c r="BA80" s="36">
        <f t="shared" si="146"/>
        <v>38.102976905666196</v>
      </c>
      <c r="BB80" s="35">
        <f t="shared" si="147"/>
        <v>80.521202248242659</v>
      </c>
      <c r="BC80" s="35">
        <f t="shared" si="148"/>
        <v>63.560788283118917</v>
      </c>
      <c r="BD80" s="35">
        <f t="shared" si="149"/>
        <v>73.107721200643837</v>
      </c>
      <c r="BE80" s="35">
        <f t="shared" si="150"/>
        <v>75.591236916665224</v>
      </c>
      <c r="BF80" s="35">
        <f t="shared" si="151"/>
        <v>84.305651795714112</v>
      </c>
      <c r="BG80" s="35">
        <f t="shared" si="152"/>
        <v>0</v>
      </c>
      <c r="BH80" s="35">
        <f t="shared" si="153"/>
        <v>0</v>
      </c>
      <c r="BI80" s="35">
        <f t="shared" si="154"/>
        <v>0</v>
      </c>
      <c r="BJ80" s="35">
        <f t="shared" si="155"/>
        <v>0</v>
      </c>
      <c r="BK80" s="35">
        <f t="shared" si="156"/>
        <v>14.473668994718569</v>
      </c>
      <c r="BL80" s="35">
        <f t="shared" si="157"/>
        <v>99.999999999999986</v>
      </c>
      <c r="BM80" s="35">
        <f t="shared" si="158"/>
        <v>84.092663241228763</v>
      </c>
      <c r="BN80" s="35">
        <f t="shared" si="159"/>
        <v>100</v>
      </c>
      <c r="BO80" s="35">
        <f t="shared" si="160"/>
        <v>88.719179263176045</v>
      </c>
      <c r="BP80" s="36">
        <f t="shared" si="161"/>
        <v>34.185548071034908</v>
      </c>
      <c r="BQ80" s="35">
        <f t="shared" si="162"/>
        <v>72.24268689057422</v>
      </c>
      <c r="BR80" s="35">
        <f t="shared" si="163"/>
        <v>57.026000584282791</v>
      </c>
      <c r="BS80" s="35">
        <f t="shared" si="164"/>
        <v>65.591397849462368</v>
      </c>
      <c r="BT80" s="35">
        <f t="shared" si="165"/>
        <v>67.819579288025892</v>
      </c>
      <c r="BU80" s="35">
        <f t="shared" si="166"/>
        <v>75.638051044083525</v>
      </c>
      <c r="BV80" s="35">
        <f t="shared" si="167"/>
        <v>0</v>
      </c>
      <c r="BW80" s="35">
        <f t="shared" si="168"/>
        <v>0</v>
      </c>
      <c r="BX80" s="35">
        <f t="shared" si="169"/>
        <v>0</v>
      </c>
      <c r="BY80" s="35">
        <f t="shared" si="170"/>
        <v>0</v>
      </c>
      <c r="BZ80" s="35">
        <f t="shared" si="171"/>
        <v>12.985607618223137</v>
      </c>
      <c r="CA80" s="35">
        <f t="shared" si="172"/>
        <v>89.718837863167764</v>
      </c>
      <c r="CB80" s="35">
        <f t="shared" si="173"/>
        <v>48.304800268546494</v>
      </c>
      <c r="CC80" s="35">
        <f t="shared" si="174"/>
        <v>57.442348008385743</v>
      </c>
      <c r="CD80" s="35">
        <f t="shared" si="175"/>
        <v>50.962379702537184</v>
      </c>
      <c r="CE80" s="36">
        <f t="shared" si="176"/>
        <v>2.3326021101013268</v>
      </c>
      <c r="CF80" s="35">
        <f t="shared" si="177"/>
        <v>69.654235871722562</v>
      </c>
      <c r="CG80" s="35">
        <f t="shared" si="178"/>
        <v>40.781364253630002</v>
      </c>
      <c r="CH80" s="35">
        <f t="shared" si="179"/>
        <v>25.488352658518753</v>
      </c>
      <c r="CI80" s="35">
        <f t="shared" si="180"/>
        <v>35.025592813120234</v>
      </c>
      <c r="CJ80" s="35">
        <f t="shared" si="181"/>
        <v>27.243288415334796</v>
      </c>
      <c r="CK80" s="35">
        <f t="shared" si="182"/>
        <v>0</v>
      </c>
      <c r="CL80" s="35">
        <f t="shared" si="183"/>
        <v>0</v>
      </c>
      <c r="CM80" s="35">
        <f t="shared" si="184"/>
        <v>0</v>
      </c>
      <c r="CN80" s="35">
        <f t="shared" si="185"/>
        <v>0</v>
      </c>
      <c r="CO80" s="35">
        <f t="shared" si="186"/>
        <v>12.535255405828895</v>
      </c>
      <c r="CP80" s="35">
        <f t="shared" si="187"/>
        <v>100</v>
      </c>
      <c r="CQ80" s="35">
        <f t="shared" si="188"/>
        <v>100</v>
      </c>
      <c r="CR80" s="35">
        <f t="shared" si="189"/>
        <v>57.123002084781099</v>
      </c>
      <c r="CS80" s="35">
        <f t="shared" si="190"/>
        <v>80.958999305072965</v>
      </c>
      <c r="CT80" s="23">
        <v>22.33</v>
      </c>
      <c r="CU80" s="21">
        <v>666.8</v>
      </c>
      <c r="CV80" s="21">
        <v>390.4</v>
      </c>
      <c r="CW80" s="21">
        <v>244</v>
      </c>
      <c r="CX80" s="21">
        <v>335.3</v>
      </c>
      <c r="CY80" s="21">
        <v>260.8</v>
      </c>
      <c r="CZ80" s="21"/>
      <c r="DA80" s="21"/>
      <c r="DB80" s="24"/>
      <c r="DC80" s="24"/>
      <c r="DD80" s="21">
        <v>120</v>
      </c>
      <c r="DE80" s="21">
        <v>957.3</v>
      </c>
      <c r="DF80" s="21">
        <v>1439</v>
      </c>
      <c r="DG80" s="21">
        <v>822</v>
      </c>
      <c r="DH80" s="21">
        <v>1165</v>
      </c>
      <c r="DI80" s="23">
        <v>2.403</v>
      </c>
      <c r="DJ80" s="21">
        <v>21.79</v>
      </c>
      <c r="DK80" s="21">
        <v>12.72</v>
      </c>
      <c r="DL80" s="21">
        <v>12.92</v>
      </c>
      <c r="DM80" s="21">
        <v>14.93</v>
      </c>
      <c r="DN80" s="21">
        <v>12.87</v>
      </c>
      <c r="DO80" s="21"/>
      <c r="DP80" s="21"/>
      <c r="DQ80" s="24"/>
      <c r="DR80" s="24"/>
      <c r="DS80" s="21">
        <v>7.5250000000000004</v>
      </c>
      <c r="DT80" s="21">
        <v>32.020000000000003</v>
      </c>
      <c r="DU80" s="21">
        <v>50.85</v>
      </c>
      <c r="DV80" s="21">
        <v>28.34</v>
      </c>
      <c r="DW80" s="21">
        <v>42.82</v>
      </c>
    </row>
    <row r="81" spans="1:127" x14ac:dyDescent="0.2">
      <c r="A81" s="29" t="s">
        <v>65</v>
      </c>
      <c r="B81" s="29" t="e">
        <f>VLOOKUP(A81,#REF!,6,FALSE)</f>
        <v>#REF!</v>
      </c>
      <c r="C81" s="48" t="s">
        <v>335</v>
      </c>
      <c r="D81" s="29" t="s">
        <v>143</v>
      </c>
      <c r="E81" s="96" t="str">
        <f t="shared" si="98"/>
        <v/>
      </c>
      <c r="F81" s="97">
        <f t="shared" si="99"/>
        <v>-69.112151898734339</v>
      </c>
      <c r="G81" s="97">
        <f t="shared" si="100"/>
        <v>-117.63893333333333</v>
      </c>
      <c r="H81" s="97">
        <f t="shared" si="101"/>
        <v>-47.06181818181814</v>
      </c>
      <c r="I81" s="97">
        <f t="shared" si="102"/>
        <v>-60.769647058823551</v>
      </c>
      <c r="J81" s="97">
        <f t="shared" si="103"/>
        <v>-14.659863013698597</v>
      </c>
      <c r="K81" s="97" t="str">
        <f t="shared" si="104"/>
        <v/>
      </c>
      <c r="L81" s="97" t="str">
        <f t="shared" si="105"/>
        <v/>
      </c>
      <c r="M81" s="97">
        <f t="shared" si="106"/>
        <v>326.26341463414639</v>
      </c>
      <c r="N81" s="97">
        <f t="shared" si="107"/>
        <v>388.99972972972989</v>
      </c>
      <c r="O81" s="97">
        <f t="shared" si="108"/>
        <v>585.95199999999988</v>
      </c>
      <c r="P81" s="97">
        <f t="shared" si="109"/>
        <v>585.47432098765444</v>
      </c>
      <c r="Q81" s="96" t="str">
        <f t="shared" si="110"/>
        <v/>
      </c>
      <c r="R81" s="97">
        <f t="shared" si="111"/>
        <v>-43.441666666666663</v>
      </c>
      <c r="S81" s="97">
        <f t="shared" si="112"/>
        <v>-261.64166666666665</v>
      </c>
      <c r="T81" s="97">
        <f t="shared" si="113"/>
        <v>-267.64166666666665</v>
      </c>
      <c r="U81" s="97">
        <f t="shared" si="114"/>
        <v>-212.64166666666665</v>
      </c>
      <c r="V81" s="97">
        <f t="shared" si="115"/>
        <v>-259.74166666666667</v>
      </c>
      <c r="W81" s="97" t="str">
        <f t="shared" si="116"/>
        <v/>
      </c>
      <c r="X81" s="97" t="str">
        <f t="shared" si="117"/>
        <v/>
      </c>
      <c r="Y81" s="97">
        <f t="shared" si="118"/>
        <v>238.15833333333336</v>
      </c>
      <c r="Z81" s="97">
        <f t="shared" si="119"/>
        <v>390.75833333333338</v>
      </c>
      <c r="AA81" s="97">
        <f t="shared" si="120"/>
        <v>545.6583333333333</v>
      </c>
      <c r="AB81" s="97">
        <f t="shared" si="121"/>
        <v>688.55833333333339</v>
      </c>
      <c r="AC81" s="36">
        <f t="shared" si="122"/>
        <v>0</v>
      </c>
      <c r="AD81" s="35">
        <f t="shared" si="123"/>
        <v>36.294691224268689</v>
      </c>
      <c r="AE81" s="35">
        <f t="shared" si="124"/>
        <v>17.061057551855097</v>
      </c>
      <c r="AF81" s="35">
        <f t="shared" si="125"/>
        <v>29.78494623655914</v>
      </c>
      <c r="AG81" s="35">
        <f t="shared" si="126"/>
        <v>33.53559870550162</v>
      </c>
      <c r="AH81" s="35">
        <f t="shared" si="127"/>
        <v>34.425754060324827</v>
      </c>
      <c r="AI81" s="35">
        <f t="shared" si="128"/>
        <v>0</v>
      </c>
      <c r="AJ81" s="35">
        <f t="shared" si="129"/>
        <v>0</v>
      </c>
      <c r="AK81" s="35">
        <f t="shared" si="130"/>
        <v>82.334089998664709</v>
      </c>
      <c r="AL81" s="35">
        <f t="shared" si="131"/>
        <v>90.558040970096542</v>
      </c>
      <c r="AM81" s="35">
        <f t="shared" si="132"/>
        <v>100</v>
      </c>
      <c r="AN81" s="35">
        <f t="shared" si="133"/>
        <v>100</v>
      </c>
      <c r="AO81" s="36">
        <f t="shared" si="134"/>
        <v>0</v>
      </c>
      <c r="AP81" s="35">
        <f t="shared" si="135"/>
        <v>100</v>
      </c>
      <c r="AQ81" s="35">
        <f t="shared" si="136"/>
        <v>34.865671641791046</v>
      </c>
      <c r="AR81" s="35">
        <f t="shared" si="137"/>
        <v>33.07462686567164</v>
      </c>
      <c r="AS81" s="35">
        <f t="shared" si="138"/>
        <v>49.492537313432834</v>
      </c>
      <c r="AT81" s="35">
        <f t="shared" si="139"/>
        <v>35.432835820895519</v>
      </c>
      <c r="AU81" s="35">
        <f t="shared" si="140"/>
        <v>0</v>
      </c>
      <c r="AV81" s="35">
        <f t="shared" si="141"/>
        <v>0</v>
      </c>
      <c r="AW81" s="35">
        <f t="shared" si="142"/>
        <v>57.788191190253045</v>
      </c>
      <c r="AX81" s="35">
        <f t="shared" si="143"/>
        <v>72.089971883786319</v>
      </c>
      <c r="AY81" s="35">
        <f t="shared" si="144"/>
        <v>86.607310215557632</v>
      </c>
      <c r="AZ81" s="35">
        <f t="shared" si="145"/>
        <v>100</v>
      </c>
      <c r="BA81" s="36">
        <f t="shared" si="146"/>
        <v>0</v>
      </c>
      <c r="BB81" s="35">
        <f t="shared" si="147"/>
        <v>36.294691224268689</v>
      </c>
      <c r="BC81" s="35">
        <f t="shared" si="148"/>
        <v>17.061057551855097</v>
      </c>
      <c r="BD81" s="35">
        <f t="shared" si="149"/>
        <v>29.78494623655914</v>
      </c>
      <c r="BE81" s="35">
        <f t="shared" si="150"/>
        <v>33.53559870550162</v>
      </c>
      <c r="BF81" s="35">
        <f t="shared" si="151"/>
        <v>34.425754060324827</v>
      </c>
      <c r="BG81" s="35">
        <f t="shared" si="152"/>
        <v>0</v>
      </c>
      <c r="BH81" s="35">
        <f t="shared" si="153"/>
        <v>0</v>
      </c>
      <c r="BI81" s="35">
        <f t="shared" si="154"/>
        <v>82.334089998664709</v>
      </c>
      <c r="BJ81" s="35">
        <f t="shared" si="155"/>
        <v>90.558040970096542</v>
      </c>
      <c r="BK81" s="35">
        <f t="shared" si="156"/>
        <v>100</v>
      </c>
      <c r="BL81" s="35">
        <f t="shared" si="157"/>
        <v>100</v>
      </c>
      <c r="BM81" s="35">
        <f t="shared" si="158"/>
        <v>12.680003115732783</v>
      </c>
      <c r="BN81" s="35">
        <f t="shared" si="159"/>
        <v>47.225812803317226</v>
      </c>
      <c r="BO81" s="35">
        <f t="shared" si="160"/>
        <v>100</v>
      </c>
      <c r="BP81" s="36">
        <f t="shared" si="161"/>
        <v>0</v>
      </c>
      <c r="BQ81" s="35">
        <f t="shared" si="162"/>
        <v>36.294691224268689</v>
      </c>
      <c r="BR81" s="35">
        <f t="shared" si="163"/>
        <v>17.061057551855097</v>
      </c>
      <c r="BS81" s="35">
        <f t="shared" si="164"/>
        <v>29.78494623655914</v>
      </c>
      <c r="BT81" s="35">
        <f t="shared" si="165"/>
        <v>33.53559870550162</v>
      </c>
      <c r="BU81" s="35">
        <f t="shared" si="166"/>
        <v>34.425754060324827</v>
      </c>
      <c r="BV81" s="35">
        <f t="shared" si="167"/>
        <v>0</v>
      </c>
      <c r="BW81" s="35">
        <f t="shared" si="168"/>
        <v>0</v>
      </c>
      <c r="BX81" s="35">
        <f t="shared" si="169"/>
        <v>82.334089998664709</v>
      </c>
      <c r="BY81" s="35">
        <f t="shared" si="170"/>
        <v>90.558040970096542</v>
      </c>
      <c r="BZ81" s="35">
        <f t="shared" si="171"/>
        <v>100</v>
      </c>
      <c r="CA81" s="35">
        <f t="shared" si="172"/>
        <v>100</v>
      </c>
      <c r="CB81" s="35">
        <f t="shared" si="173"/>
        <v>1.2047667002349782</v>
      </c>
      <c r="CC81" s="35">
        <f t="shared" si="174"/>
        <v>4.4870719776380144</v>
      </c>
      <c r="CD81" s="35">
        <f t="shared" si="175"/>
        <v>9.501312335958005</v>
      </c>
      <c r="CE81" s="36">
        <f t="shared" si="176"/>
        <v>0</v>
      </c>
      <c r="CF81" s="35">
        <f t="shared" si="177"/>
        <v>31.396438612933459</v>
      </c>
      <c r="CG81" s="35">
        <f t="shared" si="178"/>
        <v>10.946579194001874</v>
      </c>
      <c r="CH81" s="35">
        <f t="shared" si="179"/>
        <v>10.384254920337394</v>
      </c>
      <c r="CI81" s="35">
        <f t="shared" si="180"/>
        <v>15.538894095595127</v>
      </c>
      <c r="CJ81" s="35">
        <f t="shared" si="181"/>
        <v>11.12464854732896</v>
      </c>
      <c r="CK81" s="35">
        <f t="shared" si="182"/>
        <v>0</v>
      </c>
      <c r="CL81" s="35">
        <f t="shared" si="183"/>
        <v>0</v>
      </c>
      <c r="CM81" s="35">
        <f t="shared" si="184"/>
        <v>57.788191190253045</v>
      </c>
      <c r="CN81" s="35">
        <f t="shared" si="185"/>
        <v>72.089971883786319</v>
      </c>
      <c r="CO81" s="35">
        <f t="shared" si="186"/>
        <v>86.607310215557632</v>
      </c>
      <c r="CP81" s="35">
        <f t="shared" si="187"/>
        <v>100</v>
      </c>
      <c r="CQ81" s="35">
        <f t="shared" si="188"/>
        <v>16.523941068139965</v>
      </c>
      <c r="CR81" s="35">
        <f t="shared" si="189"/>
        <v>29.562615101289133</v>
      </c>
      <c r="CS81" s="35">
        <f t="shared" si="190"/>
        <v>100</v>
      </c>
      <c r="CT81" s="23"/>
      <c r="CU81" s="21">
        <v>335</v>
      </c>
      <c r="CV81" s="21">
        <v>116.8</v>
      </c>
      <c r="CW81" s="21">
        <v>110.8</v>
      </c>
      <c r="CX81" s="21">
        <v>165.8</v>
      </c>
      <c r="CY81" s="21">
        <v>118.7</v>
      </c>
      <c r="CZ81" s="21"/>
      <c r="DA81" s="21"/>
      <c r="DB81" s="21">
        <v>616.6</v>
      </c>
      <c r="DC81" s="21">
        <v>769.2</v>
      </c>
      <c r="DD81" s="21">
        <v>924.1</v>
      </c>
      <c r="DE81" s="21">
        <v>1067</v>
      </c>
      <c r="DF81" s="21">
        <v>35.89</v>
      </c>
      <c r="DG81" s="21">
        <v>64.209999999999994</v>
      </c>
      <c r="DH81" s="21">
        <v>217.2</v>
      </c>
      <c r="DI81" s="23"/>
      <c r="DJ81" s="21">
        <v>20.49</v>
      </c>
      <c r="DK81" s="21">
        <v>8.8490000000000002</v>
      </c>
      <c r="DL81" s="21">
        <v>8.67</v>
      </c>
      <c r="DM81" s="21">
        <v>11.42</v>
      </c>
      <c r="DN81" s="21">
        <v>16.899999999999999</v>
      </c>
      <c r="DO81" s="21"/>
      <c r="DP81" s="21"/>
      <c r="DQ81" s="21">
        <v>20.12</v>
      </c>
      <c r="DR81" s="21">
        <v>35.700000000000003</v>
      </c>
      <c r="DS81" s="21">
        <v>26.31</v>
      </c>
      <c r="DT81" s="21">
        <v>46.95</v>
      </c>
      <c r="DU81" s="21">
        <v>8.532</v>
      </c>
      <c r="DV81" s="21">
        <v>6.0209999999999999</v>
      </c>
      <c r="DW81" s="21">
        <v>19.829999999999998</v>
      </c>
    </row>
    <row r="82" spans="1:127" x14ac:dyDescent="0.2">
      <c r="A82" s="29" t="s">
        <v>66</v>
      </c>
      <c r="B82" s="29" t="e">
        <f>VLOOKUP(A82,#REF!,6,FALSE)</f>
        <v>#REF!</v>
      </c>
      <c r="C82" s="48" t="s">
        <v>335</v>
      </c>
      <c r="D82" s="29" t="s">
        <v>143</v>
      </c>
      <c r="E82" s="96" t="str">
        <f t="shared" si="98"/>
        <v/>
      </c>
      <c r="F82" s="97">
        <f t="shared" si="99"/>
        <v>293.88784810126566</v>
      </c>
      <c r="G82" s="97">
        <f t="shared" si="100"/>
        <v>369.8610666666666</v>
      </c>
      <c r="H82" s="97">
        <f t="shared" si="101"/>
        <v>118.73818181818189</v>
      </c>
      <c r="I82" s="97">
        <f t="shared" si="102"/>
        <v>115.93035294117644</v>
      </c>
      <c r="J82" s="97">
        <f t="shared" si="103"/>
        <v>19.840136986301388</v>
      </c>
      <c r="K82" s="97" t="str">
        <f t="shared" si="104"/>
        <v/>
      </c>
      <c r="L82" s="97" t="str">
        <f t="shared" si="105"/>
        <v/>
      </c>
      <c r="M82" s="97">
        <f t="shared" si="106"/>
        <v>-217.11658536585364</v>
      </c>
      <c r="N82" s="97" t="str">
        <f t="shared" si="107"/>
        <v/>
      </c>
      <c r="O82" s="97">
        <f t="shared" si="108"/>
        <v>-193.54800000000014</v>
      </c>
      <c r="P82" s="97">
        <f t="shared" si="109"/>
        <v>387.77432098765445</v>
      </c>
      <c r="Q82" s="96" t="str">
        <f t="shared" si="110"/>
        <v/>
      </c>
      <c r="R82" s="97">
        <f t="shared" si="111"/>
        <v>265.1527272727273</v>
      </c>
      <c r="S82" s="97">
        <f t="shared" si="112"/>
        <v>171.45272727272726</v>
      </c>
      <c r="T82" s="97">
        <f t="shared" si="113"/>
        <v>-156.24727272727267</v>
      </c>
      <c r="U82" s="97">
        <f t="shared" si="114"/>
        <v>-90.347272727272696</v>
      </c>
      <c r="V82" s="97">
        <f t="shared" si="115"/>
        <v>-279.64727272727271</v>
      </c>
      <c r="W82" s="97" t="str">
        <f t="shared" si="116"/>
        <v/>
      </c>
      <c r="X82" s="97" t="str">
        <f t="shared" si="117"/>
        <v/>
      </c>
      <c r="Y82" s="97">
        <f t="shared" si="118"/>
        <v>-359.62727272727273</v>
      </c>
      <c r="Z82" s="97" t="str">
        <f t="shared" si="119"/>
        <v/>
      </c>
      <c r="AA82" s="97">
        <f t="shared" si="120"/>
        <v>-288.24727272727273</v>
      </c>
      <c r="AB82" s="97">
        <f t="shared" si="121"/>
        <v>436.45272727272726</v>
      </c>
      <c r="AC82" s="36">
        <f t="shared" si="122"/>
        <v>0</v>
      </c>
      <c r="AD82" s="35">
        <f t="shared" si="123"/>
        <v>75.622968580715053</v>
      </c>
      <c r="AE82" s="35">
        <f t="shared" si="124"/>
        <v>88.270522933099613</v>
      </c>
      <c r="AF82" s="35">
        <f t="shared" si="125"/>
        <v>74.354838709677423</v>
      </c>
      <c r="AG82" s="35">
        <f t="shared" si="126"/>
        <v>69.275889967637539</v>
      </c>
      <c r="AH82" s="35">
        <f t="shared" si="127"/>
        <v>44.431554524361943</v>
      </c>
      <c r="AI82" s="35">
        <f t="shared" si="128"/>
        <v>0</v>
      </c>
      <c r="AJ82" s="35">
        <f t="shared" si="129"/>
        <v>0</v>
      </c>
      <c r="AK82" s="35">
        <f t="shared" si="130"/>
        <v>9.7770062758712779</v>
      </c>
      <c r="AL82" s="35">
        <f t="shared" si="131"/>
        <v>0</v>
      </c>
      <c r="AM82" s="35">
        <f t="shared" si="132"/>
        <v>15.647657179958879</v>
      </c>
      <c r="AN82" s="35">
        <f t="shared" si="133"/>
        <v>81.471415182755393</v>
      </c>
      <c r="AO82" s="36">
        <f t="shared" si="134"/>
        <v>0</v>
      </c>
      <c r="AP82" s="35">
        <f t="shared" si="135"/>
        <v>100</v>
      </c>
      <c r="AQ82" s="35">
        <f t="shared" si="136"/>
        <v>86.575931232091676</v>
      </c>
      <c r="AR82" s="35">
        <f t="shared" si="137"/>
        <v>39.627507163323784</v>
      </c>
      <c r="AS82" s="35">
        <f t="shared" si="138"/>
        <v>49.068767908309454</v>
      </c>
      <c r="AT82" s="35">
        <f t="shared" si="139"/>
        <v>21.948424068767906</v>
      </c>
      <c r="AU82" s="35">
        <f t="shared" si="140"/>
        <v>0</v>
      </c>
      <c r="AV82" s="35">
        <f t="shared" si="141"/>
        <v>0</v>
      </c>
      <c r="AW82" s="35">
        <f t="shared" si="142"/>
        <v>8.4228689750373871</v>
      </c>
      <c r="AX82" s="35">
        <f t="shared" si="143"/>
        <v>0</v>
      </c>
      <c r="AY82" s="35">
        <f t="shared" si="144"/>
        <v>16.634073392384678</v>
      </c>
      <c r="AZ82" s="35">
        <f t="shared" si="145"/>
        <v>100</v>
      </c>
      <c r="BA82" s="36">
        <f t="shared" si="146"/>
        <v>0</v>
      </c>
      <c r="BB82" s="35">
        <f t="shared" si="147"/>
        <v>85.671825732843828</v>
      </c>
      <c r="BC82" s="35">
        <f t="shared" si="148"/>
        <v>100</v>
      </c>
      <c r="BD82" s="35">
        <f t="shared" si="149"/>
        <v>84.235185471860277</v>
      </c>
      <c r="BE82" s="35">
        <f t="shared" si="150"/>
        <v>78.481340843694625</v>
      </c>
      <c r="BF82" s="35">
        <f t="shared" si="151"/>
        <v>50.335664781363874</v>
      </c>
      <c r="BG82" s="35">
        <f t="shared" si="152"/>
        <v>0</v>
      </c>
      <c r="BH82" s="35">
        <f t="shared" si="153"/>
        <v>0</v>
      </c>
      <c r="BI82" s="35">
        <f t="shared" si="154"/>
        <v>11.076184836110338</v>
      </c>
      <c r="BJ82" s="35">
        <f t="shared" si="155"/>
        <v>0</v>
      </c>
      <c r="BK82" s="35">
        <f t="shared" si="156"/>
        <v>17.726933816647112</v>
      </c>
      <c r="BL82" s="35">
        <f t="shared" si="157"/>
        <v>92.297419881043098</v>
      </c>
      <c r="BM82" s="35">
        <f t="shared" si="158"/>
        <v>71.488424590108281</v>
      </c>
      <c r="BN82" s="35">
        <f t="shared" si="159"/>
        <v>50.325242032365203</v>
      </c>
      <c r="BO82" s="35">
        <f t="shared" si="160"/>
        <v>100</v>
      </c>
      <c r="BP82" s="36">
        <f t="shared" si="161"/>
        <v>0</v>
      </c>
      <c r="BQ82" s="35">
        <f t="shared" si="162"/>
        <v>75.622968580715053</v>
      </c>
      <c r="BR82" s="35">
        <f t="shared" si="163"/>
        <v>88.270522933099613</v>
      </c>
      <c r="BS82" s="35">
        <f t="shared" si="164"/>
        <v>74.354838709677423</v>
      </c>
      <c r="BT82" s="35">
        <f t="shared" si="165"/>
        <v>69.275889967637539</v>
      </c>
      <c r="BU82" s="35">
        <f t="shared" si="166"/>
        <v>44.431554524361943</v>
      </c>
      <c r="BV82" s="35">
        <f t="shared" si="167"/>
        <v>0</v>
      </c>
      <c r="BW82" s="35">
        <f t="shared" si="168"/>
        <v>0</v>
      </c>
      <c r="BX82" s="35">
        <f t="shared" si="169"/>
        <v>9.7770062758712779</v>
      </c>
      <c r="BY82" s="35">
        <f t="shared" si="170"/>
        <v>0</v>
      </c>
      <c r="BZ82" s="35">
        <f t="shared" si="171"/>
        <v>15.647657179958879</v>
      </c>
      <c r="CA82" s="35">
        <f t="shared" si="172"/>
        <v>81.471415182755393</v>
      </c>
      <c r="CB82" s="35">
        <f t="shared" si="173"/>
        <v>22.265861027190333</v>
      </c>
      <c r="CC82" s="35">
        <f t="shared" si="174"/>
        <v>15.6743535988819</v>
      </c>
      <c r="CD82" s="35">
        <f t="shared" si="175"/>
        <v>31.146106736657917</v>
      </c>
      <c r="CE82" s="36">
        <f t="shared" si="176"/>
        <v>0</v>
      </c>
      <c r="CF82" s="35">
        <f t="shared" si="177"/>
        <v>80.294489819394926</v>
      </c>
      <c r="CG82" s="35">
        <f t="shared" si="178"/>
        <v>69.515702289198202</v>
      </c>
      <c r="CH82" s="35">
        <f t="shared" si="179"/>
        <v>31.818704704935012</v>
      </c>
      <c r="CI82" s="35">
        <f t="shared" si="180"/>
        <v>39.399516852640055</v>
      </c>
      <c r="CJ82" s="35">
        <f t="shared" si="181"/>
        <v>17.62337512941447</v>
      </c>
      <c r="CK82" s="35">
        <f t="shared" si="182"/>
        <v>0</v>
      </c>
      <c r="CL82" s="35">
        <f t="shared" si="183"/>
        <v>0</v>
      </c>
      <c r="CM82" s="35">
        <f t="shared" si="184"/>
        <v>8.4228689750373871</v>
      </c>
      <c r="CN82" s="35">
        <f t="shared" si="185"/>
        <v>0</v>
      </c>
      <c r="CO82" s="35">
        <f t="shared" si="186"/>
        <v>16.634073392384678</v>
      </c>
      <c r="CP82" s="35">
        <f t="shared" si="187"/>
        <v>100</v>
      </c>
      <c r="CQ82" s="35">
        <f t="shared" si="188"/>
        <v>93.160112359550567</v>
      </c>
      <c r="CR82" s="35">
        <f t="shared" si="189"/>
        <v>31.502808988764045</v>
      </c>
      <c r="CS82" s="35">
        <f t="shared" si="190"/>
        <v>100</v>
      </c>
      <c r="CT82" s="23"/>
      <c r="CU82" s="21">
        <v>698</v>
      </c>
      <c r="CV82" s="21">
        <v>604.29999999999995</v>
      </c>
      <c r="CW82" s="21">
        <v>276.60000000000002</v>
      </c>
      <c r="CX82" s="21">
        <v>342.5</v>
      </c>
      <c r="CY82" s="21">
        <v>153.19999999999999</v>
      </c>
      <c r="CZ82" s="21"/>
      <c r="DA82" s="21"/>
      <c r="DB82" s="21">
        <v>73.22</v>
      </c>
      <c r="DC82" s="24"/>
      <c r="DD82" s="21">
        <v>144.6</v>
      </c>
      <c r="DE82" s="21">
        <v>869.3</v>
      </c>
      <c r="DF82" s="21">
        <v>663.3</v>
      </c>
      <c r="DG82" s="21">
        <v>224.3</v>
      </c>
      <c r="DH82" s="21">
        <v>712</v>
      </c>
      <c r="DI82" s="23"/>
      <c r="DJ82" s="21">
        <v>37.159999999999997</v>
      </c>
      <c r="DK82" s="21">
        <v>11.98</v>
      </c>
      <c r="DL82" s="21">
        <v>11.95</v>
      </c>
      <c r="DM82" s="21">
        <v>9.4700000000000006</v>
      </c>
      <c r="DN82" s="21">
        <v>10.07</v>
      </c>
      <c r="DO82" s="21"/>
      <c r="DP82" s="21"/>
      <c r="DQ82" s="21">
        <v>8.452</v>
      </c>
      <c r="DR82" s="24"/>
      <c r="DS82" s="21">
        <v>9.7110000000000003</v>
      </c>
      <c r="DT82" s="21">
        <v>28.23</v>
      </c>
      <c r="DU82" s="21">
        <v>37.85</v>
      </c>
      <c r="DV82" s="21">
        <v>18.18</v>
      </c>
      <c r="DW82" s="21">
        <v>27.26</v>
      </c>
    </row>
    <row r="83" spans="1:127" x14ac:dyDescent="0.2">
      <c r="A83" s="29" t="s">
        <v>67</v>
      </c>
      <c r="B83" s="29" t="e">
        <f>VLOOKUP(A83,#REF!,6,FALSE)</f>
        <v>#REF!</v>
      </c>
      <c r="C83" s="48" t="s">
        <v>335</v>
      </c>
      <c r="D83" s="29" t="s">
        <v>144</v>
      </c>
      <c r="E83" s="96">
        <f t="shared" si="98"/>
        <v>15.968484848484856</v>
      </c>
      <c r="F83" s="97" t="str">
        <f t="shared" si="99"/>
        <v/>
      </c>
      <c r="G83" s="97" t="str">
        <f t="shared" si="100"/>
        <v/>
      </c>
      <c r="H83" s="97" t="str">
        <f t="shared" si="101"/>
        <v/>
      </c>
      <c r="I83" s="97">
        <f t="shared" si="102"/>
        <v>-191.61964705882355</v>
      </c>
      <c r="J83" s="97">
        <f t="shared" si="103"/>
        <v>-8.4598630136985946</v>
      </c>
      <c r="K83" s="97" t="str">
        <f t="shared" si="104"/>
        <v/>
      </c>
      <c r="L83" s="97" t="str">
        <f t="shared" si="105"/>
        <v/>
      </c>
      <c r="M83" s="97" t="str">
        <f t="shared" si="106"/>
        <v/>
      </c>
      <c r="N83" s="97" t="str">
        <f t="shared" si="107"/>
        <v/>
      </c>
      <c r="O83" s="97" t="str">
        <f t="shared" si="108"/>
        <v/>
      </c>
      <c r="P83" s="97">
        <f t="shared" si="109"/>
        <v>104.97432098765449</v>
      </c>
      <c r="Q83" s="96">
        <f t="shared" si="110"/>
        <v>-212.10999999999999</v>
      </c>
      <c r="R83" s="97" t="str">
        <f t="shared" si="111"/>
        <v/>
      </c>
      <c r="S83" s="97" t="str">
        <f t="shared" si="112"/>
        <v/>
      </c>
      <c r="T83" s="97" t="str">
        <f t="shared" si="113"/>
        <v/>
      </c>
      <c r="U83" s="97">
        <f t="shared" si="114"/>
        <v>-235.26</v>
      </c>
      <c r="V83" s="97">
        <f t="shared" si="115"/>
        <v>-145.30999999999997</v>
      </c>
      <c r="W83" s="97" t="str">
        <f t="shared" si="116"/>
        <v/>
      </c>
      <c r="X83" s="97" t="str">
        <f t="shared" si="117"/>
        <v/>
      </c>
      <c r="Y83" s="97" t="str">
        <f t="shared" si="118"/>
        <v/>
      </c>
      <c r="Z83" s="97" t="str">
        <f t="shared" si="119"/>
        <v/>
      </c>
      <c r="AA83" s="97" t="str">
        <f t="shared" si="120"/>
        <v/>
      </c>
      <c r="AB83" s="97">
        <f t="shared" si="121"/>
        <v>316.29000000000002</v>
      </c>
      <c r="AC83" s="36">
        <f t="shared" si="122"/>
        <v>88.946723821188002</v>
      </c>
      <c r="AD83" s="35">
        <f t="shared" si="123"/>
        <v>0</v>
      </c>
      <c r="AE83" s="35">
        <f t="shared" si="124"/>
        <v>0</v>
      </c>
      <c r="AF83" s="35">
        <f t="shared" si="125"/>
        <v>0</v>
      </c>
      <c r="AG83" s="35">
        <f t="shared" si="126"/>
        <v>7.0691747572815542</v>
      </c>
      <c r="AH83" s="35">
        <f t="shared" si="127"/>
        <v>36.223897911832942</v>
      </c>
      <c r="AI83" s="35">
        <f t="shared" si="128"/>
        <v>0</v>
      </c>
      <c r="AJ83" s="35">
        <f t="shared" si="129"/>
        <v>0</v>
      </c>
      <c r="AK83" s="35">
        <f t="shared" si="130"/>
        <v>0</v>
      </c>
      <c r="AL83" s="35">
        <f t="shared" si="131"/>
        <v>0</v>
      </c>
      <c r="AM83" s="35">
        <f t="shared" si="132"/>
        <v>0</v>
      </c>
      <c r="AN83" s="35">
        <f t="shared" si="133"/>
        <v>54.967197750702908</v>
      </c>
      <c r="AO83" s="36">
        <f t="shared" si="134"/>
        <v>100</v>
      </c>
      <c r="AP83" s="35">
        <f t="shared" si="135"/>
        <v>0</v>
      </c>
      <c r="AQ83" s="35">
        <f t="shared" si="136"/>
        <v>0</v>
      </c>
      <c r="AR83" s="35">
        <f t="shared" si="137"/>
        <v>0</v>
      </c>
      <c r="AS83" s="35">
        <f t="shared" si="138"/>
        <v>27.982385908726982</v>
      </c>
      <c r="AT83" s="35">
        <f t="shared" si="139"/>
        <v>100</v>
      </c>
      <c r="AU83" s="35">
        <f t="shared" si="140"/>
        <v>0</v>
      </c>
      <c r="AV83" s="35">
        <f t="shared" si="141"/>
        <v>0</v>
      </c>
      <c r="AW83" s="35">
        <f t="shared" si="142"/>
        <v>0</v>
      </c>
      <c r="AX83" s="35">
        <f t="shared" si="143"/>
        <v>0</v>
      </c>
      <c r="AY83" s="35">
        <f t="shared" si="144"/>
        <v>0</v>
      </c>
      <c r="AZ83" s="35">
        <f t="shared" si="145"/>
        <v>100</v>
      </c>
      <c r="BA83" s="36">
        <f t="shared" si="146"/>
        <v>100</v>
      </c>
      <c r="BB83" s="35">
        <f t="shared" si="147"/>
        <v>0</v>
      </c>
      <c r="BC83" s="35">
        <f t="shared" si="148"/>
        <v>0</v>
      </c>
      <c r="BD83" s="35">
        <f t="shared" si="149"/>
        <v>0</v>
      </c>
      <c r="BE83" s="35">
        <f t="shared" si="150"/>
        <v>7.947650518857678</v>
      </c>
      <c r="BF83" s="35">
        <f t="shared" si="151"/>
        <v>40.725387463010804</v>
      </c>
      <c r="BG83" s="35">
        <f t="shared" si="152"/>
        <v>0</v>
      </c>
      <c r="BH83" s="35">
        <f t="shared" si="153"/>
        <v>0</v>
      </c>
      <c r="BI83" s="35">
        <f t="shared" si="154"/>
        <v>0</v>
      </c>
      <c r="BJ83" s="35">
        <f t="shared" si="155"/>
        <v>0</v>
      </c>
      <c r="BK83" s="35">
        <f t="shared" si="156"/>
        <v>0</v>
      </c>
      <c r="BL83" s="35">
        <f t="shared" si="157"/>
        <v>61.797889106298001</v>
      </c>
      <c r="BM83" s="35">
        <f t="shared" si="158"/>
        <v>6.8240190595716079</v>
      </c>
      <c r="BN83" s="35">
        <f t="shared" si="159"/>
        <v>100</v>
      </c>
      <c r="BO83" s="35">
        <f t="shared" si="160"/>
        <v>96.56452550741605</v>
      </c>
      <c r="BP83" s="36">
        <f t="shared" si="161"/>
        <v>88.946723821188002</v>
      </c>
      <c r="BQ83" s="35">
        <f t="shared" si="162"/>
        <v>0</v>
      </c>
      <c r="BR83" s="35">
        <f t="shared" si="163"/>
        <v>0</v>
      </c>
      <c r="BS83" s="35">
        <f t="shared" si="164"/>
        <v>0</v>
      </c>
      <c r="BT83" s="35">
        <f t="shared" si="165"/>
        <v>7.0691747572815542</v>
      </c>
      <c r="BU83" s="35">
        <f t="shared" si="166"/>
        <v>36.223897911832942</v>
      </c>
      <c r="BV83" s="35">
        <f t="shared" si="167"/>
        <v>0</v>
      </c>
      <c r="BW83" s="35">
        <f t="shared" si="168"/>
        <v>0</v>
      </c>
      <c r="BX83" s="35">
        <f t="shared" si="169"/>
        <v>0</v>
      </c>
      <c r="BY83" s="35">
        <f t="shared" si="170"/>
        <v>0</v>
      </c>
      <c r="BZ83" s="35">
        <f t="shared" si="171"/>
        <v>0</v>
      </c>
      <c r="CA83" s="35">
        <f t="shared" si="172"/>
        <v>54.967197750702908</v>
      </c>
      <c r="CB83" s="35">
        <f t="shared" si="173"/>
        <v>1.9308492782813025</v>
      </c>
      <c r="CC83" s="35">
        <f t="shared" si="174"/>
        <v>28.294898672257162</v>
      </c>
      <c r="CD83" s="35">
        <f t="shared" si="175"/>
        <v>27.322834645669293</v>
      </c>
      <c r="CE83" s="36">
        <f t="shared" si="176"/>
        <v>9.9062233589087807</v>
      </c>
      <c r="CF83" s="35">
        <f t="shared" si="177"/>
        <v>0</v>
      </c>
      <c r="CG83" s="35">
        <f t="shared" si="178"/>
        <v>0</v>
      </c>
      <c r="CH83" s="35">
        <f t="shared" si="179"/>
        <v>0</v>
      </c>
      <c r="CI83" s="35">
        <f t="shared" si="180"/>
        <v>5.9590792838874691</v>
      </c>
      <c r="CJ83" s="35">
        <f t="shared" si="181"/>
        <v>21.295822676896847</v>
      </c>
      <c r="CK83" s="35">
        <f t="shared" si="182"/>
        <v>0</v>
      </c>
      <c r="CL83" s="35">
        <f t="shared" si="183"/>
        <v>0</v>
      </c>
      <c r="CM83" s="35">
        <f t="shared" si="184"/>
        <v>0</v>
      </c>
      <c r="CN83" s="35">
        <f t="shared" si="185"/>
        <v>0</v>
      </c>
      <c r="CO83" s="35">
        <f t="shared" si="186"/>
        <v>0</v>
      </c>
      <c r="CP83" s="35">
        <f t="shared" si="187"/>
        <v>100</v>
      </c>
      <c r="CQ83" s="35">
        <f t="shared" si="188"/>
        <v>9.2090938200448278</v>
      </c>
      <c r="CR83" s="35">
        <f t="shared" si="189"/>
        <v>64.825488312520008</v>
      </c>
      <c r="CS83" s="35">
        <f t="shared" si="190"/>
        <v>100</v>
      </c>
      <c r="CT83" s="23">
        <v>58.1</v>
      </c>
      <c r="CU83" s="21"/>
      <c r="CV83" s="21"/>
      <c r="CW83" s="21"/>
      <c r="CX83" s="21">
        <v>34.950000000000003</v>
      </c>
      <c r="CY83" s="21">
        <v>124.9</v>
      </c>
      <c r="CZ83" s="21"/>
      <c r="DA83" s="21"/>
      <c r="DB83" s="21"/>
      <c r="DC83" s="21"/>
      <c r="DD83" s="21"/>
      <c r="DE83" s="21">
        <v>586.5</v>
      </c>
      <c r="DF83" s="21">
        <v>57.52</v>
      </c>
      <c r="DG83" s="21">
        <v>404.9</v>
      </c>
      <c r="DH83" s="21">
        <v>624.6</v>
      </c>
      <c r="DI83" s="23">
        <v>1.786</v>
      </c>
      <c r="DJ83" s="21"/>
      <c r="DK83" s="21"/>
      <c r="DL83" s="21"/>
      <c r="DM83" s="21">
        <v>3.52</v>
      </c>
      <c r="DN83" s="21">
        <v>6.3710000000000004</v>
      </c>
      <c r="DO83" s="21"/>
      <c r="DP83" s="21"/>
      <c r="DQ83" s="21"/>
      <c r="DR83" s="21"/>
      <c r="DS83" s="21"/>
      <c r="DT83" s="21">
        <v>20.04</v>
      </c>
      <c r="DU83" s="21">
        <v>7.5960000000000001</v>
      </c>
      <c r="DV83" s="21">
        <v>17.649999999999999</v>
      </c>
      <c r="DW83" s="21">
        <v>25.91</v>
      </c>
    </row>
    <row r="84" spans="1:127" x14ac:dyDescent="0.2">
      <c r="A84" s="29" t="s">
        <v>99</v>
      </c>
      <c r="B84" s="29" t="e">
        <f>VLOOKUP(A84,#REF!,6,FALSE)</f>
        <v>#REF!</v>
      </c>
      <c r="C84" s="48" t="s">
        <v>335</v>
      </c>
      <c r="D84" s="29" t="s">
        <v>145</v>
      </c>
      <c r="E84" s="96">
        <f t="shared" si="98"/>
        <v>-5.9415151515151479</v>
      </c>
      <c r="F84" s="97" t="str">
        <f t="shared" si="99"/>
        <v/>
      </c>
      <c r="G84" s="97" t="str">
        <f t="shared" si="100"/>
        <v/>
      </c>
      <c r="H84" s="97" t="str">
        <f t="shared" si="101"/>
        <v/>
      </c>
      <c r="I84" s="97" t="str">
        <f t="shared" si="102"/>
        <v/>
      </c>
      <c r="J84" s="97" t="str">
        <f t="shared" si="103"/>
        <v/>
      </c>
      <c r="K84" s="97" t="str">
        <f t="shared" si="104"/>
        <v/>
      </c>
      <c r="L84" s="97" t="str">
        <f t="shared" si="105"/>
        <v/>
      </c>
      <c r="M84" s="97" t="str">
        <f t="shared" si="106"/>
        <v/>
      </c>
      <c r="N84" s="97" t="str">
        <f t="shared" si="107"/>
        <v/>
      </c>
      <c r="O84" s="97" t="str">
        <f t="shared" si="108"/>
        <v/>
      </c>
      <c r="P84" s="97">
        <f t="shared" si="109"/>
        <v>202.27432098765445</v>
      </c>
      <c r="Q84" s="96">
        <f t="shared" si="110"/>
        <v>-174.31</v>
      </c>
      <c r="R84" s="97" t="str">
        <f t="shared" si="111"/>
        <v/>
      </c>
      <c r="S84" s="97" t="str">
        <f t="shared" si="112"/>
        <v/>
      </c>
      <c r="T84" s="97" t="str">
        <f t="shared" si="113"/>
        <v/>
      </c>
      <c r="U84" s="97" t="str">
        <f t="shared" si="114"/>
        <v/>
      </c>
      <c r="V84" s="97" t="str">
        <f t="shared" si="115"/>
        <v/>
      </c>
      <c r="W84" s="97" t="str">
        <f t="shared" si="116"/>
        <v/>
      </c>
      <c r="X84" s="97" t="str">
        <f t="shared" si="117"/>
        <v/>
      </c>
      <c r="Y84" s="97" t="str">
        <f t="shared" si="118"/>
        <v/>
      </c>
      <c r="Z84" s="97" t="str">
        <f t="shared" si="119"/>
        <v/>
      </c>
      <c r="AA84" s="97" t="str">
        <f t="shared" si="120"/>
        <v/>
      </c>
      <c r="AB84" s="97">
        <f t="shared" si="121"/>
        <v>473.29999999999995</v>
      </c>
      <c r="AC84" s="36">
        <f t="shared" si="122"/>
        <v>55.404164115125539</v>
      </c>
      <c r="AD84" s="35">
        <f t="shared" si="123"/>
        <v>0</v>
      </c>
      <c r="AE84" s="35">
        <f t="shared" si="124"/>
        <v>0</v>
      </c>
      <c r="AF84" s="35">
        <f t="shared" si="125"/>
        <v>0</v>
      </c>
      <c r="AG84" s="35">
        <f t="shared" si="126"/>
        <v>0</v>
      </c>
      <c r="AH84" s="35">
        <f t="shared" si="127"/>
        <v>0</v>
      </c>
      <c r="AI84" s="35">
        <f t="shared" si="128"/>
        <v>0</v>
      </c>
      <c r="AJ84" s="35">
        <f t="shared" si="129"/>
        <v>0</v>
      </c>
      <c r="AK84" s="35">
        <f t="shared" si="130"/>
        <v>0</v>
      </c>
      <c r="AL84" s="35">
        <f t="shared" si="131"/>
        <v>0</v>
      </c>
      <c r="AM84" s="35">
        <f t="shared" si="132"/>
        <v>0</v>
      </c>
      <c r="AN84" s="35">
        <f t="shared" si="133"/>
        <v>64.086223055295221</v>
      </c>
      <c r="AO84" s="36">
        <f t="shared" si="134"/>
        <v>100</v>
      </c>
      <c r="AP84" s="35">
        <f t="shared" si="135"/>
        <v>0</v>
      </c>
      <c r="AQ84" s="35">
        <f t="shared" si="136"/>
        <v>0</v>
      </c>
      <c r="AR84" s="35">
        <f t="shared" si="137"/>
        <v>0</v>
      </c>
      <c r="AS84" s="35">
        <f t="shared" si="138"/>
        <v>0</v>
      </c>
      <c r="AT84" s="35">
        <f t="shared" si="139"/>
        <v>0</v>
      </c>
      <c r="AU84" s="35">
        <f t="shared" si="140"/>
        <v>0</v>
      </c>
      <c r="AV84" s="35">
        <f t="shared" si="141"/>
        <v>0</v>
      </c>
      <c r="AW84" s="35">
        <f t="shared" si="142"/>
        <v>0</v>
      </c>
      <c r="AX84" s="35">
        <f t="shared" si="143"/>
        <v>0</v>
      </c>
      <c r="AY84" s="35">
        <f t="shared" si="144"/>
        <v>0</v>
      </c>
      <c r="AZ84" s="35">
        <f t="shared" si="145"/>
        <v>100</v>
      </c>
      <c r="BA84" s="36">
        <f t="shared" si="146"/>
        <v>86.452534528866551</v>
      </c>
      <c r="BB84" s="35">
        <f t="shared" si="147"/>
        <v>0</v>
      </c>
      <c r="BC84" s="35">
        <f t="shared" si="148"/>
        <v>0</v>
      </c>
      <c r="BD84" s="35">
        <f t="shared" si="149"/>
        <v>0</v>
      </c>
      <c r="BE84" s="35">
        <f t="shared" si="150"/>
        <v>0</v>
      </c>
      <c r="BF84" s="35">
        <f t="shared" si="151"/>
        <v>0</v>
      </c>
      <c r="BG84" s="35">
        <f t="shared" si="152"/>
        <v>0</v>
      </c>
      <c r="BH84" s="35">
        <f t="shared" si="153"/>
        <v>0</v>
      </c>
      <c r="BI84" s="35">
        <f t="shared" si="154"/>
        <v>0</v>
      </c>
      <c r="BJ84" s="35">
        <f t="shared" si="155"/>
        <v>0</v>
      </c>
      <c r="BK84" s="35">
        <f t="shared" si="156"/>
        <v>0</v>
      </c>
      <c r="BL84" s="35">
        <f t="shared" si="157"/>
        <v>100</v>
      </c>
      <c r="BM84" s="35">
        <f t="shared" si="158"/>
        <v>0</v>
      </c>
      <c r="BN84" s="35">
        <f t="shared" si="159"/>
        <v>95.234639574262218</v>
      </c>
      <c r="BO84" s="35">
        <f t="shared" si="160"/>
        <v>100.00000000000001</v>
      </c>
      <c r="BP84" s="36">
        <f t="shared" si="161"/>
        <v>55.404164115125539</v>
      </c>
      <c r="BQ84" s="35">
        <f t="shared" si="162"/>
        <v>0</v>
      </c>
      <c r="BR84" s="35">
        <f t="shared" si="163"/>
        <v>0</v>
      </c>
      <c r="BS84" s="35">
        <f t="shared" si="164"/>
        <v>0</v>
      </c>
      <c r="BT84" s="35">
        <f t="shared" si="165"/>
        <v>0</v>
      </c>
      <c r="BU84" s="35">
        <f t="shared" si="166"/>
        <v>0</v>
      </c>
      <c r="BV84" s="35">
        <f t="shared" si="167"/>
        <v>0</v>
      </c>
      <c r="BW84" s="35">
        <f t="shared" si="168"/>
        <v>0</v>
      </c>
      <c r="BX84" s="35">
        <f t="shared" si="169"/>
        <v>0</v>
      </c>
      <c r="BY84" s="35">
        <f t="shared" si="170"/>
        <v>0</v>
      </c>
      <c r="BZ84" s="35">
        <f t="shared" si="171"/>
        <v>0</v>
      </c>
      <c r="CA84" s="35">
        <f t="shared" si="172"/>
        <v>64.086223055295221</v>
      </c>
      <c r="CB84" s="35">
        <f t="shared" si="173"/>
        <v>0</v>
      </c>
      <c r="CC84" s="35">
        <f t="shared" si="174"/>
        <v>3.1844863731656186</v>
      </c>
      <c r="CD84" s="35">
        <f t="shared" si="175"/>
        <v>3.3438320209973753</v>
      </c>
      <c r="CE84" s="36">
        <f t="shared" si="176"/>
        <v>5.2924831822170226</v>
      </c>
      <c r="CF84" s="35">
        <f t="shared" si="177"/>
        <v>0</v>
      </c>
      <c r="CG84" s="35">
        <f t="shared" si="178"/>
        <v>0</v>
      </c>
      <c r="CH84" s="35">
        <f t="shared" si="179"/>
        <v>0</v>
      </c>
      <c r="CI84" s="35">
        <f t="shared" si="180"/>
        <v>0</v>
      </c>
      <c r="CJ84" s="35">
        <f t="shared" si="181"/>
        <v>0</v>
      </c>
      <c r="CK84" s="35">
        <f t="shared" si="182"/>
        <v>0</v>
      </c>
      <c r="CL84" s="35">
        <f t="shared" si="183"/>
        <v>0</v>
      </c>
      <c r="CM84" s="35">
        <f t="shared" si="184"/>
        <v>0</v>
      </c>
      <c r="CN84" s="35">
        <f t="shared" si="185"/>
        <v>0</v>
      </c>
      <c r="CO84" s="35">
        <f t="shared" si="186"/>
        <v>0</v>
      </c>
      <c r="CP84" s="35">
        <f t="shared" si="187"/>
        <v>100</v>
      </c>
      <c r="CQ84" s="35">
        <f t="shared" si="188"/>
        <v>0</v>
      </c>
      <c r="CR84" s="35">
        <f t="shared" si="189"/>
        <v>59.61538461538462</v>
      </c>
      <c r="CS84" s="35">
        <f t="shared" si="190"/>
        <v>100</v>
      </c>
      <c r="CT84" s="23">
        <v>36.19</v>
      </c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>
        <v>683.8</v>
      </c>
      <c r="DF84" s="21"/>
      <c r="DG84" s="21">
        <v>45.57</v>
      </c>
      <c r="DH84" s="21">
        <v>76.44</v>
      </c>
      <c r="DI84" s="23">
        <v>2.1680000000000001</v>
      </c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>
        <v>11.33</v>
      </c>
      <c r="DU84" s="21"/>
      <c r="DV84" s="21">
        <v>5.56</v>
      </c>
      <c r="DW84" s="21">
        <v>5.6150000000000002</v>
      </c>
    </row>
    <row r="85" spans="1:127" x14ac:dyDescent="0.2">
      <c r="A85" s="29" t="s">
        <v>68</v>
      </c>
      <c r="B85" s="29" t="e">
        <f>VLOOKUP(A85,#REF!,6,FALSE)</f>
        <v>#REF!</v>
      </c>
      <c r="C85" s="48" t="s">
        <v>335</v>
      </c>
      <c r="D85" s="29" t="s">
        <v>171</v>
      </c>
      <c r="E85" s="96" t="str">
        <f t="shared" si="98"/>
        <v/>
      </c>
      <c r="F85" s="97">
        <f t="shared" si="99"/>
        <v>268.28784810126564</v>
      </c>
      <c r="G85" s="97">
        <f t="shared" si="100"/>
        <v>144.46106666666665</v>
      </c>
      <c r="H85" s="97">
        <f t="shared" si="101"/>
        <v>67.938181818181874</v>
      </c>
      <c r="I85" s="97">
        <f t="shared" si="102"/>
        <v>105.73035294117645</v>
      </c>
      <c r="J85" s="97">
        <f t="shared" si="103"/>
        <v>-56.589863013698604</v>
      </c>
      <c r="K85" s="97" t="str">
        <f t="shared" si="104"/>
        <v/>
      </c>
      <c r="L85" s="97" t="str">
        <f t="shared" si="105"/>
        <v/>
      </c>
      <c r="M85" s="97" t="str">
        <f t="shared" si="106"/>
        <v/>
      </c>
      <c r="N85" s="97" t="str">
        <f t="shared" si="107"/>
        <v/>
      </c>
      <c r="O85" s="97" t="str">
        <f t="shared" si="108"/>
        <v/>
      </c>
      <c r="P85" s="97">
        <f t="shared" si="109"/>
        <v>-246.42567901234551</v>
      </c>
      <c r="Q85" s="96" t="str">
        <f t="shared" si="110"/>
        <v/>
      </c>
      <c r="R85" s="97">
        <f t="shared" si="111"/>
        <v>172.39222222222224</v>
      </c>
      <c r="S85" s="97">
        <f t="shared" si="112"/>
        <v>-121.10777777777776</v>
      </c>
      <c r="T85" s="97">
        <f t="shared" si="113"/>
        <v>-274.20777777777772</v>
      </c>
      <c r="U85" s="97">
        <f t="shared" si="114"/>
        <v>-167.70777777777772</v>
      </c>
      <c r="V85" s="97">
        <f t="shared" si="115"/>
        <v>-423.23777777777775</v>
      </c>
      <c r="W85" s="97" t="str">
        <f t="shared" si="116"/>
        <v/>
      </c>
      <c r="X85" s="97" t="str">
        <f t="shared" si="117"/>
        <v/>
      </c>
      <c r="Y85" s="97" t="str">
        <f t="shared" si="118"/>
        <v/>
      </c>
      <c r="Z85" s="97" t="str">
        <f t="shared" si="119"/>
        <v/>
      </c>
      <c r="AA85" s="97" t="str">
        <f t="shared" si="120"/>
        <v/>
      </c>
      <c r="AB85" s="97">
        <f t="shared" si="121"/>
        <v>-264.90777777777771</v>
      </c>
      <c r="AC85" s="36">
        <f t="shared" si="122"/>
        <v>0</v>
      </c>
      <c r="AD85" s="35">
        <f t="shared" si="123"/>
        <v>72.849404117009755</v>
      </c>
      <c r="AE85" s="35">
        <f t="shared" si="124"/>
        <v>55.346187554776513</v>
      </c>
      <c r="AF85" s="35">
        <f t="shared" si="125"/>
        <v>60.6989247311828</v>
      </c>
      <c r="AG85" s="35">
        <f t="shared" si="126"/>
        <v>67.212783171521039</v>
      </c>
      <c r="AH85" s="35">
        <f t="shared" si="127"/>
        <v>22.265081206496514</v>
      </c>
      <c r="AI85" s="35">
        <f t="shared" si="128"/>
        <v>0</v>
      </c>
      <c r="AJ85" s="35">
        <f t="shared" si="129"/>
        <v>0</v>
      </c>
      <c r="AK85" s="35">
        <f t="shared" si="130"/>
        <v>0</v>
      </c>
      <c r="AL85" s="35">
        <f t="shared" si="131"/>
        <v>0</v>
      </c>
      <c r="AM85" s="35">
        <f t="shared" si="132"/>
        <v>0</v>
      </c>
      <c r="AN85" s="35">
        <f t="shared" si="133"/>
        <v>22.03373945641987</v>
      </c>
      <c r="AO85" s="36">
        <f t="shared" si="134"/>
        <v>0</v>
      </c>
      <c r="AP85" s="35">
        <f t="shared" si="135"/>
        <v>100</v>
      </c>
      <c r="AQ85" s="35">
        <f t="shared" si="136"/>
        <v>56.350386674598454</v>
      </c>
      <c r="AR85" s="35">
        <f t="shared" si="137"/>
        <v>33.581201665675195</v>
      </c>
      <c r="AS85" s="35">
        <f t="shared" si="138"/>
        <v>49.419988102320048</v>
      </c>
      <c r="AT85" s="35">
        <f t="shared" si="139"/>
        <v>11.417311124330755</v>
      </c>
      <c r="AU85" s="35">
        <f t="shared" si="140"/>
        <v>0</v>
      </c>
      <c r="AV85" s="35">
        <f t="shared" si="141"/>
        <v>0</v>
      </c>
      <c r="AW85" s="35">
        <f t="shared" si="142"/>
        <v>0</v>
      </c>
      <c r="AX85" s="35">
        <f t="shared" si="143"/>
        <v>0</v>
      </c>
      <c r="AY85" s="35">
        <f t="shared" si="144"/>
        <v>0</v>
      </c>
      <c r="AZ85" s="35">
        <f t="shared" si="145"/>
        <v>100</v>
      </c>
      <c r="BA85" s="36">
        <f t="shared" si="146"/>
        <v>0</v>
      </c>
      <c r="BB85" s="35">
        <f t="shared" si="147"/>
        <v>100</v>
      </c>
      <c r="BC85" s="35">
        <f t="shared" si="148"/>
        <v>75.973425212758357</v>
      </c>
      <c r="BD85" s="35">
        <f t="shared" si="149"/>
        <v>83.321099831769359</v>
      </c>
      <c r="BE85" s="35">
        <f t="shared" si="150"/>
        <v>92.262639600407368</v>
      </c>
      <c r="BF85" s="35">
        <f t="shared" si="151"/>
        <v>30.56316173943528</v>
      </c>
      <c r="BG85" s="35">
        <f t="shared" si="152"/>
        <v>0</v>
      </c>
      <c r="BH85" s="35">
        <f t="shared" si="153"/>
        <v>0</v>
      </c>
      <c r="BI85" s="35">
        <f t="shared" si="154"/>
        <v>0</v>
      </c>
      <c r="BJ85" s="35">
        <f t="shared" si="155"/>
        <v>0</v>
      </c>
      <c r="BK85" s="35">
        <f t="shared" si="156"/>
        <v>0</v>
      </c>
      <c r="BL85" s="35">
        <f t="shared" si="157"/>
        <v>30.245600116412167</v>
      </c>
      <c r="BM85" s="35">
        <f t="shared" si="158"/>
        <v>64.566825877973869</v>
      </c>
      <c r="BN85" s="35">
        <f t="shared" si="159"/>
        <v>49.711363803403998</v>
      </c>
      <c r="BO85" s="35">
        <f t="shared" si="160"/>
        <v>100</v>
      </c>
      <c r="BP85" s="36">
        <f t="shared" si="161"/>
        <v>0</v>
      </c>
      <c r="BQ85" s="35">
        <f t="shared" si="162"/>
        <v>72.849404117009755</v>
      </c>
      <c r="BR85" s="35">
        <f t="shared" si="163"/>
        <v>55.346187554776513</v>
      </c>
      <c r="BS85" s="35">
        <f t="shared" si="164"/>
        <v>60.698924731182792</v>
      </c>
      <c r="BT85" s="35">
        <f t="shared" si="165"/>
        <v>67.212783171521039</v>
      </c>
      <c r="BU85" s="35">
        <f t="shared" si="166"/>
        <v>22.265081206496518</v>
      </c>
      <c r="BV85" s="35">
        <f t="shared" si="167"/>
        <v>0</v>
      </c>
      <c r="BW85" s="35">
        <f t="shared" si="168"/>
        <v>0</v>
      </c>
      <c r="BX85" s="35">
        <f t="shared" si="169"/>
        <v>0</v>
      </c>
      <c r="BY85" s="35">
        <f t="shared" si="170"/>
        <v>0</v>
      </c>
      <c r="BZ85" s="35">
        <f t="shared" si="171"/>
        <v>0</v>
      </c>
      <c r="CA85" s="35">
        <f t="shared" si="172"/>
        <v>22.03373945641987</v>
      </c>
      <c r="CB85" s="35">
        <f t="shared" si="173"/>
        <v>33.836858006042299</v>
      </c>
      <c r="CC85" s="35">
        <f t="shared" si="174"/>
        <v>26.051712089447939</v>
      </c>
      <c r="CD85" s="35">
        <f t="shared" si="175"/>
        <v>52.405949256342957</v>
      </c>
      <c r="CE85" s="36">
        <f t="shared" si="176"/>
        <v>0</v>
      </c>
      <c r="CF85" s="35">
        <f t="shared" si="177"/>
        <v>100</v>
      </c>
      <c r="CG85" s="35">
        <f t="shared" si="178"/>
        <v>56.350386674598454</v>
      </c>
      <c r="CH85" s="35">
        <f t="shared" si="179"/>
        <v>33.581201665675195</v>
      </c>
      <c r="CI85" s="35">
        <f t="shared" si="180"/>
        <v>49.419988102320048</v>
      </c>
      <c r="CJ85" s="35">
        <f t="shared" si="181"/>
        <v>11.417311124330755</v>
      </c>
      <c r="CK85" s="35">
        <f t="shared" si="182"/>
        <v>0</v>
      </c>
      <c r="CL85" s="35">
        <f t="shared" si="183"/>
        <v>0</v>
      </c>
      <c r="CM85" s="35">
        <f t="shared" si="184"/>
        <v>0</v>
      </c>
      <c r="CN85" s="35">
        <f t="shared" si="185"/>
        <v>0</v>
      </c>
      <c r="CO85" s="35">
        <f t="shared" si="186"/>
        <v>0</v>
      </c>
      <c r="CP85" s="35">
        <f t="shared" si="187"/>
        <v>34.964306960142771</v>
      </c>
      <c r="CQ85" s="35">
        <f t="shared" si="188"/>
        <v>84.140233722871457</v>
      </c>
      <c r="CR85" s="35">
        <f t="shared" si="189"/>
        <v>31.118530884808013</v>
      </c>
      <c r="CS85" s="35">
        <f t="shared" si="190"/>
        <v>100</v>
      </c>
      <c r="CT85" s="23"/>
      <c r="CU85" s="21">
        <v>672.4</v>
      </c>
      <c r="CV85" s="21">
        <v>378.9</v>
      </c>
      <c r="CW85" s="21">
        <v>225.8</v>
      </c>
      <c r="CX85" s="21">
        <v>332.3</v>
      </c>
      <c r="CY85" s="21">
        <v>76.77</v>
      </c>
      <c r="CZ85" s="21"/>
      <c r="DA85" s="21"/>
      <c r="DB85" s="21"/>
      <c r="DC85" s="21"/>
      <c r="DD85" s="21"/>
      <c r="DE85" s="21">
        <v>235.1</v>
      </c>
      <c r="DF85" s="21">
        <v>1008</v>
      </c>
      <c r="DG85" s="21">
        <v>372.8</v>
      </c>
      <c r="DH85" s="21">
        <v>1198</v>
      </c>
      <c r="DI85" s="23"/>
      <c r="DJ85" s="21">
        <v>20.77</v>
      </c>
      <c r="DK85" s="21">
        <v>14.36</v>
      </c>
      <c r="DL85" s="21">
        <v>6.2320000000000002</v>
      </c>
      <c r="DM85" s="21">
        <v>13.97</v>
      </c>
      <c r="DN85" s="21">
        <v>9.0920000000000005</v>
      </c>
      <c r="DO85" s="21"/>
      <c r="DP85" s="21"/>
      <c r="DQ85" s="21"/>
      <c r="DR85" s="21"/>
      <c r="DS85" s="21"/>
      <c r="DT85" s="21">
        <v>26.08</v>
      </c>
      <c r="DU85" s="21">
        <v>52.17</v>
      </c>
      <c r="DV85" s="21">
        <v>40.98</v>
      </c>
      <c r="DW85" s="21">
        <v>54.35</v>
      </c>
    </row>
    <row r="86" spans="1:127" x14ac:dyDescent="0.2">
      <c r="A86" s="29" t="s">
        <v>175</v>
      </c>
      <c r="B86" s="29" t="e">
        <f>VLOOKUP(A86,#REF!,6,FALSE)</f>
        <v>#REF!</v>
      </c>
      <c r="C86" s="48" t="s">
        <v>335</v>
      </c>
      <c r="D86" s="29" t="s">
        <v>146</v>
      </c>
      <c r="E86" s="96" t="str">
        <f t="shared" si="98"/>
        <v/>
      </c>
      <c r="F86" s="97">
        <f t="shared" si="99"/>
        <v>-178.11215189873434</v>
      </c>
      <c r="G86" s="97">
        <f t="shared" si="100"/>
        <v>-114.53893333333332</v>
      </c>
      <c r="H86" s="97">
        <f t="shared" si="101"/>
        <v>-65.921818181818139</v>
      </c>
      <c r="I86" s="97">
        <f t="shared" si="102"/>
        <v>-123.16964705882356</v>
      </c>
      <c r="J86" s="97" t="str">
        <f t="shared" si="103"/>
        <v/>
      </c>
      <c r="K86" s="97" t="str">
        <f t="shared" si="104"/>
        <v/>
      </c>
      <c r="L86" s="97" t="str">
        <f t="shared" si="105"/>
        <v/>
      </c>
      <c r="M86" s="97" t="str">
        <f t="shared" si="106"/>
        <v/>
      </c>
      <c r="N86" s="97" t="str">
        <f t="shared" si="107"/>
        <v/>
      </c>
      <c r="O86" s="97" t="str">
        <f t="shared" si="108"/>
        <v/>
      </c>
      <c r="P86" s="97">
        <f t="shared" si="109"/>
        <v>224.37432098765447</v>
      </c>
      <c r="Q86" s="96" t="str">
        <f t="shared" si="110"/>
        <v/>
      </c>
      <c r="R86" s="97">
        <f t="shared" si="111"/>
        <v>17.689999999999998</v>
      </c>
      <c r="S86" s="97">
        <f t="shared" si="112"/>
        <v>-88.41</v>
      </c>
      <c r="T86" s="97">
        <f t="shared" si="113"/>
        <v>-116.37</v>
      </c>
      <c r="U86" s="97">
        <f t="shared" si="114"/>
        <v>-104.91</v>
      </c>
      <c r="V86" s="97" t="str">
        <f t="shared" si="115"/>
        <v/>
      </c>
      <c r="W86" s="97" t="str">
        <f t="shared" si="116"/>
        <v/>
      </c>
      <c r="X86" s="97" t="str">
        <f t="shared" si="117"/>
        <v/>
      </c>
      <c r="Y86" s="97" t="str">
        <f t="shared" si="118"/>
        <v/>
      </c>
      <c r="Z86" s="97" t="str">
        <f t="shared" si="119"/>
        <v/>
      </c>
      <c r="AA86" s="97" t="str">
        <f t="shared" si="120"/>
        <v/>
      </c>
      <c r="AB86" s="97">
        <f t="shared" si="121"/>
        <v>497.59</v>
      </c>
      <c r="AC86" s="36">
        <f t="shared" si="122"/>
        <v>0</v>
      </c>
      <c r="AD86" s="35">
        <f t="shared" si="123"/>
        <v>24.485373781148429</v>
      </c>
      <c r="AE86" s="35">
        <f t="shared" si="124"/>
        <v>17.513876716330703</v>
      </c>
      <c r="AF86" s="35">
        <f t="shared" si="125"/>
        <v>24.71505376344086</v>
      </c>
      <c r="AG86" s="35">
        <f t="shared" si="126"/>
        <v>20.914239482200649</v>
      </c>
      <c r="AH86" s="35">
        <f t="shared" si="127"/>
        <v>0</v>
      </c>
      <c r="AI86" s="35">
        <f t="shared" si="128"/>
        <v>0</v>
      </c>
      <c r="AJ86" s="35">
        <f t="shared" si="129"/>
        <v>0</v>
      </c>
      <c r="AK86" s="35">
        <f t="shared" si="130"/>
        <v>0</v>
      </c>
      <c r="AL86" s="35">
        <f t="shared" si="131"/>
        <v>0</v>
      </c>
      <c r="AM86" s="35">
        <f t="shared" si="132"/>
        <v>0</v>
      </c>
      <c r="AN86" s="35">
        <f t="shared" si="133"/>
        <v>66.157450796626051</v>
      </c>
      <c r="AO86" s="36">
        <f t="shared" si="134"/>
        <v>0</v>
      </c>
      <c r="AP86" s="35">
        <f t="shared" si="135"/>
        <v>100</v>
      </c>
      <c r="AQ86" s="35">
        <f t="shared" si="136"/>
        <v>53.053097345132741</v>
      </c>
      <c r="AR86" s="35">
        <f t="shared" si="137"/>
        <v>40.681415929203538</v>
      </c>
      <c r="AS86" s="35">
        <f t="shared" si="138"/>
        <v>45.752212389380531</v>
      </c>
      <c r="AT86" s="35">
        <f t="shared" si="139"/>
        <v>0</v>
      </c>
      <c r="AU86" s="35">
        <f t="shared" si="140"/>
        <v>0</v>
      </c>
      <c r="AV86" s="35">
        <f t="shared" si="141"/>
        <v>0</v>
      </c>
      <c r="AW86" s="35">
        <f t="shared" si="142"/>
        <v>0</v>
      </c>
      <c r="AX86" s="35">
        <f t="shared" si="143"/>
        <v>0</v>
      </c>
      <c r="AY86" s="35">
        <f t="shared" si="144"/>
        <v>0</v>
      </c>
      <c r="AZ86" s="35">
        <f t="shared" si="145"/>
        <v>100</v>
      </c>
      <c r="BA86" s="36">
        <f t="shared" si="146"/>
        <v>0</v>
      </c>
      <c r="BB86" s="35">
        <f t="shared" si="147"/>
        <v>37.010757649079721</v>
      </c>
      <c r="BC86" s="35">
        <f t="shared" si="148"/>
        <v>26.473022320902199</v>
      </c>
      <c r="BD86" s="35">
        <f t="shared" si="149"/>
        <v>37.357929403019405</v>
      </c>
      <c r="BE86" s="35">
        <f t="shared" si="150"/>
        <v>31.612825509998718</v>
      </c>
      <c r="BF86" s="35">
        <f t="shared" si="151"/>
        <v>0</v>
      </c>
      <c r="BG86" s="35">
        <f t="shared" si="152"/>
        <v>0</v>
      </c>
      <c r="BH86" s="35">
        <f t="shared" si="153"/>
        <v>0</v>
      </c>
      <c r="BI86" s="35">
        <f t="shared" si="154"/>
        <v>0</v>
      </c>
      <c r="BJ86" s="35">
        <f t="shared" si="155"/>
        <v>0</v>
      </c>
      <c r="BK86" s="35">
        <f t="shared" si="156"/>
        <v>0</v>
      </c>
      <c r="BL86" s="35">
        <f t="shared" si="157"/>
        <v>100</v>
      </c>
      <c r="BM86" s="35">
        <f t="shared" si="158"/>
        <v>20.619929022810325</v>
      </c>
      <c r="BN86" s="35">
        <f t="shared" si="159"/>
        <v>100.00000000000001</v>
      </c>
      <c r="BO86" s="35">
        <f t="shared" si="160"/>
        <v>53.8168775573359</v>
      </c>
      <c r="BP86" s="36">
        <f t="shared" si="161"/>
        <v>0</v>
      </c>
      <c r="BQ86" s="35">
        <f t="shared" si="162"/>
        <v>24.485373781148429</v>
      </c>
      <c r="BR86" s="35">
        <f t="shared" si="163"/>
        <v>17.513876716330703</v>
      </c>
      <c r="BS86" s="35">
        <f t="shared" si="164"/>
        <v>24.71505376344086</v>
      </c>
      <c r="BT86" s="35">
        <f t="shared" si="165"/>
        <v>20.914239482200649</v>
      </c>
      <c r="BU86" s="35">
        <f t="shared" si="166"/>
        <v>0</v>
      </c>
      <c r="BV86" s="35">
        <f t="shared" si="167"/>
        <v>0</v>
      </c>
      <c r="BW86" s="35">
        <f t="shared" si="168"/>
        <v>0</v>
      </c>
      <c r="BX86" s="35">
        <f t="shared" si="169"/>
        <v>0</v>
      </c>
      <c r="BY86" s="35">
        <f t="shared" si="170"/>
        <v>0</v>
      </c>
      <c r="BZ86" s="35">
        <f t="shared" si="171"/>
        <v>0</v>
      </c>
      <c r="CA86" s="35">
        <f t="shared" si="172"/>
        <v>66.157450796626051</v>
      </c>
      <c r="CB86" s="35">
        <f t="shared" si="173"/>
        <v>2.639812017455522</v>
      </c>
      <c r="CC86" s="35">
        <f t="shared" si="174"/>
        <v>12.802236198462614</v>
      </c>
      <c r="CD86" s="35">
        <f t="shared" si="175"/>
        <v>6.8897637795275593</v>
      </c>
      <c r="CE86" s="36">
        <f t="shared" si="176"/>
        <v>0</v>
      </c>
      <c r="CF86" s="35">
        <f t="shared" si="177"/>
        <v>32.015866270009916</v>
      </c>
      <c r="CG86" s="35">
        <f t="shared" si="178"/>
        <v>16.985408698115879</v>
      </c>
      <c r="CH86" s="35">
        <f t="shared" si="179"/>
        <v>13.024507720640317</v>
      </c>
      <c r="CI86" s="35">
        <f t="shared" si="180"/>
        <v>14.64796713415498</v>
      </c>
      <c r="CJ86" s="35">
        <f t="shared" si="181"/>
        <v>0</v>
      </c>
      <c r="CK86" s="35">
        <f t="shared" si="182"/>
        <v>0</v>
      </c>
      <c r="CL86" s="35">
        <f t="shared" si="183"/>
        <v>0</v>
      </c>
      <c r="CM86" s="35">
        <f t="shared" si="184"/>
        <v>0</v>
      </c>
      <c r="CN86" s="35">
        <f t="shared" si="185"/>
        <v>0</v>
      </c>
      <c r="CO86" s="35">
        <f t="shared" si="186"/>
        <v>0</v>
      </c>
      <c r="CP86" s="35">
        <f t="shared" si="187"/>
        <v>100</v>
      </c>
      <c r="CQ86" s="35">
        <f t="shared" si="188"/>
        <v>42.925764192139738</v>
      </c>
      <c r="CR86" s="35">
        <f t="shared" si="189"/>
        <v>100</v>
      </c>
      <c r="CS86" s="35">
        <f t="shared" si="190"/>
        <v>85.971615720524028</v>
      </c>
      <c r="CT86" s="23"/>
      <c r="CU86" s="21">
        <v>226</v>
      </c>
      <c r="CV86" s="21">
        <v>119.9</v>
      </c>
      <c r="CW86" s="21">
        <v>91.94</v>
      </c>
      <c r="CX86" s="21">
        <v>103.4</v>
      </c>
      <c r="CY86" s="21"/>
      <c r="CZ86" s="21"/>
      <c r="DA86" s="21"/>
      <c r="DB86" s="21"/>
      <c r="DC86" s="21"/>
      <c r="DD86" s="21"/>
      <c r="DE86" s="21">
        <v>705.9</v>
      </c>
      <c r="DF86" s="21">
        <v>78.64</v>
      </c>
      <c r="DG86" s="21">
        <v>183.2</v>
      </c>
      <c r="DH86" s="21">
        <v>157.5</v>
      </c>
      <c r="DI86" s="23"/>
      <c r="DJ86" s="21">
        <v>19.86</v>
      </c>
      <c r="DK86" s="21">
        <v>8.6809999999999992</v>
      </c>
      <c r="DL86" s="21">
        <v>10.78</v>
      </c>
      <c r="DM86" s="21">
        <v>12.85</v>
      </c>
      <c r="DN86" s="21"/>
      <c r="DO86" s="21"/>
      <c r="DP86" s="21"/>
      <c r="DQ86" s="21"/>
      <c r="DR86" s="21"/>
      <c r="DS86" s="21"/>
      <c r="DT86" s="21">
        <v>24.47</v>
      </c>
      <c r="DU86" s="21">
        <v>8.2710000000000008</v>
      </c>
      <c r="DV86" s="21">
        <v>13.71</v>
      </c>
      <c r="DW86" s="21">
        <v>9.8409999999999993</v>
      </c>
    </row>
    <row r="87" spans="1:127" x14ac:dyDescent="0.2">
      <c r="A87" s="29" t="s">
        <v>732</v>
      </c>
      <c r="B87" s="29" t="e">
        <f>VLOOKUP(A87,#REF!,6,FALSE)</f>
        <v>#REF!</v>
      </c>
      <c r="C87" s="48" t="s">
        <v>335</v>
      </c>
      <c r="D87" s="29" t="s">
        <v>146</v>
      </c>
      <c r="E87" s="96" t="str">
        <f t="shared" si="98"/>
        <v/>
      </c>
      <c r="F87" s="97">
        <f t="shared" si="99"/>
        <v>-168.71215189873433</v>
      </c>
      <c r="G87" s="97">
        <f t="shared" si="100"/>
        <v>-78.538933333333318</v>
      </c>
      <c r="H87" s="97">
        <f t="shared" si="101"/>
        <v>-65.141818181818138</v>
      </c>
      <c r="I87" s="97">
        <f t="shared" si="102"/>
        <v>-74.769647058823551</v>
      </c>
      <c r="J87" s="97" t="str">
        <f t="shared" si="103"/>
        <v/>
      </c>
      <c r="K87" s="97" t="str">
        <f t="shared" si="104"/>
        <v/>
      </c>
      <c r="L87" s="97" t="str">
        <f t="shared" si="105"/>
        <v/>
      </c>
      <c r="M87" s="97" t="str">
        <f t="shared" si="106"/>
        <v/>
      </c>
      <c r="N87" s="97" t="str">
        <f t="shared" si="107"/>
        <v/>
      </c>
      <c r="O87" s="97" t="str">
        <f t="shared" si="108"/>
        <v/>
      </c>
      <c r="P87" s="97">
        <f t="shared" si="109"/>
        <v>-464.67567901234548</v>
      </c>
      <c r="Q87" s="96" t="str">
        <f t="shared" si="110"/>
        <v/>
      </c>
      <c r="R87" s="97">
        <f t="shared" si="111"/>
        <v>104.86600000000001</v>
      </c>
      <c r="S87" s="97">
        <f t="shared" si="112"/>
        <v>25.366000000000014</v>
      </c>
      <c r="T87" s="97">
        <f t="shared" si="113"/>
        <v>-37.813999999999993</v>
      </c>
      <c r="U87" s="97">
        <f t="shared" si="114"/>
        <v>21.26600000000002</v>
      </c>
      <c r="V87" s="97" t="str">
        <f t="shared" si="115"/>
        <v/>
      </c>
      <c r="W87" s="97" t="str">
        <f t="shared" si="116"/>
        <v/>
      </c>
      <c r="X87" s="97" t="str">
        <f t="shared" si="117"/>
        <v/>
      </c>
      <c r="Y87" s="97" t="str">
        <f t="shared" si="118"/>
        <v/>
      </c>
      <c r="Z87" s="97" t="str">
        <f t="shared" si="119"/>
        <v/>
      </c>
      <c r="AA87" s="97" t="str">
        <f t="shared" si="120"/>
        <v/>
      </c>
      <c r="AB87" s="97">
        <f t="shared" si="121"/>
        <v>-113.684</v>
      </c>
      <c r="AC87" s="36">
        <f t="shared" si="122"/>
        <v>0</v>
      </c>
      <c r="AD87" s="35">
        <f t="shared" si="123"/>
        <v>25.503791982665224</v>
      </c>
      <c r="AE87" s="35">
        <f t="shared" si="124"/>
        <v>22.772421852176453</v>
      </c>
      <c r="AF87" s="35">
        <f t="shared" si="125"/>
        <v>24.9247311827957</v>
      </c>
      <c r="AG87" s="35">
        <f t="shared" si="126"/>
        <v>30.703883495145636</v>
      </c>
      <c r="AH87" s="35">
        <f t="shared" si="127"/>
        <v>0</v>
      </c>
      <c r="AI87" s="35">
        <f t="shared" si="128"/>
        <v>0</v>
      </c>
      <c r="AJ87" s="35">
        <f t="shared" si="129"/>
        <v>0</v>
      </c>
      <c r="AK87" s="35">
        <f t="shared" si="130"/>
        <v>0</v>
      </c>
      <c r="AL87" s="35">
        <f t="shared" si="131"/>
        <v>0</v>
      </c>
      <c r="AM87" s="35">
        <f t="shared" si="132"/>
        <v>0</v>
      </c>
      <c r="AN87" s="35">
        <f t="shared" si="133"/>
        <v>1.5791940018744142</v>
      </c>
      <c r="AO87" s="36">
        <f t="shared" si="134"/>
        <v>0</v>
      </c>
      <c r="AP87" s="35">
        <f t="shared" si="135"/>
        <v>100</v>
      </c>
      <c r="AQ87" s="35">
        <f t="shared" si="136"/>
        <v>66.227697536108749</v>
      </c>
      <c r="AR87" s="35">
        <f t="shared" si="137"/>
        <v>39.388275276125739</v>
      </c>
      <c r="AS87" s="35">
        <f t="shared" si="138"/>
        <v>64.485981308411226</v>
      </c>
      <c r="AT87" s="35">
        <f t="shared" si="139"/>
        <v>0</v>
      </c>
      <c r="AU87" s="35">
        <f t="shared" si="140"/>
        <v>0</v>
      </c>
      <c r="AV87" s="35">
        <f t="shared" si="141"/>
        <v>0</v>
      </c>
      <c r="AW87" s="35">
        <f t="shared" si="142"/>
        <v>0</v>
      </c>
      <c r="AX87" s="35">
        <f t="shared" si="143"/>
        <v>0</v>
      </c>
      <c r="AY87" s="35">
        <f t="shared" si="144"/>
        <v>0</v>
      </c>
      <c r="AZ87" s="35">
        <f t="shared" si="145"/>
        <v>100</v>
      </c>
      <c r="BA87" s="36">
        <f t="shared" si="146"/>
        <v>0</v>
      </c>
      <c r="BB87" s="35">
        <f t="shared" si="147"/>
        <v>83.063733572000558</v>
      </c>
      <c r="BC87" s="35">
        <f t="shared" si="148"/>
        <v>74.167887771515396</v>
      </c>
      <c r="BD87" s="35">
        <f t="shared" si="149"/>
        <v>81.177780611160685</v>
      </c>
      <c r="BE87" s="35">
        <f t="shared" si="150"/>
        <v>100</v>
      </c>
      <c r="BF87" s="35">
        <f t="shared" si="151"/>
        <v>0</v>
      </c>
      <c r="BG87" s="35">
        <f t="shared" si="152"/>
        <v>0</v>
      </c>
      <c r="BH87" s="35">
        <f t="shared" si="153"/>
        <v>0</v>
      </c>
      <c r="BI87" s="35">
        <f t="shared" si="154"/>
        <v>0</v>
      </c>
      <c r="BJ87" s="35">
        <f t="shared" si="155"/>
        <v>0</v>
      </c>
      <c r="BK87" s="35">
        <f t="shared" si="156"/>
        <v>0</v>
      </c>
      <c r="BL87" s="35">
        <f t="shared" si="157"/>
        <v>5.1433037847609375</v>
      </c>
      <c r="BM87" s="35">
        <f t="shared" si="158"/>
        <v>0</v>
      </c>
      <c r="BN87" s="35">
        <f t="shared" si="159"/>
        <v>0</v>
      </c>
      <c r="BO87" s="35">
        <f t="shared" si="160"/>
        <v>0</v>
      </c>
      <c r="BP87" s="36">
        <f t="shared" si="161"/>
        <v>0</v>
      </c>
      <c r="BQ87" s="35">
        <f t="shared" si="162"/>
        <v>25.503791982665224</v>
      </c>
      <c r="BR87" s="35">
        <f t="shared" si="163"/>
        <v>22.772421852176453</v>
      </c>
      <c r="BS87" s="35">
        <f t="shared" si="164"/>
        <v>24.9247311827957</v>
      </c>
      <c r="BT87" s="35">
        <f t="shared" si="165"/>
        <v>30.703883495145636</v>
      </c>
      <c r="BU87" s="35">
        <f t="shared" si="166"/>
        <v>0</v>
      </c>
      <c r="BV87" s="35">
        <f t="shared" si="167"/>
        <v>0</v>
      </c>
      <c r="BW87" s="35">
        <f t="shared" si="168"/>
        <v>0</v>
      </c>
      <c r="BX87" s="35">
        <f t="shared" si="169"/>
        <v>0</v>
      </c>
      <c r="BY87" s="35">
        <f t="shared" si="170"/>
        <v>0</v>
      </c>
      <c r="BZ87" s="35">
        <f t="shared" si="171"/>
        <v>0</v>
      </c>
      <c r="CA87" s="35">
        <f t="shared" si="172"/>
        <v>1.5791940018744144</v>
      </c>
      <c r="CB87" s="35">
        <f t="shared" si="173"/>
        <v>0</v>
      </c>
      <c r="CC87" s="35">
        <f t="shared" si="174"/>
        <v>0</v>
      </c>
      <c r="CD87" s="35">
        <f t="shared" si="175"/>
        <v>0</v>
      </c>
      <c r="CE87" s="36">
        <f t="shared" si="176"/>
        <v>0</v>
      </c>
      <c r="CF87" s="35">
        <f t="shared" si="177"/>
        <v>100</v>
      </c>
      <c r="CG87" s="35">
        <f t="shared" si="178"/>
        <v>66.227697536108749</v>
      </c>
      <c r="CH87" s="35">
        <f t="shared" si="179"/>
        <v>39.388275276125739</v>
      </c>
      <c r="CI87" s="35">
        <f t="shared" si="180"/>
        <v>64.485981308411226</v>
      </c>
      <c r="CJ87" s="35">
        <f t="shared" si="181"/>
        <v>0</v>
      </c>
      <c r="CK87" s="35">
        <f t="shared" si="182"/>
        <v>0</v>
      </c>
      <c r="CL87" s="35">
        <f t="shared" si="183"/>
        <v>0</v>
      </c>
      <c r="CM87" s="35">
        <f t="shared" si="184"/>
        <v>0</v>
      </c>
      <c r="CN87" s="35">
        <f t="shared" si="185"/>
        <v>0</v>
      </c>
      <c r="CO87" s="35">
        <f t="shared" si="186"/>
        <v>0</v>
      </c>
      <c r="CP87" s="35">
        <f t="shared" si="187"/>
        <v>7.1580288870008504</v>
      </c>
      <c r="CQ87" s="35">
        <f t="shared" si="188"/>
        <v>0</v>
      </c>
      <c r="CR87" s="35">
        <f t="shared" si="189"/>
        <v>0</v>
      </c>
      <c r="CS87" s="35">
        <f t="shared" si="190"/>
        <v>0</v>
      </c>
      <c r="CT87" s="23"/>
      <c r="CU87" s="21">
        <v>235.4</v>
      </c>
      <c r="CV87" s="21">
        <v>155.9</v>
      </c>
      <c r="CW87" s="21">
        <v>92.72</v>
      </c>
      <c r="CX87" s="21">
        <v>151.80000000000001</v>
      </c>
      <c r="CY87" s="21"/>
      <c r="CZ87" s="21"/>
      <c r="DA87" s="21"/>
      <c r="DB87" s="21"/>
      <c r="DC87" s="21"/>
      <c r="DD87" s="21"/>
      <c r="DE87" s="21">
        <v>16.850000000000001</v>
      </c>
      <c r="DF87" s="21"/>
      <c r="DG87" s="21"/>
      <c r="DH87" s="21"/>
      <c r="DI87" s="23"/>
      <c r="DJ87" s="21">
        <v>15.71</v>
      </c>
      <c r="DK87" s="21">
        <v>11.57</v>
      </c>
      <c r="DL87" s="21">
        <v>6.484</v>
      </c>
      <c r="DM87" s="21">
        <v>6.1870000000000003</v>
      </c>
      <c r="DN87" s="21"/>
      <c r="DO87" s="21"/>
      <c r="DP87" s="21"/>
      <c r="DQ87" s="21"/>
      <c r="DR87" s="21"/>
      <c r="DS87" s="21"/>
      <c r="DT87" s="21">
        <v>2.718</v>
      </c>
      <c r="DU87" s="21"/>
      <c r="DV87" s="21"/>
      <c r="DW87" s="21"/>
    </row>
    <row r="88" spans="1:127" x14ac:dyDescent="0.2">
      <c r="A88" s="29" t="s">
        <v>69</v>
      </c>
      <c r="B88" s="29" t="e">
        <f>VLOOKUP(A88,#REF!,6,FALSE)</f>
        <v>#REF!</v>
      </c>
      <c r="C88" s="48" t="s">
        <v>335</v>
      </c>
      <c r="D88" s="29" t="s">
        <v>147</v>
      </c>
      <c r="E88" s="96" t="str">
        <f t="shared" si="98"/>
        <v/>
      </c>
      <c r="F88" s="97">
        <f t="shared" si="99"/>
        <v>235.48784810126568</v>
      </c>
      <c r="G88" s="97">
        <f t="shared" si="100"/>
        <v>33.261066666666665</v>
      </c>
      <c r="H88" s="97">
        <f t="shared" si="101"/>
        <v>55.438181818181874</v>
      </c>
      <c r="I88" s="97">
        <f t="shared" si="102"/>
        <v>83.830352941176415</v>
      </c>
      <c r="J88" s="97">
        <f t="shared" si="103"/>
        <v>106.6401369863014</v>
      </c>
      <c r="K88" s="97" t="str">
        <f t="shared" si="104"/>
        <v/>
      </c>
      <c r="L88" s="97" t="str">
        <f t="shared" si="105"/>
        <v/>
      </c>
      <c r="M88" s="97" t="str">
        <f t="shared" si="106"/>
        <v/>
      </c>
      <c r="N88" s="97" t="str">
        <f t="shared" si="107"/>
        <v/>
      </c>
      <c r="O88" s="97">
        <f t="shared" si="108"/>
        <v>-176.44800000000015</v>
      </c>
      <c r="P88" s="97">
        <f t="shared" si="109"/>
        <v>252.37432098765447</v>
      </c>
      <c r="Q88" s="96" t="str">
        <f t="shared" si="110"/>
        <v/>
      </c>
      <c r="R88" s="97">
        <f t="shared" si="111"/>
        <v>337.39600000000002</v>
      </c>
      <c r="S88" s="97">
        <f t="shared" si="112"/>
        <v>-34.504000000000019</v>
      </c>
      <c r="T88" s="97">
        <f t="shared" si="113"/>
        <v>-88.903999999999996</v>
      </c>
      <c r="U88" s="97">
        <f t="shared" si="114"/>
        <v>8.1959999999999695</v>
      </c>
      <c r="V88" s="97">
        <f t="shared" si="115"/>
        <v>-62.204000000000008</v>
      </c>
      <c r="W88" s="97" t="str">
        <f t="shared" si="116"/>
        <v/>
      </c>
      <c r="X88" s="97" t="str">
        <f t="shared" si="117"/>
        <v/>
      </c>
      <c r="Y88" s="97" t="str">
        <f t="shared" si="118"/>
        <v/>
      </c>
      <c r="Z88" s="97" t="str">
        <f t="shared" si="119"/>
        <v/>
      </c>
      <c r="AA88" s="97">
        <f t="shared" si="120"/>
        <v>-140.50400000000002</v>
      </c>
      <c r="AB88" s="97">
        <f t="shared" si="121"/>
        <v>431.69599999999997</v>
      </c>
      <c r="AC88" s="36">
        <f t="shared" si="122"/>
        <v>0</v>
      </c>
      <c r="AD88" s="35">
        <f t="shared" si="123"/>
        <v>69.295774647887328</v>
      </c>
      <c r="AE88" s="35">
        <f t="shared" si="124"/>
        <v>39.103125912941863</v>
      </c>
      <c r="AF88" s="35">
        <f t="shared" si="125"/>
        <v>57.338709677419359</v>
      </c>
      <c r="AG88" s="35">
        <f t="shared" si="126"/>
        <v>62.783171521035591</v>
      </c>
      <c r="AH88" s="35">
        <f t="shared" si="127"/>
        <v>69.60556844547564</v>
      </c>
      <c r="AI88" s="35">
        <f t="shared" si="128"/>
        <v>0</v>
      </c>
      <c r="AJ88" s="35">
        <f t="shared" si="129"/>
        <v>0</v>
      </c>
      <c r="AK88" s="35">
        <f t="shared" si="130"/>
        <v>0</v>
      </c>
      <c r="AL88" s="35">
        <f t="shared" si="131"/>
        <v>0</v>
      </c>
      <c r="AM88" s="35">
        <f t="shared" si="132"/>
        <v>17.498106265555673</v>
      </c>
      <c r="AN88" s="35">
        <f t="shared" si="133"/>
        <v>68.781630740393624</v>
      </c>
      <c r="AO88" s="36">
        <f t="shared" si="134"/>
        <v>0</v>
      </c>
      <c r="AP88" s="35">
        <f t="shared" si="135"/>
        <v>100</v>
      </c>
      <c r="AQ88" s="35">
        <f t="shared" si="136"/>
        <v>41.854283927454659</v>
      </c>
      <c r="AR88" s="35">
        <f t="shared" si="137"/>
        <v>33.348968105065666</v>
      </c>
      <c r="AS88" s="35">
        <f t="shared" si="138"/>
        <v>48.53033145716072</v>
      </c>
      <c r="AT88" s="35">
        <f t="shared" si="139"/>
        <v>37.523452157598499</v>
      </c>
      <c r="AU88" s="35">
        <f t="shared" si="140"/>
        <v>0</v>
      </c>
      <c r="AV88" s="35">
        <f t="shared" si="141"/>
        <v>0</v>
      </c>
      <c r="AW88" s="35">
        <f t="shared" si="142"/>
        <v>0</v>
      </c>
      <c r="AX88" s="35">
        <f t="shared" si="143"/>
        <v>0</v>
      </c>
      <c r="AY88" s="35">
        <f t="shared" si="144"/>
        <v>22.032974519689329</v>
      </c>
      <c r="AZ88" s="35">
        <f t="shared" si="145"/>
        <v>100</v>
      </c>
      <c r="BA88" s="36">
        <f t="shared" si="146"/>
        <v>0</v>
      </c>
      <c r="BB88" s="35">
        <f t="shared" si="147"/>
        <v>99.55492957746479</v>
      </c>
      <c r="BC88" s="35">
        <f t="shared" si="148"/>
        <v>56.178157561593146</v>
      </c>
      <c r="BD88" s="35">
        <f t="shared" si="149"/>
        <v>82.376612903225805</v>
      </c>
      <c r="BE88" s="35">
        <f t="shared" si="150"/>
        <v>90.198489751887791</v>
      </c>
      <c r="BF88" s="35">
        <f t="shared" si="151"/>
        <v>100</v>
      </c>
      <c r="BG88" s="35">
        <f t="shared" si="152"/>
        <v>0</v>
      </c>
      <c r="BH88" s="35">
        <f t="shared" si="153"/>
        <v>0</v>
      </c>
      <c r="BI88" s="35">
        <f t="shared" si="154"/>
        <v>0</v>
      </c>
      <c r="BJ88" s="35">
        <f t="shared" si="155"/>
        <v>0</v>
      </c>
      <c r="BK88" s="35">
        <f t="shared" si="156"/>
        <v>25.138946001514984</v>
      </c>
      <c r="BL88" s="35">
        <f t="shared" si="157"/>
        <v>98.816276163698831</v>
      </c>
      <c r="BM88" s="35">
        <f t="shared" si="158"/>
        <v>47.537719940465244</v>
      </c>
      <c r="BN88" s="35">
        <f t="shared" si="159"/>
        <v>46.857749637460081</v>
      </c>
      <c r="BO88" s="35">
        <f t="shared" si="160"/>
        <v>99.999999999999986</v>
      </c>
      <c r="BP88" s="36">
        <f t="shared" si="161"/>
        <v>0</v>
      </c>
      <c r="BQ88" s="35">
        <f t="shared" si="162"/>
        <v>69.295774647887328</v>
      </c>
      <c r="BR88" s="35">
        <f t="shared" si="163"/>
        <v>39.103125912941863</v>
      </c>
      <c r="BS88" s="35">
        <f t="shared" si="164"/>
        <v>57.338709677419352</v>
      </c>
      <c r="BT88" s="35">
        <f t="shared" si="165"/>
        <v>62.783171521035591</v>
      </c>
      <c r="BU88" s="35">
        <f t="shared" si="166"/>
        <v>69.60556844547564</v>
      </c>
      <c r="BV88" s="35">
        <f t="shared" si="167"/>
        <v>0</v>
      </c>
      <c r="BW88" s="35">
        <f t="shared" si="168"/>
        <v>0</v>
      </c>
      <c r="BX88" s="35">
        <f t="shared" si="169"/>
        <v>0</v>
      </c>
      <c r="BY88" s="35">
        <f t="shared" si="170"/>
        <v>0</v>
      </c>
      <c r="BZ88" s="35">
        <f t="shared" si="171"/>
        <v>17.498106265555673</v>
      </c>
      <c r="CA88" s="35">
        <f t="shared" si="172"/>
        <v>68.781630740393624</v>
      </c>
      <c r="CB88" s="35">
        <f t="shared" si="173"/>
        <v>4.9513259483048007</v>
      </c>
      <c r="CC88" s="35">
        <f t="shared" si="174"/>
        <v>4.8805031446540879</v>
      </c>
      <c r="CD88" s="35">
        <f t="shared" si="175"/>
        <v>10.415573053368329</v>
      </c>
      <c r="CE88" s="36">
        <f t="shared" si="176"/>
        <v>0</v>
      </c>
      <c r="CF88" s="35">
        <f t="shared" si="177"/>
        <v>87.150837988826822</v>
      </c>
      <c r="CG88" s="35">
        <f t="shared" si="178"/>
        <v>36.476359176999594</v>
      </c>
      <c r="CH88" s="35">
        <f t="shared" si="179"/>
        <v>29.063905164191308</v>
      </c>
      <c r="CI88" s="35">
        <f t="shared" si="180"/>
        <v>42.294590543670793</v>
      </c>
      <c r="CJ88" s="35">
        <f t="shared" si="181"/>
        <v>32.702002997683607</v>
      </c>
      <c r="CK88" s="35">
        <f t="shared" si="182"/>
        <v>0</v>
      </c>
      <c r="CL88" s="35">
        <f t="shared" si="183"/>
        <v>0</v>
      </c>
      <c r="CM88" s="35">
        <f t="shared" si="184"/>
        <v>0</v>
      </c>
      <c r="CN88" s="35">
        <f t="shared" si="185"/>
        <v>0</v>
      </c>
      <c r="CO88" s="35">
        <f t="shared" si="186"/>
        <v>22.032974519689329</v>
      </c>
      <c r="CP88" s="35">
        <f t="shared" si="187"/>
        <v>100</v>
      </c>
      <c r="CQ88" s="35">
        <f t="shared" si="188"/>
        <v>61.948761024779508</v>
      </c>
      <c r="CR88" s="35">
        <f t="shared" si="189"/>
        <v>29.332213355732886</v>
      </c>
      <c r="CS88" s="35">
        <f t="shared" si="190"/>
        <v>100</v>
      </c>
      <c r="CT88" s="23"/>
      <c r="CU88" s="21">
        <v>639.6</v>
      </c>
      <c r="CV88" s="21">
        <v>267.7</v>
      </c>
      <c r="CW88" s="21">
        <v>213.3</v>
      </c>
      <c r="CX88" s="21">
        <v>310.39999999999998</v>
      </c>
      <c r="CY88" s="21">
        <v>240</v>
      </c>
      <c r="CZ88" s="21"/>
      <c r="DA88" s="21"/>
      <c r="DB88" s="21"/>
      <c r="DC88" s="21"/>
      <c r="DD88" s="21">
        <v>161.69999999999999</v>
      </c>
      <c r="DE88" s="21">
        <v>733.9</v>
      </c>
      <c r="DF88" s="21">
        <v>147.5</v>
      </c>
      <c r="DG88" s="21">
        <v>69.84</v>
      </c>
      <c r="DH88" s="21">
        <v>238.1</v>
      </c>
      <c r="DI88" s="23"/>
      <c r="DJ88" s="21">
        <v>30.17</v>
      </c>
      <c r="DK88" s="21">
        <v>11.36</v>
      </c>
      <c r="DL88" s="21">
        <v>14.98</v>
      </c>
      <c r="DM88" s="21">
        <v>15.69</v>
      </c>
      <c r="DN88" s="21">
        <v>13.91</v>
      </c>
      <c r="DO88" s="21"/>
      <c r="DP88" s="21"/>
      <c r="DQ88" s="21"/>
      <c r="DR88" s="21"/>
      <c r="DS88" s="21">
        <v>9.8439999999999994</v>
      </c>
      <c r="DT88" s="21">
        <v>28.23</v>
      </c>
      <c r="DU88" s="21">
        <v>18.53</v>
      </c>
      <c r="DV88" s="21">
        <v>6.0010000000000003</v>
      </c>
      <c r="DW88" s="21">
        <v>11.85</v>
      </c>
    </row>
    <row r="89" spans="1:127" x14ac:dyDescent="0.2">
      <c r="A89" s="29" t="s">
        <v>70</v>
      </c>
      <c r="B89" s="29" t="e">
        <f>VLOOKUP(A89,#REF!,6,FALSE)</f>
        <v>#REF!</v>
      </c>
      <c r="C89" s="48" t="s">
        <v>335</v>
      </c>
      <c r="D89" s="29" t="s">
        <v>148</v>
      </c>
      <c r="E89" s="96" t="str">
        <f t="shared" si="98"/>
        <v/>
      </c>
      <c r="F89" s="97">
        <f t="shared" si="99"/>
        <v>291.88784810126566</v>
      </c>
      <c r="G89" s="97">
        <f t="shared" si="100"/>
        <v>185.96106666666665</v>
      </c>
      <c r="H89" s="97">
        <f t="shared" si="101"/>
        <v>98.638181818181863</v>
      </c>
      <c r="I89" s="97">
        <f t="shared" si="102"/>
        <v>235.23035294117645</v>
      </c>
      <c r="J89" s="97">
        <f t="shared" si="103"/>
        <v>15.540136986301405</v>
      </c>
      <c r="K89" s="97" t="str">
        <f t="shared" si="104"/>
        <v/>
      </c>
      <c r="L89" s="97">
        <f t="shared" si="105"/>
        <v>-87.077000000000041</v>
      </c>
      <c r="M89" s="97" t="str">
        <f t="shared" si="106"/>
        <v/>
      </c>
      <c r="N89" s="97" t="str">
        <f t="shared" si="107"/>
        <v/>
      </c>
      <c r="O89" s="97" t="str">
        <f t="shared" si="108"/>
        <v/>
      </c>
      <c r="P89" s="97">
        <f t="shared" si="109"/>
        <v>48.474320987654494</v>
      </c>
      <c r="Q89" s="96" t="str">
        <f t="shared" si="110"/>
        <v/>
      </c>
      <c r="R89" s="97">
        <f t="shared" si="111"/>
        <v>322.64099999999996</v>
      </c>
      <c r="S89" s="97">
        <f t="shared" si="112"/>
        <v>47.04099999999994</v>
      </c>
      <c r="T89" s="97">
        <f t="shared" si="113"/>
        <v>-116.85900000000004</v>
      </c>
      <c r="U89" s="97">
        <f t="shared" si="114"/>
        <v>88.440999999999974</v>
      </c>
      <c r="V89" s="97">
        <f t="shared" si="115"/>
        <v>-224.45900000000003</v>
      </c>
      <c r="W89" s="97" t="str">
        <f t="shared" si="116"/>
        <v/>
      </c>
      <c r="X89" s="97">
        <f t="shared" si="117"/>
        <v>-286.46900000000005</v>
      </c>
      <c r="Y89" s="97" t="str">
        <f t="shared" si="118"/>
        <v/>
      </c>
      <c r="Z89" s="97" t="str">
        <f t="shared" si="119"/>
        <v/>
      </c>
      <c r="AA89" s="97" t="str">
        <f t="shared" si="120"/>
        <v/>
      </c>
      <c r="AB89" s="97">
        <f t="shared" si="121"/>
        <v>156.64099999999996</v>
      </c>
      <c r="AC89" s="36">
        <f t="shared" si="122"/>
        <v>0</v>
      </c>
      <c r="AD89" s="35">
        <f t="shared" si="123"/>
        <v>75.406283856988082</v>
      </c>
      <c r="AE89" s="35">
        <f t="shared" si="124"/>
        <v>61.408121530820921</v>
      </c>
      <c r="AF89" s="35">
        <f t="shared" si="125"/>
        <v>68.951612903225808</v>
      </c>
      <c r="AG89" s="35">
        <f t="shared" si="126"/>
        <v>93.406148867313917</v>
      </c>
      <c r="AH89" s="35">
        <f t="shared" si="127"/>
        <v>43.184454756380511</v>
      </c>
      <c r="AI89" s="35">
        <f t="shared" si="128"/>
        <v>0</v>
      </c>
      <c r="AJ89" s="35">
        <f t="shared" si="129"/>
        <v>18.212114860616222</v>
      </c>
      <c r="AK89" s="35">
        <f t="shared" si="130"/>
        <v>0</v>
      </c>
      <c r="AL89" s="35">
        <f t="shared" si="131"/>
        <v>0</v>
      </c>
      <c r="AM89" s="35">
        <f t="shared" si="132"/>
        <v>0</v>
      </c>
      <c r="AN89" s="35">
        <f t="shared" si="133"/>
        <v>49.671977507029062</v>
      </c>
      <c r="AO89" s="36">
        <f t="shared" si="134"/>
        <v>0</v>
      </c>
      <c r="AP89" s="35">
        <f t="shared" si="135"/>
        <v>100</v>
      </c>
      <c r="AQ89" s="35">
        <f t="shared" si="136"/>
        <v>60.402298850574709</v>
      </c>
      <c r="AR89" s="35">
        <f t="shared" si="137"/>
        <v>36.853448275862071</v>
      </c>
      <c r="AS89" s="35">
        <f t="shared" si="138"/>
        <v>66.350574712643677</v>
      </c>
      <c r="AT89" s="35">
        <f t="shared" si="139"/>
        <v>21.393678160919539</v>
      </c>
      <c r="AU89" s="35">
        <f t="shared" si="140"/>
        <v>0</v>
      </c>
      <c r="AV89" s="35">
        <f t="shared" si="141"/>
        <v>100</v>
      </c>
      <c r="AW89" s="35">
        <f t="shared" si="142"/>
        <v>0</v>
      </c>
      <c r="AX89" s="35">
        <f t="shared" si="143"/>
        <v>0</v>
      </c>
      <c r="AY89" s="35">
        <f t="shared" si="144"/>
        <v>0</v>
      </c>
      <c r="AZ89" s="35">
        <f t="shared" si="145"/>
        <v>100</v>
      </c>
      <c r="BA89" s="36">
        <f t="shared" si="146"/>
        <v>0</v>
      </c>
      <c r="BB89" s="35">
        <f t="shared" si="147"/>
        <v>80.729464571015399</v>
      </c>
      <c r="BC89" s="35">
        <f t="shared" si="148"/>
        <v>65.743125346119228</v>
      </c>
      <c r="BD89" s="35">
        <f t="shared" si="149"/>
        <v>73.819136897693454</v>
      </c>
      <c r="BE89" s="35">
        <f t="shared" si="150"/>
        <v>100</v>
      </c>
      <c r="BF89" s="35">
        <f t="shared" si="151"/>
        <v>46.232989241131492</v>
      </c>
      <c r="BG89" s="35">
        <f t="shared" si="152"/>
        <v>0</v>
      </c>
      <c r="BH89" s="35">
        <f t="shared" si="153"/>
        <v>19.497768703093676</v>
      </c>
      <c r="BI89" s="35">
        <f t="shared" si="154"/>
        <v>0</v>
      </c>
      <c r="BJ89" s="35">
        <f t="shared" si="155"/>
        <v>0</v>
      </c>
      <c r="BK89" s="35">
        <f t="shared" si="156"/>
        <v>0</v>
      </c>
      <c r="BL89" s="35">
        <f t="shared" si="157"/>
        <v>53.178487829093044</v>
      </c>
      <c r="BM89" s="35">
        <f t="shared" si="158"/>
        <v>40.374124918203975</v>
      </c>
      <c r="BN89" s="35">
        <f t="shared" si="159"/>
        <v>51.875183635059862</v>
      </c>
      <c r="BO89" s="35">
        <f t="shared" si="160"/>
        <v>100</v>
      </c>
      <c r="BP89" s="36">
        <f t="shared" si="161"/>
        <v>0</v>
      </c>
      <c r="BQ89" s="35">
        <f t="shared" si="162"/>
        <v>75.406283856988082</v>
      </c>
      <c r="BR89" s="35">
        <f t="shared" si="163"/>
        <v>61.408121530820914</v>
      </c>
      <c r="BS89" s="35">
        <f t="shared" si="164"/>
        <v>68.951612903225808</v>
      </c>
      <c r="BT89" s="35">
        <f t="shared" si="165"/>
        <v>93.406148867313917</v>
      </c>
      <c r="BU89" s="35">
        <f t="shared" si="166"/>
        <v>43.184454756380511</v>
      </c>
      <c r="BV89" s="35">
        <f t="shared" si="167"/>
        <v>0</v>
      </c>
      <c r="BW89" s="35">
        <f t="shared" si="168"/>
        <v>18.212114860616222</v>
      </c>
      <c r="BX89" s="35">
        <f t="shared" si="169"/>
        <v>0</v>
      </c>
      <c r="BY89" s="35">
        <f t="shared" si="170"/>
        <v>0</v>
      </c>
      <c r="BZ89" s="35">
        <f t="shared" si="171"/>
        <v>0</v>
      </c>
      <c r="CA89" s="35">
        <f t="shared" si="172"/>
        <v>49.671977507029055</v>
      </c>
      <c r="CB89" s="35">
        <f t="shared" si="173"/>
        <v>10.812353138637128</v>
      </c>
      <c r="CC89" s="35">
        <f t="shared" si="174"/>
        <v>13.892382948986723</v>
      </c>
      <c r="CD89" s="35">
        <f t="shared" si="175"/>
        <v>26.780402449693792</v>
      </c>
      <c r="CE89" s="36">
        <f t="shared" si="176"/>
        <v>0</v>
      </c>
      <c r="CF89" s="35">
        <f t="shared" si="177"/>
        <v>100</v>
      </c>
      <c r="CG89" s="35">
        <f t="shared" si="178"/>
        <v>60.402298850574709</v>
      </c>
      <c r="CH89" s="35">
        <f t="shared" si="179"/>
        <v>36.853448275862071</v>
      </c>
      <c r="CI89" s="35">
        <f t="shared" si="180"/>
        <v>66.350574712643677</v>
      </c>
      <c r="CJ89" s="35">
        <f t="shared" si="181"/>
        <v>21.393678160919539</v>
      </c>
      <c r="CK89" s="35">
        <f t="shared" si="182"/>
        <v>0</v>
      </c>
      <c r="CL89" s="35">
        <f t="shared" si="183"/>
        <v>12.48419540229885</v>
      </c>
      <c r="CM89" s="35">
        <f t="shared" si="184"/>
        <v>0</v>
      </c>
      <c r="CN89" s="35">
        <f t="shared" si="185"/>
        <v>0</v>
      </c>
      <c r="CO89" s="35">
        <f t="shared" si="186"/>
        <v>0</v>
      </c>
      <c r="CP89" s="35">
        <f t="shared" si="187"/>
        <v>76.149425287356323</v>
      </c>
      <c r="CQ89" s="35">
        <f t="shared" si="188"/>
        <v>52.613524991832733</v>
      </c>
      <c r="CR89" s="35">
        <f t="shared" si="189"/>
        <v>32.47304802352172</v>
      </c>
      <c r="CS89" s="35">
        <f t="shared" si="190"/>
        <v>100</v>
      </c>
      <c r="CT89" s="23"/>
      <c r="CU89" s="21">
        <v>696</v>
      </c>
      <c r="CV89" s="21">
        <v>420.4</v>
      </c>
      <c r="CW89" s="21">
        <v>256.5</v>
      </c>
      <c r="CX89" s="21">
        <v>461.8</v>
      </c>
      <c r="CY89" s="21">
        <v>148.9</v>
      </c>
      <c r="CZ89" s="21"/>
      <c r="DA89" s="21">
        <v>86.89</v>
      </c>
      <c r="DB89" s="21"/>
      <c r="DC89" s="21"/>
      <c r="DD89" s="21"/>
      <c r="DE89" s="21">
        <v>530</v>
      </c>
      <c r="DF89" s="21">
        <v>322.10000000000002</v>
      </c>
      <c r="DG89" s="21">
        <v>198.8</v>
      </c>
      <c r="DH89" s="21">
        <v>612.20000000000005</v>
      </c>
      <c r="DI89" s="23"/>
      <c r="DJ89" s="21">
        <v>27.22</v>
      </c>
      <c r="DK89" s="21">
        <v>17.07</v>
      </c>
      <c r="DL89" s="21">
        <v>10.06</v>
      </c>
      <c r="DM89" s="21">
        <v>15.12</v>
      </c>
      <c r="DN89" s="21">
        <v>8.6579999999999995</v>
      </c>
      <c r="DO89" s="21"/>
      <c r="DP89" s="21">
        <v>5.8490000000000002</v>
      </c>
      <c r="DQ89" s="21"/>
      <c r="DR89" s="21"/>
      <c r="DS89" s="21"/>
      <c r="DT89" s="21">
        <v>19.989999999999998</v>
      </c>
      <c r="DU89" s="21">
        <v>24.59</v>
      </c>
      <c r="DV89" s="21">
        <v>15.57</v>
      </c>
      <c r="DW89" s="21">
        <v>24.87</v>
      </c>
    </row>
    <row r="90" spans="1:127" x14ac:dyDescent="0.2">
      <c r="A90" s="29" t="s">
        <v>77</v>
      </c>
      <c r="B90" s="29" t="e">
        <f>VLOOKUP(A90,#REF!,6,FALSE)</f>
        <v>#REF!</v>
      </c>
      <c r="C90" s="48" t="s">
        <v>335</v>
      </c>
      <c r="D90" s="29" t="s">
        <v>149</v>
      </c>
      <c r="E90" s="96" t="str">
        <f t="shared" si="98"/>
        <v/>
      </c>
      <c r="F90" s="97">
        <f t="shared" si="99"/>
        <v>-181.71215189873433</v>
      </c>
      <c r="G90" s="97">
        <f t="shared" si="100"/>
        <v>-130.53893333333332</v>
      </c>
      <c r="H90" s="97">
        <f t="shared" si="101"/>
        <v>-45.361818181818137</v>
      </c>
      <c r="I90" s="97">
        <f t="shared" si="102"/>
        <v>-22.169647058823557</v>
      </c>
      <c r="J90" s="97">
        <f t="shared" si="103"/>
        <v>-4.4598630136985946</v>
      </c>
      <c r="K90" s="97" t="str">
        <f t="shared" si="104"/>
        <v/>
      </c>
      <c r="L90" s="97" t="str">
        <f t="shared" si="105"/>
        <v/>
      </c>
      <c r="M90" s="97" t="str">
        <f t="shared" si="106"/>
        <v/>
      </c>
      <c r="N90" s="97" t="str">
        <f t="shared" si="107"/>
        <v/>
      </c>
      <c r="O90" s="97" t="str">
        <f t="shared" si="108"/>
        <v/>
      </c>
      <c r="P90" s="97" t="str">
        <f t="shared" si="109"/>
        <v/>
      </c>
      <c r="Q90" s="96" t="str">
        <f t="shared" si="110"/>
        <v/>
      </c>
      <c r="R90" s="97">
        <f t="shared" si="111"/>
        <v>87.783333333333331</v>
      </c>
      <c r="S90" s="97">
        <f t="shared" si="112"/>
        <v>-30.716666666666669</v>
      </c>
      <c r="T90" s="97">
        <f t="shared" si="113"/>
        <v>-22.116666666666674</v>
      </c>
      <c r="U90" s="97">
        <f t="shared" si="114"/>
        <v>69.783333333333331</v>
      </c>
      <c r="V90" s="97">
        <f t="shared" si="115"/>
        <v>-5.7166666666666686</v>
      </c>
      <c r="W90" s="97" t="str">
        <f t="shared" si="116"/>
        <v/>
      </c>
      <c r="X90" s="97" t="str">
        <f t="shared" si="117"/>
        <v/>
      </c>
      <c r="Y90" s="97" t="str">
        <f t="shared" si="118"/>
        <v/>
      </c>
      <c r="Z90" s="97" t="str">
        <f t="shared" si="119"/>
        <v/>
      </c>
      <c r="AA90" s="97" t="str">
        <f t="shared" si="120"/>
        <v/>
      </c>
      <c r="AB90" s="97" t="str">
        <f t="shared" si="121"/>
        <v/>
      </c>
      <c r="AC90" s="36">
        <f t="shared" si="122"/>
        <v>0</v>
      </c>
      <c r="AD90" s="35">
        <f t="shared" si="123"/>
        <v>24.095341278439875</v>
      </c>
      <c r="AE90" s="35">
        <f t="shared" si="124"/>
        <v>15.176745544843703</v>
      </c>
      <c r="AF90" s="35">
        <f t="shared" si="125"/>
        <v>30.241935483870964</v>
      </c>
      <c r="AG90" s="35">
        <f t="shared" si="126"/>
        <v>41.343042071197402</v>
      </c>
      <c r="AH90" s="35">
        <f t="shared" si="127"/>
        <v>37.38399071925754</v>
      </c>
      <c r="AI90" s="35">
        <f t="shared" si="128"/>
        <v>0</v>
      </c>
      <c r="AJ90" s="35">
        <f t="shared" si="129"/>
        <v>0</v>
      </c>
      <c r="AK90" s="35">
        <f t="shared" si="130"/>
        <v>0</v>
      </c>
      <c r="AL90" s="35">
        <f t="shared" si="131"/>
        <v>0</v>
      </c>
      <c r="AM90" s="35">
        <f t="shared" si="132"/>
        <v>0</v>
      </c>
      <c r="AN90" s="35">
        <f t="shared" si="133"/>
        <v>0</v>
      </c>
      <c r="AO90" s="36">
        <f t="shared" si="134"/>
        <v>0</v>
      </c>
      <c r="AP90" s="35">
        <f t="shared" si="135"/>
        <v>100</v>
      </c>
      <c r="AQ90" s="35">
        <f t="shared" si="136"/>
        <v>46.717625899280577</v>
      </c>
      <c r="AR90" s="35">
        <f t="shared" si="137"/>
        <v>50.584532374100718</v>
      </c>
      <c r="AS90" s="35">
        <f t="shared" si="138"/>
        <v>91.906474820143885</v>
      </c>
      <c r="AT90" s="35">
        <f t="shared" si="139"/>
        <v>57.958633093525179</v>
      </c>
      <c r="AU90" s="35">
        <f t="shared" si="140"/>
        <v>0</v>
      </c>
      <c r="AV90" s="35">
        <f t="shared" si="141"/>
        <v>0</v>
      </c>
      <c r="AW90" s="35">
        <f t="shared" si="142"/>
        <v>0</v>
      </c>
      <c r="AX90" s="35">
        <f t="shared" si="143"/>
        <v>0</v>
      </c>
      <c r="AY90" s="35">
        <f t="shared" si="144"/>
        <v>0</v>
      </c>
      <c r="AZ90" s="35">
        <f t="shared" si="145"/>
        <v>0</v>
      </c>
      <c r="BA90" s="36">
        <f t="shared" si="146"/>
        <v>0</v>
      </c>
      <c r="BB90" s="35">
        <f t="shared" si="147"/>
        <v>58.28149084178412</v>
      </c>
      <c r="BC90" s="35">
        <f t="shared" si="148"/>
        <v>36.709310163261875</v>
      </c>
      <c r="BD90" s="35">
        <f t="shared" si="149"/>
        <v>73.148791111672239</v>
      </c>
      <c r="BE90" s="35">
        <f t="shared" si="150"/>
        <v>99.999999999999986</v>
      </c>
      <c r="BF90" s="35">
        <f t="shared" si="151"/>
        <v>90.423899273977142</v>
      </c>
      <c r="BG90" s="35">
        <f t="shared" si="152"/>
        <v>0</v>
      </c>
      <c r="BH90" s="35">
        <f t="shared" si="153"/>
        <v>0</v>
      </c>
      <c r="BI90" s="35">
        <f t="shared" si="154"/>
        <v>0</v>
      </c>
      <c r="BJ90" s="35">
        <f t="shared" si="155"/>
        <v>0</v>
      </c>
      <c r="BK90" s="35">
        <f t="shared" si="156"/>
        <v>0</v>
      </c>
      <c r="BL90" s="35">
        <f t="shared" si="157"/>
        <v>0</v>
      </c>
      <c r="BM90" s="35">
        <f t="shared" si="158"/>
        <v>0</v>
      </c>
      <c r="BN90" s="35">
        <f t="shared" si="159"/>
        <v>0</v>
      </c>
      <c r="BO90" s="35">
        <f t="shared" si="160"/>
        <v>100</v>
      </c>
      <c r="BP90" s="36">
        <f t="shared" si="161"/>
        <v>0</v>
      </c>
      <c r="BQ90" s="35">
        <f t="shared" si="162"/>
        <v>24.095341278439872</v>
      </c>
      <c r="BR90" s="35">
        <f t="shared" si="163"/>
        <v>15.176745544843703</v>
      </c>
      <c r="BS90" s="35">
        <f t="shared" si="164"/>
        <v>30.241935483870968</v>
      </c>
      <c r="BT90" s="35">
        <f t="shared" si="165"/>
        <v>41.343042071197409</v>
      </c>
      <c r="BU90" s="35">
        <f t="shared" si="166"/>
        <v>37.38399071925754</v>
      </c>
      <c r="BV90" s="35">
        <f t="shared" si="167"/>
        <v>0</v>
      </c>
      <c r="BW90" s="35">
        <f t="shared" si="168"/>
        <v>0</v>
      </c>
      <c r="BX90" s="35">
        <f t="shared" si="169"/>
        <v>0</v>
      </c>
      <c r="BY90" s="35">
        <f t="shared" si="170"/>
        <v>0</v>
      </c>
      <c r="BZ90" s="35">
        <f t="shared" si="171"/>
        <v>0</v>
      </c>
      <c r="CA90" s="35">
        <f t="shared" si="172"/>
        <v>0</v>
      </c>
      <c r="CB90" s="35">
        <f t="shared" si="173"/>
        <v>0</v>
      </c>
      <c r="CC90" s="35">
        <f t="shared" si="174"/>
        <v>0</v>
      </c>
      <c r="CD90" s="35">
        <f t="shared" si="175"/>
        <v>1.557305336832896</v>
      </c>
      <c r="CE90" s="36">
        <f t="shared" si="176"/>
        <v>0</v>
      </c>
      <c r="CF90" s="35">
        <f t="shared" si="177"/>
        <v>100</v>
      </c>
      <c r="CG90" s="35">
        <f t="shared" si="178"/>
        <v>46.717625899280577</v>
      </c>
      <c r="CH90" s="35">
        <f t="shared" si="179"/>
        <v>50.584532374100718</v>
      </c>
      <c r="CI90" s="35">
        <f t="shared" si="180"/>
        <v>91.906474820143885</v>
      </c>
      <c r="CJ90" s="35">
        <f t="shared" si="181"/>
        <v>57.958633093525179</v>
      </c>
      <c r="CK90" s="35">
        <f t="shared" si="182"/>
        <v>0</v>
      </c>
      <c r="CL90" s="35">
        <f t="shared" si="183"/>
        <v>0</v>
      </c>
      <c r="CM90" s="35">
        <f t="shared" si="184"/>
        <v>0</v>
      </c>
      <c r="CN90" s="35">
        <f t="shared" si="185"/>
        <v>0</v>
      </c>
      <c r="CO90" s="35">
        <f t="shared" si="186"/>
        <v>0</v>
      </c>
      <c r="CP90" s="35">
        <f t="shared" si="187"/>
        <v>0</v>
      </c>
      <c r="CQ90" s="35">
        <f t="shared" si="188"/>
        <v>0</v>
      </c>
      <c r="CR90" s="35">
        <f t="shared" si="189"/>
        <v>0</v>
      </c>
      <c r="CS90" s="35">
        <f t="shared" si="190"/>
        <v>100</v>
      </c>
      <c r="CT90" s="23"/>
      <c r="CU90" s="21">
        <v>222.4</v>
      </c>
      <c r="CV90" s="21">
        <v>103.9</v>
      </c>
      <c r="CW90" s="21">
        <v>112.5</v>
      </c>
      <c r="CX90" s="21">
        <v>204.4</v>
      </c>
      <c r="CY90" s="21">
        <v>128.9</v>
      </c>
      <c r="CZ90" s="21"/>
      <c r="DA90" s="21"/>
      <c r="DB90" s="21"/>
      <c r="DC90" s="21"/>
      <c r="DD90" s="21"/>
      <c r="DE90" s="21"/>
      <c r="DF90" s="21"/>
      <c r="DG90" s="21"/>
      <c r="DH90" s="21">
        <v>35.6</v>
      </c>
      <c r="DI90" s="23"/>
      <c r="DJ90" s="21">
        <v>20.98</v>
      </c>
      <c r="DK90" s="21">
        <v>5.7329999999999997</v>
      </c>
      <c r="DL90" s="21">
        <v>7.1870000000000003</v>
      </c>
      <c r="DM90" s="21">
        <v>11.88</v>
      </c>
      <c r="DN90" s="21">
        <v>6.9930000000000003</v>
      </c>
      <c r="DO90" s="21"/>
      <c r="DP90" s="21"/>
      <c r="DQ90" s="21"/>
      <c r="DR90" s="21"/>
      <c r="DS90" s="21"/>
      <c r="DT90" s="21"/>
      <c r="DU90" s="21"/>
      <c r="DV90" s="21"/>
      <c r="DW90" s="21">
        <v>4.5419999999999998</v>
      </c>
    </row>
    <row r="91" spans="1:127" x14ac:dyDescent="0.2">
      <c r="A91" s="29" t="s">
        <v>71</v>
      </c>
      <c r="B91" s="29" t="e">
        <f>VLOOKUP(A91,#REF!,6,FALSE)</f>
        <v>#REF!</v>
      </c>
      <c r="C91" s="48" t="s">
        <v>335</v>
      </c>
      <c r="D91" s="29" t="s">
        <v>150</v>
      </c>
      <c r="E91" s="96" t="str">
        <f t="shared" si="98"/>
        <v/>
      </c>
      <c r="F91" s="97">
        <f t="shared" si="99"/>
        <v>-104.21215189873436</v>
      </c>
      <c r="G91" s="97">
        <f t="shared" si="100"/>
        <v>-47.83893333333333</v>
      </c>
      <c r="H91" s="97">
        <f t="shared" si="101"/>
        <v>-75.001818181818138</v>
      </c>
      <c r="I91" s="97">
        <f t="shared" si="102"/>
        <v>-33.969647058823568</v>
      </c>
      <c r="J91" s="97">
        <f t="shared" si="103"/>
        <v>23.040136986301405</v>
      </c>
      <c r="K91" s="97" t="str">
        <f t="shared" si="104"/>
        <v/>
      </c>
      <c r="L91" s="97" t="str">
        <f t="shared" si="105"/>
        <v/>
      </c>
      <c r="M91" s="97" t="str">
        <f t="shared" si="106"/>
        <v/>
      </c>
      <c r="N91" s="97" t="str">
        <f t="shared" si="107"/>
        <v/>
      </c>
      <c r="O91" s="97" t="str">
        <f t="shared" si="108"/>
        <v/>
      </c>
      <c r="P91" s="97" t="str">
        <f t="shared" si="109"/>
        <v/>
      </c>
      <c r="Q91" s="96" t="str">
        <f t="shared" si="110"/>
        <v/>
      </c>
      <c r="R91" s="97">
        <f t="shared" si="111"/>
        <v>139.82499999999996</v>
      </c>
      <c r="S91" s="97">
        <f t="shared" si="112"/>
        <v>26.524999999999977</v>
      </c>
      <c r="T91" s="97">
        <f t="shared" si="113"/>
        <v>-77.215000000000018</v>
      </c>
      <c r="U91" s="97">
        <f t="shared" si="114"/>
        <v>32.524999999999977</v>
      </c>
      <c r="V91" s="97">
        <f t="shared" si="115"/>
        <v>-3.6750000000000114</v>
      </c>
      <c r="W91" s="97" t="str">
        <f t="shared" si="116"/>
        <v/>
      </c>
      <c r="X91" s="97" t="str">
        <f t="shared" si="117"/>
        <v/>
      </c>
      <c r="Y91" s="97" t="str">
        <f t="shared" si="118"/>
        <v/>
      </c>
      <c r="Z91" s="97" t="str">
        <f t="shared" si="119"/>
        <v/>
      </c>
      <c r="AA91" s="97" t="str">
        <f t="shared" si="120"/>
        <v/>
      </c>
      <c r="AB91" s="97" t="str">
        <f t="shared" si="121"/>
        <v/>
      </c>
      <c r="AC91" s="36">
        <f t="shared" si="122"/>
        <v>0</v>
      </c>
      <c r="AD91" s="35">
        <f t="shared" si="123"/>
        <v>32.491874322860234</v>
      </c>
      <c r="AE91" s="35">
        <f t="shared" si="124"/>
        <v>27.256792287467132</v>
      </c>
      <c r="AF91" s="35">
        <f t="shared" si="125"/>
        <v>22.274193548387096</v>
      </c>
      <c r="AG91" s="35">
        <f t="shared" si="126"/>
        <v>38.956310679611654</v>
      </c>
      <c r="AH91" s="35">
        <f t="shared" si="127"/>
        <v>45.359628770301626</v>
      </c>
      <c r="AI91" s="35">
        <f t="shared" si="128"/>
        <v>0</v>
      </c>
      <c r="AJ91" s="35">
        <f t="shared" si="129"/>
        <v>0</v>
      </c>
      <c r="AK91" s="35">
        <f t="shared" si="130"/>
        <v>0</v>
      </c>
      <c r="AL91" s="35">
        <f t="shared" si="131"/>
        <v>0</v>
      </c>
      <c r="AM91" s="35">
        <f t="shared" si="132"/>
        <v>0</v>
      </c>
      <c r="AN91" s="35">
        <f t="shared" si="133"/>
        <v>0</v>
      </c>
      <c r="AO91" s="36">
        <f t="shared" si="134"/>
        <v>0</v>
      </c>
      <c r="AP91" s="35">
        <f t="shared" si="135"/>
        <v>100</v>
      </c>
      <c r="AQ91" s="35">
        <f t="shared" si="136"/>
        <v>62.220740246748925</v>
      </c>
      <c r="AR91" s="35">
        <f t="shared" si="137"/>
        <v>27.629209736578861</v>
      </c>
      <c r="AS91" s="35">
        <f t="shared" si="138"/>
        <v>64.221407135711914</v>
      </c>
      <c r="AT91" s="35">
        <f t="shared" si="139"/>
        <v>52.150716905635214</v>
      </c>
      <c r="AU91" s="35">
        <f t="shared" si="140"/>
        <v>0</v>
      </c>
      <c r="AV91" s="35">
        <f t="shared" si="141"/>
        <v>0</v>
      </c>
      <c r="AW91" s="35">
        <f t="shared" si="142"/>
        <v>0</v>
      </c>
      <c r="AX91" s="35">
        <f t="shared" si="143"/>
        <v>0</v>
      </c>
      <c r="AY91" s="35">
        <f t="shared" si="144"/>
        <v>0</v>
      </c>
      <c r="AZ91" s="35">
        <f t="shared" si="145"/>
        <v>0</v>
      </c>
      <c r="BA91" s="36">
        <f t="shared" si="146"/>
        <v>0</v>
      </c>
      <c r="BB91" s="35">
        <f t="shared" si="147"/>
        <v>71.631702471369621</v>
      </c>
      <c r="BC91" s="35">
        <f t="shared" si="148"/>
        <v>60.090421871602729</v>
      </c>
      <c r="BD91" s="35">
        <f t="shared" si="149"/>
        <v>49.105766850919892</v>
      </c>
      <c r="BE91" s="35">
        <f t="shared" si="150"/>
        <v>85.883222009783239</v>
      </c>
      <c r="BF91" s="35">
        <f t="shared" si="151"/>
        <v>100</v>
      </c>
      <c r="BG91" s="35">
        <f t="shared" si="152"/>
        <v>0</v>
      </c>
      <c r="BH91" s="35">
        <f t="shared" si="153"/>
        <v>0</v>
      </c>
      <c r="BI91" s="35">
        <f t="shared" si="154"/>
        <v>0</v>
      </c>
      <c r="BJ91" s="35">
        <f t="shared" si="155"/>
        <v>0</v>
      </c>
      <c r="BK91" s="35">
        <f t="shared" si="156"/>
        <v>0</v>
      </c>
      <c r="BL91" s="35">
        <f t="shared" si="157"/>
        <v>0</v>
      </c>
      <c r="BM91" s="35">
        <f t="shared" si="158"/>
        <v>0</v>
      </c>
      <c r="BN91" s="35">
        <f t="shared" si="159"/>
        <v>0</v>
      </c>
      <c r="BO91" s="35">
        <f t="shared" si="160"/>
        <v>100</v>
      </c>
      <c r="BP91" s="36">
        <f t="shared" si="161"/>
        <v>0</v>
      </c>
      <c r="BQ91" s="35">
        <f t="shared" si="162"/>
        <v>32.491874322860234</v>
      </c>
      <c r="BR91" s="35">
        <f t="shared" si="163"/>
        <v>27.256792287467132</v>
      </c>
      <c r="BS91" s="35">
        <f t="shared" si="164"/>
        <v>22.274193548387096</v>
      </c>
      <c r="BT91" s="35">
        <f t="shared" si="165"/>
        <v>38.956310679611654</v>
      </c>
      <c r="BU91" s="35">
        <f t="shared" si="166"/>
        <v>45.359628770301626</v>
      </c>
      <c r="BV91" s="35">
        <f t="shared" si="167"/>
        <v>0</v>
      </c>
      <c r="BW91" s="35">
        <f t="shared" si="168"/>
        <v>0</v>
      </c>
      <c r="BX91" s="35">
        <f t="shared" si="169"/>
        <v>0</v>
      </c>
      <c r="BY91" s="35">
        <f t="shared" si="170"/>
        <v>0</v>
      </c>
      <c r="BZ91" s="35">
        <f t="shared" si="171"/>
        <v>0</v>
      </c>
      <c r="CA91" s="35">
        <f t="shared" si="172"/>
        <v>0</v>
      </c>
      <c r="CB91" s="35">
        <f t="shared" si="173"/>
        <v>0</v>
      </c>
      <c r="CC91" s="35">
        <f t="shared" si="174"/>
        <v>0</v>
      </c>
      <c r="CD91" s="35">
        <f t="shared" si="175"/>
        <v>1.8412073490813647</v>
      </c>
      <c r="CE91" s="36">
        <f t="shared" si="176"/>
        <v>0</v>
      </c>
      <c r="CF91" s="35">
        <f t="shared" si="177"/>
        <v>100</v>
      </c>
      <c r="CG91" s="35">
        <f t="shared" si="178"/>
        <v>62.220740246748925</v>
      </c>
      <c r="CH91" s="35">
        <f t="shared" si="179"/>
        <v>27.629209736578861</v>
      </c>
      <c r="CI91" s="35">
        <f t="shared" si="180"/>
        <v>64.221407135711914</v>
      </c>
      <c r="CJ91" s="35">
        <f t="shared" si="181"/>
        <v>52.150716905635214</v>
      </c>
      <c r="CK91" s="35">
        <f t="shared" si="182"/>
        <v>0</v>
      </c>
      <c r="CL91" s="35">
        <f t="shared" si="183"/>
        <v>0</v>
      </c>
      <c r="CM91" s="35">
        <f t="shared" si="184"/>
        <v>0</v>
      </c>
      <c r="CN91" s="35">
        <f t="shared" si="185"/>
        <v>0</v>
      </c>
      <c r="CO91" s="35">
        <f t="shared" si="186"/>
        <v>0</v>
      </c>
      <c r="CP91" s="35">
        <f t="shared" si="187"/>
        <v>0</v>
      </c>
      <c r="CQ91" s="35">
        <f t="shared" si="188"/>
        <v>0</v>
      </c>
      <c r="CR91" s="35">
        <f t="shared" si="189"/>
        <v>0</v>
      </c>
      <c r="CS91" s="35">
        <f t="shared" si="190"/>
        <v>99.999999999999986</v>
      </c>
      <c r="CT91" s="23"/>
      <c r="CU91" s="21">
        <v>299.89999999999998</v>
      </c>
      <c r="CV91" s="21">
        <v>186.6</v>
      </c>
      <c r="CW91" s="21">
        <v>82.86</v>
      </c>
      <c r="CX91" s="21">
        <v>192.6</v>
      </c>
      <c r="CY91" s="21">
        <v>156.4</v>
      </c>
      <c r="CZ91" s="21"/>
      <c r="DA91" s="21"/>
      <c r="DB91" s="21"/>
      <c r="DC91" s="21"/>
      <c r="DD91" s="21"/>
      <c r="DE91" s="21"/>
      <c r="DF91" s="21"/>
      <c r="DG91" s="21"/>
      <c r="DH91" s="21">
        <v>42.09</v>
      </c>
      <c r="DI91" s="23"/>
      <c r="DJ91" s="21">
        <v>24.07</v>
      </c>
      <c r="DK91" s="21">
        <v>6.415</v>
      </c>
      <c r="DL91" s="21">
        <v>4.9400000000000004</v>
      </c>
      <c r="DM91" s="21">
        <v>10.78</v>
      </c>
      <c r="DN91" s="21">
        <v>9.39</v>
      </c>
      <c r="DO91" s="21"/>
      <c r="DP91" s="21"/>
      <c r="DQ91" s="21"/>
      <c r="DR91" s="21"/>
      <c r="DS91" s="21"/>
      <c r="DT91" s="21"/>
      <c r="DU91" s="21"/>
      <c r="DV91" s="21"/>
      <c r="DW91" s="21">
        <v>5.3479999999999999</v>
      </c>
    </row>
    <row r="92" spans="1:127" x14ac:dyDescent="0.2">
      <c r="A92" s="29" t="s">
        <v>100</v>
      </c>
      <c r="B92" s="29" t="e">
        <f>VLOOKUP(A92,#REF!,6,FALSE)</f>
        <v>#REF!</v>
      </c>
      <c r="C92" s="48" t="s">
        <v>335</v>
      </c>
      <c r="D92" s="29" t="s">
        <v>150</v>
      </c>
      <c r="E92" s="96" t="str">
        <f t="shared" si="98"/>
        <v/>
      </c>
      <c r="F92" s="97" t="str">
        <f t="shared" si="99"/>
        <v/>
      </c>
      <c r="G92" s="97" t="str">
        <f t="shared" si="100"/>
        <v/>
      </c>
      <c r="H92" s="97">
        <f t="shared" si="101"/>
        <v>-99.70181818181814</v>
      </c>
      <c r="I92" s="97">
        <f t="shared" si="102"/>
        <v>-170.88964705882356</v>
      </c>
      <c r="J92" s="97">
        <f t="shared" si="103"/>
        <v>-101.0598630136986</v>
      </c>
      <c r="K92" s="97" t="str">
        <f t="shared" si="104"/>
        <v/>
      </c>
      <c r="L92" s="97" t="str">
        <f t="shared" si="105"/>
        <v/>
      </c>
      <c r="M92" s="97" t="str">
        <f t="shared" si="106"/>
        <v/>
      </c>
      <c r="N92" s="97" t="str">
        <f t="shared" si="107"/>
        <v/>
      </c>
      <c r="O92" s="97" t="str">
        <f t="shared" si="108"/>
        <v/>
      </c>
      <c r="P92" s="97" t="str">
        <f t="shared" si="109"/>
        <v/>
      </c>
      <c r="Q92" s="96" t="str">
        <f t="shared" si="110"/>
        <v/>
      </c>
      <c r="R92" s="97" t="str">
        <f t="shared" si="111"/>
        <v/>
      </c>
      <c r="S92" s="97" t="str">
        <f t="shared" si="112"/>
        <v/>
      </c>
      <c r="T92" s="97">
        <f t="shared" si="113"/>
        <v>9.4466666666666654</v>
      </c>
      <c r="U92" s="97">
        <f t="shared" si="114"/>
        <v>6.9666666666666686</v>
      </c>
      <c r="V92" s="97">
        <f t="shared" si="115"/>
        <v>-16.413333333333334</v>
      </c>
      <c r="W92" s="97" t="str">
        <f t="shared" si="116"/>
        <v/>
      </c>
      <c r="X92" s="97" t="str">
        <f t="shared" si="117"/>
        <v/>
      </c>
      <c r="Y92" s="97" t="str">
        <f t="shared" si="118"/>
        <v/>
      </c>
      <c r="Z92" s="97" t="str">
        <f t="shared" si="119"/>
        <v/>
      </c>
      <c r="AA92" s="97" t="str">
        <f t="shared" si="120"/>
        <v/>
      </c>
      <c r="AB92" s="97" t="str">
        <f t="shared" si="121"/>
        <v/>
      </c>
      <c r="AC92" s="36">
        <f t="shared" si="122"/>
        <v>0</v>
      </c>
      <c r="AD92" s="35">
        <f t="shared" si="123"/>
        <v>0</v>
      </c>
      <c r="AE92" s="35">
        <f t="shared" si="124"/>
        <v>0</v>
      </c>
      <c r="AF92" s="35">
        <f t="shared" si="125"/>
        <v>15.634408602150538</v>
      </c>
      <c r="AG92" s="35">
        <f t="shared" si="126"/>
        <v>11.262135922330096</v>
      </c>
      <c r="AH92" s="35">
        <f t="shared" si="127"/>
        <v>9.3677494199535953</v>
      </c>
      <c r="AI92" s="35">
        <f t="shared" si="128"/>
        <v>0</v>
      </c>
      <c r="AJ92" s="35">
        <f t="shared" si="129"/>
        <v>0</v>
      </c>
      <c r="AK92" s="35">
        <f t="shared" si="130"/>
        <v>0</v>
      </c>
      <c r="AL92" s="35">
        <f t="shared" si="131"/>
        <v>0</v>
      </c>
      <c r="AM92" s="35">
        <f t="shared" si="132"/>
        <v>0</v>
      </c>
      <c r="AN92" s="35">
        <f t="shared" si="133"/>
        <v>0</v>
      </c>
      <c r="AO92" s="36">
        <f t="shared" si="134"/>
        <v>0</v>
      </c>
      <c r="AP92" s="35">
        <f t="shared" si="135"/>
        <v>0</v>
      </c>
      <c r="AQ92" s="35">
        <f t="shared" si="136"/>
        <v>0</v>
      </c>
      <c r="AR92" s="35">
        <f t="shared" si="137"/>
        <v>100</v>
      </c>
      <c r="AS92" s="35">
        <f t="shared" si="138"/>
        <v>95.735900962861081</v>
      </c>
      <c r="AT92" s="35">
        <f t="shared" si="139"/>
        <v>55.536451169188439</v>
      </c>
      <c r="AU92" s="35">
        <f t="shared" si="140"/>
        <v>0</v>
      </c>
      <c r="AV92" s="35">
        <f t="shared" si="141"/>
        <v>0</v>
      </c>
      <c r="AW92" s="35">
        <f t="shared" si="142"/>
        <v>0</v>
      </c>
      <c r="AX92" s="35">
        <f t="shared" si="143"/>
        <v>0</v>
      </c>
      <c r="AY92" s="35">
        <f t="shared" si="144"/>
        <v>0</v>
      </c>
      <c r="AZ92" s="35">
        <f t="shared" si="145"/>
        <v>0</v>
      </c>
      <c r="BA92" s="36">
        <f t="shared" si="146"/>
        <v>0</v>
      </c>
      <c r="BB92" s="35">
        <f t="shared" si="147"/>
        <v>0</v>
      </c>
      <c r="BC92" s="35">
        <f t="shared" si="148"/>
        <v>0</v>
      </c>
      <c r="BD92" s="35">
        <f t="shared" si="149"/>
        <v>100</v>
      </c>
      <c r="BE92" s="35">
        <f t="shared" si="150"/>
        <v>72.034294413803224</v>
      </c>
      <c r="BF92" s="35">
        <f t="shared" si="151"/>
        <v>59.917516922674302</v>
      </c>
      <c r="BG92" s="35">
        <f t="shared" si="152"/>
        <v>0</v>
      </c>
      <c r="BH92" s="35">
        <f t="shared" si="153"/>
        <v>0</v>
      </c>
      <c r="BI92" s="35">
        <f t="shared" si="154"/>
        <v>0</v>
      </c>
      <c r="BJ92" s="35">
        <f t="shared" si="155"/>
        <v>0</v>
      </c>
      <c r="BK92" s="35">
        <f t="shared" si="156"/>
        <v>0</v>
      </c>
      <c r="BL92" s="35">
        <f t="shared" si="157"/>
        <v>0</v>
      </c>
      <c r="BM92" s="35">
        <f t="shared" si="158"/>
        <v>0</v>
      </c>
      <c r="BN92" s="35">
        <f t="shared" si="159"/>
        <v>0</v>
      </c>
      <c r="BO92" s="35">
        <f t="shared" si="160"/>
        <v>0</v>
      </c>
      <c r="BP92" s="36">
        <f t="shared" si="161"/>
        <v>0</v>
      </c>
      <c r="BQ92" s="35">
        <f t="shared" si="162"/>
        <v>0</v>
      </c>
      <c r="BR92" s="35">
        <f t="shared" si="163"/>
        <v>0</v>
      </c>
      <c r="BS92" s="35">
        <f t="shared" si="164"/>
        <v>15.634408602150538</v>
      </c>
      <c r="BT92" s="35">
        <f t="shared" si="165"/>
        <v>11.262135922330097</v>
      </c>
      <c r="BU92" s="35">
        <f t="shared" si="166"/>
        <v>9.3677494199535953</v>
      </c>
      <c r="BV92" s="35">
        <f t="shared" si="167"/>
        <v>0</v>
      </c>
      <c r="BW92" s="35">
        <f t="shared" si="168"/>
        <v>0</v>
      </c>
      <c r="BX92" s="35">
        <f t="shared" si="169"/>
        <v>0</v>
      </c>
      <c r="BY92" s="35">
        <f t="shared" si="170"/>
        <v>0</v>
      </c>
      <c r="BZ92" s="35">
        <f t="shared" si="171"/>
        <v>0</v>
      </c>
      <c r="CA92" s="35">
        <f t="shared" si="172"/>
        <v>0</v>
      </c>
      <c r="CB92" s="35">
        <f t="shared" si="173"/>
        <v>0</v>
      </c>
      <c r="CC92" s="35">
        <f t="shared" si="174"/>
        <v>0</v>
      </c>
      <c r="CD92" s="35">
        <f t="shared" si="175"/>
        <v>0</v>
      </c>
      <c r="CE92" s="36">
        <f t="shared" si="176"/>
        <v>0</v>
      </c>
      <c r="CF92" s="35">
        <f t="shared" si="177"/>
        <v>0</v>
      </c>
      <c r="CG92" s="35">
        <f t="shared" si="178"/>
        <v>0</v>
      </c>
      <c r="CH92" s="35">
        <f t="shared" si="179"/>
        <v>100</v>
      </c>
      <c r="CI92" s="35">
        <f t="shared" si="180"/>
        <v>95.735900962861081</v>
      </c>
      <c r="CJ92" s="35">
        <f t="shared" si="181"/>
        <v>55.536451169188439</v>
      </c>
      <c r="CK92" s="35">
        <f t="shared" si="182"/>
        <v>0</v>
      </c>
      <c r="CL92" s="35">
        <f t="shared" si="183"/>
        <v>0</v>
      </c>
      <c r="CM92" s="35">
        <f t="shared" si="184"/>
        <v>0</v>
      </c>
      <c r="CN92" s="35">
        <f t="shared" si="185"/>
        <v>0</v>
      </c>
      <c r="CO92" s="35">
        <f t="shared" si="186"/>
        <v>0</v>
      </c>
      <c r="CP92" s="35">
        <f t="shared" si="187"/>
        <v>0</v>
      </c>
      <c r="CQ92" s="35">
        <f t="shared" si="188"/>
        <v>0</v>
      </c>
      <c r="CR92" s="35">
        <f t="shared" si="189"/>
        <v>0</v>
      </c>
      <c r="CS92" s="35">
        <f t="shared" si="190"/>
        <v>0</v>
      </c>
      <c r="CT92" s="23"/>
      <c r="CU92" s="21"/>
      <c r="CV92" s="21"/>
      <c r="CW92" s="21">
        <v>58.16</v>
      </c>
      <c r="CX92" s="21">
        <v>55.68</v>
      </c>
      <c r="CY92" s="21">
        <v>32.299999999999997</v>
      </c>
      <c r="CZ92" s="21"/>
      <c r="DA92" s="21"/>
      <c r="DB92" s="21"/>
      <c r="DC92" s="21"/>
      <c r="DD92" s="21"/>
      <c r="DE92" s="21"/>
      <c r="DF92" s="21"/>
      <c r="DG92" s="21"/>
      <c r="DH92" s="21"/>
      <c r="DI92" s="23"/>
      <c r="DJ92" s="21"/>
      <c r="DK92" s="21"/>
      <c r="DL92" s="21">
        <v>6.35</v>
      </c>
      <c r="DM92" s="21">
        <v>3.899</v>
      </c>
      <c r="DN92" s="21">
        <v>4.3959999999999999</v>
      </c>
      <c r="DO92" s="21"/>
      <c r="DP92" s="21"/>
      <c r="DQ92" s="21"/>
      <c r="DR92" s="21"/>
      <c r="DS92" s="21"/>
      <c r="DT92" s="21"/>
      <c r="DU92" s="21"/>
      <c r="DV92" s="21"/>
      <c r="DW92" s="21"/>
    </row>
    <row r="93" spans="1:127" x14ac:dyDescent="0.2">
      <c r="A93" s="29" t="s">
        <v>163</v>
      </c>
      <c r="B93" s="29" t="e">
        <f>VLOOKUP(A93,#REF!,6,FALSE)</f>
        <v>#REF!</v>
      </c>
      <c r="C93" s="48" t="s">
        <v>335</v>
      </c>
      <c r="D93" s="29" t="s">
        <v>151</v>
      </c>
      <c r="E93" s="96" t="str">
        <f t="shared" si="98"/>
        <v/>
      </c>
      <c r="F93" s="97" t="str">
        <f t="shared" si="99"/>
        <v/>
      </c>
      <c r="G93" s="97" t="str">
        <f t="shared" si="100"/>
        <v/>
      </c>
      <c r="H93" s="97" t="str">
        <f t="shared" si="101"/>
        <v/>
      </c>
      <c r="I93" s="97" t="str">
        <f t="shared" si="102"/>
        <v/>
      </c>
      <c r="J93" s="97" t="str">
        <f t="shared" si="103"/>
        <v/>
      </c>
      <c r="K93" s="97" t="str">
        <f t="shared" si="104"/>
        <v/>
      </c>
      <c r="L93" s="97" t="str">
        <f t="shared" si="105"/>
        <v/>
      </c>
      <c r="M93" s="97">
        <f t="shared" si="106"/>
        <v>-116.73658536585364</v>
      </c>
      <c r="N93" s="97">
        <f t="shared" si="107"/>
        <v>-116.80027027027018</v>
      </c>
      <c r="O93" s="97">
        <f t="shared" si="108"/>
        <v>-283.48800000000017</v>
      </c>
      <c r="P93" s="97">
        <f t="shared" si="109"/>
        <v>-289.52567901234551</v>
      </c>
      <c r="Q93" s="96" t="str">
        <f t="shared" si="110"/>
        <v/>
      </c>
      <c r="R93" s="97" t="str">
        <f t="shared" si="111"/>
        <v/>
      </c>
      <c r="S93" s="97" t="str">
        <f t="shared" si="112"/>
        <v/>
      </c>
      <c r="T93" s="97" t="str">
        <f t="shared" si="113"/>
        <v/>
      </c>
      <c r="U93" s="97" t="str">
        <f t="shared" si="114"/>
        <v/>
      </c>
      <c r="V93" s="97" t="str">
        <f t="shared" si="115"/>
        <v/>
      </c>
      <c r="W93" s="97" t="str">
        <f t="shared" si="116"/>
        <v/>
      </c>
      <c r="X93" s="97" t="str">
        <f t="shared" si="117"/>
        <v/>
      </c>
      <c r="Y93" s="97">
        <f t="shared" si="118"/>
        <v>1.1057142857142708</v>
      </c>
      <c r="Z93" s="97">
        <f t="shared" si="119"/>
        <v>90.905714285714254</v>
      </c>
      <c r="AA93" s="97">
        <f t="shared" si="120"/>
        <v>-117.83428571428573</v>
      </c>
      <c r="AB93" s="97">
        <f t="shared" si="121"/>
        <v>19.505714285714276</v>
      </c>
      <c r="AC93" s="36">
        <f t="shared" si="122"/>
        <v>0</v>
      </c>
      <c r="AD93" s="35">
        <f t="shared" si="123"/>
        <v>0</v>
      </c>
      <c r="AE93" s="35">
        <f t="shared" si="124"/>
        <v>0</v>
      </c>
      <c r="AF93" s="35">
        <f t="shared" si="125"/>
        <v>0</v>
      </c>
      <c r="AG93" s="35">
        <f t="shared" si="126"/>
        <v>0</v>
      </c>
      <c r="AH93" s="35">
        <f t="shared" si="127"/>
        <v>0</v>
      </c>
      <c r="AI93" s="35">
        <f t="shared" si="128"/>
        <v>0</v>
      </c>
      <c r="AJ93" s="35">
        <f t="shared" si="129"/>
        <v>0</v>
      </c>
      <c r="AK93" s="35">
        <f t="shared" si="130"/>
        <v>23.180664975297098</v>
      </c>
      <c r="AL93" s="35">
        <f t="shared" si="131"/>
        <v>31.010124793972214</v>
      </c>
      <c r="AM93" s="35">
        <f t="shared" si="132"/>
        <v>5.9149442701006372</v>
      </c>
      <c r="AN93" s="35">
        <f t="shared" si="133"/>
        <v>17.994376757263357</v>
      </c>
      <c r="AO93" s="36">
        <f t="shared" si="134"/>
        <v>0</v>
      </c>
      <c r="AP93" s="35">
        <f t="shared" si="135"/>
        <v>0</v>
      </c>
      <c r="AQ93" s="35">
        <f t="shared" si="136"/>
        <v>0</v>
      </c>
      <c r="AR93" s="35">
        <f t="shared" si="137"/>
        <v>0</v>
      </c>
      <c r="AS93" s="35">
        <f t="shared" si="138"/>
        <v>0</v>
      </c>
      <c r="AT93" s="35">
        <f t="shared" si="139"/>
        <v>0</v>
      </c>
      <c r="AU93" s="35">
        <f t="shared" si="140"/>
        <v>0</v>
      </c>
      <c r="AV93" s="35">
        <f t="shared" si="141"/>
        <v>0</v>
      </c>
      <c r="AW93" s="35">
        <f t="shared" si="142"/>
        <v>65.907365223993935</v>
      </c>
      <c r="AX93" s="35">
        <f t="shared" si="143"/>
        <v>100</v>
      </c>
      <c r="AY93" s="35">
        <f t="shared" si="144"/>
        <v>20.751708428246015</v>
      </c>
      <c r="AZ93" s="35">
        <f t="shared" si="145"/>
        <v>72.892938496583156</v>
      </c>
      <c r="BA93" s="36">
        <f t="shared" si="146"/>
        <v>0</v>
      </c>
      <c r="BB93" s="35">
        <f t="shared" si="147"/>
        <v>0</v>
      </c>
      <c r="BC93" s="35">
        <f t="shared" si="148"/>
        <v>0</v>
      </c>
      <c r="BD93" s="35">
        <f t="shared" si="149"/>
        <v>0</v>
      </c>
      <c r="BE93" s="35">
        <f t="shared" si="150"/>
        <v>0</v>
      </c>
      <c r="BF93" s="35">
        <f t="shared" si="151"/>
        <v>0</v>
      </c>
      <c r="BG93" s="35">
        <f t="shared" si="152"/>
        <v>0</v>
      </c>
      <c r="BH93" s="35">
        <f t="shared" si="153"/>
        <v>0</v>
      </c>
      <c r="BI93" s="35">
        <f t="shared" si="154"/>
        <v>74.751924183816854</v>
      </c>
      <c r="BJ93" s="35">
        <f t="shared" si="155"/>
        <v>100</v>
      </c>
      <c r="BK93" s="35">
        <f t="shared" si="156"/>
        <v>19.074235622716333</v>
      </c>
      <c r="BL93" s="35">
        <f t="shared" si="157"/>
        <v>58.027424516399002</v>
      </c>
      <c r="BM93" s="35">
        <f t="shared" si="158"/>
        <v>37.194033551699562</v>
      </c>
      <c r="BN93" s="35">
        <f t="shared" si="159"/>
        <v>100</v>
      </c>
      <c r="BO93" s="35">
        <f t="shared" si="160"/>
        <v>86.814231202391198</v>
      </c>
      <c r="BP93" s="36">
        <f t="shared" si="161"/>
        <v>0</v>
      </c>
      <c r="BQ93" s="35">
        <f t="shared" si="162"/>
        <v>0</v>
      </c>
      <c r="BR93" s="35">
        <f t="shared" si="163"/>
        <v>0</v>
      </c>
      <c r="BS93" s="35">
        <f t="shared" si="164"/>
        <v>0</v>
      </c>
      <c r="BT93" s="35">
        <f t="shared" si="165"/>
        <v>0</v>
      </c>
      <c r="BU93" s="35">
        <f t="shared" si="166"/>
        <v>0</v>
      </c>
      <c r="BV93" s="35">
        <f t="shared" si="167"/>
        <v>0</v>
      </c>
      <c r="BW93" s="35">
        <f t="shared" si="168"/>
        <v>0</v>
      </c>
      <c r="BX93" s="35">
        <f t="shared" si="169"/>
        <v>23.180664975297102</v>
      </c>
      <c r="BY93" s="35">
        <f t="shared" si="170"/>
        <v>31.010124793972214</v>
      </c>
      <c r="BZ93" s="35">
        <f t="shared" si="171"/>
        <v>5.9149442701006381</v>
      </c>
      <c r="CA93" s="35">
        <f t="shared" si="172"/>
        <v>17.994376757263357</v>
      </c>
      <c r="CB93" s="35">
        <f t="shared" si="173"/>
        <v>4.3068143672373287</v>
      </c>
      <c r="CC93" s="35">
        <f t="shared" si="174"/>
        <v>11.579315164220825</v>
      </c>
      <c r="CD93" s="35">
        <f t="shared" si="175"/>
        <v>10.05249343832021</v>
      </c>
      <c r="CE93" s="36">
        <f t="shared" si="176"/>
        <v>0</v>
      </c>
      <c r="CF93" s="35">
        <f t="shared" si="177"/>
        <v>0</v>
      </c>
      <c r="CG93" s="35">
        <f t="shared" si="178"/>
        <v>0</v>
      </c>
      <c r="CH93" s="35">
        <f t="shared" si="179"/>
        <v>0</v>
      </c>
      <c r="CI93" s="35">
        <f t="shared" si="180"/>
        <v>0</v>
      </c>
      <c r="CJ93" s="35">
        <f t="shared" si="181"/>
        <v>0</v>
      </c>
      <c r="CK93" s="35">
        <f t="shared" si="182"/>
        <v>0</v>
      </c>
      <c r="CL93" s="35">
        <f t="shared" si="183"/>
        <v>0</v>
      </c>
      <c r="CM93" s="35">
        <f t="shared" si="184"/>
        <v>65.907365223993935</v>
      </c>
      <c r="CN93" s="35">
        <f t="shared" si="185"/>
        <v>100</v>
      </c>
      <c r="CO93" s="35">
        <f t="shared" si="186"/>
        <v>20.751708428246015</v>
      </c>
      <c r="CP93" s="35">
        <f t="shared" si="187"/>
        <v>72.892938496583156</v>
      </c>
      <c r="CQ93" s="35">
        <f t="shared" si="188"/>
        <v>55.831157528285473</v>
      </c>
      <c r="CR93" s="35">
        <f t="shared" si="189"/>
        <v>72.106179286335944</v>
      </c>
      <c r="CS93" s="35">
        <f t="shared" si="190"/>
        <v>100</v>
      </c>
      <c r="CT93" s="23"/>
      <c r="CU93" s="21"/>
      <c r="CV93" s="21"/>
      <c r="CW93" s="21"/>
      <c r="CX93" s="21"/>
      <c r="CY93" s="21"/>
      <c r="CZ93" s="21"/>
      <c r="DA93" s="21"/>
      <c r="DB93" s="21">
        <v>173.6</v>
      </c>
      <c r="DC93" s="21">
        <v>263.39999999999998</v>
      </c>
      <c r="DD93" s="21">
        <v>54.66</v>
      </c>
      <c r="DE93" s="21">
        <v>192</v>
      </c>
      <c r="DF93" s="21">
        <v>128.30000000000001</v>
      </c>
      <c r="DG93" s="21">
        <v>165.7</v>
      </c>
      <c r="DH93" s="21">
        <v>229.8</v>
      </c>
      <c r="DI93" s="23"/>
      <c r="DJ93" s="21"/>
      <c r="DK93" s="21"/>
      <c r="DL93" s="21"/>
      <c r="DM93" s="21"/>
      <c r="DN93" s="21"/>
      <c r="DO93" s="21"/>
      <c r="DP93" s="21"/>
      <c r="DQ93" s="21">
        <v>8.0619999999999994</v>
      </c>
      <c r="DR93" s="21">
        <v>12.61</v>
      </c>
      <c r="DS93" s="21">
        <v>4.5090000000000003</v>
      </c>
      <c r="DT93" s="21">
        <v>12.06</v>
      </c>
      <c r="DU93" s="21">
        <v>15.7</v>
      </c>
      <c r="DV93" s="21">
        <v>7.9359999999999999</v>
      </c>
      <c r="DW93" s="21">
        <v>8.1229999999999993</v>
      </c>
    </row>
    <row r="94" spans="1:127" x14ac:dyDescent="0.2">
      <c r="A94" s="29" t="s">
        <v>72</v>
      </c>
      <c r="B94" s="29" t="e">
        <f>VLOOKUP(A94,#REF!,6,FALSE)</f>
        <v>#REF!</v>
      </c>
      <c r="C94" s="48" t="s">
        <v>335</v>
      </c>
      <c r="D94" s="29" t="s">
        <v>152</v>
      </c>
      <c r="E94" s="96" t="str">
        <f t="shared" si="98"/>
        <v/>
      </c>
      <c r="F94" s="97">
        <f t="shared" si="99"/>
        <v>-344.91215189873435</v>
      </c>
      <c r="G94" s="97">
        <f t="shared" si="100"/>
        <v>-208.52893333333333</v>
      </c>
      <c r="H94" s="97">
        <f t="shared" si="101"/>
        <v>-72.151818181818143</v>
      </c>
      <c r="I94" s="97">
        <f t="shared" si="102"/>
        <v>-172.04964705882355</v>
      </c>
      <c r="J94" s="97">
        <f t="shared" si="103"/>
        <v>-41.579863013698599</v>
      </c>
      <c r="K94" s="97">
        <f t="shared" si="104"/>
        <v>16.993333333333339</v>
      </c>
      <c r="L94" s="97">
        <f t="shared" si="105"/>
        <v>-6.4670000000000414</v>
      </c>
      <c r="M94" s="97">
        <f t="shared" si="106"/>
        <v>-261.14658536585364</v>
      </c>
      <c r="N94" s="97">
        <f t="shared" si="107"/>
        <v>-354.06027027027017</v>
      </c>
      <c r="O94" s="97">
        <f t="shared" si="108"/>
        <v>-311.41800000000012</v>
      </c>
      <c r="P94" s="97">
        <f t="shared" si="109"/>
        <v>-283.82567901234552</v>
      </c>
      <c r="Q94" s="96" t="str">
        <f t="shared" si="110"/>
        <v/>
      </c>
      <c r="R94" s="97">
        <f t="shared" si="111"/>
        <v>-47.540000000000006</v>
      </c>
      <c r="S94" s="97">
        <f t="shared" si="112"/>
        <v>-80.830000000000013</v>
      </c>
      <c r="T94" s="97">
        <f t="shared" si="113"/>
        <v>-21.030000000000015</v>
      </c>
      <c r="U94" s="97">
        <f t="shared" si="114"/>
        <v>-52.220000000000006</v>
      </c>
      <c r="V94" s="97">
        <f t="shared" si="115"/>
        <v>-14.960000000000008</v>
      </c>
      <c r="W94" s="97">
        <f t="shared" si="116"/>
        <v>-1.6400000000000148</v>
      </c>
      <c r="X94" s="97">
        <f t="shared" si="117"/>
        <v>60.759999999999991</v>
      </c>
      <c r="Y94" s="97">
        <f t="shared" si="118"/>
        <v>-77.550000000000011</v>
      </c>
      <c r="Z94" s="97">
        <f t="shared" si="119"/>
        <v>-80.600000000000009</v>
      </c>
      <c r="AA94" s="97">
        <f t="shared" si="120"/>
        <v>-80.010000000000005</v>
      </c>
      <c r="AB94" s="97">
        <f t="shared" si="121"/>
        <v>90.95999999999998</v>
      </c>
      <c r="AC94" s="36">
        <f t="shared" si="122"/>
        <v>0</v>
      </c>
      <c r="AD94" s="35">
        <f t="shared" si="123"/>
        <v>6.4138678223185259</v>
      </c>
      <c r="AE94" s="35">
        <f t="shared" si="124"/>
        <v>3.7846917908267601</v>
      </c>
      <c r="AF94" s="35">
        <f t="shared" si="125"/>
        <v>23.04032258064516</v>
      </c>
      <c r="AG94" s="35">
        <f t="shared" si="126"/>
        <v>11.027508090614887</v>
      </c>
      <c r="AH94" s="35">
        <f t="shared" si="127"/>
        <v>26.618329466357309</v>
      </c>
      <c r="AI94" s="35">
        <f t="shared" si="128"/>
        <v>57.652221612726272</v>
      </c>
      <c r="AJ94" s="35">
        <f t="shared" si="129"/>
        <v>35.107943827289873</v>
      </c>
      <c r="AK94" s="35">
        <f t="shared" si="130"/>
        <v>3.8977166510882624</v>
      </c>
      <c r="AL94" s="35">
        <f t="shared" si="131"/>
        <v>3.077466446903697</v>
      </c>
      <c r="AM94" s="35">
        <f t="shared" si="132"/>
        <v>2.8925440969592033</v>
      </c>
      <c r="AN94" s="35">
        <f t="shared" si="133"/>
        <v>18.52858481724461</v>
      </c>
      <c r="AO94" s="36">
        <f t="shared" si="134"/>
        <v>0</v>
      </c>
      <c r="AP94" s="35">
        <f t="shared" si="135"/>
        <v>64.502070167792553</v>
      </c>
      <c r="AQ94" s="35">
        <f t="shared" si="136"/>
        <v>28.230551318370015</v>
      </c>
      <c r="AR94" s="35">
        <f t="shared" si="137"/>
        <v>93.386358683809107</v>
      </c>
      <c r="AS94" s="35">
        <f t="shared" si="138"/>
        <v>59.402920026149488</v>
      </c>
      <c r="AT94" s="35">
        <f t="shared" si="139"/>
        <v>100</v>
      </c>
      <c r="AU94" s="35">
        <f t="shared" si="140"/>
        <v>62.746268656716417</v>
      </c>
      <c r="AV94" s="35">
        <f t="shared" si="141"/>
        <v>100</v>
      </c>
      <c r="AW94" s="35">
        <f t="shared" si="142"/>
        <v>14.764795144157816</v>
      </c>
      <c r="AX94" s="35">
        <f t="shared" si="143"/>
        <v>13.222053616590795</v>
      </c>
      <c r="AY94" s="35">
        <f t="shared" si="144"/>
        <v>13.520485584218514</v>
      </c>
      <c r="AZ94" s="35">
        <f t="shared" si="145"/>
        <v>100</v>
      </c>
      <c r="BA94" s="36">
        <f t="shared" si="146"/>
        <v>0</v>
      </c>
      <c r="BB94" s="35">
        <f t="shared" si="147"/>
        <v>11.125100894468767</v>
      </c>
      <c r="BC94" s="35">
        <f t="shared" si="148"/>
        <v>6.5646937532608796</v>
      </c>
      <c r="BD94" s="35">
        <f t="shared" si="149"/>
        <v>39.964327368711828</v>
      </c>
      <c r="BE94" s="35">
        <f t="shared" si="150"/>
        <v>19.127637725205464</v>
      </c>
      <c r="BF94" s="35">
        <f t="shared" si="151"/>
        <v>46.170518189504641</v>
      </c>
      <c r="BG94" s="35">
        <f t="shared" si="152"/>
        <v>100</v>
      </c>
      <c r="BH94" s="35">
        <f t="shared" si="153"/>
        <v>60.89608144352944</v>
      </c>
      <c r="BI94" s="35">
        <f t="shared" si="154"/>
        <v>6.7607397287667963</v>
      </c>
      <c r="BJ94" s="35">
        <f t="shared" si="155"/>
        <v>5.3379841414894766</v>
      </c>
      <c r="BK94" s="35">
        <f t="shared" si="156"/>
        <v>5.0172291995781428</v>
      </c>
      <c r="BL94" s="35">
        <f t="shared" si="157"/>
        <v>32.138544359502305</v>
      </c>
      <c r="BM94" s="35">
        <f t="shared" si="158"/>
        <v>25.679583422597837</v>
      </c>
      <c r="BN94" s="35">
        <f t="shared" si="159"/>
        <v>100</v>
      </c>
      <c r="BO94" s="35">
        <f t="shared" si="160"/>
        <v>17.154323871599985</v>
      </c>
      <c r="BP94" s="36">
        <f t="shared" si="161"/>
        <v>0</v>
      </c>
      <c r="BQ94" s="35">
        <f t="shared" si="162"/>
        <v>6.4138678223185268</v>
      </c>
      <c r="BR94" s="35">
        <f t="shared" si="163"/>
        <v>3.7846917908267601</v>
      </c>
      <c r="BS94" s="35">
        <f t="shared" si="164"/>
        <v>23.04032258064516</v>
      </c>
      <c r="BT94" s="35">
        <f t="shared" si="165"/>
        <v>11.027508090614887</v>
      </c>
      <c r="BU94" s="35">
        <f t="shared" si="166"/>
        <v>26.618329466357309</v>
      </c>
      <c r="BV94" s="35">
        <f t="shared" si="167"/>
        <v>57.652221612726272</v>
      </c>
      <c r="BW94" s="35">
        <f t="shared" si="168"/>
        <v>35.107943827289873</v>
      </c>
      <c r="BX94" s="35">
        <f t="shared" si="169"/>
        <v>3.8977166510882628</v>
      </c>
      <c r="BY94" s="35">
        <f t="shared" si="170"/>
        <v>3.077466446903697</v>
      </c>
      <c r="BZ94" s="35">
        <f t="shared" si="171"/>
        <v>2.8925440969592033</v>
      </c>
      <c r="CA94" s="35">
        <f t="shared" si="172"/>
        <v>18.52858481724461</v>
      </c>
      <c r="CB94" s="35">
        <f t="shared" si="173"/>
        <v>6.2000671366230282</v>
      </c>
      <c r="CC94" s="35">
        <f t="shared" si="174"/>
        <v>24.143955276030749</v>
      </c>
      <c r="CD94" s="35">
        <f t="shared" si="175"/>
        <v>4.1417322834645667</v>
      </c>
      <c r="CE94" s="36">
        <f t="shared" si="176"/>
        <v>0</v>
      </c>
      <c r="CF94" s="35">
        <f t="shared" si="177"/>
        <v>29.944360141628731</v>
      </c>
      <c r="CG94" s="35">
        <f t="shared" si="178"/>
        <v>13.105715730905413</v>
      </c>
      <c r="CH94" s="35">
        <f t="shared" si="179"/>
        <v>43.353566009104703</v>
      </c>
      <c r="CI94" s="35">
        <f t="shared" si="180"/>
        <v>27.577137076378353</v>
      </c>
      <c r="CJ94" s="35">
        <f t="shared" si="181"/>
        <v>46.423874557410223</v>
      </c>
      <c r="CK94" s="35">
        <f t="shared" si="182"/>
        <v>53.161355589276688</v>
      </c>
      <c r="CL94" s="35">
        <f t="shared" si="183"/>
        <v>84.72432979261508</v>
      </c>
      <c r="CM94" s="35">
        <f t="shared" si="184"/>
        <v>14.764795144157816</v>
      </c>
      <c r="CN94" s="35">
        <f t="shared" si="185"/>
        <v>13.222053616590795</v>
      </c>
      <c r="CO94" s="35">
        <f t="shared" si="186"/>
        <v>13.520485584218514</v>
      </c>
      <c r="CP94" s="35">
        <f t="shared" si="187"/>
        <v>100</v>
      </c>
      <c r="CQ94" s="35">
        <f t="shared" si="188"/>
        <v>53.458755426917513</v>
      </c>
      <c r="CR94" s="35">
        <f t="shared" si="189"/>
        <v>100</v>
      </c>
      <c r="CS94" s="35">
        <f t="shared" si="190"/>
        <v>27.403762662807527</v>
      </c>
      <c r="CT94" s="23"/>
      <c r="CU94" s="21">
        <v>59.2</v>
      </c>
      <c r="CV94" s="21">
        <v>25.91</v>
      </c>
      <c r="CW94" s="21">
        <v>85.71</v>
      </c>
      <c r="CX94" s="21">
        <v>54.52</v>
      </c>
      <c r="CY94" s="21">
        <v>91.78</v>
      </c>
      <c r="CZ94" s="21">
        <v>105.1</v>
      </c>
      <c r="DA94" s="21">
        <v>167.5</v>
      </c>
      <c r="DB94" s="21">
        <v>29.19</v>
      </c>
      <c r="DC94" s="21">
        <v>26.14</v>
      </c>
      <c r="DD94" s="21">
        <v>26.73</v>
      </c>
      <c r="DE94" s="21">
        <v>197.7</v>
      </c>
      <c r="DF94" s="21">
        <v>184.7</v>
      </c>
      <c r="DG94" s="21">
        <v>345.5</v>
      </c>
      <c r="DH94" s="21">
        <v>94.68</v>
      </c>
      <c r="DI94" s="23"/>
      <c r="DJ94" s="21">
        <v>7.0270000000000001</v>
      </c>
      <c r="DK94" s="21">
        <v>2.4209999999999998</v>
      </c>
      <c r="DL94" s="21">
        <v>5.0270000000000001</v>
      </c>
      <c r="DM94" s="21">
        <v>2.9380000000000002</v>
      </c>
      <c r="DN94" s="21">
        <v>7.2960000000000003</v>
      </c>
      <c r="DO94" s="21">
        <v>7.14</v>
      </c>
      <c r="DP94" s="21">
        <v>10.25</v>
      </c>
      <c r="DQ94" s="21">
        <v>2.4420000000000002</v>
      </c>
      <c r="DR94" s="21">
        <v>2.5960000000000001</v>
      </c>
      <c r="DS94" s="21">
        <v>1.577</v>
      </c>
      <c r="DT94" s="21">
        <v>8.5079999999999991</v>
      </c>
      <c r="DU94" s="21">
        <v>6.8010000000000002</v>
      </c>
      <c r="DV94" s="21">
        <v>19.059999999999999</v>
      </c>
      <c r="DW94" s="21">
        <v>7.359</v>
      </c>
    </row>
    <row r="95" spans="1:127" x14ac:dyDescent="0.2">
      <c r="A95" s="29" t="s">
        <v>73</v>
      </c>
      <c r="B95" s="29" t="e">
        <f>VLOOKUP(A95,#REF!,6,FALSE)</f>
        <v>#REF!</v>
      </c>
      <c r="C95" s="48" t="s">
        <v>335</v>
      </c>
      <c r="D95" s="29" t="s">
        <v>161</v>
      </c>
      <c r="E95" s="96" t="str">
        <f t="shared" si="98"/>
        <v/>
      </c>
      <c r="F95" s="97">
        <f t="shared" si="99"/>
        <v>169.58784810126571</v>
      </c>
      <c r="G95" s="97">
        <f t="shared" si="100"/>
        <v>-57.738933333333335</v>
      </c>
      <c r="H95" s="97">
        <f t="shared" si="101"/>
        <v>-84.831818181818136</v>
      </c>
      <c r="I95" s="97">
        <f t="shared" si="102"/>
        <v>-5.3696470588235741</v>
      </c>
      <c r="J95" s="97">
        <f t="shared" si="103"/>
        <v>10.6401369863014</v>
      </c>
      <c r="K95" s="97" t="str">
        <f t="shared" si="104"/>
        <v/>
      </c>
      <c r="L95" s="97">
        <f t="shared" si="105"/>
        <v>72.33299999999997</v>
      </c>
      <c r="M95" s="97">
        <f t="shared" si="106"/>
        <v>-52.736585365853642</v>
      </c>
      <c r="N95" s="97">
        <f t="shared" si="107"/>
        <v>1.3997297297298701</v>
      </c>
      <c r="O95" s="97">
        <f t="shared" si="108"/>
        <v>67.151999999999873</v>
      </c>
      <c r="P95" s="97">
        <f t="shared" si="109"/>
        <v>-149.02567901234551</v>
      </c>
      <c r="Q95" s="96" t="str">
        <f t="shared" si="110"/>
        <v/>
      </c>
      <c r="R95" s="97">
        <f t="shared" si="111"/>
        <v>254.75153846153853</v>
      </c>
      <c r="S95" s="97">
        <f t="shared" si="112"/>
        <v>-142.24846153846153</v>
      </c>
      <c r="T95" s="97">
        <f t="shared" si="113"/>
        <v>-245.91846153846151</v>
      </c>
      <c r="U95" s="97">
        <f t="shared" si="114"/>
        <v>-97.748461538461527</v>
      </c>
      <c r="V95" s="97">
        <f t="shared" si="115"/>
        <v>-174.94846153846152</v>
      </c>
      <c r="W95" s="97" t="str">
        <f t="shared" si="116"/>
        <v/>
      </c>
      <c r="X95" s="97">
        <f t="shared" si="117"/>
        <v>-72.648461538461504</v>
      </c>
      <c r="Y95" s="97">
        <f t="shared" si="118"/>
        <v>-81.348461538461521</v>
      </c>
      <c r="Z95" s="97">
        <f t="shared" si="119"/>
        <v>62.651538461538507</v>
      </c>
      <c r="AA95" s="97">
        <f t="shared" si="120"/>
        <v>86.351538461538496</v>
      </c>
      <c r="AB95" s="97">
        <f t="shared" si="121"/>
        <v>13.551538461538485</v>
      </c>
      <c r="AC95" s="36">
        <f t="shared" si="122"/>
        <v>0</v>
      </c>
      <c r="AD95" s="35">
        <f t="shared" si="123"/>
        <v>62.15601300108343</v>
      </c>
      <c r="AE95" s="35">
        <f t="shared" si="124"/>
        <v>25.810692375109554</v>
      </c>
      <c r="AF95" s="35">
        <f t="shared" si="125"/>
        <v>19.631720430107528</v>
      </c>
      <c r="AG95" s="35">
        <f t="shared" si="126"/>
        <v>44.741100323624593</v>
      </c>
      <c r="AH95" s="35">
        <f t="shared" si="127"/>
        <v>41.763341067285381</v>
      </c>
      <c r="AI95" s="35">
        <f t="shared" si="128"/>
        <v>0</v>
      </c>
      <c r="AJ95" s="35">
        <f t="shared" si="129"/>
        <v>51.624397400964156</v>
      </c>
      <c r="AK95" s="35">
        <f t="shared" si="130"/>
        <v>31.726532247296035</v>
      </c>
      <c r="AL95" s="35">
        <f t="shared" si="131"/>
        <v>44.925829997645408</v>
      </c>
      <c r="AM95" s="35">
        <f t="shared" si="132"/>
        <v>43.858889730548633</v>
      </c>
      <c r="AN95" s="35">
        <f t="shared" si="133"/>
        <v>31.16213683223992</v>
      </c>
      <c r="AO95" s="36">
        <f t="shared" si="134"/>
        <v>0</v>
      </c>
      <c r="AP95" s="35">
        <f t="shared" si="135"/>
        <v>100</v>
      </c>
      <c r="AQ95" s="35">
        <f t="shared" si="136"/>
        <v>30.800069722851664</v>
      </c>
      <c r="AR95" s="35">
        <f t="shared" si="137"/>
        <v>12.729649642670385</v>
      </c>
      <c r="AS95" s="35">
        <f t="shared" si="138"/>
        <v>38.55673697054209</v>
      </c>
      <c r="AT95" s="35">
        <f t="shared" si="139"/>
        <v>25.100226599267909</v>
      </c>
      <c r="AU95" s="35">
        <f t="shared" si="140"/>
        <v>0</v>
      </c>
      <c r="AV95" s="35">
        <f t="shared" si="141"/>
        <v>100</v>
      </c>
      <c r="AW95" s="35">
        <f t="shared" si="142"/>
        <v>58.62324204293116</v>
      </c>
      <c r="AX95" s="35">
        <f t="shared" si="143"/>
        <v>94.152479644707626</v>
      </c>
      <c r="AY95" s="35">
        <f t="shared" si="144"/>
        <v>100</v>
      </c>
      <c r="AZ95" s="35">
        <f t="shared" si="145"/>
        <v>82.037996545768564</v>
      </c>
      <c r="BA95" s="36">
        <f t="shared" si="146"/>
        <v>0</v>
      </c>
      <c r="BB95" s="35">
        <f t="shared" si="147"/>
        <v>100</v>
      </c>
      <c r="BC95" s="35">
        <f t="shared" si="148"/>
        <v>41.525656374805848</v>
      </c>
      <c r="BD95" s="35">
        <f t="shared" si="149"/>
        <v>31.584587688668723</v>
      </c>
      <c r="BE95" s="35">
        <f t="shared" si="150"/>
        <v>71.981934109648762</v>
      </c>
      <c r="BF95" s="35">
        <f t="shared" si="151"/>
        <v>67.191151830406838</v>
      </c>
      <c r="BG95" s="35">
        <f t="shared" si="152"/>
        <v>0</v>
      </c>
      <c r="BH95" s="35">
        <f t="shared" si="153"/>
        <v>83.056159667230105</v>
      </c>
      <c r="BI95" s="35">
        <f t="shared" si="154"/>
        <v>51.043383761991002</v>
      </c>
      <c r="BJ95" s="35">
        <f t="shared" si="155"/>
        <v>72.279137332798854</v>
      </c>
      <c r="BK95" s="35">
        <f t="shared" si="156"/>
        <v>70.562585360460844</v>
      </c>
      <c r="BL95" s="35">
        <f t="shared" si="157"/>
        <v>50.135353488160092</v>
      </c>
      <c r="BM95" s="35">
        <f t="shared" si="158"/>
        <v>48.703120294496614</v>
      </c>
      <c r="BN95" s="35">
        <f t="shared" si="159"/>
        <v>100.00000000000001</v>
      </c>
      <c r="BO95" s="35">
        <f t="shared" si="160"/>
        <v>66.886574032592762</v>
      </c>
      <c r="BP95" s="36">
        <f t="shared" si="161"/>
        <v>0</v>
      </c>
      <c r="BQ95" s="35">
        <f t="shared" si="162"/>
        <v>62.15601300108343</v>
      </c>
      <c r="BR95" s="35">
        <f t="shared" si="163"/>
        <v>25.810692375109554</v>
      </c>
      <c r="BS95" s="35">
        <f t="shared" si="164"/>
        <v>19.631720430107528</v>
      </c>
      <c r="BT95" s="35">
        <f t="shared" si="165"/>
        <v>44.7411003236246</v>
      </c>
      <c r="BU95" s="35">
        <f t="shared" si="166"/>
        <v>41.763341067285381</v>
      </c>
      <c r="BV95" s="35">
        <f t="shared" si="167"/>
        <v>0</v>
      </c>
      <c r="BW95" s="35">
        <f t="shared" si="168"/>
        <v>51.624397400964156</v>
      </c>
      <c r="BX95" s="35">
        <f t="shared" si="169"/>
        <v>31.726532247296035</v>
      </c>
      <c r="BY95" s="35">
        <f t="shared" si="170"/>
        <v>44.925829997645401</v>
      </c>
      <c r="BZ95" s="35">
        <f t="shared" si="171"/>
        <v>43.85888973054864</v>
      </c>
      <c r="CA95" s="35">
        <f t="shared" si="172"/>
        <v>31.162136832239923</v>
      </c>
      <c r="CB95" s="35">
        <f t="shared" si="173"/>
        <v>14.954682779456194</v>
      </c>
      <c r="CC95" s="35">
        <f t="shared" si="174"/>
        <v>30.705800139762403</v>
      </c>
      <c r="CD95" s="35">
        <f t="shared" si="175"/>
        <v>20.538057742782151</v>
      </c>
      <c r="CE95" s="36">
        <f t="shared" si="176"/>
        <v>0</v>
      </c>
      <c r="CF95" s="35">
        <f t="shared" si="177"/>
        <v>100</v>
      </c>
      <c r="CG95" s="35">
        <f t="shared" si="178"/>
        <v>30.800069722851664</v>
      </c>
      <c r="CH95" s="35">
        <f t="shared" si="179"/>
        <v>12.729649642670385</v>
      </c>
      <c r="CI95" s="35">
        <f t="shared" si="180"/>
        <v>38.55673697054209</v>
      </c>
      <c r="CJ95" s="35">
        <f t="shared" si="181"/>
        <v>25.100226599267909</v>
      </c>
      <c r="CK95" s="35">
        <f t="shared" si="182"/>
        <v>0</v>
      </c>
      <c r="CL95" s="35">
        <f t="shared" si="183"/>
        <v>42.93184591249782</v>
      </c>
      <c r="CM95" s="35">
        <f t="shared" si="184"/>
        <v>41.415373888792047</v>
      </c>
      <c r="CN95" s="35">
        <f t="shared" si="185"/>
        <v>66.51560048805996</v>
      </c>
      <c r="CO95" s="35">
        <f t="shared" si="186"/>
        <v>70.646679449189463</v>
      </c>
      <c r="CP95" s="35">
        <f t="shared" si="187"/>
        <v>57.957120446226249</v>
      </c>
      <c r="CQ95" s="35">
        <f t="shared" si="188"/>
        <v>94.888178913738017</v>
      </c>
      <c r="CR95" s="35">
        <f t="shared" si="189"/>
        <v>93.588924387646429</v>
      </c>
      <c r="CS95" s="35">
        <f t="shared" si="190"/>
        <v>100</v>
      </c>
      <c r="CT95" s="23"/>
      <c r="CU95" s="21">
        <v>573.70000000000005</v>
      </c>
      <c r="CV95" s="21">
        <v>176.7</v>
      </c>
      <c r="CW95" s="21">
        <v>73.03</v>
      </c>
      <c r="CX95" s="21">
        <v>221.2</v>
      </c>
      <c r="CY95" s="21">
        <v>144</v>
      </c>
      <c r="CZ95" s="21"/>
      <c r="DA95" s="21">
        <v>246.3</v>
      </c>
      <c r="DB95" s="21">
        <v>237.6</v>
      </c>
      <c r="DC95" s="21">
        <v>381.6</v>
      </c>
      <c r="DD95" s="21">
        <v>405.3</v>
      </c>
      <c r="DE95" s="21">
        <v>332.5</v>
      </c>
      <c r="DF95" s="21">
        <v>445.5</v>
      </c>
      <c r="DG95" s="21">
        <v>439.4</v>
      </c>
      <c r="DH95" s="21">
        <v>469.5</v>
      </c>
      <c r="DI95" s="23"/>
      <c r="DJ95" s="21">
        <v>212.7</v>
      </c>
      <c r="DK95" s="21">
        <v>16.84</v>
      </c>
      <c r="DL95" s="21">
        <v>5.8330000000000002</v>
      </c>
      <c r="DM95" s="21">
        <v>11.3</v>
      </c>
      <c r="DN95" s="21">
        <v>7.7210000000000001</v>
      </c>
      <c r="DO95" s="21"/>
      <c r="DP95" s="21">
        <v>16.600000000000001</v>
      </c>
      <c r="DQ95" s="21">
        <v>18.88</v>
      </c>
      <c r="DR95" s="21">
        <v>35.15</v>
      </c>
      <c r="DS95" s="21">
        <v>54.72</v>
      </c>
      <c r="DT95" s="21">
        <v>26.13</v>
      </c>
      <c r="DU95" s="21">
        <v>56.54</v>
      </c>
      <c r="DV95" s="21">
        <v>17.559999999999999</v>
      </c>
      <c r="DW95" s="21">
        <v>48.68</v>
      </c>
    </row>
    <row r="96" spans="1:127" x14ac:dyDescent="0.2">
      <c r="A96" s="29" t="s">
        <v>74</v>
      </c>
      <c r="B96" s="29" t="e">
        <f>VLOOKUP(A96,#REF!,6,FALSE)</f>
        <v>#REF!</v>
      </c>
      <c r="C96" s="48" t="s">
        <v>335</v>
      </c>
      <c r="D96" s="29" t="s">
        <v>162</v>
      </c>
      <c r="E96" s="96" t="str">
        <f t="shared" si="98"/>
        <v/>
      </c>
      <c r="F96" s="97">
        <f t="shared" si="99"/>
        <v>216.48784810126568</v>
      </c>
      <c r="G96" s="97">
        <f t="shared" si="100"/>
        <v>91.761066666666665</v>
      </c>
      <c r="H96" s="97">
        <f t="shared" si="101"/>
        <v>59.238181818181857</v>
      </c>
      <c r="I96" s="97">
        <f t="shared" si="102"/>
        <v>93.130352941176426</v>
      </c>
      <c r="J96" s="97">
        <f t="shared" si="103"/>
        <v>54.240136986301394</v>
      </c>
      <c r="K96" s="97">
        <f t="shared" si="104"/>
        <v>-29.146666666666654</v>
      </c>
      <c r="L96" s="97">
        <f t="shared" si="105"/>
        <v>-6.2670000000000528</v>
      </c>
      <c r="M96" s="97">
        <f t="shared" si="106"/>
        <v>13.163414634146363</v>
      </c>
      <c r="N96" s="97">
        <f t="shared" si="107"/>
        <v>103.09972972972986</v>
      </c>
      <c r="O96" s="97">
        <f t="shared" si="108"/>
        <v>80.55199999999985</v>
      </c>
      <c r="P96" s="97">
        <f t="shared" si="109"/>
        <v>16.274320987654505</v>
      </c>
      <c r="Q96" s="96" t="str">
        <f t="shared" si="110"/>
        <v/>
      </c>
      <c r="R96" s="97">
        <f t="shared" si="111"/>
        <v>212.20285714285723</v>
      </c>
      <c r="S96" s="97">
        <f t="shared" si="112"/>
        <v>-82.197142857142808</v>
      </c>
      <c r="T96" s="97">
        <f t="shared" si="113"/>
        <v>-191.2971428571428</v>
      </c>
      <c r="U96" s="97">
        <f t="shared" si="114"/>
        <v>-88.697142857142808</v>
      </c>
      <c r="V96" s="97">
        <f t="shared" si="115"/>
        <v>-220.7971428571428</v>
      </c>
      <c r="W96" s="97">
        <f t="shared" si="116"/>
        <v>-349.43714285714282</v>
      </c>
      <c r="X96" s="97">
        <f t="shared" si="117"/>
        <v>-240.69714285714281</v>
      </c>
      <c r="Y96" s="97">
        <f t="shared" si="118"/>
        <v>-104.8971428571428</v>
      </c>
      <c r="Z96" s="97">
        <f t="shared" si="119"/>
        <v>74.902857142857215</v>
      </c>
      <c r="AA96" s="97">
        <f t="shared" si="120"/>
        <v>10.302857142857192</v>
      </c>
      <c r="AB96" s="97">
        <f t="shared" si="121"/>
        <v>89.402857142857215</v>
      </c>
      <c r="AC96" s="36">
        <f t="shared" si="122"/>
        <v>0</v>
      </c>
      <c r="AD96" s="35">
        <f t="shared" si="123"/>
        <v>67.237269772481042</v>
      </c>
      <c r="AE96" s="35">
        <f t="shared" si="124"/>
        <v>47.648261758691206</v>
      </c>
      <c r="AF96" s="35">
        <f t="shared" si="125"/>
        <v>58.36021505376344</v>
      </c>
      <c r="AG96" s="35">
        <f t="shared" si="126"/>
        <v>64.664239482200657</v>
      </c>
      <c r="AH96" s="35">
        <f t="shared" si="127"/>
        <v>54.408352668213453</v>
      </c>
      <c r="AI96" s="35">
        <f t="shared" si="128"/>
        <v>32.342292923752055</v>
      </c>
      <c r="AJ96" s="35">
        <f t="shared" si="129"/>
        <v>35.149863760217983</v>
      </c>
      <c r="AK96" s="35">
        <f t="shared" si="130"/>
        <v>40.526104953932439</v>
      </c>
      <c r="AL96" s="35">
        <f t="shared" si="131"/>
        <v>56.89898752060278</v>
      </c>
      <c r="AM96" s="35">
        <f t="shared" si="132"/>
        <v>45.308949247916892</v>
      </c>
      <c r="AN96" s="35">
        <f t="shared" si="133"/>
        <v>46.654170571696348</v>
      </c>
      <c r="AO96" s="36">
        <f t="shared" si="134"/>
        <v>0</v>
      </c>
      <c r="AP96" s="35">
        <f t="shared" si="135"/>
        <v>100</v>
      </c>
      <c r="AQ96" s="35">
        <f t="shared" si="136"/>
        <v>52.562036738640025</v>
      </c>
      <c r="AR96" s="35">
        <f t="shared" si="137"/>
        <v>34.982275217531416</v>
      </c>
      <c r="AS96" s="35">
        <f t="shared" si="138"/>
        <v>51.514663229133092</v>
      </c>
      <c r="AT96" s="35">
        <f t="shared" si="139"/>
        <v>30.228810828230742</v>
      </c>
      <c r="AU96" s="35">
        <f t="shared" si="140"/>
        <v>35.158020274299346</v>
      </c>
      <c r="AV96" s="35">
        <f t="shared" si="141"/>
        <v>100</v>
      </c>
      <c r="AW96" s="35">
        <f t="shared" si="142"/>
        <v>60.968260345520285</v>
      </c>
      <c r="AX96" s="35">
        <f t="shared" si="143"/>
        <v>97.08718360787465</v>
      </c>
      <c r="AY96" s="35">
        <f t="shared" si="144"/>
        <v>84.110084371233427</v>
      </c>
      <c r="AZ96" s="35">
        <f t="shared" si="145"/>
        <v>100</v>
      </c>
      <c r="BA96" s="36">
        <f t="shared" si="146"/>
        <v>0</v>
      </c>
      <c r="BB96" s="35">
        <f t="shared" si="147"/>
        <v>100</v>
      </c>
      <c r="BC96" s="35">
        <f t="shared" si="148"/>
        <v>70.865848538949379</v>
      </c>
      <c r="BD96" s="35">
        <f t="shared" si="149"/>
        <v>86.797419424143825</v>
      </c>
      <c r="BE96" s="35">
        <f t="shared" si="150"/>
        <v>96.173208253417982</v>
      </c>
      <c r="BF96" s="35">
        <f t="shared" si="151"/>
        <v>80.91993153844831</v>
      </c>
      <c r="BG96" s="35">
        <f t="shared" si="152"/>
        <v>48.101734399972841</v>
      </c>
      <c r="BH96" s="35">
        <f t="shared" si="153"/>
        <v>52.277351354626482</v>
      </c>
      <c r="BI96" s="35">
        <f t="shared" si="154"/>
        <v>60.273275656589817</v>
      </c>
      <c r="BJ96" s="35">
        <f t="shared" si="155"/>
        <v>84.624178990519439</v>
      </c>
      <c r="BK96" s="35">
        <f t="shared" si="156"/>
        <v>67.386658323924081</v>
      </c>
      <c r="BL96" s="35">
        <f t="shared" si="157"/>
        <v>69.387366158033728</v>
      </c>
      <c r="BM96" s="35">
        <f t="shared" si="158"/>
        <v>53.9921975362384</v>
      </c>
      <c r="BN96" s="35">
        <f t="shared" si="159"/>
        <v>100</v>
      </c>
      <c r="BO96" s="35">
        <f t="shared" si="160"/>
        <v>39.951226730957771</v>
      </c>
      <c r="BP96" s="36">
        <f t="shared" si="161"/>
        <v>0</v>
      </c>
      <c r="BQ96" s="35">
        <f t="shared" si="162"/>
        <v>67.237269772481042</v>
      </c>
      <c r="BR96" s="35">
        <f t="shared" si="163"/>
        <v>47.648261758691206</v>
      </c>
      <c r="BS96" s="35">
        <f t="shared" si="164"/>
        <v>58.36021505376344</v>
      </c>
      <c r="BT96" s="35">
        <f t="shared" si="165"/>
        <v>64.664239482200657</v>
      </c>
      <c r="BU96" s="35">
        <f t="shared" si="166"/>
        <v>54.408352668213453</v>
      </c>
      <c r="BV96" s="35">
        <f t="shared" si="167"/>
        <v>32.342292923752055</v>
      </c>
      <c r="BW96" s="35">
        <f t="shared" si="168"/>
        <v>35.149863760217983</v>
      </c>
      <c r="BX96" s="35">
        <f t="shared" si="169"/>
        <v>40.526104953932439</v>
      </c>
      <c r="BY96" s="35">
        <f t="shared" si="170"/>
        <v>56.89898752060278</v>
      </c>
      <c r="BZ96" s="35">
        <f t="shared" si="171"/>
        <v>45.308949247916892</v>
      </c>
      <c r="CA96" s="35">
        <f t="shared" si="172"/>
        <v>46.654170571696348</v>
      </c>
      <c r="CB96" s="35">
        <f t="shared" si="173"/>
        <v>28.909029875797248</v>
      </c>
      <c r="CC96" s="35">
        <f t="shared" si="174"/>
        <v>53.542976939203356</v>
      </c>
      <c r="CD96" s="35">
        <f t="shared" si="175"/>
        <v>21.391076115485564</v>
      </c>
      <c r="CE96" s="36">
        <f t="shared" si="176"/>
        <v>0</v>
      </c>
      <c r="CF96" s="35">
        <f t="shared" si="177"/>
        <v>100</v>
      </c>
      <c r="CG96" s="35">
        <f t="shared" si="178"/>
        <v>52.562036738640025</v>
      </c>
      <c r="CH96" s="35">
        <f t="shared" si="179"/>
        <v>34.982275217531416</v>
      </c>
      <c r="CI96" s="35">
        <f t="shared" si="180"/>
        <v>51.514663229133092</v>
      </c>
      <c r="CJ96" s="35">
        <f t="shared" si="181"/>
        <v>30.228810828230742</v>
      </c>
      <c r="CK96" s="35">
        <f t="shared" si="182"/>
        <v>9.500483403158233</v>
      </c>
      <c r="CL96" s="35">
        <f t="shared" si="183"/>
        <v>27.022236545278762</v>
      </c>
      <c r="CM96" s="35">
        <f t="shared" si="184"/>
        <v>48.904286174669672</v>
      </c>
      <c r="CN96" s="35">
        <f t="shared" si="185"/>
        <v>77.876248791492102</v>
      </c>
      <c r="CO96" s="35">
        <f t="shared" si="186"/>
        <v>67.466967450854014</v>
      </c>
      <c r="CP96" s="35">
        <f t="shared" si="187"/>
        <v>80.212697389622946</v>
      </c>
      <c r="CQ96" s="35">
        <f t="shared" si="188"/>
        <v>100</v>
      </c>
      <c r="CR96" s="35">
        <f t="shared" si="189"/>
        <v>88.968880631676726</v>
      </c>
      <c r="CS96" s="35">
        <f t="shared" si="190"/>
        <v>56.781235485369251</v>
      </c>
      <c r="CT96" s="23"/>
      <c r="CU96" s="21">
        <v>620.6</v>
      </c>
      <c r="CV96" s="21">
        <v>326.2</v>
      </c>
      <c r="CW96" s="21">
        <v>217.1</v>
      </c>
      <c r="CX96" s="21">
        <v>319.7</v>
      </c>
      <c r="CY96" s="21">
        <v>187.6</v>
      </c>
      <c r="CZ96" s="21">
        <v>58.96</v>
      </c>
      <c r="DA96" s="21">
        <v>167.7</v>
      </c>
      <c r="DB96" s="21">
        <v>303.5</v>
      </c>
      <c r="DC96" s="21">
        <v>483.3</v>
      </c>
      <c r="DD96" s="21">
        <v>418.7</v>
      </c>
      <c r="DE96" s="21">
        <v>497.8</v>
      </c>
      <c r="DF96" s="21">
        <v>861.2</v>
      </c>
      <c r="DG96" s="21">
        <v>766.2</v>
      </c>
      <c r="DH96" s="21">
        <v>489</v>
      </c>
      <c r="DI96" s="23"/>
      <c r="DJ96" s="21">
        <v>54.35</v>
      </c>
      <c r="DK96" s="21">
        <v>20.260000000000002</v>
      </c>
      <c r="DL96" s="21">
        <v>15.39</v>
      </c>
      <c r="DM96" s="21">
        <v>31.21</v>
      </c>
      <c r="DN96" s="21">
        <v>32.31</v>
      </c>
      <c r="DO96" s="21">
        <v>7.4560000000000004</v>
      </c>
      <c r="DP96" s="21">
        <v>13.29</v>
      </c>
      <c r="DQ96" s="21">
        <v>36.33</v>
      </c>
      <c r="DR96" s="21">
        <v>39.729999999999997</v>
      </c>
      <c r="DS96" s="21">
        <v>42.6</v>
      </c>
      <c r="DT96" s="21">
        <v>23.12</v>
      </c>
      <c r="DU96" s="21">
        <v>94.28</v>
      </c>
      <c r="DV96" s="21">
        <v>44.18</v>
      </c>
      <c r="DW96" s="21">
        <v>27.85</v>
      </c>
    </row>
    <row r="97" spans="1:128" x14ac:dyDescent="0.2">
      <c r="A97" s="29" t="s">
        <v>165</v>
      </c>
      <c r="B97" s="29" t="e">
        <f>VLOOKUP(A97,#REF!,6,FALSE)</f>
        <v>#REF!</v>
      </c>
      <c r="C97" s="48" t="s">
        <v>337</v>
      </c>
      <c r="D97" s="29" t="s">
        <v>153</v>
      </c>
      <c r="E97" s="96">
        <f t="shared" si="98"/>
        <v>-2.8315151515151484</v>
      </c>
      <c r="F97" s="97">
        <f t="shared" si="99"/>
        <v>-91.112151898734339</v>
      </c>
      <c r="G97" s="97">
        <f t="shared" si="100"/>
        <v>-86.33893333333333</v>
      </c>
      <c r="H97" s="97">
        <f t="shared" si="101"/>
        <v>-23.761818181818143</v>
      </c>
      <c r="I97" s="97">
        <f t="shared" si="102"/>
        <v>73.930352941176437</v>
      </c>
      <c r="J97" s="97">
        <f t="shared" si="103"/>
        <v>7.8401369863013883</v>
      </c>
      <c r="K97" s="97" t="str">
        <f t="shared" si="104"/>
        <v/>
      </c>
      <c r="L97" s="97">
        <f t="shared" si="105"/>
        <v>-100.50700000000005</v>
      </c>
      <c r="M97" s="97">
        <f t="shared" si="106"/>
        <v>34.063414634146341</v>
      </c>
      <c r="N97" s="97">
        <f t="shared" si="107"/>
        <v>-247.40027027027014</v>
      </c>
      <c r="O97" s="97">
        <f t="shared" si="108"/>
        <v>-234.14800000000014</v>
      </c>
      <c r="P97" s="97">
        <f t="shared" si="109"/>
        <v>132.27432098765445</v>
      </c>
      <c r="Q97" s="96">
        <f t="shared" si="110"/>
        <v>-499.59714285714284</v>
      </c>
      <c r="R97" s="97">
        <f t="shared" si="111"/>
        <v>-225.89714285714285</v>
      </c>
      <c r="S97" s="97">
        <f t="shared" si="112"/>
        <v>-390.79714285714283</v>
      </c>
      <c r="T97" s="97">
        <f t="shared" si="113"/>
        <v>-404.79714285714283</v>
      </c>
      <c r="U97" s="97">
        <f t="shared" si="114"/>
        <v>-238.39714285714285</v>
      </c>
      <c r="V97" s="97">
        <f t="shared" si="115"/>
        <v>-397.69714285714286</v>
      </c>
      <c r="W97" s="97" t="str">
        <f t="shared" si="116"/>
        <v/>
      </c>
      <c r="X97" s="97">
        <f t="shared" si="117"/>
        <v>-465.43714285714287</v>
      </c>
      <c r="Y97" s="97">
        <f t="shared" si="118"/>
        <v>-214.49714285714288</v>
      </c>
      <c r="Z97" s="97">
        <f t="shared" si="119"/>
        <v>-406.09714285714284</v>
      </c>
      <c r="AA97" s="97">
        <f t="shared" si="120"/>
        <v>-434.89714285714285</v>
      </c>
      <c r="AB97" s="97">
        <f t="shared" si="121"/>
        <v>74.902857142857101</v>
      </c>
      <c r="AC97" s="36">
        <f t="shared" si="122"/>
        <v>60.165339865278632</v>
      </c>
      <c r="AD97" s="35">
        <f t="shared" si="123"/>
        <v>33.911159263271941</v>
      </c>
      <c r="AE97" s="35">
        <f t="shared" si="124"/>
        <v>21.633070406076541</v>
      </c>
      <c r="AF97" s="35">
        <f t="shared" si="125"/>
        <v>36.048387096774192</v>
      </c>
      <c r="AG97" s="35">
        <f t="shared" si="126"/>
        <v>60.78074433656959</v>
      </c>
      <c r="AH97" s="35">
        <f t="shared" si="127"/>
        <v>40.951276102088158</v>
      </c>
      <c r="AI97" s="35">
        <f t="shared" si="128"/>
        <v>0</v>
      </c>
      <c r="AJ97" s="35">
        <f t="shared" si="129"/>
        <v>15.397191364493814</v>
      </c>
      <c r="AK97" s="35">
        <f t="shared" si="130"/>
        <v>43.316864734944581</v>
      </c>
      <c r="AL97" s="35">
        <f t="shared" si="131"/>
        <v>15.634565575700497</v>
      </c>
      <c r="AM97" s="35">
        <f t="shared" si="132"/>
        <v>11.254193269126718</v>
      </c>
      <c r="AN97" s="35">
        <f t="shared" si="133"/>
        <v>57.525773195876283</v>
      </c>
      <c r="AO97" s="36">
        <f t="shared" si="134"/>
        <v>100</v>
      </c>
      <c r="AP97" s="35">
        <f t="shared" si="135"/>
        <v>100</v>
      </c>
      <c r="AQ97" s="35">
        <f t="shared" si="136"/>
        <v>47.316293929712458</v>
      </c>
      <c r="AR97" s="35">
        <f t="shared" si="137"/>
        <v>42.843450479233226</v>
      </c>
      <c r="AS97" s="35">
        <f t="shared" si="138"/>
        <v>96.006389776357821</v>
      </c>
      <c r="AT97" s="35">
        <f t="shared" si="139"/>
        <v>45.111821086261976</v>
      </c>
      <c r="AU97" s="35">
        <f t="shared" si="140"/>
        <v>0</v>
      </c>
      <c r="AV97" s="35">
        <f t="shared" si="141"/>
        <v>100</v>
      </c>
      <c r="AW97" s="35">
        <f t="shared" si="142"/>
        <v>52.851091560768978</v>
      </c>
      <c r="AX97" s="35">
        <f t="shared" si="143"/>
        <v>21.635711958292607</v>
      </c>
      <c r="AY97" s="35">
        <f t="shared" si="144"/>
        <v>16.943629846855654</v>
      </c>
      <c r="AZ97" s="35">
        <f t="shared" si="145"/>
        <v>100</v>
      </c>
      <c r="BA97" s="36">
        <f t="shared" si="146"/>
        <v>98.987500929762902</v>
      </c>
      <c r="BB97" s="35">
        <f t="shared" si="147"/>
        <v>55.792602794547903</v>
      </c>
      <c r="BC97" s="35">
        <f t="shared" si="148"/>
        <v>35.591980062443398</v>
      </c>
      <c r="BD97" s="35">
        <f t="shared" si="149"/>
        <v>59.308893779185219</v>
      </c>
      <c r="BE97" s="35">
        <f t="shared" si="150"/>
        <v>100</v>
      </c>
      <c r="BF97" s="35">
        <f t="shared" si="151"/>
        <v>67.375410665132733</v>
      </c>
      <c r="BG97" s="35">
        <f t="shared" si="152"/>
        <v>0</v>
      </c>
      <c r="BH97" s="35">
        <f t="shared" si="153"/>
        <v>25.33235078404573</v>
      </c>
      <c r="BI97" s="35">
        <f t="shared" si="154"/>
        <v>71.267414059755737</v>
      </c>
      <c r="BJ97" s="35">
        <f t="shared" si="155"/>
        <v>25.722892581119218</v>
      </c>
      <c r="BK97" s="35">
        <f t="shared" si="156"/>
        <v>18.516050423481694</v>
      </c>
      <c r="BL97" s="35">
        <f t="shared" si="157"/>
        <v>94.644733005128884</v>
      </c>
      <c r="BM97" s="35">
        <f t="shared" si="158"/>
        <v>100.00000000000001</v>
      </c>
      <c r="BN97" s="35">
        <f t="shared" si="159"/>
        <v>70.739973155109212</v>
      </c>
      <c r="BO97" s="35">
        <f t="shared" si="160"/>
        <v>76.133141392711082</v>
      </c>
      <c r="BP97" s="36">
        <f t="shared" si="161"/>
        <v>60.165339865278625</v>
      </c>
      <c r="BQ97" s="35">
        <f t="shared" si="162"/>
        <v>33.911159263271941</v>
      </c>
      <c r="BR97" s="35">
        <f t="shared" si="163"/>
        <v>21.633070406076541</v>
      </c>
      <c r="BS97" s="35">
        <f t="shared" si="164"/>
        <v>36.048387096774192</v>
      </c>
      <c r="BT97" s="35">
        <f t="shared" si="165"/>
        <v>60.780744336569583</v>
      </c>
      <c r="BU97" s="35">
        <f t="shared" si="166"/>
        <v>40.951276102088158</v>
      </c>
      <c r="BV97" s="35">
        <f t="shared" si="167"/>
        <v>0</v>
      </c>
      <c r="BW97" s="35">
        <f t="shared" si="168"/>
        <v>15.397191364493814</v>
      </c>
      <c r="BX97" s="35">
        <f t="shared" si="169"/>
        <v>43.316864734944581</v>
      </c>
      <c r="BY97" s="35">
        <f t="shared" si="170"/>
        <v>15.634565575700497</v>
      </c>
      <c r="BZ97" s="35">
        <f t="shared" si="171"/>
        <v>11.254193269126718</v>
      </c>
      <c r="CA97" s="35">
        <f t="shared" si="172"/>
        <v>57.525773195876283</v>
      </c>
      <c r="CB97" s="35">
        <f t="shared" si="173"/>
        <v>91.070829137294396</v>
      </c>
      <c r="CC97" s="35">
        <f t="shared" si="174"/>
        <v>64.423480083857442</v>
      </c>
      <c r="CD97" s="35">
        <f t="shared" si="175"/>
        <v>69.335083114610669</v>
      </c>
      <c r="CE97" s="36">
        <f t="shared" si="176"/>
        <v>6.4027370478983379</v>
      </c>
      <c r="CF97" s="35">
        <f t="shared" si="177"/>
        <v>50.993809058325191</v>
      </c>
      <c r="CG97" s="35">
        <f t="shared" si="178"/>
        <v>24.128380579993486</v>
      </c>
      <c r="CH97" s="35">
        <f t="shared" si="179"/>
        <v>21.847507331378299</v>
      </c>
      <c r="CI97" s="35">
        <f t="shared" si="180"/>
        <v>48.95731508634735</v>
      </c>
      <c r="CJ97" s="35">
        <f t="shared" si="181"/>
        <v>23.004235907461712</v>
      </c>
      <c r="CK97" s="35">
        <f t="shared" si="182"/>
        <v>0</v>
      </c>
      <c r="CL97" s="35">
        <f t="shared" si="183"/>
        <v>11.968067774519387</v>
      </c>
      <c r="CM97" s="35">
        <f t="shared" si="184"/>
        <v>52.851091560768978</v>
      </c>
      <c r="CN97" s="35">
        <f t="shared" si="185"/>
        <v>21.635711958292607</v>
      </c>
      <c r="CO97" s="35">
        <f t="shared" si="186"/>
        <v>16.943629846855654</v>
      </c>
      <c r="CP97" s="35">
        <f t="shared" si="187"/>
        <v>100</v>
      </c>
      <c r="CQ97" s="35">
        <f t="shared" si="188"/>
        <v>100</v>
      </c>
      <c r="CR97" s="35">
        <f t="shared" si="189"/>
        <v>33.980833026170288</v>
      </c>
      <c r="CS97" s="35">
        <f t="shared" si="190"/>
        <v>58.422410615554739</v>
      </c>
      <c r="CT97" s="23">
        <v>39.299999999999997</v>
      </c>
      <c r="CU97" s="21">
        <v>313</v>
      </c>
      <c r="CV97" s="21">
        <v>148.1</v>
      </c>
      <c r="CW97" s="21">
        <v>134.1</v>
      </c>
      <c r="CX97" s="21">
        <v>300.5</v>
      </c>
      <c r="CY97" s="21">
        <v>141.19999999999999</v>
      </c>
      <c r="CZ97" s="21"/>
      <c r="DA97" s="21">
        <v>73.459999999999994</v>
      </c>
      <c r="DB97" s="21">
        <v>324.39999999999998</v>
      </c>
      <c r="DC97" s="21">
        <v>132.80000000000001</v>
      </c>
      <c r="DD97" s="21">
        <v>104</v>
      </c>
      <c r="DE97" s="21">
        <v>613.79999999999995</v>
      </c>
      <c r="DF97" s="21">
        <v>2713</v>
      </c>
      <c r="DG97" s="21">
        <v>921.9</v>
      </c>
      <c r="DH97" s="21">
        <v>1585</v>
      </c>
      <c r="DI97" s="23">
        <v>3.0369999999999999</v>
      </c>
      <c r="DJ97" s="21">
        <v>15.7</v>
      </c>
      <c r="DK97" s="21">
        <v>9.1910000000000007</v>
      </c>
      <c r="DL97" s="21">
        <v>8.9429999999999996</v>
      </c>
      <c r="DM97" s="21">
        <v>14.52</v>
      </c>
      <c r="DN97" s="21">
        <v>36.93</v>
      </c>
      <c r="DO97" s="21"/>
      <c r="DP97" s="21">
        <v>5.6619999999999999</v>
      </c>
      <c r="DQ97" s="21">
        <v>12</v>
      </c>
      <c r="DR97" s="21">
        <v>10.87</v>
      </c>
      <c r="DS97" s="21">
        <v>9.0510000000000002</v>
      </c>
      <c r="DT97" s="21">
        <v>13.76</v>
      </c>
      <c r="DU97" s="21">
        <v>143.69999999999999</v>
      </c>
      <c r="DV97" s="21">
        <v>30.83</v>
      </c>
      <c r="DW97" s="21">
        <v>82.71</v>
      </c>
    </row>
    <row r="98" spans="1:128" x14ac:dyDescent="0.2">
      <c r="A98" s="29" t="s">
        <v>75</v>
      </c>
      <c r="B98" s="29" t="e">
        <f>VLOOKUP(A98,#REF!,6,FALSE)</f>
        <v>#REF!</v>
      </c>
      <c r="C98" s="48" t="s">
        <v>335</v>
      </c>
      <c r="D98" s="29" t="s">
        <v>154</v>
      </c>
      <c r="E98" s="96" t="str">
        <f t="shared" si="98"/>
        <v/>
      </c>
      <c r="F98" s="97">
        <f t="shared" si="99"/>
        <v>-272.41215189873435</v>
      </c>
      <c r="G98" s="97">
        <f t="shared" si="100"/>
        <v>-134.62893333333332</v>
      </c>
      <c r="H98" s="97">
        <f t="shared" si="101"/>
        <v>-89.411818181818134</v>
      </c>
      <c r="I98" s="97">
        <f t="shared" si="102"/>
        <v>-167.32964705882355</v>
      </c>
      <c r="J98" s="97" t="str">
        <f t="shared" si="103"/>
        <v/>
      </c>
      <c r="K98" s="97">
        <f t="shared" si="104"/>
        <v>-49.786666666666655</v>
      </c>
      <c r="L98" s="97" t="str">
        <f t="shared" si="105"/>
        <v/>
      </c>
      <c r="M98" s="97" t="str">
        <f t="shared" si="106"/>
        <v/>
      </c>
      <c r="N98" s="97" t="str">
        <f t="shared" si="107"/>
        <v/>
      </c>
      <c r="O98" s="97" t="str">
        <f t="shared" si="108"/>
        <v/>
      </c>
      <c r="P98" s="97">
        <f t="shared" si="109"/>
        <v>-106.42567901234548</v>
      </c>
      <c r="Q98" s="96" t="str">
        <f t="shared" si="110"/>
        <v/>
      </c>
      <c r="R98" s="97">
        <f t="shared" si="111"/>
        <v>-94.313333333333333</v>
      </c>
      <c r="S98" s="97">
        <f t="shared" si="112"/>
        <v>-126.20333333333332</v>
      </c>
      <c r="T98" s="97">
        <f t="shared" si="113"/>
        <v>-157.56333333333333</v>
      </c>
      <c r="U98" s="97">
        <f t="shared" si="114"/>
        <v>-166.77333333333331</v>
      </c>
      <c r="V98" s="97" t="str">
        <f t="shared" si="115"/>
        <v/>
      </c>
      <c r="W98" s="97">
        <f t="shared" si="116"/>
        <v>-187.69333333333333</v>
      </c>
      <c r="X98" s="97" t="str">
        <f t="shared" si="117"/>
        <v/>
      </c>
      <c r="Y98" s="97" t="str">
        <f t="shared" si="118"/>
        <v/>
      </c>
      <c r="Z98" s="97" t="str">
        <f t="shared" si="119"/>
        <v/>
      </c>
      <c r="AA98" s="97" t="str">
        <f t="shared" si="120"/>
        <v/>
      </c>
      <c r="AB98" s="97">
        <f t="shared" si="121"/>
        <v>149.0866666666667</v>
      </c>
      <c r="AC98" s="36">
        <f t="shared" si="122"/>
        <v>0</v>
      </c>
      <c r="AD98" s="35">
        <f t="shared" si="123"/>
        <v>14.268689057421449</v>
      </c>
      <c r="AE98" s="35">
        <f t="shared" si="124"/>
        <v>14.579316389132339</v>
      </c>
      <c r="AF98" s="35">
        <f t="shared" si="125"/>
        <v>18.400537634408604</v>
      </c>
      <c r="AG98" s="35">
        <f t="shared" si="126"/>
        <v>11.982200647249192</v>
      </c>
      <c r="AH98" s="35">
        <f t="shared" si="127"/>
        <v>0</v>
      </c>
      <c r="AI98" s="35">
        <f t="shared" si="128"/>
        <v>21.020296215030168</v>
      </c>
      <c r="AJ98" s="35">
        <f t="shared" si="129"/>
        <v>0</v>
      </c>
      <c r="AK98" s="35">
        <f t="shared" si="130"/>
        <v>0</v>
      </c>
      <c r="AL98" s="35">
        <f t="shared" si="131"/>
        <v>0</v>
      </c>
      <c r="AM98" s="35">
        <f t="shared" si="132"/>
        <v>0</v>
      </c>
      <c r="AN98" s="35">
        <f t="shared" si="133"/>
        <v>35.154639175257735</v>
      </c>
      <c r="AO98" s="36">
        <f t="shared" si="134"/>
        <v>0</v>
      </c>
      <c r="AP98" s="35">
        <f t="shared" si="135"/>
        <v>100</v>
      </c>
      <c r="AQ98" s="35">
        <f t="shared" si="136"/>
        <v>75.785876993166298</v>
      </c>
      <c r="AR98" s="35">
        <f t="shared" si="137"/>
        <v>51.97418375094913</v>
      </c>
      <c r="AS98" s="35">
        <f t="shared" si="138"/>
        <v>44.981017463933185</v>
      </c>
      <c r="AT98" s="35">
        <f t="shared" si="139"/>
        <v>0</v>
      </c>
      <c r="AU98" s="35">
        <f t="shared" si="140"/>
        <v>100</v>
      </c>
      <c r="AV98" s="35">
        <f t="shared" si="141"/>
        <v>0</v>
      </c>
      <c r="AW98" s="35">
        <f t="shared" si="142"/>
        <v>0</v>
      </c>
      <c r="AX98" s="35">
        <f t="shared" si="143"/>
        <v>0</v>
      </c>
      <c r="AY98" s="35">
        <f t="shared" si="144"/>
        <v>0</v>
      </c>
      <c r="AZ98" s="35">
        <f t="shared" si="145"/>
        <v>100</v>
      </c>
      <c r="BA98" s="36">
        <f t="shared" si="146"/>
        <v>0</v>
      </c>
      <c r="BB98" s="35">
        <f t="shared" si="147"/>
        <v>40.588353037239898</v>
      </c>
      <c r="BC98" s="35">
        <f t="shared" si="148"/>
        <v>41.471955711021607</v>
      </c>
      <c r="BD98" s="35">
        <f t="shared" si="149"/>
        <v>52.341705294358782</v>
      </c>
      <c r="BE98" s="35">
        <f t="shared" si="150"/>
        <v>34.084265770767495</v>
      </c>
      <c r="BF98" s="35">
        <f t="shared" si="151"/>
        <v>0</v>
      </c>
      <c r="BG98" s="35">
        <f t="shared" si="152"/>
        <v>59.793804482637128</v>
      </c>
      <c r="BH98" s="35">
        <f t="shared" si="153"/>
        <v>0</v>
      </c>
      <c r="BI98" s="35">
        <f t="shared" si="154"/>
        <v>0</v>
      </c>
      <c r="BJ98" s="35">
        <f t="shared" si="155"/>
        <v>0</v>
      </c>
      <c r="BK98" s="35">
        <f t="shared" si="156"/>
        <v>0</v>
      </c>
      <c r="BL98" s="35">
        <f t="shared" si="157"/>
        <v>100</v>
      </c>
      <c r="BM98" s="35">
        <f t="shared" si="158"/>
        <v>65.703868924149177</v>
      </c>
      <c r="BN98" s="35">
        <f t="shared" si="159"/>
        <v>65.206951091061185</v>
      </c>
      <c r="BO98" s="35">
        <f t="shared" si="160"/>
        <v>100</v>
      </c>
      <c r="BP98" s="36">
        <f t="shared" si="161"/>
        <v>0</v>
      </c>
      <c r="BQ98" s="35">
        <f t="shared" si="162"/>
        <v>14.268689057421449</v>
      </c>
      <c r="BR98" s="35">
        <f t="shared" si="163"/>
        <v>14.579316389132339</v>
      </c>
      <c r="BS98" s="35">
        <f t="shared" si="164"/>
        <v>18.400537634408604</v>
      </c>
      <c r="BT98" s="35">
        <f t="shared" si="165"/>
        <v>11.982200647249192</v>
      </c>
      <c r="BU98" s="35">
        <f t="shared" si="166"/>
        <v>0</v>
      </c>
      <c r="BV98" s="35">
        <f t="shared" si="167"/>
        <v>21.020296215030168</v>
      </c>
      <c r="BW98" s="35">
        <f t="shared" si="168"/>
        <v>0</v>
      </c>
      <c r="BX98" s="35">
        <f t="shared" si="169"/>
        <v>0</v>
      </c>
      <c r="BY98" s="35">
        <f t="shared" si="170"/>
        <v>0</v>
      </c>
      <c r="BZ98" s="35">
        <f t="shared" si="171"/>
        <v>0</v>
      </c>
      <c r="CA98" s="35">
        <f t="shared" si="172"/>
        <v>35.154639175257735</v>
      </c>
      <c r="CB98" s="35">
        <f t="shared" si="173"/>
        <v>16.012084592145015</v>
      </c>
      <c r="CC98" s="35">
        <f t="shared" si="174"/>
        <v>15.890985324947589</v>
      </c>
      <c r="CD98" s="35">
        <f t="shared" si="175"/>
        <v>24.370078740157481</v>
      </c>
      <c r="CE98" s="36">
        <f t="shared" si="176"/>
        <v>0</v>
      </c>
      <c r="CF98" s="35">
        <f t="shared" si="177"/>
        <v>35.110637163423078</v>
      </c>
      <c r="CG98" s="35">
        <f t="shared" si="178"/>
        <v>26.608904292188747</v>
      </c>
      <c r="CH98" s="35">
        <f t="shared" si="179"/>
        <v>18.248467075446545</v>
      </c>
      <c r="CI98" s="35">
        <f t="shared" si="180"/>
        <v>15.793121834177551</v>
      </c>
      <c r="CJ98" s="35">
        <f t="shared" si="181"/>
        <v>0</v>
      </c>
      <c r="CK98" s="35">
        <f t="shared" si="182"/>
        <v>10.215942415355904</v>
      </c>
      <c r="CL98" s="35">
        <f t="shared" si="183"/>
        <v>0</v>
      </c>
      <c r="CM98" s="35">
        <f t="shared" si="184"/>
        <v>0</v>
      </c>
      <c r="CN98" s="35">
        <f t="shared" si="185"/>
        <v>0</v>
      </c>
      <c r="CO98" s="35">
        <f t="shared" si="186"/>
        <v>0</v>
      </c>
      <c r="CP98" s="35">
        <f t="shared" si="187"/>
        <v>100</v>
      </c>
      <c r="CQ98" s="35">
        <f t="shared" si="188"/>
        <v>85.621970920840056</v>
      </c>
      <c r="CR98" s="35">
        <f t="shared" si="189"/>
        <v>40.81852450188476</v>
      </c>
      <c r="CS98" s="35">
        <f t="shared" si="190"/>
        <v>100</v>
      </c>
      <c r="CT98" s="23"/>
      <c r="CU98" s="21">
        <v>131.69999999999999</v>
      </c>
      <c r="CV98" s="21">
        <v>99.81</v>
      </c>
      <c r="CW98" s="21">
        <v>68.45</v>
      </c>
      <c r="CX98" s="21">
        <v>59.24</v>
      </c>
      <c r="CY98" s="21"/>
      <c r="CZ98" s="21">
        <v>38.32</v>
      </c>
      <c r="DA98" s="24"/>
      <c r="DB98" s="21"/>
      <c r="DC98" s="21"/>
      <c r="DD98" s="21"/>
      <c r="DE98" s="21">
        <v>375.1</v>
      </c>
      <c r="DF98" s="21">
        <v>477</v>
      </c>
      <c r="DG98" s="21">
        <v>227.4</v>
      </c>
      <c r="DH98" s="21">
        <v>557.1</v>
      </c>
      <c r="DI98" s="23"/>
      <c r="DJ98" s="21">
        <v>7.6639999999999997</v>
      </c>
      <c r="DK98" s="21">
        <v>8.0079999999999991</v>
      </c>
      <c r="DL98" s="21">
        <v>6.508</v>
      </c>
      <c r="DM98" s="21">
        <v>5.5279999999999996</v>
      </c>
      <c r="DN98" s="21"/>
      <c r="DO98" s="21">
        <v>7.5149999999999997</v>
      </c>
      <c r="DP98" s="24"/>
      <c r="DQ98" s="21"/>
      <c r="DR98" s="21"/>
      <c r="DS98" s="21"/>
      <c r="DT98" s="21">
        <v>67.45</v>
      </c>
      <c r="DU98" s="21">
        <v>15.2</v>
      </c>
      <c r="DV98" s="21">
        <v>18.309999999999999</v>
      </c>
      <c r="DW98" s="21">
        <v>35.630000000000003</v>
      </c>
    </row>
    <row r="99" spans="1:128" x14ac:dyDescent="0.2">
      <c r="A99" s="29" t="s">
        <v>76</v>
      </c>
      <c r="B99" s="29" t="e">
        <f>VLOOKUP(A99,#REF!,6,FALSE)</f>
        <v>#REF!</v>
      </c>
      <c r="C99" s="48" t="s">
        <v>335</v>
      </c>
      <c r="D99" s="29" t="s">
        <v>155</v>
      </c>
      <c r="E99" s="96" t="str">
        <f t="shared" si="98"/>
        <v/>
      </c>
      <c r="F99" s="97">
        <f t="shared" si="99"/>
        <v>475.98784810126568</v>
      </c>
      <c r="G99" s="97">
        <f t="shared" si="100"/>
        <v>88.161066666666699</v>
      </c>
      <c r="H99" s="97">
        <f t="shared" si="101"/>
        <v>107.93818181818187</v>
      </c>
      <c r="I99" s="97">
        <f t="shared" si="102"/>
        <v>222.83035294117641</v>
      </c>
      <c r="J99" s="97">
        <f t="shared" si="103"/>
        <v>100.1401369863014</v>
      </c>
      <c r="K99" s="97" t="str">
        <f t="shared" si="104"/>
        <v/>
      </c>
      <c r="L99" s="97" t="str">
        <f t="shared" si="105"/>
        <v/>
      </c>
      <c r="M99" s="97">
        <f t="shared" si="106"/>
        <v>-159.43658536585363</v>
      </c>
      <c r="N99" s="97" t="str">
        <f t="shared" si="107"/>
        <v/>
      </c>
      <c r="O99" s="97">
        <f t="shared" si="108"/>
        <v>148.15199999999987</v>
      </c>
      <c r="P99" s="97">
        <f t="shared" si="109"/>
        <v>155.17432098765454</v>
      </c>
      <c r="Q99" s="96" t="str">
        <f t="shared" si="110"/>
        <v/>
      </c>
      <c r="R99" s="97">
        <f t="shared" si="111"/>
        <v>14.345454545454686</v>
      </c>
      <c r="S99" s="97">
        <f t="shared" si="112"/>
        <v>-543.15454545454531</v>
      </c>
      <c r="T99" s="97">
        <f t="shared" si="113"/>
        <v>-599.95454545454527</v>
      </c>
      <c r="U99" s="97">
        <f t="shared" si="114"/>
        <v>-416.35454545454536</v>
      </c>
      <c r="V99" s="97">
        <f t="shared" si="115"/>
        <v>-632.25454545454534</v>
      </c>
      <c r="W99" s="97" t="str">
        <f t="shared" si="116"/>
        <v/>
      </c>
      <c r="X99" s="97" t="str">
        <f t="shared" si="117"/>
        <v/>
      </c>
      <c r="Y99" s="97">
        <f t="shared" si="118"/>
        <v>-734.85454545454536</v>
      </c>
      <c r="Z99" s="97" t="str">
        <f t="shared" si="119"/>
        <v/>
      </c>
      <c r="AA99" s="97">
        <f t="shared" si="120"/>
        <v>-379.45454545454533</v>
      </c>
      <c r="AB99" s="97">
        <f t="shared" si="121"/>
        <v>-229.05454545454529</v>
      </c>
      <c r="AC99" s="36">
        <f t="shared" si="122"/>
        <v>0</v>
      </c>
      <c r="AD99" s="35">
        <f t="shared" si="123"/>
        <v>95.352112676056336</v>
      </c>
      <c r="AE99" s="35">
        <f t="shared" si="124"/>
        <v>47.122407245106636</v>
      </c>
      <c r="AF99" s="35">
        <f t="shared" si="125"/>
        <v>71.451612903225808</v>
      </c>
      <c r="AG99" s="35">
        <f t="shared" si="126"/>
        <v>90.898058252427205</v>
      </c>
      <c r="AH99" s="35">
        <f t="shared" si="127"/>
        <v>67.720417633410676</v>
      </c>
      <c r="AI99" s="35">
        <f t="shared" si="128"/>
        <v>0</v>
      </c>
      <c r="AJ99" s="35">
        <f t="shared" si="129"/>
        <v>0</v>
      </c>
      <c r="AK99" s="35">
        <f t="shared" si="130"/>
        <v>17.478969154760314</v>
      </c>
      <c r="AL99" s="35">
        <f t="shared" si="131"/>
        <v>0</v>
      </c>
      <c r="AM99" s="35">
        <f t="shared" si="132"/>
        <v>52.62417487284926</v>
      </c>
      <c r="AN99" s="35">
        <f t="shared" si="133"/>
        <v>59.671977507029062</v>
      </c>
      <c r="AO99" s="36">
        <f t="shared" si="134"/>
        <v>0</v>
      </c>
      <c r="AP99" s="35">
        <f t="shared" si="135"/>
        <v>100</v>
      </c>
      <c r="AQ99" s="35">
        <f t="shared" si="136"/>
        <v>36.654925576639023</v>
      </c>
      <c r="AR99" s="35">
        <f t="shared" si="137"/>
        <v>30.201113509828428</v>
      </c>
      <c r="AS99" s="35">
        <f t="shared" si="138"/>
        <v>51.062379275082378</v>
      </c>
      <c r="AT99" s="35">
        <f t="shared" si="139"/>
        <v>26.531076014089308</v>
      </c>
      <c r="AU99" s="35">
        <f t="shared" si="140"/>
        <v>0</v>
      </c>
      <c r="AV99" s="35">
        <f t="shared" si="141"/>
        <v>0</v>
      </c>
      <c r="AW99" s="35">
        <f t="shared" si="142"/>
        <v>20.559133029684308</v>
      </c>
      <c r="AX99" s="35">
        <f t="shared" si="143"/>
        <v>0</v>
      </c>
      <c r="AY99" s="35">
        <f t="shared" si="144"/>
        <v>76.378200094235893</v>
      </c>
      <c r="AZ99" s="35">
        <f t="shared" si="145"/>
        <v>100</v>
      </c>
      <c r="BA99" s="36">
        <f t="shared" si="146"/>
        <v>0</v>
      </c>
      <c r="BB99" s="35">
        <f t="shared" si="147"/>
        <v>100</v>
      </c>
      <c r="BC99" s="35">
        <f t="shared" si="148"/>
        <v>49.419363580540193</v>
      </c>
      <c r="BD99" s="35">
        <f t="shared" si="149"/>
        <v>74.934483251536662</v>
      </c>
      <c r="BE99" s="35">
        <f t="shared" si="150"/>
        <v>95.328835094864573</v>
      </c>
      <c r="BF99" s="35">
        <f t="shared" si="151"/>
        <v>71.021412879943256</v>
      </c>
      <c r="BG99" s="35">
        <f t="shared" si="152"/>
        <v>0</v>
      </c>
      <c r="BH99" s="35">
        <f t="shared" si="153"/>
        <v>0</v>
      </c>
      <c r="BI99" s="35">
        <f t="shared" si="154"/>
        <v>18.330972082540359</v>
      </c>
      <c r="BJ99" s="35">
        <f t="shared" si="155"/>
        <v>0</v>
      </c>
      <c r="BK99" s="35">
        <f t="shared" si="156"/>
        <v>55.189311905056094</v>
      </c>
      <c r="BL99" s="35">
        <f t="shared" si="157"/>
        <v>62.580655878863567</v>
      </c>
      <c r="BM99" s="35">
        <f t="shared" si="158"/>
        <v>96.240349110439752</v>
      </c>
      <c r="BN99" s="35">
        <f t="shared" si="159"/>
        <v>100</v>
      </c>
      <c r="BO99" s="35">
        <f t="shared" si="160"/>
        <v>79.615048118985129</v>
      </c>
      <c r="BP99" s="36">
        <f t="shared" si="161"/>
        <v>0</v>
      </c>
      <c r="BQ99" s="35">
        <f t="shared" si="162"/>
        <v>95.352112676056336</v>
      </c>
      <c r="BR99" s="35">
        <f t="shared" si="163"/>
        <v>47.122407245106636</v>
      </c>
      <c r="BS99" s="35">
        <f t="shared" si="164"/>
        <v>71.451612903225808</v>
      </c>
      <c r="BT99" s="35">
        <f t="shared" si="165"/>
        <v>90.898058252427191</v>
      </c>
      <c r="BU99" s="35">
        <f t="shared" si="166"/>
        <v>67.720417633410676</v>
      </c>
      <c r="BV99" s="35">
        <f t="shared" si="167"/>
        <v>0</v>
      </c>
      <c r="BW99" s="35">
        <f t="shared" si="168"/>
        <v>0</v>
      </c>
      <c r="BX99" s="35">
        <f t="shared" si="169"/>
        <v>17.478969154760314</v>
      </c>
      <c r="BY99" s="35">
        <f t="shared" si="170"/>
        <v>0</v>
      </c>
      <c r="BZ99" s="35">
        <f t="shared" si="171"/>
        <v>52.62417487284926</v>
      </c>
      <c r="CA99" s="35">
        <f t="shared" si="172"/>
        <v>59.671977507029062</v>
      </c>
      <c r="CB99" s="35">
        <f t="shared" si="173"/>
        <v>96.240349110439752</v>
      </c>
      <c r="CC99" s="35">
        <f t="shared" si="174"/>
        <v>100</v>
      </c>
      <c r="CD99" s="35">
        <f t="shared" si="175"/>
        <v>79.615048118985129</v>
      </c>
      <c r="CE99" s="36">
        <f t="shared" si="176"/>
        <v>0</v>
      </c>
      <c r="CF99" s="35">
        <f t="shared" si="177"/>
        <v>100</v>
      </c>
      <c r="CG99" s="35">
        <f t="shared" si="178"/>
        <v>36.654925576639023</v>
      </c>
      <c r="CH99" s="35">
        <f t="shared" si="179"/>
        <v>30.201113509828428</v>
      </c>
      <c r="CI99" s="35">
        <f t="shared" si="180"/>
        <v>51.062379275082378</v>
      </c>
      <c r="CJ99" s="35">
        <f t="shared" si="181"/>
        <v>26.531076014089308</v>
      </c>
      <c r="CK99" s="35">
        <f t="shared" si="182"/>
        <v>0</v>
      </c>
      <c r="CL99" s="35">
        <f t="shared" si="183"/>
        <v>0</v>
      </c>
      <c r="CM99" s="35">
        <f t="shared" si="184"/>
        <v>14.873309851153278</v>
      </c>
      <c r="CN99" s="35">
        <f t="shared" si="185"/>
        <v>0</v>
      </c>
      <c r="CO99" s="35">
        <f t="shared" si="186"/>
        <v>55.255084649471648</v>
      </c>
      <c r="CP99" s="35">
        <f t="shared" si="187"/>
        <v>72.344051812294069</v>
      </c>
      <c r="CQ99" s="35">
        <f t="shared" si="188"/>
        <v>100</v>
      </c>
      <c r="CR99" s="35">
        <f t="shared" si="189"/>
        <v>49.912800837111966</v>
      </c>
      <c r="CS99" s="35">
        <f t="shared" si="190"/>
        <v>63.480990582490406</v>
      </c>
      <c r="CT99" s="23"/>
      <c r="CU99" s="21">
        <v>880.1</v>
      </c>
      <c r="CV99" s="21">
        <v>322.60000000000002</v>
      </c>
      <c r="CW99" s="21">
        <v>265.8</v>
      </c>
      <c r="CX99" s="21">
        <v>449.4</v>
      </c>
      <c r="CY99" s="21">
        <v>233.5</v>
      </c>
      <c r="CZ99" s="21"/>
      <c r="DA99" s="21"/>
      <c r="DB99" s="21">
        <v>130.9</v>
      </c>
      <c r="DC99" s="26"/>
      <c r="DD99" s="21">
        <v>486.3</v>
      </c>
      <c r="DE99" s="21">
        <v>636.70000000000005</v>
      </c>
      <c r="DF99" s="21">
        <v>2867</v>
      </c>
      <c r="DG99" s="21">
        <v>1431</v>
      </c>
      <c r="DH99" s="21">
        <v>1820</v>
      </c>
      <c r="DI99" s="23"/>
      <c r="DJ99" s="21">
        <v>43.73</v>
      </c>
      <c r="DK99" s="21">
        <v>12.68</v>
      </c>
      <c r="DL99" s="21">
        <v>10.14</v>
      </c>
      <c r="DM99" s="21">
        <v>19.62</v>
      </c>
      <c r="DN99" s="21">
        <v>11.91</v>
      </c>
      <c r="DO99" s="21"/>
      <c r="DP99" s="21"/>
      <c r="DQ99" s="21">
        <v>42.67</v>
      </c>
      <c r="DR99" s="26"/>
      <c r="DS99" s="21">
        <v>47.28</v>
      </c>
      <c r="DT99" s="21">
        <v>27.32</v>
      </c>
      <c r="DU99" s="21">
        <v>94.36</v>
      </c>
      <c r="DV99" s="21">
        <v>60.2</v>
      </c>
      <c r="DW99" s="21">
        <v>45.72</v>
      </c>
    </row>
    <row r="100" spans="1:128" x14ac:dyDescent="0.2">
      <c r="A100" s="29" t="s">
        <v>160</v>
      </c>
      <c r="B100" s="29" t="e">
        <f>VLOOKUP(A100,#REF!,6,FALSE)</f>
        <v>#REF!</v>
      </c>
      <c r="C100" s="48" t="s">
        <v>335</v>
      </c>
      <c r="D100" s="29" t="s">
        <v>156</v>
      </c>
      <c r="E100" s="96">
        <f t="shared" si="98"/>
        <v>23.188484848484848</v>
      </c>
      <c r="F100" s="97" t="str">
        <f t="shared" si="99"/>
        <v/>
      </c>
      <c r="G100" s="97" t="str">
        <f t="shared" si="100"/>
        <v/>
      </c>
      <c r="H100" s="97" t="str">
        <f t="shared" si="101"/>
        <v/>
      </c>
      <c r="I100" s="97" t="str">
        <f t="shared" si="102"/>
        <v/>
      </c>
      <c r="J100" s="97" t="str">
        <f t="shared" si="103"/>
        <v/>
      </c>
      <c r="K100" s="97" t="str">
        <f t="shared" si="104"/>
        <v/>
      </c>
      <c r="L100" s="97" t="str">
        <f t="shared" si="105"/>
        <v/>
      </c>
      <c r="M100" s="97" t="str">
        <f t="shared" si="106"/>
        <v/>
      </c>
      <c r="N100" s="97" t="str">
        <f t="shared" si="107"/>
        <v/>
      </c>
      <c r="O100" s="97" t="str">
        <f t="shared" si="108"/>
        <v/>
      </c>
      <c r="P100" s="97" t="str">
        <f t="shared" si="109"/>
        <v/>
      </c>
      <c r="Q100" s="96">
        <f t="shared" si="110"/>
        <v>0</v>
      </c>
      <c r="R100" s="97" t="str">
        <f t="shared" si="111"/>
        <v/>
      </c>
      <c r="S100" s="97" t="str">
        <f t="shared" si="112"/>
        <v/>
      </c>
      <c r="T100" s="97" t="str">
        <f t="shared" si="113"/>
        <v/>
      </c>
      <c r="U100" s="97" t="str">
        <f t="shared" si="114"/>
        <v/>
      </c>
      <c r="V100" s="97" t="str">
        <f t="shared" si="115"/>
        <v/>
      </c>
      <c r="W100" s="97" t="str">
        <f t="shared" si="116"/>
        <v/>
      </c>
      <c r="X100" s="97" t="str">
        <f t="shared" si="117"/>
        <v/>
      </c>
      <c r="Y100" s="97" t="str">
        <f t="shared" si="118"/>
        <v/>
      </c>
      <c r="Z100" s="97" t="str">
        <f t="shared" si="119"/>
        <v/>
      </c>
      <c r="AA100" s="97" t="str">
        <f t="shared" si="120"/>
        <v/>
      </c>
      <c r="AB100" s="97" t="str">
        <f t="shared" si="121"/>
        <v/>
      </c>
      <c r="AC100" s="36">
        <f t="shared" si="122"/>
        <v>100</v>
      </c>
      <c r="AD100" s="35">
        <f t="shared" si="123"/>
        <v>0</v>
      </c>
      <c r="AE100" s="35">
        <f t="shared" si="124"/>
        <v>0</v>
      </c>
      <c r="AF100" s="35">
        <f t="shared" si="125"/>
        <v>0</v>
      </c>
      <c r="AG100" s="35">
        <f t="shared" si="126"/>
        <v>0</v>
      </c>
      <c r="AH100" s="35">
        <f t="shared" si="127"/>
        <v>0</v>
      </c>
      <c r="AI100" s="35">
        <f t="shared" si="128"/>
        <v>0</v>
      </c>
      <c r="AJ100" s="35">
        <f t="shared" si="129"/>
        <v>0</v>
      </c>
      <c r="AK100" s="35">
        <f t="shared" si="130"/>
        <v>0</v>
      </c>
      <c r="AL100" s="35">
        <f t="shared" si="131"/>
        <v>0</v>
      </c>
      <c r="AM100" s="35">
        <f t="shared" si="132"/>
        <v>0</v>
      </c>
      <c r="AN100" s="35">
        <f t="shared" si="133"/>
        <v>0</v>
      </c>
      <c r="AO100" s="36">
        <f t="shared" si="134"/>
        <v>100</v>
      </c>
      <c r="AP100" s="35">
        <f t="shared" si="135"/>
        <v>0</v>
      </c>
      <c r="AQ100" s="35">
        <f t="shared" si="136"/>
        <v>0</v>
      </c>
      <c r="AR100" s="35">
        <f t="shared" si="137"/>
        <v>0</v>
      </c>
      <c r="AS100" s="35">
        <f t="shared" si="138"/>
        <v>0</v>
      </c>
      <c r="AT100" s="35">
        <f t="shared" si="139"/>
        <v>0</v>
      </c>
      <c r="AU100" s="35">
        <f t="shared" si="140"/>
        <v>0</v>
      </c>
      <c r="AV100" s="35">
        <f t="shared" si="141"/>
        <v>0</v>
      </c>
      <c r="AW100" s="35">
        <f t="shared" si="142"/>
        <v>0</v>
      </c>
      <c r="AX100" s="35">
        <f t="shared" si="143"/>
        <v>0</v>
      </c>
      <c r="AY100" s="35">
        <f t="shared" si="144"/>
        <v>0</v>
      </c>
      <c r="AZ100" s="35">
        <f t="shared" si="145"/>
        <v>0</v>
      </c>
      <c r="BA100" s="36">
        <f t="shared" si="146"/>
        <v>100</v>
      </c>
      <c r="BB100" s="35">
        <f t="shared" si="147"/>
        <v>0</v>
      </c>
      <c r="BC100" s="35">
        <f t="shared" si="148"/>
        <v>0</v>
      </c>
      <c r="BD100" s="35">
        <f t="shared" si="149"/>
        <v>0</v>
      </c>
      <c r="BE100" s="35">
        <f t="shared" si="150"/>
        <v>0</v>
      </c>
      <c r="BF100" s="35">
        <f t="shared" si="151"/>
        <v>0</v>
      </c>
      <c r="BG100" s="35">
        <f t="shared" si="152"/>
        <v>0</v>
      </c>
      <c r="BH100" s="35">
        <f t="shared" si="153"/>
        <v>0</v>
      </c>
      <c r="BI100" s="35">
        <f t="shared" si="154"/>
        <v>0</v>
      </c>
      <c r="BJ100" s="35">
        <f t="shared" si="155"/>
        <v>0</v>
      </c>
      <c r="BK100" s="35">
        <f t="shared" si="156"/>
        <v>0</v>
      </c>
      <c r="BL100" s="35">
        <f t="shared" si="157"/>
        <v>0</v>
      </c>
      <c r="BM100" s="35">
        <f t="shared" si="158"/>
        <v>0</v>
      </c>
      <c r="BN100" s="35">
        <f t="shared" si="159"/>
        <v>0</v>
      </c>
      <c r="BO100" s="35">
        <f t="shared" si="160"/>
        <v>0</v>
      </c>
      <c r="BP100" s="36">
        <f t="shared" si="161"/>
        <v>100</v>
      </c>
      <c r="BQ100" s="35">
        <f t="shared" si="162"/>
        <v>0</v>
      </c>
      <c r="BR100" s="35">
        <f t="shared" si="163"/>
        <v>0</v>
      </c>
      <c r="BS100" s="35">
        <f t="shared" si="164"/>
        <v>0</v>
      </c>
      <c r="BT100" s="35">
        <f t="shared" si="165"/>
        <v>0</v>
      </c>
      <c r="BU100" s="35">
        <f t="shared" si="166"/>
        <v>0</v>
      </c>
      <c r="BV100" s="35">
        <f t="shared" si="167"/>
        <v>0</v>
      </c>
      <c r="BW100" s="35">
        <f t="shared" si="168"/>
        <v>0</v>
      </c>
      <c r="BX100" s="35">
        <f t="shared" si="169"/>
        <v>0</v>
      </c>
      <c r="BY100" s="35">
        <f t="shared" si="170"/>
        <v>0</v>
      </c>
      <c r="BZ100" s="35">
        <f t="shared" si="171"/>
        <v>0</v>
      </c>
      <c r="CA100" s="35">
        <f t="shared" si="172"/>
        <v>0</v>
      </c>
      <c r="CB100" s="35">
        <f t="shared" si="173"/>
        <v>0</v>
      </c>
      <c r="CC100" s="35">
        <f t="shared" si="174"/>
        <v>0</v>
      </c>
      <c r="CD100" s="35">
        <f t="shared" si="175"/>
        <v>0</v>
      </c>
      <c r="CE100" s="36">
        <f t="shared" si="176"/>
        <v>100</v>
      </c>
      <c r="CF100" s="35">
        <f t="shared" si="177"/>
        <v>0</v>
      </c>
      <c r="CG100" s="35">
        <f t="shared" si="178"/>
        <v>0</v>
      </c>
      <c r="CH100" s="35">
        <f t="shared" si="179"/>
        <v>0</v>
      </c>
      <c r="CI100" s="35">
        <f t="shared" si="180"/>
        <v>0</v>
      </c>
      <c r="CJ100" s="35">
        <f t="shared" si="181"/>
        <v>0</v>
      </c>
      <c r="CK100" s="35">
        <f t="shared" si="182"/>
        <v>0</v>
      </c>
      <c r="CL100" s="35">
        <f t="shared" si="183"/>
        <v>0</v>
      </c>
      <c r="CM100" s="35">
        <f t="shared" si="184"/>
        <v>0</v>
      </c>
      <c r="CN100" s="35">
        <f t="shared" si="185"/>
        <v>0</v>
      </c>
      <c r="CO100" s="35">
        <f t="shared" si="186"/>
        <v>0</v>
      </c>
      <c r="CP100" s="35">
        <f t="shared" si="187"/>
        <v>0</v>
      </c>
      <c r="CQ100" s="35">
        <f t="shared" si="188"/>
        <v>0</v>
      </c>
      <c r="CR100" s="35">
        <f t="shared" si="189"/>
        <v>0</v>
      </c>
      <c r="CS100" s="35">
        <f t="shared" si="190"/>
        <v>0</v>
      </c>
      <c r="CT100" s="23">
        <v>65.319999999999993</v>
      </c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3">
        <v>1.5840000000000001</v>
      </c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</row>
    <row r="101" spans="1:128" s="30" customFormat="1" x14ac:dyDescent="0.2">
      <c r="A101" s="30" t="s">
        <v>164</v>
      </c>
      <c r="B101" s="29" t="e">
        <f>VLOOKUP(A101,#REF!,6,FALSE)</f>
        <v>#REF!</v>
      </c>
      <c r="C101" s="48" t="s">
        <v>337</v>
      </c>
      <c r="D101" s="30" t="s">
        <v>157</v>
      </c>
      <c r="E101" s="96">
        <f t="shared" si="98"/>
        <v>5.9684848484848558</v>
      </c>
      <c r="F101" s="97">
        <f t="shared" si="99"/>
        <v>-215.11215189873434</v>
      </c>
      <c r="G101" s="97">
        <f t="shared" si="100"/>
        <v>-138.63893333333334</v>
      </c>
      <c r="H101" s="97">
        <f t="shared" si="101"/>
        <v>-101.52181818181813</v>
      </c>
      <c r="I101" s="97">
        <f t="shared" si="102"/>
        <v>-63.769647058823551</v>
      </c>
      <c r="J101" s="97">
        <f t="shared" si="103"/>
        <v>-45.039863013698607</v>
      </c>
      <c r="K101" s="97" t="str">
        <f t="shared" si="104"/>
        <v/>
      </c>
      <c r="L101" s="97" t="str">
        <f t="shared" si="105"/>
        <v/>
      </c>
      <c r="M101" s="97">
        <f t="shared" si="106"/>
        <v>-29.936585365853659</v>
      </c>
      <c r="N101" s="97">
        <f t="shared" si="107"/>
        <v>-226.40027027027014</v>
      </c>
      <c r="O101" s="97">
        <f t="shared" si="108"/>
        <v>-292.10800000000012</v>
      </c>
      <c r="P101" s="97">
        <f t="shared" si="109"/>
        <v>129.17432098765454</v>
      </c>
      <c r="Q101" s="96">
        <f t="shared" si="110"/>
        <v>-323.67692307692306</v>
      </c>
      <c r="R101" s="97">
        <f t="shared" si="111"/>
        <v>-182.77692307692308</v>
      </c>
      <c r="S101" s="97">
        <f t="shared" si="112"/>
        <v>-275.97692307692307</v>
      </c>
      <c r="T101" s="97">
        <f t="shared" si="113"/>
        <v>-315.43692307692311</v>
      </c>
      <c r="U101" s="97">
        <f t="shared" si="114"/>
        <v>-208.97692307692307</v>
      </c>
      <c r="V101" s="97">
        <f t="shared" si="115"/>
        <v>-283.45692307692309</v>
      </c>
      <c r="W101" s="97" t="str">
        <f t="shared" si="116"/>
        <v/>
      </c>
      <c r="X101" s="97" t="str">
        <f t="shared" si="117"/>
        <v/>
      </c>
      <c r="Y101" s="97">
        <f t="shared" si="118"/>
        <v>-111.37692307692311</v>
      </c>
      <c r="Z101" s="97">
        <f t="shared" si="119"/>
        <v>-217.97692307692307</v>
      </c>
      <c r="AA101" s="97">
        <f t="shared" si="120"/>
        <v>-325.73692307692306</v>
      </c>
      <c r="AB101" s="97">
        <f t="shared" si="121"/>
        <v>238.92307692307696</v>
      </c>
      <c r="AC101" s="36">
        <f t="shared" si="122"/>
        <v>73.637477036129823</v>
      </c>
      <c r="AD101" s="35">
        <f t="shared" si="123"/>
        <v>20.47670639219935</v>
      </c>
      <c r="AE101" s="35">
        <f t="shared" si="124"/>
        <v>13.993572889278409</v>
      </c>
      <c r="AF101" s="35">
        <f t="shared" si="125"/>
        <v>15.14516129032258</v>
      </c>
      <c r="AG101" s="35">
        <f t="shared" si="126"/>
        <v>32.928802588996767</v>
      </c>
      <c r="AH101" s="35">
        <f t="shared" si="127"/>
        <v>25.614849187935032</v>
      </c>
      <c r="AI101" s="35">
        <f t="shared" si="128"/>
        <v>0</v>
      </c>
      <c r="AJ101" s="35">
        <f t="shared" si="129"/>
        <v>0</v>
      </c>
      <c r="AK101" s="35">
        <f t="shared" si="130"/>
        <v>34.770997462945651</v>
      </c>
      <c r="AL101" s="35">
        <f t="shared" si="131"/>
        <v>18.106898987520605</v>
      </c>
      <c r="AM101" s="35">
        <f t="shared" si="132"/>
        <v>4.9821447895249431</v>
      </c>
      <c r="AN101" s="35">
        <f t="shared" si="133"/>
        <v>57.235238987816317</v>
      </c>
      <c r="AO101" s="36">
        <f t="shared" si="134"/>
        <v>100</v>
      </c>
      <c r="AP101" s="35">
        <f t="shared" si="135"/>
        <v>100</v>
      </c>
      <c r="AQ101" s="35">
        <f t="shared" si="136"/>
        <v>50.68783068783069</v>
      </c>
      <c r="AR101" s="35">
        <f t="shared" si="137"/>
        <v>29.80952380952381</v>
      </c>
      <c r="AS101" s="35">
        <f t="shared" si="138"/>
        <v>86.137566137566154</v>
      </c>
      <c r="AT101" s="35">
        <f t="shared" si="139"/>
        <v>46.730158730158728</v>
      </c>
      <c r="AU101" s="35">
        <f t="shared" si="140"/>
        <v>0</v>
      </c>
      <c r="AV101" s="35">
        <f t="shared" si="141"/>
        <v>0</v>
      </c>
      <c r="AW101" s="35">
        <f t="shared" si="142"/>
        <v>42.639593908629429</v>
      </c>
      <c r="AX101" s="35">
        <f t="shared" si="143"/>
        <v>25.184214835434748</v>
      </c>
      <c r="AY101" s="35">
        <f t="shared" si="144"/>
        <v>7.5388897985917795</v>
      </c>
      <c r="AZ101" s="35">
        <f t="shared" si="145"/>
        <v>100</v>
      </c>
      <c r="BA101" s="36">
        <f t="shared" si="146"/>
        <v>100</v>
      </c>
      <c r="BB101" s="35">
        <f t="shared" si="147"/>
        <v>27.807452422837038</v>
      </c>
      <c r="BC101" s="35">
        <f t="shared" si="148"/>
        <v>19.00333016897434</v>
      </c>
      <c r="BD101" s="35">
        <f t="shared" si="149"/>
        <v>20.567192005901681</v>
      </c>
      <c r="BE101" s="35">
        <f t="shared" si="150"/>
        <v>44.717450833955695</v>
      </c>
      <c r="BF101" s="35">
        <f t="shared" si="151"/>
        <v>34.785071703865206</v>
      </c>
      <c r="BG101" s="35">
        <f t="shared" si="152"/>
        <v>0</v>
      </c>
      <c r="BH101" s="35">
        <f t="shared" si="153"/>
        <v>0</v>
      </c>
      <c r="BI101" s="35">
        <f t="shared" si="154"/>
        <v>47.219159132632221</v>
      </c>
      <c r="BJ101" s="35">
        <f t="shared" si="155"/>
        <v>24.58924411361426</v>
      </c>
      <c r="BK101" s="35">
        <f t="shared" si="156"/>
        <v>6.7657733399536228</v>
      </c>
      <c r="BL101" s="35">
        <f t="shared" si="157"/>
        <v>77.725692529816257</v>
      </c>
      <c r="BM101" s="35">
        <f t="shared" si="158"/>
        <v>94.510015705795482</v>
      </c>
      <c r="BN101" s="35">
        <f t="shared" si="159"/>
        <v>100</v>
      </c>
      <c r="BO101" s="35">
        <f t="shared" si="160"/>
        <v>95.501339534630702</v>
      </c>
      <c r="BP101" s="36">
        <f t="shared" si="161"/>
        <v>73.637477036129823</v>
      </c>
      <c r="BQ101" s="35">
        <f t="shared" si="162"/>
        <v>20.47670639219935</v>
      </c>
      <c r="BR101" s="35">
        <f t="shared" si="163"/>
        <v>13.993572889278409</v>
      </c>
      <c r="BS101" s="35">
        <f t="shared" si="164"/>
        <v>15.14516129032258</v>
      </c>
      <c r="BT101" s="35">
        <f t="shared" si="165"/>
        <v>32.928802588996767</v>
      </c>
      <c r="BU101" s="35">
        <f t="shared" si="166"/>
        <v>25.614849187935032</v>
      </c>
      <c r="BV101" s="35">
        <f t="shared" si="167"/>
        <v>0</v>
      </c>
      <c r="BW101" s="35">
        <f t="shared" si="168"/>
        <v>0</v>
      </c>
      <c r="BX101" s="35">
        <f t="shared" si="169"/>
        <v>34.770997462945651</v>
      </c>
      <c r="BY101" s="35">
        <f t="shared" si="170"/>
        <v>18.106898987520605</v>
      </c>
      <c r="BZ101" s="35">
        <f t="shared" si="171"/>
        <v>4.9821447895249431</v>
      </c>
      <c r="CA101" s="35">
        <f t="shared" si="172"/>
        <v>57.235238987816317</v>
      </c>
      <c r="CB101" s="35">
        <f t="shared" si="173"/>
        <v>45.887881839543468</v>
      </c>
      <c r="CC101" s="35">
        <f t="shared" si="174"/>
        <v>48.553459119496857</v>
      </c>
      <c r="CD101" s="35">
        <f t="shared" si="175"/>
        <v>46.369203849518811</v>
      </c>
      <c r="CE101" s="36">
        <f t="shared" si="176"/>
        <v>7.8762076305878495</v>
      </c>
      <c r="CF101" s="35">
        <f t="shared" si="177"/>
        <v>30.948092353037495</v>
      </c>
      <c r="CG101" s="35">
        <f t="shared" si="178"/>
        <v>15.686916653021122</v>
      </c>
      <c r="CH101" s="35">
        <f t="shared" si="179"/>
        <v>9.2254789585721291</v>
      </c>
      <c r="CI101" s="35">
        <f t="shared" si="180"/>
        <v>26.657933518912724</v>
      </c>
      <c r="CJ101" s="35">
        <f t="shared" si="181"/>
        <v>14.462092680530537</v>
      </c>
      <c r="CK101" s="35">
        <f t="shared" si="182"/>
        <v>0</v>
      </c>
      <c r="CL101" s="35">
        <f t="shared" si="183"/>
        <v>0</v>
      </c>
      <c r="CM101" s="35">
        <f t="shared" si="184"/>
        <v>42.639593908629429</v>
      </c>
      <c r="CN101" s="35">
        <f t="shared" si="185"/>
        <v>25.184214835434748</v>
      </c>
      <c r="CO101" s="35">
        <f t="shared" si="186"/>
        <v>7.5388897985917795</v>
      </c>
      <c r="CP101" s="35">
        <f t="shared" si="187"/>
        <v>100</v>
      </c>
      <c r="CQ101" s="35">
        <f t="shared" si="188"/>
        <v>100</v>
      </c>
      <c r="CR101" s="35">
        <f t="shared" si="189"/>
        <v>50.826627651792244</v>
      </c>
      <c r="CS101" s="35">
        <f t="shared" si="190"/>
        <v>77.542062911485004</v>
      </c>
      <c r="CT101" s="31">
        <v>48.1</v>
      </c>
      <c r="CU101" s="32">
        <v>189</v>
      </c>
      <c r="CV101" s="32">
        <v>95.8</v>
      </c>
      <c r="CW101" s="32">
        <v>56.34</v>
      </c>
      <c r="CX101" s="32">
        <v>162.80000000000001</v>
      </c>
      <c r="CY101" s="32">
        <v>88.32</v>
      </c>
      <c r="CZ101" s="32"/>
      <c r="DA101" s="32"/>
      <c r="DB101" s="32">
        <v>260.39999999999998</v>
      </c>
      <c r="DC101" s="32">
        <v>153.80000000000001</v>
      </c>
      <c r="DD101" s="32">
        <v>46.04</v>
      </c>
      <c r="DE101" s="32">
        <v>610.70000000000005</v>
      </c>
      <c r="DF101" s="32">
        <v>1367</v>
      </c>
      <c r="DG101" s="32">
        <v>694.8</v>
      </c>
      <c r="DH101" s="32">
        <v>1060</v>
      </c>
      <c r="DI101" s="31">
        <v>3.3660000000000001</v>
      </c>
      <c r="DJ101" s="32">
        <v>21.38</v>
      </c>
      <c r="DK101" s="32">
        <v>7.9809999999999999</v>
      </c>
      <c r="DL101" s="32">
        <v>4.0510000000000002</v>
      </c>
      <c r="DM101" s="32">
        <v>9.02</v>
      </c>
      <c r="DN101" s="32">
        <v>9.2870000000000008</v>
      </c>
      <c r="DO101" s="32"/>
      <c r="DP101" s="32"/>
      <c r="DQ101" s="32">
        <v>17.170000000000002</v>
      </c>
      <c r="DR101" s="32">
        <v>10.58</v>
      </c>
      <c r="DS101" s="32">
        <v>6.7670000000000003</v>
      </c>
      <c r="DT101" s="32">
        <v>24.2</v>
      </c>
      <c r="DU101" s="32">
        <v>65.47</v>
      </c>
      <c r="DV101" s="32">
        <v>36.67</v>
      </c>
      <c r="DW101" s="32">
        <v>41.8</v>
      </c>
      <c r="DX101" s="34"/>
    </row>
    <row r="102" spans="1:128" x14ac:dyDescent="0.2">
      <c r="A102" s="29" t="s">
        <v>339</v>
      </c>
      <c r="B102" s="29" t="e">
        <f>VLOOKUP(A102,#REF!,6,FALSE)</f>
        <v>#REF!</v>
      </c>
      <c r="E102" s="96">
        <f t="shared" ref="E102:E104" si="191">IFERROR(100*AF102/MAX(AF$2:AF$101),0)</f>
        <v>5.002688172043011</v>
      </c>
      <c r="F102" s="97">
        <f t="shared" ref="F102:F104" si="192">IFERROR(100*AG102/MAX(AG$2:AG$101),0)</f>
        <v>3.9482200647249193</v>
      </c>
      <c r="G102" s="97">
        <f t="shared" ref="G102:G104" si="193">IFERROR(100*AH102/MAX(AH$2:AH$101),0)</f>
        <v>7.4883990719257527</v>
      </c>
      <c r="H102" s="97">
        <f t="shared" ref="H102:H104" si="194">IFERROR(100*AI102/MAX(AI$2:AI$101),0)</f>
        <v>21.020296215030168</v>
      </c>
      <c r="I102" s="97">
        <f t="shared" ref="I102:I104" si="195">IFERROR(100*AJ102/MAX(AJ$2:AJ$101),0)</f>
        <v>6.803605114231817</v>
      </c>
      <c r="J102" s="97">
        <f t="shared" ref="J102:J104" si="196">IFERROR(100*AK102/MAX(AK$2:AK$101),0)</f>
        <v>3.8977166510882624</v>
      </c>
      <c r="K102" s="97">
        <f t="shared" ref="K102:K104" si="197">IFERROR(100*AL102/MAX(AL$2:AL$101),0)</f>
        <v>3.077466446903697</v>
      </c>
      <c r="L102" s="97">
        <f t="shared" ref="L102:L104" si="198">IFERROR(100*AM102/MAX(AM$2:AM$101),0)</f>
        <v>2.8925440969592033</v>
      </c>
      <c r="M102" s="97">
        <f t="shared" ref="M102:M104" si="199">IFERROR(100*AN102/MAX(AN$2:AN$101),0)</f>
        <v>1.5791940018744142</v>
      </c>
      <c r="N102" s="97">
        <f t="shared" ref="N102:N104" si="200">IFERROR(100*AO102/MAX(AO$2:AO$101),0)</f>
        <v>100</v>
      </c>
      <c r="O102" s="97">
        <f t="shared" ref="O102:O104" si="201">IFERROR(100*AP102/MAX(AP$2:AP$101),0)</f>
        <v>73.973663826491105</v>
      </c>
      <c r="P102" s="97">
        <f t="shared" ref="P102:P104" si="202">IFERROR(100*AQ102/MAX(AQ$2:AQ$101),0)</f>
        <v>72.424477149496511</v>
      </c>
      <c r="Q102" s="96">
        <f t="shared" ref="Q102" si="203">IF(CT102&gt;0,(CT102-AVERAGE($CT102:$DH102))^2,"")</f>
        <v>53.455595111111222</v>
      </c>
      <c r="R102" s="97">
        <f t="shared" ref="R102" si="204">IF(CU102&gt;0,(CU102-AVERAGE($CT102:$DH102))^2,"")</f>
        <v>38.829515111111178</v>
      </c>
      <c r="S102" s="97">
        <f t="shared" ref="S102" si="205">IF(CV102&gt;0,(CV102-AVERAGE($CT102:$DH102))^2,"")</f>
        <v>43.974581777777878</v>
      </c>
      <c r="T102" s="97">
        <f t="shared" ref="T102" si="206">IF(CW102&gt;0,(CW102-AVERAGE($CT102:$DH102))^2,"")</f>
        <v>45.176321777777879</v>
      </c>
      <c r="U102" s="97">
        <f t="shared" ref="U102" si="207">IF(CX102&gt;0,(CX102-AVERAGE($CT102:$DH102))^2,"")</f>
        <v>33.771595111111196</v>
      </c>
      <c r="V102" s="97">
        <f t="shared" ref="V102" si="208">IF(CY102&gt;0,(CY102-AVERAGE($CT102:$DH102))^2,"")</f>
        <v>0.23879511111110452</v>
      </c>
      <c r="W102" s="97">
        <f t="shared" ref="W102" si="209">IF(CZ102&gt;0,(CZ102-AVERAGE($CT102:$DH102))^2,"")</f>
        <v>168.7054617777776</v>
      </c>
      <c r="X102" s="97">
        <f t="shared" ref="X102" si="210">IF(DA102&gt;0,(DA102-AVERAGE($CT102:$DH102))^2,"")</f>
        <v>50.817888444444357</v>
      </c>
      <c r="Y102" s="97">
        <f t="shared" ref="Y102" si="211">IF(DB102&gt;0,(DB102-AVERAGE($CT102:$DH102))^2,"")</f>
        <v>14.889308444444399</v>
      </c>
      <c r="Z102" s="97">
        <f t="shared" ref="Z102" si="212">IF(DC102&gt;0,(DC102-AVERAGE($CT102:$DH102))^2,"")</f>
        <v>0.6539417777777673</v>
      </c>
      <c r="AA102" s="97">
        <f t="shared" ref="AA102" si="213">IF(DD102&gt;0,(DD102-AVERAGE($CT102:$DH102))^2,"")</f>
        <v>1.956268444444426</v>
      </c>
      <c r="AB102" s="97">
        <f t="shared" ref="AB102" si="214">IF(DE102&gt;0,(DE102-AVERAGE($CT102:$DH102))^2,"")</f>
        <v>71.933015111111203</v>
      </c>
      <c r="AC102" s="36">
        <f t="shared" si="122"/>
        <v>27.587262706674839</v>
      </c>
      <c r="AD102" s="35">
        <f t="shared" si="123"/>
        <v>2.0693391115926332</v>
      </c>
      <c r="AE102" s="35">
        <f t="shared" si="124"/>
        <v>2.731522056675431</v>
      </c>
      <c r="AF102" s="35">
        <f t="shared" si="125"/>
        <v>5.002688172043011</v>
      </c>
      <c r="AG102" s="35">
        <f t="shared" si="126"/>
        <v>3.9482200647249193</v>
      </c>
      <c r="AH102" s="35">
        <f t="shared" si="127"/>
        <v>7.4883990719257527</v>
      </c>
      <c r="AI102" s="35">
        <f t="shared" si="128"/>
        <v>21.020296215030168</v>
      </c>
      <c r="AJ102" s="35">
        <f t="shared" si="129"/>
        <v>6.803605114231817</v>
      </c>
      <c r="AK102" s="35">
        <f t="shared" si="130"/>
        <v>3.8977166510882624</v>
      </c>
      <c r="AL102" s="35">
        <f t="shared" si="131"/>
        <v>3.077466446903697</v>
      </c>
      <c r="AM102" s="35">
        <f t="shared" si="132"/>
        <v>2.8925440969592033</v>
      </c>
      <c r="AN102" s="35">
        <f t="shared" si="133"/>
        <v>1.5791940018744142</v>
      </c>
      <c r="AO102" s="36">
        <f t="shared" si="134"/>
        <v>100</v>
      </c>
      <c r="AP102" s="35">
        <f t="shared" si="135"/>
        <v>73.973663826491105</v>
      </c>
      <c r="AQ102" s="35">
        <f t="shared" si="136"/>
        <v>72.424477149496511</v>
      </c>
      <c r="AR102" s="35">
        <f t="shared" si="137"/>
        <v>72.075910147172735</v>
      </c>
      <c r="AS102" s="35">
        <f t="shared" si="138"/>
        <v>75.600309837335402</v>
      </c>
      <c r="AT102" s="35">
        <f t="shared" si="139"/>
        <v>100</v>
      </c>
      <c r="AU102" s="35">
        <f t="shared" si="140"/>
        <v>100</v>
      </c>
      <c r="AV102" s="35">
        <f t="shared" si="141"/>
        <v>84.707724425887264</v>
      </c>
      <c r="AW102" s="35">
        <f t="shared" si="142"/>
        <v>100</v>
      </c>
      <c r="AX102" s="35">
        <f t="shared" si="143"/>
        <v>89.551216169921204</v>
      </c>
      <c r="AY102" s="35">
        <f t="shared" si="144"/>
        <v>91.57245632065775</v>
      </c>
      <c r="AZ102" s="35">
        <f t="shared" si="145"/>
        <v>57.725248372730391</v>
      </c>
      <c r="BA102" s="36">
        <f t="shared" si="146"/>
        <v>100.00000000000001</v>
      </c>
      <c r="BB102" s="35">
        <f t="shared" si="147"/>
        <v>7.5010671903013755</v>
      </c>
      <c r="BC102" s="35">
        <f t="shared" si="148"/>
        <v>9.9013884984483429</v>
      </c>
      <c r="BD102" s="35">
        <f t="shared" si="149"/>
        <v>18.134050577017174</v>
      </c>
      <c r="BE102" s="35">
        <f t="shared" si="150"/>
        <v>14.311749979346931</v>
      </c>
      <c r="BF102" s="35">
        <f t="shared" si="151"/>
        <v>27.144407734638744</v>
      </c>
      <c r="BG102" s="35">
        <f t="shared" si="152"/>
        <v>76.195657534171488</v>
      </c>
      <c r="BH102" s="35">
        <f t="shared" si="153"/>
        <v>24.662124642709337</v>
      </c>
      <c r="BI102" s="35">
        <f t="shared" si="154"/>
        <v>14.128682111491969</v>
      </c>
      <c r="BJ102" s="35">
        <f t="shared" si="155"/>
        <v>11.155388918521057</v>
      </c>
      <c r="BK102" s="35">
        <f t="shared" si="156"/>
        <v>10.485071055126257</v>
      </c>
      <c r="BL102" s="35">
        <f t="shared" si="157"/>
        <v>5.7243591677267887</v>
      </c>
      <c r="BM102" s="35">
        <f t="shared" si="158"/>
        <v>56.178313385321118</v>
      </c>
      <c r="BN102" s="35">
        <f t="shared" si="159"/>
        <v>99.999999999999986</v>
      </c>
      <c r="BO102" s="35">
        <f t="shared" si="160"/>
        <v>88.048357843061012</v>
      </c>
      <c r="BP102" s="36">
        <f t="shared" si="161"/>
        <v>27.587262706674835</v>
      </c>
      <c r="BQ102" s="35">
        <f t="shared" si="162"/>
        <v>2.0693391115926332</v>
      </c>
      <c r="BR102" s="35">
        <f t="shared" si="163"/>
        <v>2.731522056675431</v>
      </c>
      <c r="BS102" s="35">
        <f t="shared" si="164"/>
        <v>5.002688172043011</v>
      </c>
      <c r="BT102" s="35">
        <f t="shared" si="165"/>
        <v>3.9482200647249193</v>
      </c>
      <c r="BU102" s="35">
        <f t="shared" si="166"/>
        <v>7.4883990719257536</v>
      </c>
      <c r="BV102" s="35">
        <f t="shared" si="167"/>
        <v>21.020296215030168</v>
      </c>
      <c r="BW102" s="35">
        <f t="shared" si="168"/>
        <v>6.803605114231817</v>
      </c>
      <c r="BX102" s="35">
        <f t="shared" si="169"/>
        <v>3.8977166510882628</v>
      </c>
      <c r="BY102" s="35">
        <f t="shared" si="170"/>
        <v>3.077466446903697</v>
      </c>
      <c r="BZ102" s="35">
        <f t="shared" si="171"/>
        <v>2.8925440969592033</v>
      </c>
      <c r="CA102" s="35">
        <f t="shared" si="172"/>
        <v>1.5791940018744144</v>
      </c>
      <c r="CB102" s="35">
        <f t="shared" si="173"/>
        <v>0.99362202081235318</v>
      </c>
      <c r="CC102" s="35">
        <f t="shared" si="174"/>
        <v>1.7686932215234101</v>
      </c>
      <c r="CD102" s="35">
        <f t="shared" si="175"/>
        <v>1.557305336832896</v>
      </c>
      <c r="CE102" s="36">
        <f t="shared" si="176"/>
        <v>47.025052192066802</v>
      </c>
      <c r="CF102" s="35">
        <f t="shared" si="177"/>
        <v>49.843423799582467</v>
      </c>
      <c r="CG102" s="35">
        <f t="shared" si="178"/>
        <v>48.799582463465555</v>
      </c>
      <c r="CH102" s="35">
        <f t="shared" si="179"/>
        <v>48.564718162839249</v>
      </c>
      <c r="CI102" s="35">
        <f t="shared" si="180"/>
        <v>50.939457202505217</v>
      </c>
      <c r="CJ102" s="35">
        <f t="shared" si="181"/>
        <v>67.379958246346561</v>
      </c>
      <c r="CK102" s="35">
        <f t="shared" si="182"/>
        <v>100</v>
      </c>
      <c r="CL102" s="35">
        <f t="shared" si="183"/>
        <v>84.707724425887264</v>
      </c>
      <c r="CM102" s="35">
        <f t="shared" si="184"/>
        <v>76.174321503131523</v>
      </c>
      <c r="CN102" s="35">
        <f t="shared" si="185"/>
        <v>68.215031315240083</v>
      </c>
      <c r="CO102" s="35">
        <f t="shared" si="186"/>
        <v>69.754697286012529</v>
      </c>
      <c r="CP102" s="35">
        <f t="shared" si="187"/>
        <v>43.971816283924852</v>
      </c>
      <c r="CQ102" s="35">
        <f t="shared" si="188"/>
        <v>83.146067415730329</v>
      </c>
      <c r="CR102" s="35">
        <f t="shared" si="189"/>
        <v>71.095505617977523</v>
      </c>
      <c r="CS102" s="35">
        <f t="shared" si="190"/>
        <v>100</v>
      </c>
      <c r="CT102" s="41">
        <f>MIN(CT2:CT101)</f>
        <v>18.02</v>
      </c>
      <c r="CU102" s="42">
        <f t="shared" ref="CU102:DW102" si="215">MIN(CU2:CU101)</f>
        <v>19.100000000000001</v>
      </c>
      <c r="CV102" s="42">
        <f t="shared" si="215"/>
        <v>18.7</v>
      </c>
      <c r="CW102" s="42">
        <f t="shared" si="215"/>
        <v>18.61</v>
      </c>
      <c r="CX102" s="42">
        <f t="shared" si="215"/>
        <v>19.52</v>
      </c>
      <c r="CY102" s="42">
        <f t="shared" si="215"/>
        <v>25.82</v>
      </c>
      <c r="CZ102" s="42">
        <f t="shared" si="215"/>
        <v>38.32</v>
      </c>
      <c r="DA102" s="42">
        <f t="shared" si="215"/>
        <v>32.46</v>
      </c>
      <c r="DB102" s="42">
        <f t="shared" si="215"/>
        <v>29.19</v>
      </c>
      <c r="DC102" s="42">
        <f t="shared" si="215"/>
        <v>26.14</v>
      </c>
      <c r="DD102" s="42">
        <f t="shared" si="215"/>
        <v>26.73</v>
      </c>
      <c r="DE102" s="42">
        <f t="shared" si="215"/>
        <v>16.850000000000001</v>
      </c>
      <c r="DF102" s="42">
        <f t="shared" si="215"/>
        <v>29.6</v>
      </c>
      <c r="DG102" s="42">
        <f t="shared" si="215"/>
        <v>25.31</v>
      </c>
      <c r="DH102" s="42">
        <f t="shared" si="215"/>
        <v>35.6</v>
      </c>
      <c r="DI102" s="41">
        <f t="shared" si="215"/>
        <v>1.294</v>
      </c>
      <c r="DJ102" s="42">
        <f t="shared" si="215"/>
        <v>2.5110000000000001</v>
      </c>
      <c r="DK102" s="42">
        <f t="shared" si="215"/>
        <v>2.375</v>
      </c>
      <c r="DL102" s="42">
        <f t="shared" si="215"/>
        <v>2.7189999999999999</v>
      </c>
      <c r="DM102" s="42">
        <f t="shared" si="215"/>
        <v>2.1739999999999999</v>
      </c>
      <c r="DN102" s="42">
        <f t="shared" si="215"/>
        <v>3.2389999999999999</v>
      </c>
      <c r="DO102" s="42">
        <f t="shared" si="215"/>
        <v>4.1230000000000002</v>
      </c>
      <c r="DP102" s="42">
        <f t="shared" si="215"/>
        <v>4.3570000000000002</v>
      </c>
      <c r="DQ102" s="42">
        <f t="shared" si="215"/>
        <v>2.4420000000000002</v>
      </c>
      <c r="DR102" s="42">
        <f t="shared" si="215"/>
        <v>2.5960000000000001</v>
      </c>
      <c r="DS102" s="42">
        <f t="shared" si="215"/>
        <v>1.577</v>
      </c>
      <c r="DT102" s="42">
        <f t="shared" si="215"/>
        <v>2.718</v>
      </c>
      <c r="DU102" s="42">
        <f t="shared" si="215"/>
        <v>3.2440000000000002</v>
      </c>
      <c r="DV102" s="42">
        <f t="shared" si="215"/>
        <v>2.706</v>
      </c>
      <c r="DW102" s="42">
        <f t="shared" si="215"/>
        <v>3.5950000000000002</v>
      </c>
    </row>
    <row r="103" spans="1:128" x14ac:dyDescent="0.2">
      <c r="A103" s="29" t="s">
        <v>340</v>
      </c>
      <c r="B103" s="29" t="e">
        <f>VLOOKUP(A103,#REF!,6,FALSE)</f>
        <v>#REF!</v>
      </c>
      <c r="E103" s="96">
        <f t="shared" si="191"/>
        <v>100</v>
      </c>
      <c r="F103" s="97">
        <f t="shared" si="192"/>
        <v>100</v>
      </c>
      <c r="G103" s="97">
        <f t="shared" si="193"/>
        <v>100</v>
      </c>
      <c r="H103" s="97">
        <f t="shared" si="194"/>
        <v>100</v>
      </c>
      <c r="I103" s="97">
        <f t="shared" si="195"/>
        <v>100</v>
      </c>
      <c r="J103" s="97">
        <f t="shared" si="196"/>
        <v>100</v>
      </c>
      <c r="K103" s="97">
        <f t="shared" si="197"/>
        <v>100</v>
      </c>
      <c r="L103" s="97">
        <f t="shared" si="198"/>
        <v>100</v>
      </c>
      <c r="M103" s="97">
        <f t="shared" si="199"/>
        <v>100</v>
      </c>
      <c r="N103" s="97">
        <f t="shared" si="200"/>
        <v>100</v>
      </c>
      <c r="O103" s="97">
        <f t="shared" si="201"/>
        <v>100</v>
      </c>
      <c r="P103" s="97">
        <f t="shared" si="202"/>
        <v>74.171180931744317</v>
      </c>
      <c r="Q103" s="96">
        <f t="shared" ref="Q103:Q104" si="216">IFERROR(100*AF103/MAX($CT103:$DE103),0)</f>
        <v>9.3720712277413316</v>
      </c>
      <c r="R103" s="97">
        <f t="shared" ref="R103:R104" si="217">IFERROR(100*AG103/MAX($CT103:$DE103),0)</f>
        <v>9.3720712277413316</v>
      </c>
      <c r="S103" s="97">
        <f t="shared" ref="S103:S104" si="218">IFERROR(100*AH103/MAX($CT103:$DE103),0)</f>
        <v>9.3720712277413316</v>
      </c>
      <c r="T103" s="97">
        <f t="shared" ref="T103:T104" si="219">IFERROR(100*AI103/MAX($CT103:$DE103),0)</f>
        <v>9.3720712277413316</v>
      </c>
      <c r="U103" s="97">
        <f t="shared" ref="U103:U104" si="220">IFERROR(100*AJ103/MAX($CT103:$DE103),0)</f>
        <v>9.3720712277413316</v>
      </c>
      <c r="V103" s="97">
        <f t="shared" ref="V103:V104" si="221">IFERROR(100*AK103/MAX($CT103:$DE103),0)</f>
        <v>9.3720712277413316</v>
      </c>
      <c r="W103" s="97">
        <f t="shared" ref="W103:W104" si="222">IFERROR(100*AL103/MAX($CT103:$DE103),0)</f>
        <v>9.3720712277413316</v>
      </c>
      <c r="X103" s="97">
        <f t="shared" ref="X103:X104" si="223">IFERROR(100*AM103/MAX($CT103:$DE103),0)</f>
        <v>9.3720712277413316</v>
      </c>
      <c r="Y103" s="97">
        <f t="shared" ref="Y103:Y104" si="224">IFERROR(100*AN103/MAX($CT103:$DE103),0)</f>
        <v>9.3720712277413316</v>
      </c>
      <c r="Z103" s="97">
        <f t="shared" ref="Z103:Z104" si="225">IFERROR(100*AO103/MAX($CT103:$DE103),0)</f>
        <v>9.3720712277413316</v>
      </c>
      <c r="AA103" s="97">
        <f t="shared" ref="AA103:AA104" si="226">IFERROR(100*AP103/MAX($CT103:$DE103),0)</f>
        <v>9.3720712277413316</v>
      </c>
      <c r="AB103" s="97">
        <f t="shared" ref="AB103:AB104" si="227">IFERROR(100*AQ103/MAX($CT103:$DE103),0)</f>
        <v>6.9513759073799735</v>
      </c>
      <c r="AC103" s="36">
        <f t="shared" si="122"/>
        <v>100</v>
      </c>
      <c r="AD103" s="35">
        <f t="shared" si="123"/>
        <v>100</v>
      </c>
      <c r="AE103" s="35">
        <f t="shared" si="124"/>
        <v>100</v>
      </c>
      <c r="AF103" s="35">
        <f t="shared" si="125"/>
        <v>100</v>
      </c>
      <c r="AG103" s="35">
        <f t="shared" si="126"/>
        <v>100</v>
      </c>
      <c r="AH103" s="35">
        <f t="shared" si="127"/>
        <v>100</v>
      </c>
      <c r="AI103" s="35">
        <f t="shared" si="128"/>
        <v>100</v>
      </c>
      <c r="AJ103" s="35">
        <f t="shared" si="129"/>
        <v>100</v>
      </c>
      <c r="AK103" s="35">
        <f t="shared" si="130"/>
        <v>100</v>
      </c>
      <c r="AL103" s="35">
        <f t="shared" si="131"/>
        <v>100</v>
      </c>
      <c r="AM103" s="35">
        <f t="shared" si="132"/>
        <v>100</v>
      </c>
      <c r="AN103" s="35">
        <f t="shared" si="133"/>
        <v>100</v>
      </c>
      <c r="AO103" s="36">
        <f t="shared" si="134"/>
        <v>100</v>
      </c>
      <c r="AP103" s="35">
        <f t="shared" si="135"/>
        <v>100</v>
      </c>
      <c r="AQ103" s="35">
        <f t="shared" si="136"/>
        <v>74.171180931744317</v>
      </c>
      <c r="AR103" s="35">
        <f t="shared" si="137"/>
        <v>40.303358613217767</v>
      </c>
      <c r="AS103" s="35">
        <f t="shared" si="138"/>
        <v>53.564463705308775</v>
      </c>
      <c r="AT103" s="35">
        <f t="shared" si="139"/>
        <v>37.356446370530875</v>
      </c>
      <c r="AU103" s="35">
        <f t="shared" si="140"/>
        <v>38.210018863969815</v>
      </c>
      <c r="AV103" s="35">
        <f t="shared" si="141"/>
        <v>100</v>
      </c>
      <c r="AW103" s="35">
        <f t="shared" si="142"/>
        <v>70.187441424554834</v>
      </c>
      <c r="AX103" s="35">
        <f t="shared" si="143"/>
        <v>79.606373008434858</v>
      </c>
      <c r="AY103" s="35">
        <f t="shared" si="144"/>
        <v>86.607310215557632</v>
      </c>
      <c r="AZ103" s="35">
        <f t="shared" si="145"/>
        <v>100</v>
      </c>
      <c r="BA103" s="36">
        <f t="shared" si="146"/>
        <v>100</v>
      </c>
      <c r="BB103" s="35">
        <f t="shared" si="147"/>
        <v>100</v>
      </c>
      <c r="BC103" s="35">
        <f t="shared" si="148"/>
        <v>100</v>
      </c>
      <c r="BD103" s="35">
        <f t="shared" si="149"/>
        <v>100</v>
      </c>
      <c r="BE103" s="35">
        <f t="shared" si="150"/>
        <v>100</v>
      </c>
      <c r="BF103" s="35">
        <f t="shared" si="151"/>
        <v>100</v>
      </c>
      <c r="BG103" s="35">
        <f t="shared" si="152"/>
        <v>100</v>
      </c>
      <c r="BH103" s="35">
        <f t="shared" si="153"/>
        <v>100</v>
      </c>
      <c r="BI103" s="35">
        <f t="shared" si="154"/>
        <v>100</v>
      </c>
      <c r="BJ103" s="35">
        <f t="shared" si="155"/>
        <v>100</v>
      </c>
      <c r="BK103" s="35">
        <f t="shared" si="156"/>
        <v>100</v>
      </c>
      <c r="BL103" s="35">
        <f t="shared" si="157"/>
        <v>100</v>
      </c>
      <c r="BM103" s="35">
        <f t="shared" si="158"/>
        <v>100</v>
      </c>
      <c r="BN103" s="35">
        <f t="shared" si="159"/>
        <v>100</v>
      </c>
      <c r="BO103" s="35">
        <f t="shared" si="160"/>
        <v>100</v>
      </c>
      <c r="BP103" s="36">
        <f t="shared" si="161"/>
        <v>100</v>
      </c>
      <c r="BQ103" s="35">
        <f t="shared" si="162"/>
        <v>100</v>
      </c>
      <c r="BR103" s="35">
        <f t="shared" si="163"/>
        <v>100</v>
      </c>
      <c r="BS103" s="35">
        <f t="shared" si="164"/>
        <v>100</v>
      </c>
      <c r="BT103" s="35">
        <f t="shared" si="165"/>
        <v>100</v>
      </c>
      <c r="BU103" s="35">
        <f t="shared" si="166"/>
        <v>100</v>
      </c>
      <c r="BV103" s="35">
        <f t="shared" si="167"/>
        <v>100</v>
      </c>
      <c r="BW103" s="35">
        <f t="shared" si="168"/>
        <v>100</v>
      </c>
      <c r="BX103" s="35">
        <f t="shared" si="169"/>
        <v>100</v>
      </c>
      <c r="BY103" s="35">
        <f t="shared" si="170"/>
        <v>100</v>
      </c>
      <c r="BZ103" s="35">
        <f t="shared" si="171"/>
        <v>100</v>
      </c>
      <c r="CA103" s="35">
        <f t="shared" si="172"/>
        <v>100</v>
      </c>
      <c r="CB103" s="35">
        <f t="shared" si="173"/>
        <v>100</v>
      </c>
      <c r="CC103" s="35">
        <f t="shared" si="174"/>
        <v>100</v>
      </c>
      <c r="CD103" s="35">
        <f t="shared" si="175"/>
        <v>100</v>
      </c>
      <c r="CE103" s="36">
        <f t="shared" si="176"/>
        <v>6.1218369259606362</v>
      </c>
      <c r="CF103" s="35">
        <f t="shared" si="177"/>
        <v>86.504217432052485</v>
      </c>
      <c r="CG103" s="35">
        <f t="shared" si="178"/>
        <v>64.161199625117149</v>
      </c>
      <c r="CH103" s="35">
        <f t="shared" si="179"/>
        <v>34.864104967197754</v>
      </c>
      <c r="CI103" s="35">
        <f t="shared" si="180"/>
        <v>46.33552014995314</v>
      </c>
      <c r="CJ103" s="35">
        <f t="shared" si="181"/>
        <v>32.31490159325211</v>
      </c>
      <c r="CK103" s="35">
        <f t="shared" si="182"/>
        <v>17.085285848172447</v>
      </c>
      <c r="CL103" s="35">
        <f t="shared" si="183"/>
        <v>44.714151827553891</v>
      </c>
      <c r="CM103" s="35">
        <f t="shared" si="184"/>
        <v>70.187441424554834</v>
      </c>
      <c r="CN103" s="35">
        <f t="shared" si="185"/>
        <v>79.606373008434858</v>
      </c>
      <c r="CO103" s="35">
        <f t="shared" si="186"/>
        <v>86.607310215557632</v>
      </c>
      <c r="CP103" s="35">
        <f t="shared" si="187"/>
        <v>100</v>
      </c>
      <c r="CQ103" s="35">
        <f t="shared" si="188"/>
        <v>100</v>
      </c>
      <c r="CR103" s="35">
        <f t="shared" si="189"/>
        <v>48.036253776435046</v>
      </c>
      <c r="CS103" s="35">
        <f t="shared" si="190"/>
        <v>76.737160120845928</v>
      </c>
      <c r="CT103" s="41">
        <f>MAX(CT2:CT101)</f>
        <v>65.319999999999993</v>
      </c>
      <c r="CU103" s="42">
        <f t="shared" ref="CU103:DW103" si="228">MAX(CU2:CU101)</f>
        <v>923</v>
      </c>
      <c r="CV103" s="42">
        <f t="shared" si="228"/>
        <v>684.6</v>
      </c>
      <c r="CW103" s="42">
        <f t="shared" si="228"/>
        <v>372</v>
      </c>
      <c r="CX103" s="42">
        <f t="shared" si="228"/>
        <v>494.4</v>
      </c>
      <c r="CY103" s="42">
        <f t="shared" si="228"/>
        <v>344.8</v>
      </c>
      <c r="CZ103" s="42">
        <f t="shared" si="228"/>
        <v>182.3</v>
      </c>
      <c r="DA103" s="42">
        <f t="shared" si="228"/>
        <v>477.1</v>
      </c>
      <c r="DB103" s="42">
        <f t="shared" si="228"/>
        <v>748.9</v>
      </c>
      <c r="DC103" s="42">
        <f t="shared" si="228"/>
        <v>849.4</v>
      </c>
      <c r="DD103" s="42">
        <f t="shared" si="228"/>
        <v>924.1</v>
      </c>
      <c r="DE103" s="42">
        <f t="shared" si="228"/>
        <v>1067</v>
      </c>
      <c r="DF103" s="42">
        <f t="shared" si="228"/>
        <v>2979</v>
      </c>
      <c r="DG103" s="42">
        <f t="shared" si="228"/>
        <v>1431</v>
      </c>
      <c r="DH103" s="42">
        <f t="shared" si="228"/>
        <v>2286</v>
      </c>
      <c r="DI103" s="41">
        <f t="shared" si="228"/>
        <v>17.3</v>
      </c>
      <c r="DJ103" s="42">
        <f t="shared" si="228"/>
        <v>212.7</v>
      </c>
      <c r="DK103" s="42">
        <f t="shared" si="228"/>
        <v>40.31</v>
      </c>
      <c r="DL103" s="42">
        <f t="shared" si="228"/>
        <v>60.18</v>
      </c>
      <c r="DM103" s="42">
        <f t="shared" si="228"/>
        <v>48.05</v>
      </c>
      <c r="DN103" s="42">
        <f t="shared" si="228"/>
        <v>60.13</v>
      </c>
      <c r="DO103" s="42">
        <f t="shared" si="228"/>
        <v>138.30000000000001</v>
      </c>
      <c r="DP103" s="42">
        <f t="shared" si="228"/>
        <v>53.15</v>
      </c>
      <c r="DQ103" s="42">
        <f t="shared" si="228"/>
        <v>437.5</v>
      </c>
      <c r="DR103" s="42">
        <f t="shared" si="228"/>
        <v>173.9</v>
      </c>
      <c r="DS103" s="42">
        <f t="shared" si="228"/>
        <v>110.9</v>
      </c>
      <c r="DT103" s="42">
        <f t="shared" si="228"/>
        <v>136.69999999999999</v>
      </c>
      <c r="DU103" s="42">
        <f t="shared" si="228"/>
        <v>755.8</v>
      </c>
      <c r="DV103" s="42">
        <f t="shared" si="228"/>
        <v>470.5</v>
      </c>
      <c r="DW103" s="42">
        <f t="shared" si="228"/>
        <v>325.8</v>
      </c>
    </row>
    <row r="104" spans="1:128" x14ac:dyDescent="0.2">
      <c r="A104" s="29" t="s">
        <v>173</v>
      </c>
      <c r="B104" s="29" t="e">
        <f>VLOOKUP(A104,#REF!,6,FALSE)</f>
        <v>#REF!</v>
      </c>
      <c r="E104" s="96">
        <f t="shared" si="191"/>
        <v>94.997311827956977</v>
      </c>
      <c r="F104" s="97">
        <f t="shared" si="192"/>
        <v>96.051779935275079</v>
      </c>
      <c r="G104" s="97">
        <f t="shared" si="193"/>
        <v>92.511600928074245</v>
      </c>
      <c r="H104" s="97">
        <f t="shared" si="194"/>
        <v>78.979703784969828</v>
      </c>
      <c r="I104" s="97">
        <f t="shared" si="195"/>
        <v>93.1963948857682</v>
      </c>
      <c r="J104" s="97">
        <f t="shared" si="196"/>
        <v>96.102283348911726</v>
      </c>
      <c r="K104" s="97">
        <f t="shared" si="197"/>
        <v>96.922533553096315</v>
      </c>
      <c r="L104" s="97">
        <f t="shared" si="198"/>
        <v>97.107455903040815</v>
      </c>
      <c r="M104" s="97">
        <f t="shared" si="199"/>
        <v>98.420805998125601</v>
      </c>
      <c r="N104" s="97">
        <f t="shared" si="200"/>
        <v>100</v>
      </c>
      <c r="O104" s="97">
        <f t="shared" si="201"/>
        <v>100</v>
      </c>
      <c r="P104" s="97">
        <f t="shared" si="202"/>
        <v>73.669653722756948</v>
      </c>
      <c r="Q104" s="96">
        <f t="shared" si="216"/>
        <v>9.0460707354146521</v>
      </c>
      <c r="R104" s="97">
        <f t="shared" si="217"/>
        <v>9.1464819249892937</v>
      </c>
      <c r="S104" s="97">
        <f t="shared" si="218"/>
        <v>8.809370178362542</v>
      </c>
      <c r="T104" s="97">
        <f t="shared" si="219"/>
        <v>7.5208021506422718</v>
      </c>
      <c r="U104" s="97">
        <f t="shared" si="220"/>
        <v>8.8745793349300754</v>
      </c>
      <c r="V104" s="97">
        <f t="shared" si="221"/>
        <v>9.1512910868839423</v>
      </c>
      <c r="W104" s="97">
        <f t="shared" si="222"/>
        <v>9.2293989956764566</v>
      </c>
      <c r="X104" s="97">
        <f t="shared" si="223"/>
        <v>9.2470081324611524</v>
      </c>
      <c r="Y104" s="97">
        <f t="shared" si="224"/>
        <v>9.3720712277413316</v>
      </c>
      <c r="Z104" s="97">
        <f t="shared" si="225"/>
        <v>9.5224491739275336</v>
      </c>
      <c r="AA104" s="97">
        <f t="shared" si="226"/>
        <v>9.5224491739275336</v>
      </c>
      <c r="AB104" s="97">
        <f t="shared" si="227"/>
        <v>7.015155332357943</v>
      </c>
      <c r="AC104" s="36">
        <f t="shared" si="122"/>
        <v>72.412737293325179</v>
      </c>
      <c r="AD104" s="35">
        <f t="shared" si="123"/>
        <v>97.93066088840736</v>
      </c>
      <c r="AE104" s="35">
        <f t="shared" si="124"/>
        <v>97.268477943324584</v>
      </c>
      <c r="AF104" s="35">
        <f t="shared" si="125"/>
        <v>94.997311827956977</v>
      </c>
      <c r="AG104" s="35">
        <f t="shared" si="126"/>
        <v>96.051779935275079</v>
      </c>
      <c r="AH104" s="35">
        <f t="shared" si="127"/>
        <v>92.511600928074245</v>
      </c>
      <c r="AI104" s="35">
        <f t="shared" si="128"/>
        <v>78.979703784969828</v>
      </c>
      <c r="AJ104" s="35">
        <f t="shared" si="129"/>
        <v>93.1963948857682</v>
      </c>
      <c r="AK104" s="35">
        <f t="shared" si="130"/>
        <v>96.102283348911726</v>
      </c>
      <c r="AL104" s="35">
        <f t="shared" si="131"/>
        <v>96.922533553096315</v>
      </c>
      <c r="AM104" s="35">
        <f t="shared" si="132"/>
        <v>97.107455903040815</v>
      </c>
      <c r="AN104" s="35">
        <f t="shared" si="133"/>
        <v>98.420805998125601</v>
      </c>
      <c r="AO104" s="36">
        <f t="shared" si="134"/>
        <v>100</v>
      </c>
      <c r="AP104" s="35">
        <f t="shared" si="135"/>
        <v>100</v>
      </c>
      <c r="AQ104" s="35">
        <f t="shared" si="136"/>
        <v>73.669653722756948</v>
      </c>
      <c r="AR104" s="35">
        <f t="shared" si="137"/>
        <v>39.096138953424052</v>
      </c>
      <c r="AS104" s="35">
        <f t="shared" si="138"/>
        <v>52.536785042593209</v>
      </c>
      <c r="AT104" s="35">
        <f t="shared" si="139"/>
        <v>35.289301913928533</v>
      </c>
      <c r="AU104" s="35">
        <f t="shared" si="140"/>
        <v>32.381252249010437</v>
      </c>
      <c r="AV104" s="35">
        <f t="shared" si="141"/>
        <v>100</v>
      </c>
      <c r="AW104" s="35">
        <f t="shared" si="142"/>
        <v>68.534018949673836</v>
      </c>
      <c r="AX104" s="35">
        <f t="shared" si="143"/>
        <v>78.394515069275812</v>
      </c>
      <c r="AY104" s="35">
        <f t="shared" si="144"/>
        <v>85.451602152073505</v>
      </c>
      <c r="AZ104" s="35">
        <f t="shared" si="145"/>
        <v>100</v>
      </c>
      <c r="BA104" s="36">
        <f t="shared" si="146"/>
        <v>73.57462333188397</v>
      </c>
      <c r="BB104" s="35">
        <f t="shared" si="147"/>
        <v>99.50199035178845</v>
      </c>
      <c r="BC104" s="35">
        <f t="shared" si="148"/>
        <v>98.82918246491198</v>
      </c>
      <c r="BD104" s="35">
        <f t="shared" si="149"/>
        <v>96.521574746874336</v>
      </c>
      <c r="BE104" s="35">
        <f t="shared" si="150"/>
        <v>97.592962139635759</v>
      </c>
      <c r="BF104" s="35">
        <f t="shared" si="151"/>
        <v>93.995979803128307</v>
      </c>
      <c r="BG104" s="35">
        <f t="shared" si="152"/>
        <v>80.246958947353036</v>
      </c>
      <c r="BH104" s="35">
        <f t="shared" si="153"/>
        <v>94.691761503703901</v>
      </c>
      <c r="BI104" s="35">
        <f t="shared" si="154"/>
        <v>97.644275897051656</v>
      </c>
      <c r="BJ104" s="35">
        <f t="shared" si="155"/>
        <v>98.47768728386778</v>
      </c>
      <c r="BK104" s="35">
        <f t="shared" si="156"/>
        <v>98.665576773360499</v>
      </c>
      <c r="BL104" s="35">
        <f t="shared" si="157"/>
        <v>100</v>
      </c>
      <c r="BM104" s="35">
        <f t="shared" si="158"/>
        <v>100.00000000000001</v>
      </c>
      <c r="BN104" s="35">
        <f t="shared" si="159"/>
        <v>99.217150231600243</v>
      </c>
      <c r="BO104" s="35">
        <f t="shared" si="160"/>
        <v>99.430659592315308</v>
      </c>
      <c r="BP104" s="36">
        <f t="shared" si="161"/>
        <v>72.412737293325179</v>
      </c>
      <c r="BQ104" s="35">
        <f t="shared" si="162"/>
        <v>97.930660888407374</v>
      </c>
      <c r="BR104" s="35">
        <f t="shared" si="163"/>
        <v>97.268477943324569</v>
      </c>
      <c r="BS104" s="35">
        <f t="shared" si="164"/>
        <v>94.997311827956992</v>
      </c>
      <c r="BT104" s="35">
        <f t="shared" si="165"/>
        <v>96.051779935275079</v>
      </c>
      <c r="BU104" s="35">
        <f t="shared" si="166"/>
        <v>92.511600928074245</v>
      </c>
      <c r="BV104" s="35">
        <f t="shared" si="167"/>
        <v>78.979703784969828</v>
      </c>
      <c r="BW104" s="35">
        <f t="shared" si="168"/>
        <v>93.1963948857682</v>
      </c>
      <c r="BX104" s="35">
        <f t="shared" si="169"/>
        <v>96.102283348911726</v>
      </c>
      <c r="BY104" s="35">
        <f t="shared" si="170"/>
        <v>96.922533553096301</v>
      </c>
      <c r="BZ104" s="35">
        <f t="shared" si="171"/>
        <v>97.107455903040801</v>
      </c>
      <c r="CA104" s="35">
        <f t="shared" si="172"/>
        <v>98.420805998125601</v>
      </c>
      <c r="CB104" s="35">
        <f t="shared" si="173"/>
        <v>99.006377979187647</v>
      </c>
      <c r="CC104" s="35">
        <f t="shared" si="174"/>
        <v>98.231306778476593</v>
      </c>
      <c r="CD104" s="35">
        <f t="shared" si="175"/>
        <v>98.442694663167103</v>
      </c>
      <c r="CE104" s="36">
        <f t="shared" si="176"/>
        <v>4.5041184592677235</v>
      </c>
      <c r="CF104" s="35">
        <f t="shared" si="177"/>
        <v>86.073418083130974</v>
      </c>
      <c r="CG104" s="35">
        <f t="shared" si="178"/>
        <v>63.409989049183444</v>
      </c>
      <c r="CH104" s="35">
        <f t="shared" si="179"/>
        <v>33.651383135742513</v>
      </c>
      <c r="CI104" s="35">
        <f t="shared" si="180"/>
        <v>45.220206637147072</v>
      </c>
      <c r="CJ104" s="35">
        <f t="shared" si="181"/>
        <v>30.374708374994047</v>
      </c>
      <c r="CK104" s="35">
        <f t="shared" si="182"/>
        <v>13.710422320620864</v>
      </c>
      <c r="CL104" s="35">
        <f t="shared" si="183"/>
        <v>42.340618006951388</v>
      </c>
      <c r="CM104" s="35">
        <f t="shared" si="184"/>
        <v>68.534018949673836</v>
      </c>
      <c r="CN104" s="35">
        <f t="shared" si="185"/>
        <v>78.394515069275812</v>
      </c>
      <c r="CO104" s="35">
        <f t="shared" si="186"/>
        <v>85.451602152073505</v>
      </c>
      <c r="CP104" s="35">
        <f t="shared" si="187"/>
        <v>100</v>
      </c>
      <c r="CQ104" s="35">
        <f t="shared" si="188"/>
        <v>100</v>
      </c>
      <c r="CR104" s="35">
        <f t="shared" si="189"/>
        <v>47.660202074998303</v>
      </c>
      <c r="CS104" s="35">
        <f t="shared" si="190"/>
        <v>76.300264460568243</v>
      </c>
      <c r="CT104" s="41">
        <f>CT103-CT102</f>
        <v>47.3</v>
      </c>
      <c r="CU104" s="42">
        <f t="shared" ref="CU104:DW104" si="229">CU103-CU102</f>
        <v>903.9</v>
      </c>
      <c r="CV104" s="42">
        <f t="shared" si="229"/>
        <v>665.9</v>
      </c>
      <c r="CW104" s="42">
        <f t="shared" si="229"/>
        <v>353.39</v>
      </c>
      <c r="CX104" s="42">
        <f t="shared" si="229"/>
        <v>474.88</v>
      </c>
      <c r="CY104" s="42">
        <f t="shared" si="229"/>
        <v>318.98</v>
      </c>
      <c r="CZ104" s="42">
        <f t="shared" si="229"/>
        <v>143.98000000000002</v>
      </c>
      <c r="DA104" s="42">
        <f t="shared" si="229"/>
        <v>444.64000000000004</v>
      </c>
      <c r="DB104" s="42">
        <f t="shared" si="229"/>
        <v>719.70999999999992</v>
      </c>
      <c r="DC104" s="42">
        <f t="shared" si="229"/>
        <v>823.26</v>
      </c>
      <c r="DD104" s="42">
        <f t="shared" si="229"/>
        <v>897.37</v>
      </c>
      <c r="DE104" s="42">
        <f t="shared" si="229"/>
        <v>1050.1500000000001</v>
      </c>
      <c r="DF104" s="42">
        <f t="shared" si="229"/>
        <v>2949.4</v>
      </c>
      <c r="DG104" s="42">
        <f t="shared" si="229"/>
        <v>1405.69</v>
      </c>
      <c r="DH104" s="42">
        <f t="shared" si="229"/>
        <v>2250.4</v>
      </c>
      <c r="DI104" s="41">
        <f t="shared" si="229"/>
        <v>16.006</v>
      </c>
      <c r="DJ104" s="42">
        <f t="shared" si="229"/>
        <v>210.18899999999999</v>
      </c>
      <c r="DK104" s="42">
        <f t="shared" si="229"/>
        <v>37.935000000000002</v>
      </c>
      <c r="DL104" s="42">
        <f t="shared" si="229"/>
        <v>57.460999999999999</v>
      </c>
      <c r="DM104" s="42">
        <f t="shared" si="229"/>
        <v>45.875999999999998</v>
      </c>
      <c r="DN104" s="42">
        <f t="shared" si="229"/>
        <v>56.891000000000005</v>
      </c>
      <c r="DO104" s="42">
        <f t="shared" si="229"/>
        <v>134.17700000000002</v>
      </c>
      <c r="DP104" s="42">
        <f t="shared" si="229"/>
        <v>48.792999999999999</v>
      </c>
      <c r="DQ104" s="42">
        <f t="shared" si="229"/>
        <v>435.05799999999999</v>
      </c>
      <c r="DR104" s="42">
        <f t="shared" si="229"/>
        <v>171.304</v>
      </c>
      <c r="DS104" s="42">
        <f t="shared" si="229"/>
        <v>109.32300000000001</v>
      </c>
      <c r="DT104" s="42">
        <f t="shared" si="229"/>
        <v>133.982</v>
      </c>
      <c r="DU104" s="42">
        <f t="shared" si="229"/>
        <v>752.55599999999993</v>
      </c>
      <c r="DV104" s="42">
        <f t="shared" si="229"/>
        <v>467.79399999999998</v>
      </c>
      <c r="DW104" s="42">
        <f t="shared" si="229"/>
        <v>322.20499999999998</v>
      </c>
    </row>
    <row r="108" spans="1:128" x14ac:dyDescent="0.2">
      <c r="A108" s="43"/>
      <c r="B108" s="43"/>
    </row>
    <row r="182" spans="98:112" x14ac:dyDescent="0.2">
      <c r="CT182" s="27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</row>
    <row r="183" spans="98:112" x14ac:dyDescent="0.2">
      <c r="CT183" s="27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</row>
    <row r="196" spans="98:112" x14ac:dyDescent="0.2">
      <c r="CT196" s="27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</row>
    <row r="197" spans="98:112" x14ac:dyDescent="0.2">
      <c r="CT197" s="27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</row>
    <row r="198" spans="98:112" x14ac:dyDescent="0.2">
      <c r="CT198" s="27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</row>
    <row r="199" spans="98:112" x14ac:dyDescent="0.2">
      <c r="CT199" s="27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</row>
    <row r="200" spans="98:112" x14ac:dyDescent="0.2">
      <c r="CT200" s="27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</row>
    <row r="201" spans="98:112" x14ac:dyDescent="0.2">
      <c r="CT201" s="27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</row>
    <row r="215" spans="4:101" x14ac:dyDescent="0.2">
      <c r="CW215" s="44"/>
    </row>
    <row r="216" spans="4:101" x14ac:dyDescent="0.2">
      <c r="D216" s="45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9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7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7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7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W216" s="44"/>
    </row>
    <row r="217" spans="4:101" x14ac:dyDescent="0.2">
      <c r="D217" s="45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9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7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7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7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</row>
    <row r="218" spans="4:101" x14ac:dyDescent="0.2">
      <c r="D218" s="45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9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7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7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7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</row>
    <row r="219" spans="4:101" x14ac:dyDescent="0.2">
      <c r="D219" s="45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9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7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7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7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</row>
    <row r="220" spans="4:101" x14ac:dyDescent="0.2">
      <c r="D220" s="45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9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7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7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7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</row>
    <row r="221" spans="4:101" x14ac:dyDescent="0.2">
      <c r="D221" s="45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9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7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7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7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</row>
    <row r="222" spans="4:101" x14ac:dyDescent="0.2">
      <c r="D222" s="45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9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7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7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7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</row>
    <row r="223" spans="4:101" x14ac:dyDescent="0.2">
      <c r="D223" s="45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9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7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7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7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</row>
    <row r="224" spans="4:101" x14ac:dyDescent="0.2">
      <c r="D224" s="45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9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7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7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7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</row>
    <row r="225" spans="4:97" x14ac:dyDescent="0.2">
      <c r="D225" s="45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9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7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7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7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</row>
  </sheetData>
  <conditionalFormatting sqref="C1:C1048576">
    <cfRule type="cellIs" dxfId="11" priority="1" operator="equal">
      <formula>"F"</formula>
    </cfRule>
    <cfRule type="cellIs" dxfId="10" priority="2" operator="equal">
      <formula>"B2"</formula>
    </cfRule>
    <cfRule type="cellIs" dxfId="9" priority="3" operator="equal">
      <formula>"C"</formula>
    </cfRule>
    <cfRule type="cellIs" dxfId="8" priority="4" operator="equal">
      <formula>"B1"</formula>
    </cfRule>
  </conditionalFormatting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79998168889431442"/>
  </sheetPr>
  <dimension ref="A1:DJ150"/>
  <sheetViews>
    <sheetView zoomScale="130" zoomScaleNormal="130" workbookViewId="0">
      <pane ySplit="1" topLeftCell="A64" activePane="bottomLeft" state="frozen"/>
      <selection activeCell="A55" sqref="A55"/>
      <selection pane="bottomLeft" activeCell="B91" sqref="B91"/>
    </sheetView>
  </sheetViews>
  <sheetFormatPr baseColWidth="10" defaultRowHeight="15" x14ac:dyDescent="0.2"/>
  <cols>
    <col min="1" max="1" width="8.5" style="3" bestFit="1" customWidth="1"/>
    <col min="2" max="2" width="7.1640625" style="3" bestFit="1" customWidth="1"/>
    <col min="3" max="3" width="2.1640625" style="4" bestFit="1" customWidth="1"/>
    <col min="4" max="4" width="4.1640625" style="2" bestFit="1" customWidth="1"/>
    <col min="5" max="7" width="4.33203125" style="4" bestFit="1" customWidth="1"/>
    <col min="8" max="10" width="4.1640625" style="4" bestFit="1" customWidth="1"/>
    <col min="11" max="12" width="4.33203125" style="4" bestFit="1" customWidth="1"/>
    <col min="13" max="14" width="4.1640625" style="4" bestFit="1" customWidth="1"/>
    <col min="15" max="15" width="4.1640625" style="2" bestFit="1" customWidth="1"/>
    <col min="16" max="18" width="4.33203125" style="4" bestFit="1" customWidth="1"/>
    <col min="19" max="21" width="4.1640625" style="4" bestFit="1" customWidth="1"/>
    <col min="22" max="22" width="4.33203125" style="4" bestFit="1" customWidth="1"/>
    <col min="23" max="26" width="4.1640625" style="4" bestFit="1" customWidth="1"/>
    <col min="27" max="29" width="4.33203125" style="4" bestFit="1" customWidth="1"/>
    <col min="30" max="32" width="4.1640625" style="4" bestFit="1" customWidth="1"/>
    <col min="33" max="34" width="4.33203125" style="4" bestFit="1" customWidth="1"/>
    <col min="35" max="36" width="4.1640625" style="4" bestFit="1" customWidth="1"/>
    <col min="37" max="37" width="4.1640625" style="2" bestFit="1" customWidth="1"/>
    <col min="38" max="40" width="4.33203125" style="4" bestFit="1" customWidth="1"/>
    <col min="41" max="43" width="4.1640625" style="4" bestFit="1" customWidth="1"/>
    <col min="44" max="45" width="4.33203125" style="4" bestFit="1" customWidth="1"/>
    <col min="46" max="47" width="4.1640625" style="4" bestFit="1" customWidth="1"/>
    <col min="48" max="48" width="4.1640625" style="2" bestFit="1" customWidth="1"/>
    <col min="49" max="58" width="4.1640625" style="4" bestFit="1" customWidth="1"/>
    <col min="59" max="59" width="4.1640625" style="2" bestFit="1" customWidth="1"/>
    <col min="60" max="69" width="4.1640625" style="4" bestFit="1" customWidth="1"/>
    <col min="70" max="70" width="5.33203125" style="13" bestFit="1" customWidth="1"/>
    <col min="71" max="71" width="5.33203125" style="14" bestFit="1" customWidth="1"/>
    <col min="72" max="72" width="5.33203125" style="13" bestFit="1" customWidth="1"/>
    <col min="73" max="75" width="5.33203125" style="14" bestFit="1" customWidth="1"/>
    <col min="76" max="76" width="5.33203125" style="13" bestFit="1" customWidth="1"/>
    <col min="77" max="78" width="5.33203125" style="14" bestFit="1" customWidth="1"/>
    <col min="79" max="79" width="5.33203125" style="13" bestFit="1" customWidth="1"/>
    <col min="80" max="80" width="5.33203125" style="14" bestFit="1" customWidth="1"/>
    <col min="81" max="81" width="5.33203125" style="13" bestFit="1" customWidth="1"/>
    <col min="82" max="82" width="6.33203125" style="14" bestFit="1" customWidth="1"/>
    <col min="83" max="83" width="6.1640625" style="13" bestFit="1" customWidth="1"/>
    <col min="84" max="84" width="6.1640625" style="14" bestFit="1" customWidth="1"/>
    <col min="85" max="85" width="6.33203125" style="14" bestFit="1" customWidth="1"/>
    <col min="86" max="86" width="5.33203125" style="14" bestFit="1" customWidth="1"/>
    <col min="87" max="87" width="5.6640625" style="13" bestFit="1" customWidth="1"/>
    <col min="88" max="89" width="6.33203125" style="14" bestFit="1" customWidth="1"/>
    <col min="90" max="90" width="6.33203125" style="13" bestFit="1" customWidth="1"/>
    <col min="91" max="91" width="6.33203125" style="14" bestFit="1" customWidth="1"/>
    <col min="92" max="92" width="5.33203125" style="4" bestFit="1" customWidth="1"/>
    <col min="93" max="93" width="6.6640625" style="4" bestFit="1" customWidth="1"/>
    <col min="94" max="94" width="6.1640625" style="2" bestFit="1" customWidth="1"/>
    <col min="95" max="95" width="6.1640625" style="4" bestFit="1" customWidth="1"/>
    <col min="96" max="96" width="6.83203125" style="4" bestFit="1" customWidth="1"/>
    <col min="97" max="97" width="5.33203125" style="4" bestFit="1" customWidth="1"/>
    <col min="98" max="98" width="5.6640625" style="2" bestFit="1" customWidth="1"/>
    <col min="99" max="100" width="6.6640625" style="4" bestFit="1" customWidth="1"/>
    <col min="101" max="101" width="6.6640625" style="2" bestFit="1" customWidth="1"/>
    <col min="102" max="102" width="6.6640625" style="4" bestFit="1" customWidth="1"/>
    <col min="103" max="103" width="5.83203125" style="10" bestFit="1" customWidth="1"/>
    <col min="104" max="104" width="6.6640625" style="7" bestFit="1" customWidth="1"/>
    <col min="105" max="105" width="6.1640625" style="10" bestFit="1" customWidth="1"/>
    <col min="106" max="106" width="6.1640625" style="7" bestFit="1" customWidth="1"/>
    <col min="107" max="107" width="6.83203125" style="7" bestFit="1" customWidth="1"/>
    <col min="108" max="108" width="5.83203125" style="7" bestFit="1" customWidth="1"/>
    <col min="109" max="109" width="5.83203125" style="10" bestFit="1" customWidth="1"/>
    <col min="110" max="111" width="6.6640625" style="7" bestFit="1" customWidth="1"/>
    <col min="112" max="112" width="6.6640625" style="10" bestFit="1" customWidth="1"/>
    <col min="113" max="113" width="6.6640625" style="7" bestFit="1" customWidth="1"/>
    <col min="114" max="114" width="32.1640625" style="11" bestFit="1" customWidth="1"/>
    <col min="115" max="16384" width="10.83203125" style="6"/>
  </cols>
  <sheetData>
    <row r="1" spans="1:114" s="107" customFormat="1" ht="45" customHeight="1" x14ac:dyDescent="0.2">
      <c r="A1" s="106" t="s">
        <v>178</v>
      </c>
      <c r="B1" s="106" t="s">
        <v>331</v>
      </c>
      <c r="C1" s="89" t="s">
        <v>332</v>
      </c>
      <c r="D1" s="90" t="s">
        <v>1250</v>
      </c>
      <c r="E1" s="80" t="s">
        <v>1278</v>
      </c>
      <c r="F1" s="90" t="s">
        <v>1251</v>
      </c>
      <c r="G1" s="80" t="s">
        <v>1279</v>
      </c>
      <c r="H1" s="80" t="s">
        <v>1253</v>
      </c>
      <c r="I1" s="80" t="s">
        <v>1255</v>
      </c>
      <c r="J1" s="90" t="s">
        <v>1258</v>
      </c>
      <c r="K1" s="80" t="s">
        <v>1260</v>
      </c>
      <c r="L1" s="80" t="s">
        <v>1261</v>
      </c>
      <c r="M1" s="90" t="s">
        <v>1256</v>
      </c>
      <c r="N1" s="80" t="s">
        <v>1257</v>
      </c>
      <c r="O1" s="90" t="s">
        <v>1262</v>
      </c>
      <c r="P1" s="80" t="s">
        <v>1280</v>
      </c>
      <c r="Q1" s="90" t="s">
        <v>1263</v>
      </c>
      <c r="R1" s="80" t="s">
        <v>1281</v>
      </c>
      <c r="S1" s="80" t="s">
        <v>1265</v>
      </c>
      <c r="T1" s="80" t="s">
        <v>1267</v>
      </c>
      <c r="U1" s="90" t="s">
        <v>1270</v>
      </c>
      <c r="V1" s="80" t="s">
        <v>1272</v>
      </c>
      <c r="W1" s="80" t="s">
        <v>1273</v>
      </c>
      <c r="X1" s="90" t="s">
        <v>1268</v>
      </c>
      <c r="Y1" s="80" t="s">
        <v>1269</v>
      </c>
      <c r="Z1" s="90" t="s">
        <v>1167</v>
      </c>
      <c r="AA1" s="80" t="s">
        <v>1222</v>
      </c>
      <c r="AB1" s="90" t="s">
        <v>1168</v>
      </c>
      <c r="AC1" s="80" t="s">
        <v>1223</v>
      </c>
      <c r="AD1" s="80" t="s">
        <v>1170</v>
      </c>
      <c r="AE1" s="80" t="s">
        <v>1172</v>
      </c>
      <c r="AF1" s="90" t="s">
        <v>1175</v>
      </c>
      <c r="AG1" s="80" t="s">
        <v>1177</v>
      </c>
      <c r="AH1" s="80" t="s">
        <v>1178</v>
      </c>
      <c r="AI1" s="90" t="s">
        <v>1173</v>
      </c>
      <c r="AJ1" s="80" t="s">
        <v>1174</v>
      </c>
      <c r="AK1" s="90" t="s">
        <v>1179</v>
      </c>
      <c r="AL1" s="80" t="s">
        <v>1224</v>
      </c>
      <c r="AM1" s="90" t="s">
        <v>1180</v>
      </c>
      <c r="AN1" s="80" t="s">
        <v>1225</v>
      </c>
      <c r="AO1" s="80" t="s">
        <v>1182</v>
      </c>
      <c r="AP1" s="80" t="s">
        <v>1184</v>
      </c>
      <c r="AQ1" s="90" t="s">
        <v>1187</v>
      </c>
      <c r="AR1" s="80" t="s">
        <v>1189</v>
      </c>
      <c r="AS1" s="80" t="s">
        <v>1190</v>
      </c>
      <c r="AT1" s="90" t="s">
        <v>1185</v>
      </c>
      <c r="AU1" s="80" t="s">
        <v>1186</v>
      </c>
      <c r="AV1" s="90" t="s">
        <v>1145</v>
      </c>
      <c r="AW1" s="80" t="s">
        <v>1146</v>
      </c>
      <c r="AX1" s="90" t="s">
        <v>984</v>
      </c>
      <c r="AY1" s="80" t="s">
        <v>1147</v>
      </c>
      <c r="AZ1" s="80" t="s">
        <v>986</v>
      </c>
      <c r="BA1" s="80" t="s">
        <v>988</v>
      </c>
      <c r="BB1" s="90" t="s">
        <v>981</v>
      </c>
      <c r="BC1" s="80" t="s">
        <v>992</v>
      </c>
      <c r="BD1" s="80" t="s">
        <v>993</v>
      </c>
      <c r="BE1" s="90" t="s">
        <v>989</v>
      </c>
      <c r="BF1" s="80" t="s">
        <v>990</v>
      </c>
      <c r="BG1" s="90" t="s">
        <v>983</v>
      </c>
      <c r="BH1" s="80" t="s">
        <v>1148</v>
      </c>
      <c r="BI1" s="90" t="s">
        <v>996</v>
      </c>
      <c r="BJ1" s="80" t="s">
        <v>1149</v>
      </c>
      <c r="BK1" s="80" t="s">
        <v>998</v>
      </c>
      <c r="BL1" s="80" t="s">
        <v>1000</v>
      </c>
      <c r="BM1" s="90" t="s">
        <v>1003</v>
      </c>
      <c r="BN1" s="80" t="s">
        <v>1005</v>
      </c>
      <c r="BO1" s="80" t="s">
        <v>1006</v>
      </c>
      <c r="BP1" s="90" t="s">
        <v>1001</v>
      </c>
      <c r="BQ1" s="80" t="s">
        <v>1002</v>
      </c>
      <c r="BR1" s="90" t="s">
        <v>1009</v>
      </c>
      <c r="BS1" s="80" t="s">
        <v>1150</v>
      </c>
      <c r="BT1" s="90" t="s">
        <v>1010</v>
      </c>
      <c r="BU1" s="80" t="s">
        <v>1151</v>
      </c>
      <c r="BV1" s="80" t="s">
        <v>1012</v>
      </c>
      <c r="BW1" s="80" t="s">
        <v>1014</v>
      </c>
      <c r="BX1" s="90" t="s">
        <v>1017</v>
      </c>
      <c r="BY1" s="80" t="s">
        <v>1019</v>
      </c>
      <c r="BZ1" s="80" t="s">
        <v>1020</v>
      </c>
      <c r="CA1" s="90" t="s">
        <v>1015</v>
      </c>
      <c r="CB1" s="80" t="s">
        <v>1016</v>
      </c>
      <c r="CC1" s="90" t="s">
        <v>1022</v>
      </c>
      <c r="CD1" s="80" t="s">
        <v>1152</v>
      </c>
      <c r="CE1" s="90" t="s">
        <v>1023</v>
      </c>
      <c r="CF1" s="80" t="s">
        <v>1153</v>
      </c>
      <c r="CG1" s="80" t="s">
        <v>1025</v>
      </c>
      <c r="CH1" s="80" t="s">
        <v>1027</v>
      </c>
      <c r="CI1" s="90" t="s">
        <v>1030</v>
      </c>
      <c r="CJ1" s="80" t="s">
        <v>1032</v>
      </c>
      <c r="CK1" s="80" t="s">
        <v>1033</v>
      </c>
      <c r="CL1" s="90" t="s">
        <v>1028</v>
      </c>
      <c r="CM1" s="80" t="s">
        <v>1029</v>
      </c>
      <c r="CN1" s="90" t="s">
        <v>1037</v>
      </c>
      <c r="CO1" s="80" t="s">
        <v>1154</v>
      </c>
      <c r="CP1" s="90" t="s">
        <v>1038</v>
      </c>
      <c r="CQ1" s="80" t="s">
        <v>1155</v>
      </c>
      <c r="CR1" s="80" t="s">
        <v>1040</v>
      </c>
      <c r="CS1" s="80" t="s">
        <v>1042</v>
      </c>
      <c r="CT1" s="90" t="s">
        <v>1045</v>
      </c>
      <c r="CU1" s="80" t="s">
        <v>1047</v>
      </c>
      <c r="CV1" s="80" t="s">
        <v>1048</v>
      </c>
      <c r="CW1" s="90" t="s">
        <v>1043</v>
      </c>
      <c r="CX1" s="80" t="s">
        <v>1044</v>
      </c>
      <c r="CY1" s="90" t="s">
        <v>1156</v>
      </c>
      <c r="CZ1" s="80" t="s">
        <v>1157</v>
      </c>
      <c r="DA1" s="90" t="s">
        <v>1158</v>
      </c>
      <c r="DB1" s="80" t="s">
        <v>1159</v>
      </c>
      <c r="DC1" s="80" t="s">
        <v>1160</v>
      </c>
      <c r="DD1" s="80" t="s">
        <v>1161</v>
      </c>
      <c r="DE1" s="90" t="s">
        <v>1162</v>
      </c>
      <c r="DF1" s="80" t="s">
        <v>1163</v>
      </c>
      <c r="DG1" s="80" t="s">
        <v>1164</v>
      </c>
      <c r="DH1" s="90" t="s">
        <v>1165</v>
      </c>
      <c r="DI1" s="80" t="s">
        <v>1166</v>
      </c>
      <c r="DJ1" s="12" t="s">
        <v>330</v>
      </c>
    </row>
    <row r="2" spans="1:114" x14ac:dyDescent="0.2">
      <c r="A2" s="3" t="s">
        <v>179</v>
      </c>
      <c r="B2" s="3" t="e">
        <f>VLOOKUP(A2,#REF!,5,FALSE)</f>
        <v>#REF!</v>
      </c>
      <c r="C2" s="4">
        <v>4</v>
      </c>
      <c r="D2" s="35">
        <f>IF(CC2&gt;0,(CC2-AVERAGE(CC$2:CC$149)),"")</f>
        <v>19.991919191919191</v>
      </c>
      <c r="E2" s="35">
        <f t="shared" ref="E2:N2" si="0">IF(CD2&gt;0,(CD2-AVERAGE(CD$2:CD$149)),"")</f>
        <v>19.911111111111104</v>
      </c>
      <c r="F2" s="35">
        <f t="shared" si="0"/>
        <v>8.9755725190839861</v>
      </c>
      <c r="G2" s="35">
        <f t="shared" si="0"/>
        <v>12.700781250000006</v>
      </c>
      <c r="H2" s="35">
        <f t="shared" si="0"/>
        <v>13.416406249999991</v>
      </c>
      <c r="I2" s="35">
        <f t="shared" si="0"/>
        <v>9.9153225806451637</v>
      </c>
      <c r="J2" s="35">
        <f t="shared" si="0"/>
        <v>21.638938053097345</v>
      </c>
      <c r="K2" s="35">
        <f t="shared" si="0"/>
        <v>21.072268907563029</v>
      </c>
      <c r="L2" s="35" t="str">
        <f t="shared" si="0"/>
        <v/>
      </c>
      <c r="M2" s="35" t="str">
        <f t="shared" si="0"/>
        <v/>
      </c>
      <c r="N2" s="35">
        <f t="shared" si="0"/>
        <v>4.351515151515148</v>
      </c>
      <c r="O2" s="36">
        <f>IF(CC2&gt;0,(CC2-AVERAGE($CC2:$CM2)),"")</f>
        <v>9.9999999999999929</v>
      </c>
      <c r="P2" s="35">
        <f t="shared" ref="P2:Y2" si="1">IF(CD2&gt;0,(CD2-AVERAGE($CC2:$CM2)),"")</f>
        <v>8.4999999999999929</v>
      </c>
      <c r="Q2" s="35">
        <f t="shared" si="1"/>
        <v>-3.3000000000000043</v>
      </c>
      <c r="R2" s="35">
        <f t="shared" si="1"/>
        <v>-1.4000000000000057</v>
      </c>
      <c r="S2" s="35">
        <f t="shared" si="1"/>
        <v>-1.6000000000000085</v>
      </c>
      <c r="T2" s="35">
        <f t="shared" si="1"/>
        <v>-11.400000000000006</v>
      </c>
      <c r="U2" s="35">
        <f t="shared" si="1"/>
        <v>6.2999999999999901</v>
      </c>
      <c r="V2" s="35">
        <f t="shared" si="1"/>
        <v>4.5999999999999943</v>
      </c>
      <c r="W2" s="35" t="str">
        <f t="shared" si="1"/>
        <v/>
      </c>
      <c r="X2" s="35" t="str">
        <f t="shared" si="1"/>
        <v/>
      </c>
      <c r="Y2" s="35">
        <f t="shared" si="1"/>
        <v>-11.700000000000006</v>
      </c>
      <c r="Z2" s="35">
        <f>IFERROR(100*BG2/MAX($BG2:$BH2),0)</f>
        <v>100</v>
      </c>
      <c r="AA2" s="35">
        <f>IFERROR(100*BH2/MAX($BG2:$BH2),0)</f>
        <v>97.922128741929185</v>
      </c>
      <c r="AB2" s="35">
        <f>IFERROR(100*BI2/MAX($BI2:$BL2),0)</f>
        <v>87.440805709331016</v>
      </c>
      <c r="AC2" s="35">
        <f t="shared" ref="AC2:AE2" si="2">IFERROR(100*BJ2/MAX($BI2:$BL2),0)</f>
        <v>97.984375368783773</v>
      </c>
      <c r="AD2" s="35">
        <f t="shared" si="2"/>
        <v>98.24849480021895</v>
      </c>
      <c r="AE2" s="35">
        <f t="shared" si="2"/>
        <v>100</v>
      </c>
      <c r="AF2" s="35">
        <f>IFERROR(100*BM2/MAX($BM2:$BO2),0)</f>
        <v>95.065527954854744</v>
      </c>
      <c r="AG2" s="35">
        <f t="shared" ref="AG2:AH2" si="3">IFERROR(100*BN2/MAX($BM2:$BO2),0)</f>
        <v>100</v>
      </c>
      <c r="AH2" s="35">
        <f t="shared" si="3"/>
        <v>0</v>
      </c>
      <c r="AI2" s="35">
        <f>IFERROR(100*BP2/MAX($BP2:$BQ2),0)</f>
        <v>0</v>
      </c>
      <c r="AJ2" s="35">
        <f>IFERROR(100*BQ2/MAX($BP2:$BQ2),0)</f>
        <v>100</v>
      </c>
      <c r="AK2" s="36">
        <f>IFERROR(100*CC2/MAX($CC2:$CD2),"")</f>
        <v>100</v>
      </c>
      <c r="AL2" s="35">
        <f>IFERROR(100*CD2/MAX($CC2:$CD2),"")</f>
        <v>96.84210526315789</v>
      </c>
      <c r="AM2" s="35">
        <f>IFERROR(100*CE2/MAX($CE2:$CH2),"")</f>
        <v>94.736842105263165</v>
      </c>
      <c r="AN2" s="35">
        <f>IFERROR(100*CF2/MAX($CE2:$CH2),"")</f>
        <v>100</v>
      </c>
      <c r="AO2" s="35">
        <f>IFERROR(100*CG2/MAX($CE2:$CH2),"")</f>
        <v>99.445983379501385</v>
      </c>
      <c r="AP2" s="35">
        <f>IFERROR(100*CH2/MAX($CE2:$CH2),"")</f>
        <v>72.29916897506925</v>
      </c>
      <c r="AQ2" s="35">
        <f>IFERROR(100*CI2/MAX($CI2:$CK2),"")</f>
        <v>100</v>
      </c>
      <c r="AR2" s="35">
        <f>IFERROR(100*CJ2/MAX($CI2:$CK2),"")</f>
        <v>96.118721461187221</v>
      </c>
      <c r="AS2" s="35">
        <f>IFERROR(100*CK2/MAX($CI2:$CK2),"")</f>
        <v>0</v>
      </c>
      <c r="AT2" s="35">
        <f>IFERROR(100*CL2/MAX($CL2:$CM2),"")</f>
        <v>0</v>
      </c>
      <c r="AU2" s="35">
        <f>IFERROR(100*CM2/MAX($CL2:$CM2),"")</f>
        <v>100</v>
      </c>
      <c r="AV2" s="36">
        <f>IFERROR(100*BG2/MAX($BG2:$BQ2),"")</f>
        <v>92.293820734944816</v>
      </c>
      <c r="AW2" s="35">
        <f t="shared" ref="AW2:BF2" si="4">IFERROR(100*BH2/MAX($BG2:$BQ2),"")</f>
        <v>90.376073960917992</v>
      </c>
      <c r="AX2" s="35">
        <f t="shared" si="4"/>
        <v>69.921941403216991</v>
      </c>
      <c r="AY2" s="35">
        <f t="shared" si="4"/>
        <v>78.353094958225014</v>
      </c>
      <c r="AZ2" s="35">
        <f t="shared" si="4"/>
        <v>78.564297762893261</v>
      </c>
      <c r="BA2" s="35">
        <f t="shared" si="4"/>
        <v>79.964886915212233</v>
      </c>
      <c r="BB2" s="35">
        <f t="shared" si="4"/>
        <v>95.065527954854744</v>
      </c>
      <c r="BC2" s="35">
        <f t="shared" si="4"/>
        <v>100</v>
      </c>
      <c r="BD2" s="35">
        <f t="shared" si="4"/>
        <v>0</v>
      </c>
      <c r="BE2" s="35">
        <f t="shared" si="4"/>
        <v>0</v>
      </c>
      <c r="BF2" s="35">
        <f t="shared" si="4"/>
        <v>53.894829739092884</v>
      </c>
      <c r="BG2" s="36">
        <f>IFERROR(100*CC2/MAX(CC$2:CC$155),"")</f>
        <v>87.316176470588232</v>
      </c>
      <c r="BH2" s="35">
        <f t="shared" ref="BH2:BQ2" si="5">IFERROR(100*CD2/MAX(CD$2:CD$155),"")</f>
        <v>85.501858736059489</v>
      </c>
      <c r="BI2" s="35">
        <f t="shared" si="5"/>
        <v>66.150870406189554</v>
      </c>
      <c r="BJ2" s="35">
        <f t="shared" si="5"/>
        <v>74.127310061601634</v>
      </c>
      <c r="BK2" s="35">
        <f t="shared" si="5"/>
        <v>74.327122153209118</v>
      </c>
      <c r="BL2" s="35">
        <f t="shared" si="5"/>
        <v>75.652173913043484</v>
      </c>
      <c r="BM2" s="35">
        <f t="shared" si="5"/>
        <v>89.938398357289529</v>
      </c>
      <c r="BN2" s="35">
        <f t="shared" si="5"/>
        <v>94.606741573033702</v>
      </c>
      <c r="BO2" s="35">
        <f t="shared" si="5"/>
        <v>0</v>
      </c>
      <c r="BP2" s="35">
        <f t="shared" si="5"/>
        <v>0</v>
      </c>
      <c r="BQ2" s="35">
        <f t="shared" si="5"/>
        <v>50.988142292490117</v>
      </c>
      <c r="BR2" s="13">
        <f t="shared" ref="BR2" si="6">IFERROR(CC2/MAX($CC2:$CM2)*100,"")</f>
        <v>100</v>
      </c>
      <c r="BS2" s="14">
        <f t="shared" ref="BS2" si="7">IFERROR(CD2/MAX($CC2:$CM2)*100,"")</f>
        <v>96.84210526315789</v>
      </c>
      <c r="BT2" s="13">
        <f t="shared" ref="BT2" si="8">IFERROR(CE2/MAX($CC2:$CM2)*100,"")</f>
        <v>72.000000000000014</v>
      </c>
      <c r="BU2" s="14">
        <f t="shared" ref="BU2" si="9">IFERROR(CF2/MAX($CC2:$CM2)*100,"")</f>
        <v>76</v>
      </c>
      <c r="BV2" s="14">
        <f t="shared" ref="BV2" si="10">IFERROR(CG2/MAX($CC2:$CM2)*100,"")</f>
        <v>75.578947368421041</v>
      </c>
      <c r="BW2" s="14">
        <f t="shared" ref="BW2" si="11">IFERROR(CH2/MAX($CC2:$CM2)*100,"")</f>
        <v>54.94736842105263</v>
      </c>
      <c r="BX2" s="13">
        <f t="shared" ref="BX2" si="12">IFERROR(CI2/MAX($CC2:$CM2)*100,"")</f>
        <v>92.210526315789465</v>
      </c>
      <c r="BY2" s="14">
        <f t="shared" ref="BY2" si="13">IFERROR(CJ2/MAX($CC2:$CM2)*100,"")</f>
        <v>88.631578947368425</v>
      </c>
      <c r="BZ2" s="14">
        <f t="shared" ref="BZ2" si="14">IFERROR(CK2/MAX($CC2:$CM2)*100,"")</f>
        <v>0</v>
      </c>
      <c r="CA2" s="13">
        <f t="shared" ref="CA2" si="15">IFERROR(CL2/MAX($CC2:$CM2)*100,"")</f>
        <v>0</v>
      </c>
      <c r="CB2" s="14">
        <f t="shared" ref="CB2" si="16">IFERROR(CM2/MAX($CC2:$CM2)*100,"")</f>
        <v>54.31578947368422</v>
      </c>
      <c r="CC2" s="13">
        <v>47.5</v>
      </c>
      <c r="CD2" s="14">
        <v>46</v>
      </c>
      <c r="CE2" s="13">
        <v>34.200000000000003</v>
      </c>
      <c r="CF2" s="14">
        <v>36.1</v>
      </c>
      <c r="CG2" s="14">
        <v>35.9</v>
      </c>
      <c r="CH2" s="14">
        <v>26.1</v>
      </c>
      <c r="CI2" s="13">
        <v>43.8</v>
      </c>
      <c r="CJ2" s="14">
        <v>42.1</v>
      </c>
      <c r="CM2" s="14">
        <v>25.8</v>
      </c>
      <c r="CN2" s="5">
        <v>0.6</v>
      </c>
      <c r="CO2" s="5">
        <v>2.2000000000000002</v>
      </c>
      <c r="CP2" s="8">
        <v>2</v>
      </c>
      <c r="CQ2" s="5">
        <v>0.7</v>
      </c>
      <c r="CR2" s="5">
        <v>0.5</v>
      </c>
      <c r="CS2" s="5">
        <v>0.6</v>
      </c>
      <c r="CT2" s="8">
        <v>1.6</v>
      </c>
      <c r="CU2" s="5">
        <v>1.4</v>
      </c>
      <c r="CV2" s="5" t="s">
        <v>180</v>
      </c>
      <c r="CW2" s="8" t="s">
        <v>180</v>
      </c>
      <c r="CX2" s="5">
        <v>1.4</v>
      </c>
      <c r="CY2" s="9">
        <f>IFERROR(ABS(CN2/CC2)*100,"")</f>
        <v>1.263157894736842</v>
      </c>
      <c r="CZ2" s="9">
        <f t="shared" ref="CZ2:DI2" si="17">IFERROR(ABS(CO2/CD2)*100,"")</f>
        <v>4.7826086956521738</v>
      </c>
      <c r="DA2" s="9">
        <f t="shared" si="17"/>
        <v>5.8479532163742682</v>
      </c>
      <c r="DB2" s="9">
        <f t="shared" si="17"/>
        <v>1.9390581717451523</v>
      </c>
      <c r="DC2" s="9">
        <f t="shared" si="17"/>
        <v>1.392757660167131</v>
      </c>
      <c r="DD2" s="9">
        <f t="shared" si="17"/>
        <v>2.2988505747126431</v>
      </c>
      <c r="DE2" s="9">
        <f t="shared" si="17"/>
        <v>3.6529680365296811</v>
      </c>
      <c r="DF2" s="9">
        <f t="shared" si="17"/>
        <v>3.3254156769596199</v>
      </c>
      <c r="DG2" s="9" t="str">
        <f t="shared" si="17"/>
        <v/>
      </c>
      <c r="DH2" s="9" t="str">
        <f t="shared" si="17"/>
        <v/>
      </c>
      <c r="DI2" s="9">
        <f t="shared" si="17"/>
        <v>5.4263565891472858</v>
      </c>
    </row>
    <row r="3" spans="1:114" x14ac:dyDescent="0.2">
      <c r="A3" s="3" t="s">
        <v>181</v>
      </c>
      <c r="B3" s="3" t="e">
        <f>VLOOKUP(A3,#REF!,5,FALSE)</f>
        <v>#REF!</v>
      </c>
      <c r="C3" s="4">
        <v>6</v>
      </c>
      <c r="D3" s="35">
        <f t="shared" ref="D3:D66" si="18">IF(CC3&gt;0,(CC3-AVERAGE(CC$2:CC$149)),"")</f>
        <v>-13.908080808080809</v>
      </c>
      <c r="E3" s="35">
        <f t="shared" ref="E3:E66" si="19">IF(CD3&gt;0,(CD3-AVERAGE(CD$2:CD$149)),"")</f>
        <v>-17.188888888888897</v>
      </c>
      <c r="F3" s="35">
        <f t="shared" ref="F3:F66" si="20">IF(CE3&gt;0,(CE3-AVERAGE(CE$2:CE$149)),"")</f>
        <v>-19.124427480916019</v>
      </c>
      <c r="G3" s="35">
        <f t="shared" ref="G3:G66" si="21">IF(CF3&gt;0,(CF3-AVERAGE(CF$2:CF$149)),"")</f>
        <v>-18.699218749999996</v>
      </c>
      <c r="H3" s="35">
        <f t="shared" ref="H3:H66" si="22">IF(CG3&gt;0,(CG3-AVERAGE(CG$2:CG$149)),"")</f>
        <v>-5.5835937500000092</v>
      </c>
      <c r="I3" s="35">
        <f t="shared" ref="I3:I66" si="23">IF(CH3&gt;0,(CH3-AVERAGE(CH$2:CH$149)),"")</f>
        <v>0.21532258064516085</v>
      </c>
      <c r="J3" s="35">
        <f t="shared" ref="J3:J66" si="24">IF(CI3&gt;0,(CI3-AVERAGE(CI$2:CI$149)),"")</f>
        <v>-3.4610619469026531</v>
      </c>
      <c r="K3" s="35">
        <f t="shared" ref="K3:K66" si="25">IF(CJ3&gt;0,(CJ3-AVERAGE(CJ$2:CJ$149)),"")</f>
        <v>1.4722689075630271</v>
      </c>
      <c r="L3" s="35">
        <f t="shared" ref="L3:L66" si="26">IF(CK3&gt;0,(CK3-AVERAGE(CK$2:CK$149)),"")</f>
        <v>5.7428571428571402</v>
      </c>
      <c r="M3" s="35">
        <f t="shared" ref="M3:M66" si="27">IF(CL3&gt;0,(CL3-AVERAGE(CL$2:CL$149)),"")</f>
        <v>1.5613207547169878</v>
      </c>
      <c r="N3" s="35" t="str">
        <f t="shared" ref="N3:N66" si="28">IF(CM3&gt;0,(CM3-AVERAGE(CM$2:CM$149)),"")</f>
        <v/>
      </c>
      <c r="O3" s="36">
        <f t="shared" ref="O3:O66" si="29">IF(CC3&gt;0,(CC3-AVERAGE($CC3:$CM3)),"")</f>
        <v>-2.2000000000000011</v>
      </c>
      <c r="P3" s="35">
        <f t="shared" ref="P3:P66" si="30">IF(CD3&gt;0,(CD3-AVERAGE($CC3:$CM3)),"")</f>
        <v>-6.9</v>
      </c>
      <c r="Q3" s="35">
        <f t="shared" ref="Q3:Q66" si="31">IF(CE3&gt;0,(CE3-AVERAGE($CC3:$CM3)),"")</f>
        <v>-9.7000000000000011</v>
      </c>
      <c r="R3" s="35">
        <f t="shared" ref="R3:R66" si="32">IF(CF3&gt;0,(CF3-AVERAGE($CC3:$CM3)),"")</f>
        <v>-11.100000000000001</v>
      </c>
      <c r="S3" s="35">
        <f t="shared" ref="S3:S66" si="33">IF(CG3&gt;0,(CG3-AVERAGE($CC3:$CM3)),"")</f>
        <v>1.0999999999999979</v>
      </c>
      <c r="T3" s="35">
        <f t="shared" ref="T3:T66" si="34">IF(CH3&gt;0,(CH3-AVERAGE($CC3:$CM3)),"")</f>
        <v>0.59999999999999787</v>
      </c>
      <c r="U3" s="35">
        <f t="shared" ref="U3:U66" si="35">IF(CI3&gt;0,(CI3-AVERAGE($CC3:$CM3)),"")</f>
        <v>2.8999999999999986</v>
      </c>
      <c r="V3" s="35">
        <f t="shared" ref="V3:V66" si="36">IF(CJ3&gt;0,(CJ3-AVERAGE($CC3:$CM3)),"")</f>
        <v>6.6999999999999993</v>
      </c>
      <c r="W3" s="35">
        <f t="shared" ref="W3:W66" si="37">IF(CK3&gt;0,(CK3-AVERAGE($CC3:$CM3)),"")</f>
        <v>11.3</v>
      </c>
      <c r="X3" s="35">
        <f t="shared" ref="X3:X66" si="38">IF(CL3&gt;0,(CL3-AVERAGE($CC3:$CM3)),"")</f>
        <v>7.3000000000000007</v>
      </c>
      <c r="Y3" s="35" t="str">
        <f t="shared" ref="Y3:Y66" si="39">IF(CM3&gt;0,(CM3-AVERAGE($CC3:$CM3)),"")</f>
        <v/>
      </c>
      <c r="Z3" s="35">
        <f t="shared" ref="Z3:Z66" si="40">IFERROR(100*BG3/MAX($BG3:$BH3),0)</f>
        <v>100</v>
      </c>
      <c r="AA3" s="35">
        <f t="shared" ref="AA3:AA66" si="41">IFERROR(100*BH3/MAX($BG3:$BH3),0)</f>
        <v>66.171003717472118</v>
      </c>
      <c r="AB3" s="35">
        <f t="shared" ref="AB3:AB66" si="42">IFERROR(100*BI3/MAX($BI3:$BL3),0)</f>
        <v>24.820729348492716</v>
      </c>
      <c r="AC3" s="35">
        <f t="shared" ref="AC3:AC66" si="43">IFERROR(100*BJ3/MAX($BI3:$BL3),0)</f>
        <v>20.302248710372119</v>
      </c>
      <c r="AD3" s="35">
        <f t="shared" ref="AD3:AD66" si="44">IFERROR(100*BK3/MAX($BI3:$BL3),0)</f>
        <v>73.606271777003499</v>
      </c>
      <c r="AE3" s="35">
        <f t="shared" ref="AE3:AE66" si="45">IFERROR(100*BL3/MAX($BI3:$BL3),0)</f>
        <v>100</v>
      </c>
      <c r="AF3" s="35">
        <f t="shared" ref="AF3:AF66" si="46">IFERROR(100*BM3/MAX($BM3:$BO3),0)</f>
        <v>71.83751714313857</v>
      </c>
      <c r="AG3" s="35">
        <f t="shared" ref="AG3:AG66" si="47">IFERROR(100*BN3/MAX($BM3:$BO3),0)</f>
        <v>94.593474024627881</v>
      </c>
      <c r="AH3" s="35">
        <f t="shared" ref="AH3:AH66" si="48">IFERROR(100*BO3/MAX($BM3:$BO3),0)</f>
        <v>100.00000000000001</v>
      </c>
      <c r="AI3" s="35">
        <f t="shared" ref="AI3:AI66" si="49">IFERROR(100*BP3/MAX($BP3:$BQ3),0)</f>
        <v>100</v>
      </c>
      <c r="AJ3" s="35">
        <f t="shared" ref="AJ3:AJ66" si="50">IFERROR(100*BQ3/MAX($BP3:$BQ3),0)</f>
        <v>0</v>
      </c>
      <c r="AK3" s="36">
        <f t="shared" ref="AK3:AL33" si="51">IFERROR(100*CC3/MAX($CC3:$CD3),"")</f>
        <v>100</v>
      </c>
      <c r="AL3" s="35">
        <f t="shared" si="51"/>
        <v>65.441176470588232</v>
      </c>
      <c r="AM3" s="35">
        <f t="shared" ref="AM3:AP33" si="52">IFERROR(100*CE3/MAX($CE3:$CH3),"")</f>
        <v>36.094674556213022</v>
      </c>
      <c r="AN3" s="35">
        <f t="shared" si="52"/>
        <v>27.810650887573967</v>
      </c>
      <c r="AO3" s="35">
        <f t="shared" si="52"/>
        <v>100</v>
      </c>
      <c r="AP3" s="35">
        <f t="shared" si="52"/>
        <v>97.041420118343197</v>
      </c>
      <c r="AQ3" s="35">
        <f t="shared" ref="AQ3:AS33" si="53">IFERROR(100*CI3/MAX($CI3:$CK3),"")</f>
        <v>69.003690036900366</v>
      </c>
      <c r="AR3" s="35">
        <f t="shared" si="53"/>
        <v>83.025830258302577</v>
      </c>
      <c r="AS3" s="35">
        <f t="shared" si="53"/>
        <v>100</v>
      </c>
      <c r="AT3" s="35">
        <f t="shared" ref="AT3:AU33" si="54">IFERROR(100*CL3/MAX($CL3:$CM3),"")</f>
        <v>100</v>
      </c>
      <c r="AU3" s="35">
        <f t="shared" si="54"/>
        <v>0</v>
      </c>
      <c r="AV3" s="36">
        <f t="shared" ref="AV3:AV66" si="55">IFERROR(100*BG3/MAX($BG3:$BQ3),"")</f>
        <v>46.771217712177119</v>
      </c>
      <c r="AW3" s="35">
        <f t="shared" ref="AW3:AW66" si="56">IFERROR(100*BH3/MAX($BG3:$BQ3),"")</f>
        <v>30.948984211031703</v>
      </c>
      <c r="AX3" s="35">
        <f t="shared" ref="AX3:AX66" si="57">IFERROR(100*BI3/MAX($BG3:$BQ3),"")</f>
        <v>22.073843562420151</v>
      </c>
      <c r="AY3" s="35">
        <f t="shared" ref="AY3:AY66" si="58">IFERROR(100*BJ3/MAX($BG3:$BQ3),"")</f>
        <v>18.055418747205952</v>
      </c>
      <c r="AZ3" s="35">
        <f t="shared" ref="AZ3:AZ66" si="59">IFERROR(100*BK3/MAX($BG3:$BQ3),"")</f>
        <v>65.460337833192</v>
      </c>
      <c r="BA3" s="35">
        <f t="shared" ref="BA3:BA66" si="60">IFERROR(100*BL3/MAX($BG3:$BQ3),"")</f>
        <v>88.933098026632422</v>
      </c>
      <c r="BB3" s="35">
        <f t="shared" ref="BB3:BB66" si="61">IFERROR(100*BM3/MAX($BG3:$BQ3),"")</f>
        <v>71.83751714313857</v>
      </c>
      <c r="BC3" s="35">
        <f t="shared" ref="BC3:BC66" si="62">IFERROR(100*BN3/MAX($BG3:$BQ3),"")</f>
        <v>94.593474024627881</v>
      </c>
      <c r="BD3" s="35">
        <f t="shared" ref="BD3:BD66" si="63">IFERROR(100*BO3/MAX($BG3:$BQ3),"")</f>
        <v>100.00000000000001</v>
      </c>
      <c r="BE3" s="35">
        <f t="shared" ref="BE3:BE66" si="64">IFERROR(100*BP3/MAX($BG3:$BQ3),"")</f>
        <v>82.317343173431738</v>
      </c>
      <c r="BF3" s="35">
        <f t="shared" ref="BF3:BF66" si="65">IFERROR(100*BQ3/MAX($BG3:$BQ3),"")</f>
        <v>0</v>
      </c>
      <c r="BG3" s="36">
        <f t="shared" ref="BG3:BG66" si="66">IFERROR(100*CC3/MAX(CC$2:CC$155),"")</f>
        <v>25</v>
      </c>
      <c r="BH3" s="35">
        <f t="shared" ref="BH3:BH66" si="67">IFERROR(100*CD3/MAX(CD$2:CD$155),"")</f>
        <v>16.542750929368029</v>
      </c>
      <c r="BI3" s="35">
        <f t="shared" ref="BI3:BI66" si="68">IFERROR(100*CE3/MAX(CE$2:CE$155),"")</f>
        <v>11.798839458413926</v>
      </c>
      <c r="BJ3" s="35">
        <f t="shared" ref="BJ3:BJ66" si="69">IFERROR(100*CF3/MAX(CF$2:CF$155),"")</f>
        <v>9.6509240246406574</v>
      </c>
      <c r="BK3" s="35">
        <f t="shared" ref="BK3:BK66" si="70">IFERROR(100*CG3/MAX(CG$2:CG$155),"")</f>
        <v>34.989648033126294</v>
      </c>
      <c r="BL3" s="35">
        <f t="shared" ref="BL3:BL66" si="71">IFERROR(100*CH3/MAX(CH$2:CH$155),"")</f>
        <v>47.536231884057962</v>
      </c>
      <c r="BM3" s="35">
        <f t="shared" ref="BM3:BM66" si="72">IFERROR(100*CI3/MAX(CI$2:CI$155),"")</f>
        <v>38.398357289527716</v>
      </c>
      <c r="BN3" s="35">
        <f t="shared" ref="BN3:BN66" si="73">IFERROR(100*CJ3/MAX(CJ$2:CJ$155),"")</f>
        <v>50.561797752808985</v>
      </c>
      <c r="BO3" s="35">
        <f t="shared" ref="BO3:BO66" si="74">IFERROR(100*CK3/MAX(CK$2:CK$155),"")</f>
        <v>53.451676528599606</v>
      </c>
      <c r="BP3" s="35">
        <f t="shared" ref="BP3:BP66" si="75">IFERROR(100*CL3/MAX(CL$2:CL$155),"")</f>
        <v>44</v>
      </c>
      <c r="BQ3" s="35">
        <f t="shared" ref="BQ3:BQ66" si="76">IFERROR(100*CM3/MAX(CM$2:CM$155),"")</f>
        <v>0</v>
      </c>
      <c r="BR3" s="13">
        <f t="shared" ref="BR3:BR15" si="77">IFERROR(CC3/MAX($CC3:$CM3)*100,"")</f>
        <v>50.184501845018445</v>
      </c>
      <c r="BS3" s="14">
        <f t="shared" ref="BS3:BS15" si="78">IFERROR(CD3/MAX($CC3:$CM3)*100,"")</f>
        <v>32.841328413284131</v>
      </c>
      <c r="BT3" s="13">
        <f t="shared" ref="BT3:BT15" si="79">IFERROR(CE3/MAX($CC3:$CM3)*100,"")</f>
        <v>22.509225092250919</v>
      </c>
      <c r="BU3" s="14">
        <f t="shared" ref="BU3:BU15" si="80">IFERROR(CF3/MAX($CC3:$CM3)*100,"")</f>
        <v>17.343173431734318</v>
      </c>
      <c r="BV3" s="14">
        <f t="shared" ref="BV3:BV15" si="81">IFERROR(CG3/MAX($CC3:$CM3)*100,"")</f>
        <v>62.361623616236152</v>
      </c>
      <c r="BW3" s="14">
        <f t="shared" ref="BW3:BW15" si="82">IFERROR(CH3/MAX($CC3:$CM3)*100,"")</f>
        <v>60.516605166051654</v>
      </c>
      <c r="BX3" s="13">
        <f t="shared" ref="BX3:BX15" si="83">IFERROR(CI3/MAX($CC3:$CM3)*100,"")</f>
        <v>69.003690036900366</v>
      </c>
      <c r="BY3" s="14">
        <f t="shared" ref="BY3:BY15" si="84">IFERROR(CJ3/MAX($CC3:$CM3)*100,"")</f>
        <v>83.025830258302577</v>
      </c>
      <c r="BZ3" s="14">
        <f t="shared" ref="BZ3:BZ15" si="85">IFERROR(CK3/MAX($CC3:$CM3)*100,"")</f>
        <v>100</v>
      </c>
      <c r="CA3" s="13">
        <f t="shared" ref="CA3:CA15" si="86">IFERROR(CL3/MAX($CC3:$CM3)*100,"")</f>
        <v>85.239852398523979</v>
      </c>
      <c r="CB3" s="14">
        <f t="shared" ref="CB3:CB15" si="87">IFERROR(CM3/MAX($CC3:$CM3)*100,"")</f>
        <v>0</v>
      </c>
      <c r="CC3" s="13">
        <v>13.6</v>
      </c>
      <c r="CD3" s="14">
        <v>8.9</v>
      </c>
      <c r="CE3" s="13">
        <v>6.1</v>
      </c>
      <c r="CF3" s="14">
        <v>4.7</v>
      </c>
      <c r="CG3" s="14">
        <v>16.899999999999999</v>
      </c>
      <c r="CH3" s="14">
        <v>16.399999999999999</v>
      </c>
      <c r="CI3" s="13">
        <v>18.7</v>
      </c>
      <c r="CJ3" s="14">
        <v>22.5</v>
      </c>
      <c r="CK3" s="14">
        <v>27.1</v>
      </c>
      <c r="CL3" s="13">
        <v>23.1</v>
      </c>
      <c r="CN3" s="5">
        <v>0.8</v>
      </c>
      <c r="CO3" s="5">
        <v>1.4</v>
      </c>
      <c r="CP3" s="8">
        <v>0.7</v>
      </c>
      <c r="CQ3" s="5">
        <v>0.2</v>
      </c>
      <c r="CR3" s="5">
        <v>2.2999999999999998</v>
      </c>
      <c r="CS3" s="5">
        <v>1</v>
      </c>
      <c r="CT3" s="8">
        <v>1.4</v>
      </c>
      <c r="CU3" s="5">
        <v>1.2</v>
      </c>
      <c r="CV3" s="5">
        <v>1.8</v>
      </c>
      <c r="CW3" s="8">
        <v>1.1000000000000001</v>
      </c>
      <c r="CX3" s="5" t="s">
        <v>180</v>
      </c>
      <c r="CY3" s="9">
        <f t="shared" ref="CY3:CY66" si="88">IFERROR(ABS(CN3/CC3)*100,"")</f>
        <v>5.882352941176471</v>
      </c>
      <c r="CZ3" s="9">
        <f t="shared" ref="CZ3:CZ66" si="89">IFERROR(ABS(CO3/CD3)*100,"")</f>
        <v>15.730337078651685</v>
      </c>
      <c r="DA3" s="9">
        <f t="shared" ref="DA3:DA66" si="90">IFERROR(ABS(CP3/CE3)*100,"")</f>
        <v>11.475409836065573</v>
      </c>
      <c r="DB3" s="9">
        <f t="shared" ref="DB3:DB66" si="91">IFERROR(ABS(CQ3/CF3)*100,"")</f>
        <v>4.2553191489361701</v>
      </c>
      <c r="DC3" s="9">
        <f t="shared" ref="DC3:DC66" si="92">IFERROR(ABS(CR3/CG3)*100,"")</f>
        <v>13.609467455621301</v>
      </c>
      <c r="DD3" s="9">
        <f t="shared" ref="DD3:DD66" si="93">IFERROR(ABS(CS3/CH3)*100,"")</f>
        <v>6.0975609756097571</v>
      </c>
      <c r="DE3" s="9">
        <f t="shared" ref="DE3:DE66" si="94">IFERROR(ABS(CT3/CI3)*100,"")</f>
        <v>7.4866310160427805</v>
      </c>
      <c r="DF3" s="9">
        <f t="shared" ref="DF3:DF66" si="95">IFERROR(ABS(CU3/CJ3)*100,"")</f>
        <v>5.333333333333333</v>
      </c>
      <c r="DG3" s="9">
        <f t="shared" ref="DG3:DG66" si="96">IFERROR(ABS(CV3/CK3)*100,"")</f>
        <v>6.6420664206642073</v>
      </c>
      <c r="DH3" s="9">
        <f t="shared" ref="DH3:DH66" si="97">IFERROR(ABS(CW3/CL3)*100,"")</f>
        <v>4.7619047619047628</v>
      </c>
      <c r="DI3" s="9" t="str">
        <f t="shared" ref="DI3:DI66" si="98">IFERROR(ABS(CX3/CM3)*100,"")</f>
        <v/>
      </c>
    </row>
    <row r="4" spans="1:114" x14ac:dyDescent="0.2">
      <c r="A4" s="3" t="s">
        <v>182</v>
      </c>
      <c r="B4" s="3" t="e">
        <f>VLOOKUP(A4,#REF!,5,FALSE)</f>
        <v>#REF!</v>
      </c>
      <c r="C4" s="4">
        <v>5</v>
      </c>
      <c r="D4" s="35">
        <f t="shared" si="18"/>
        <v>-13.508080808080809</v>
      </c>
      <c r="E4" s="35">
        <f t="shared" si="19"/>
        <v>-16.888888888888896</v>
      </c>
      <c r="F4" s="35">
        <f t="shared" si="20"/>
        <v>-16.024427480916017</v>
      </c>
      <c r="G4" s="35">
        <f t="shared" si="21"/>
        <v>-15.699218749999996</v>
      </c>
      <c r="H4" s="35">
        <f t="shared" si="22"/>
        <v>-9.8835937500000082</v>
      </c>
      <c r="I4" s="35">
        <f t="shared" si="23"/>
        <v>-6.7846774193548374</v>
      </c>
      <c r="J4" s="35">
        <f t="shared" si="24"/>
        <v>-15.061061946902653</v>
      </c>
      <c r="K4" s="35">
        <f t="shared" si="25"/>
        <v>-14.627731092436973</v>
      </c>
      <c r="L4" s="35" t="str">
        <f t="shared" si="26"/>
        <v/>
      </c>
      <c r="M4" s="35" t="str">
        <f t="shared" si="27"/>
        <v/>
      </c>
      <c r="N4" s="35" t="str">
        <f t="shared" si="28"/>
        <v/>
      </c>
      <c r="O4" s="36">
        <f t="shared" si="29"/>
        <v>4.5499999999999989</v>
      </c>
      <c r="P4" s="35">
        <f t="shared" si="30"/>
        <v>-0.25000000000000178</v>
      </c>
      <c r="Q4" s="35">
        <f t="shared" si="31"/>
        <v>-0.25000000000000178</v>
      </c>
      <c r="R4" s="35">
        <f t="shared" si="32"/>
        <v>-1.7500000000000009</v>
      </c>
      <c r="S4" s="35">
        <f t="shared" si="33"/>
        <v>3.1499999999999986</v>
      </c>
      <c r="T4" s="35">
        <f t="shared" si="34"/>
        <v>-5.0000000000000711E-2</v>
      </c>
      <c r="U4" s="35">
        <f t="shared" si="35"/>
        <v>-2.3500000000000014</v>
      </c>
      <c r="V4" s="35">
        <f t="shared" si="36"/>
        <v>-3.0500000000000007</v>
      </c>
      <c r="W4" s="35" t="str">
        <f t="shared" si="37"/>
        <v/>
      </c>
      <c r="X4" s="35" t="str">
        <f t="shared" si="38"/>
        <v/>
      </c>
      <c r="Y4" s="35" t="str">
        <f t="shared" si="39"/>
        <v/>
      </c>
      <c r="Z4" s="35">
        <f t="shared" si="40"/>
        <v>100</v>
      </c>
      <c r="AA4" s="35">
        <f t="shared" si="41"/>
        <v>66.447158789166224</v>
      </c>
      <c r="AB4" s="35">
        <f t="shared" si="42"/>
        <v>65.311329684349147</v>
      </c>
      <c r="AC4" s="35">
        <f t="shared" si="43"/>
        <v>58.030058106514041</v>
      </c>
      <c r="AD4" s="35">
        <f t="shared" si="44"/>
        <v>95.744680851063848</v>
      </c>
      <c r="AE4" s="35">
        <f t="shared" si="45"/>
        <v>100</v>
      </c>
      <c r="AF4" s="35">
        <f t="shared" si="46"/>
        <v>100</v>
      </c>
      <c r="AG4" s="35">
        <f t="shared" si="47"/>
        <v>98.64852033549613</v>
      </c>
      <c r="AH4" s="35">
        <f t="shared" si="48"/>
        <v>0</v>
      </c>
      <c r="AI4" s="35">
        <f t="shared" si="49"/>
        <v>0</v>
      </c>
      <c r="AJ4" s="35">
        <f t="shared" si="50"/>
        <v>0</v>
      </c>
      <c r="AK4" s="36">
        <f t="shared" si="51"/>
        <v>100</v>
      </c>
      <c r="AL4" s="35">
        <f t="shared" si="51"/>
        <v>65.714285714285708</v>
      </c>
      <c r="AM4" s="35">
        <f t="shared" si="52"/>
        <v>73.015873015873012</v>
      </c>
      <c r="AN4" s="35">
        <f t="shared" si="52"/>
        <v>61.111111111111114</v>
      </c>
      <c r="AO4" s="35">
        <f t="shared" si="52"/>
        <v>100</v>
      </c>
      <c r="AP4" s="35">
        <f t="shared" si="52"/>
        <v>74.603174603174608</v>
      </c>
      <c r="AQ4" s="35">
        <f t="shared" si="53"/>
        <v>100</v>
      </c>
      <c r="AR4" s="35">
        <f t="shared" si="53"/>
        <v>90.140845070422543</v>
      </c>
      <c r="AS4" s="35">
        <f t="shared" si="53"/>
        <v>0</v>
      </c>
      <c r="AT4" s="35" t="str">
        <f t="shared" si="54"/>
        <v/>
      </c>
      <c r="AU4" s="35" t="str">
        <f t="shared" si="54"/>
        <v/>
      </c>
      <c r="AV4" s="36">
        <f t="shared" si="55"/>
        <v>94.454005006257816</v>
      </c>
      <c r="AW4" s="35">
        <f t="shared" si="56"/>
        <v>62.762002689235146</v>
      </c>
      <c r="AX4" s="35">
        <f t="shared" si="57"/>
        <v>65.311329684349147</v>
      </c>
      <c r="AY4" s="35">
        <f t="shared" si="58"/>
        <v>58.030058106514041</v>
      </c>
      <c r="AZ4" s="35">
        <f t="shared" si="59"/>
        <v>95.744680851063848</v>
      </c>
      <c r="BA4" s="35">
        <f t="shared" si="60"/>
        <v>100</v>
      </c>
      <c r="BB4" s="35">
        <f t="shared" si="61"/>
        <v>53.508235396915545</v>
      </c>
      <c r="BC4" s="35">
        <f t="shared" si="62"/>
        <v>52.785082476691365</v>
      </c>
      <c r="BD4" s="35">
        <f t="shared" si="63"/>
        <v>0</v>
      </c>
      <c r="BE4" s="35">
        <f t="shared" si="64"/>
        <v>0</v>
      </c>
      <c r="BF4" s="35">
        <f t="shared" si="65"/>
        <v>0</v>
      </c>
      <c r="BG4" s="36">
        <f t="shared" si="66"/>
        <v>25.735294117647058</v>
      </c>
      <c r="BH4" s="35">
        <f t="shared" si="67"/>
        <v>17.100371747211895</v>
      </c>
      <c r="BI4" s="35">
        <f t="shared" si="68"/>
        <v>17.794970986460346</v>
      </c>
      <c r="BJ4" s="35">
        <f t="shared" si="69"/>
        <v>15.811088295687885</v>
      </c>
      <c r="BK4" s="35">
        <f t="shared" si="70"/>
        <v>26.086956521739133</v>
      </c>
      <c r="BL4" s="35">
        <f t="shared" si="71"/>
        <v>27.246376811594203</v>
      </c>
      <c r="BM4" s="35">
        <f t="shared" si="72"/>
        <v>14.579055441478438</v>
      </c>
      <c r="BN4" s="35">
        <f t="shared" si="73"/>
        <v>14.382022471910112</v>
      </c>
      <c r="BO4" s="35">
        <f t="shared" si="74"/>
        <v>0</v>
      </c>
      <c r="BP4" s="35">
        <f t="shared" si="75"/>
        <v>0</v>
      </c>
      <c r="BQ4" s="35">
        <f t="shared" si="76"/>
        <v>0</v>
      </c>
      <c r="BR4" s="13">
        <f t="shared" si="77"/>
        <v>100</v>
      </c>
      <c r="BS4" s="14">
        <f t="shared" si="78"/>
        <v>65.714285714285708</v>
      </c>
      <c r="BT4" s="13">
        <f t="shared" si="79"/>
        <v>65.714285714285708</v>
      </c>
      <c r="BU4" s="14">
        <f t="shared" si="80"/>
        <v>55.000000000000007</v>
      </c>
      <c r="BV4" s="14">
        <f t="shared" si="81"/>
        <v>90</v>
      </c>
      <c r="BW4" s="14">
        <f t="shared" si="82"/>
        <v>67.142857142857153</v>
      </c>
      <c r="BX4" s="13">
        <f t="shared" si="83"/>
        <v>50.714285714285708</v>
      </c>
      <c r="BY4" s="14">
        <f t="shared" si="84"/>
        <v>45.714285714285715</v>
      </c>
      <c r="BZ4" s="14">
        <f t="shared" si="85"/>
        <v>0</v>
      </c>
      <c r="CA4" s="13">
        <f t="shared" si="86"/>
        <v>0</v>
      </c>
      <c r="CB4" s="14">
        <f t="shared" si="87"/>
        <v>0</v>
      </c>
      <c r="CC4" s="13">
        <v>14</v>
      </c>
      <c r="CD4" s="14">
        <v>9.1999999999999993</v>
      </c>
      <c r="CE4" s="13">
        <v>9.1999999999999993</v>
      </c>
      <c r="CF4" s="14">
        <v>7.7</v>
      </c>
      <c r="CG4" s="14">
        <v>12.6</v>
      </c>
      <c r="CH4" s="14">
        <v>9.4</v>
      </c>
      <c r="CI4" s="13">
        <v>7.1</v>
      </c>
      <c r="CJ4" s="14">
        <v>6.4</v>
      </c>
      <c r="CN4" s="5">
        <v>0.7</v>
      </c>
      <c r="CO4" s="5">
        <v>1.8</v>
      </c>
      <c r="CP4" s="8">
        <v>1.6</v>
      </c>
      <c r="CQ4" s="5">
        <v>1.8</v>
      </c>
      <c r="CR4" s="5">
        <v>2.1</v>
      </c>
      <c r="CS4" s="5">
        <v>2.2000000000000002</v>
      </c>
      <c r="CT4" s="8">
        <v>1.4</v>
      </c>
      <c r="CU4" s="5">
        <v>1.2</v>
      </c>
      <c r="CV4" s="5" t="s">
        <v>180</v>
      </c>
      <c r="CW4" s="8" t="s">
        <v>180</v>
      </c>
      <c r="CX4" s="5" t="s">
        <v>180</v>
      </c>
      <c r="CY4" s="9">
        <f t="shared" si="88"/>
        <v>5</v>
      </c>
      <c r="CZ4" s="9">
        <f t="shared" si="89"/>
        <v>19.565217391304348</v>
      </c>
      <c r="DA4" s="9">
        <f t="shared" si="90"/>
        <v>17.39130434782609</v>
      </c>
      <c r="DB4" s="9">
        <f t="shared" si="91"/>
        <v>23.376623376623375</v>
      </c>
      <c r="DC4" s="9">
        <f t="shared" si="92"/>
        <v>16.666666666666668</v>
      </c>
      <c r="DD4" s="9">
        <f t="shared" si="93"/>
        <v>23.404255319148938</v>
      </c>
      <c r="DE4" s="9">
        <f t="shared" si="94"/>
        <v>19.718309859154928</v>
      </c>
      <c r="DF4" s="9">
        <f t="shared" si="95"/>
        <v>18.749999999999996</v>
      </c>
      <c r="DG4" s="9" t="str">
        <f t="shared" si="96"/>
        <v/>
      </c>
      <c r="DH4" s="9" t="str">
        <f t="shared" si="97"/>
        <v/>
      </c>
      <c r="DI4" s="9" t="str">
        <f t="shared" si="98"/>
        <v/>
      </c>
    </row>
    <row r="5" spans="1:114" x14ac:dyDescent="0.2">
      <c r="A5" s="3" t="s">
        <v>183</v>
      </c>
      <c r="B5" s="3" t="e">
        <f>VLOOKUP(A5,#REF!,5,FALSE)</f>
        <v>#REF!</v>
      </c>
      <c r="C5" s="4">
        <v>5</v>
      </c>
      <c r="D5" s="35">
        <f t="shared" si="18"/>
        <v>6.991919191919191</v>
      </c>
      <c r="E5" s="35">
        <f t="shared" si="19"/>
        <v>4.711111111111105</v>
      </c>
      <c r="F5" s="35">
        <f t="shared" si="20"/>
        <v>5.575572519083984</v>
      </c>
      <c r="G5" s="35">
        <f t="shared" si="21"/>
        <v>7.7007812500000057</v>
      </c>
      <c r="H5" s="35">
        <f t="shared" si="22"/>
        <v>10.716406249999995</v>
      </c>
      <c r="I5" s="35">
        <f t="shared" si="23"/>
        <v>4.4153225806451637</v>
      </c>
      <c r="J5" s="35">
        <f t="shared" si="24"/>
        <v>0.33893805309734759</v>
      </c>
      <c r="K5" s="35">
        <f t="shared" si="25"/>
        <v>6.3722689075630257</v>
      </c>
      <c r="L5" s="35">
        <f t="shared" si="26"/>
        <v>-16.357142857142861</v>
      </c>
      <c r="M5" s="35">
        <f t="shared" si="27"/>
        <v>-5.6386792452830132</v>
      </c>
      <c r="N5" s="35">
        <f t="shared" si="28"/>
        <v>-0.64848484848485199</v>
      </c>
      <c r="O5" s="36">
        <f t="shared" si="29"/>
        <v>9.7181818181818223</v>
      </c>
      <c r="P5" s="35">
        <f t="shared" si="30"/>
        <v>6.018181818181823</v>
      </c>
      <c r="Q5" s="35">
        <f t="shared" si="31"/>
        <v>6.018181818181823</v>
      </c>
      <c r="R5" s="35">
        <f t="shared" si="32"/>
        <v>6.3181818181818237</v>
      </c>
      <c r="S5" s="35">
        <f t="shared" si="33"/>
        <v>8.4181818181818251</v>
      </c>
      <c r="T5" s="35">
        <f t="shared" si="34"/>
        <v>-4.1818181818181763</v>
      </c>
      <c r="U5" s="35">
        <f t="shared" si="35"/>
        <v>-2.2818181818181777</v>
      </c>
      <c r="V5" s="35">
        <f t="shared" si="36"/>
        <v>2.6181818181818208</v>
      </c>
      <c r="W5" s="35">
        <f t="shared" si="37"/>
        <v>-19.781818181818178</v>
      </c>
      <c r="X5" s="35">
        <f t="shared" si="38"/>
        <v>-8.8818181818181774</v>
      </c>
      <c r="Y5" s="35">
        <f t="shared" si="39"/>
        <v>-3.981818181818177</v>
      </c>
      <c r="Z5" s="35">
        <f t="shared" si="40"/>
        <v>100</v>
      </c>
      <c r="AA5" s="35">
        <f t="shared" si="41"/>
        <v>90.270998329831372</v>
      </c>
      <c r="AB5" s="35">
        <f t="shared" si="42"/>
        <v>86.6700845936939</v>
      </c>
      <c r="AC5" s="35">
        <f t="shared" si="43"/>
        <v>92.905296751688439</v>
      </c>
      <c r="AD5" s="35">
        <f t="shared" si="44"/>
        <v>100</v>
      </c>
      <c r="AE5" s="35">
        <f t="shared" si="45"/>
        <v>86.86746987951804</v>
      </c>
      <c r="AF5" s="35">
        <f t="shared" si="46"/>
        <v>75.034847644598983</v>
      </c>
      <c r="AG5" s="35">
        <f t="shared" si="47"/>
        <v>100</v>
      </c>
      <c r="AH5" s="35">
        <f t="shared" si="48"/>
        <v>16.016642911645715</v>
      </c>
      <c r="AI5" s="35">
        <f t="shared" si="49"/>
        <v>73.675824175824175</v>
      </c>
      <c r="AJ5" s="35">
        <f t="shared" si="50"/>
        <v>100</v>
      </c>
      <c r="AK5" s="36">
        <f t="shared" si="51"/>
        <v>100</v>
      </c>
      <c r="AL5" s="35">
        <f t="shared" si="51"/>
        <v>89.275362318840578</v>
      </c>
      <c r="AM5" s="35">
        <f t="shared" si="52"/>
        <v>92.771084337349393</v>
      </c>
      <c r="AN5" s="35">
        <f t="shared" si="52"/>
        <v>93.674698795180717</v>
      </c>
      <c r="AO5" s="35">
        <f t="shared" si="52"/>
        <v>100</v>
      </c>
      <c r="AP5" s="35">
        <f t="shared" si="52"/>
        <v>62.048192771084331</v>
      </c>
      <c r="AQ5" s="35">
        <f t="shared" si="53"/>
        <v>82.116788321167888</v>
      </c>
      <c r="AR5" s="35">
        <f t="shared" si="53"/>
        <v>100</v>
      </c>
      <c r="AS5" s="35">
        <f t="shared" si="53"/>
        <v>18.248175182481752</v>
      </c>
      <c r="AT5" s="35">
        <f t="shared" si="54"/>
        <v>76.442307692307693</v>
      </c>
      <c r="AU5" s="35">
        <f t="shared" si="54"/>
        <v>100</v>
      </c>
      <c r="AV5" s="36">
        <f t="shared" si="55"/>
        <v>92.263354890148818</v>
      </c>
      <c r="AW5" s="35">
        <f t="shared" si="56"/>
        <v>83.28705155193262</v>
      </c>
      <c r="AX5" s="35">
        <f t="shared" si="57"/>
        <v>86.6700845936939</v>
      </c>
      <c r="AY5" s="35">
        <f t="shared" si="58"/>
        <v>92.905296751688439</v>
      </c>
      <c r="AZ5" s="35">
        <f t="shared" si="59"/>
        <v>100</v>
      </c>
      <c r="BA5" s="35">
        <f t="shared" si="60"/>
        <v>86.86746987951804</v>
      </c>
      <c r="BB5" s="35">
        <f t="shared" si="61"/>
        <v>67.214442987555941</v>
      </c>
      <c r="BC5" s="35">
        <f t="shared" si="62"/>
        <v>89.577636388249601</v>
      </c>
      <c r="BD5" s="35">
        <f t="shared" si="63"/>
        <v>14.347330148998354</v>
      </c>
      <c r="BE5" s="35">
        <f t="shared" si="64"/>
        <v>44.060240963855406</v>
      </c>
      <c r="BF5" s="35">
        <f t="shared" si="65"/>
        <v>59.802847754654962</v>
      </c>
      <c r="BG5" s="36">
        <f t="shared" si="66"/>
        <v>63.419117647058826</v>
      </c>
      <c r="BH5" s="35">
        <f t="shared" si="67"/>
        <v>57.249070631970262</v>
      </c>
      <c r="BI5" s="35">
        <f t="shared" si="68"/>
        <v>59.574468085106382</v>
      </c>
      <c r="BJ5" s="35">
        <f t="shared" si="69"/>
        <v>63.860369609856257</v>
      </c>
      <c r="BK5" s="35">
        <f t="shared" si="70"/>
        <v>68.737060041407887</v>
      </c>
      <c r="BL5" s="35">
        <f t="shared" si="71"/>
        <v>59.710144927536234</v>
      </c>
      <c r="BM5" s="35">
        <f t="shared" si="72"/>
        <v>46.201232032854207</v>
      </c>
      <c r="BN5" s="35">
        <f t="shared" si="73"/>
        <v>61.573033707865171</v>
      </c>
      <c r="BO5" s="35">
        <f t="shared" si="74"/>
        <v>9.8619329388560146</v>
      </c>
      <c r="BP5" s="35">
        <f t="shared" si="75"/>
        <v>30.285714285714285</v>
      </c>
      <c r="BQ5" s="35">
        <f t="shared" si="76"/>
        <v>41.10671936758893</v>
      </c>
      <c r="BR5" s="13">
        <f t="shared" si="77"/>
        <v>100</v>
      </c>
      <c r="BS5" s="14">
        <f t="shared" si="78"/>
        <v>89.275362318840578</v>
      </c>
      <c r="BT5" s="13">
        <f t="shared" si="79"/>
        <v>89.275362318840578</v>
      </c>
      <c r="BU5" s="14">
        <f t="shared" si="80"/>
        <v>90.14492753623189</v>
      </c>
      <c r="BV5" s="14">
        <f t="shared" si="81"/>
        <v>96.231884057971016</v>
      </c>
      <c r="BW5" s="14">
        <f t="shared" si="82"/>
        <v>59.710144927536234</v>
      </c>
      <c r="BX5" s="13">
        <f t="shared" si="83"/>
        <v>65.217391304347828</v>
      </c>
      <c r="BY5" s="14">
        <f t="shared" si="84"/>
        <v>79.420289855072454</v>
      </c>
      <c r="BZ5" s="14">
        <f t="shared" si="85"/>
        <v>14.492753623188406</v>
      </c>
      <c r="CA5" s="13">
        <f t="shared" si="86"/>
        <v>46.086956521739133</v>
      </c>
      <c r="CB5" s="14">
        <f t="shared" si="87"/>
        <v>60.289855072463773</v>
      </c>
      <c r="CC5" s="13">
        <v>34.5</v>
      </c>
      <c r="CD5" s="14">
        <v>30.8</v>
      </c>
      <c r="CE5" s="13">
        <v>30.8</v>
      </c>
      <c r="CF5" s="14">
        <v>31.1</v>
      </c>
      <c r="CG5" s="14">
        <v>33.200000000000003</v>
      </c>
      <c r="CH5" s="14">
        <v>20.6</v>
      </c>
      <c r="CI5" s="13">
        <v>22.5</v>
      </c>
      <c r="CJ5" s="14">
        <v>27.4</v>
      </c>
      <c r="CK5" s="14">
        <v>5</v>
      </c>
      <c r="CL5" s="13">
        <v>15.9</v>
      </c>
      <c r="CM5" s="14">
        <v>20.8</v>
      </c>
      <c r="CN5" s="5">
        <v>1.5</v>
      </c>
      <c r="CO5" s="5">
        <v>2.5</v>
      </c>
      <c r="CP5" s="8">
        <v>1.6</v>
      </c>
      <c r="CQ5" s="5">
        <v>1.7</v>
      </c>
      <c r="CR5" s="5">
        <v>1.4</v>
      </c>
      <c r="CS5" s="5">
        <v>1.6</v>
      </c>
      <c r="CT5" s="8">
        <v>1.2</v>
      </c>
      <c r="CU5" s="5">
        <v>1.6</v>
      </c>
      <c r="CV5" s="5">
        <v>2.4</v>
      </c>
      <c r="CW5" s="8">
        <v>2.9</v>
      </c>
      <c r="CX5" s="5">
        <v>2.2000000000000002</v>
      </c>
      <c r="CY5" s="9">
        <f t="shared" si="88"/>
        <v>4.3478260869565215</v>
      </c>
      <c r="CZ5" s="9">
        <f t="shared" si="89"/>
        <v>8.1168831168831161</v>
      </c>
      <c r="DA5" s="9">
        <f t="shared" si="90"/>
        <v>5.1948051948051948</v>
      </c>
      <c r="DB5" s="9">
        <f t="shared" si="91"/>
        <v>5.4662379421221861</v>
      </c>
      <c r="DC5" s="9">
        <f t="shared" si="92"/>
        <v>4.2168674698795181</v>
      </c>
      <c r="DD5" s="9">
        <f t="shared" si="93"/>
        <v>7.7669902912621351</v>
      </c>
      <c r="DE5" s="9">
        <f t="shared" si="94"/>
        <v>5.333333333333333</v>
      </c>
      <c r="DF5" s="9">
        <f t="shared" si="95"/>
        <v>5.8394160583941614</v>
      </c>
      <c r="DG5" s="9">
        <f t="shared" si="96"/>
        <v>48</v>
      </c>
      <c r="DH5" s="9">
        <f t="shared" si="97"/>
        <v>18.238993710691823</v>
      </c>
      <c r="DI5" s="9">
        <f t="shared" si="98"/>
        <v>10.576923076923077</v>
      </c>
    </row>
    <row r="6" spans="1:114" x14ac:dyDescent="0.2">
      <c r="A6" s="3" t="s">
        <v>184</v>
      </c>
      <c r="B6" s="3" t="e">
        <f>VLOOKUP(A6,#REF!,5,FALSE)</f>
        <v>#REF!</v>
      </c>
      <c r="C6" s="4">
        <v>4</v>
      </c>
      <c r="D6" s="35" t="str">
        <f t="shared" si="18"/>
        <v/>
      </c>
      <c r="E6" s="35" t="str">
        <f t="shared" si="19"/>
        <v/>
      </c>
      <c r="F6" s="35">
        <f t="shared" si="20"/>
        <v>5.8755725190839847</v>
      </c>
      <c r="G6" s="35">
        <f t="shared" si="21"/>
        <v>4.900781250000005</v>
      </c>
      <c r="H6" s="35">
        <f t="shared" si="22"/>
        <v>-6.3835937500000064</v>
      </c>
      <c r="I6" s="35">
        <f t="shared" si="23"/>
        <v>-11.184677419354838</v>
      </c>
      <c r="J6" s="35" t="str">
        <f t="shared" si="24"/>
        <v/>
      </c>
      <c r="K6" s="35" t="str">
        <f t="shared" si="25"/>
        <v/>
      </c>
      <c r="L6" s="35" t="str">
        <f t="shared" si="26"/>
        <v/>
      </c>
      <c r="M6" s="35" t="str">
        <f t="shared" si="27"/>
        <v/>
      </c>
      <c r="N6" s="35" t="str">
        <f t="shared" si="28"/>
        <v/>
      </c>
      <c r="O6" s="36" t="str">
        <f t="shared" si="29"/>
        <v/>
      </c>
      <c r="P6" s="35" t="str">
        <f t="shared" si="30"/>
        <v/>
      </c>
      <c r="Q6" s="35">
        <f t="shared" si="31"/>
        <v>10.975000000000001</v>
      </c>
      <c r="R6" s="35">
        <f t="shared" si="32"/>
        <v>8.1750000000000007</v>
      </c>
      <c r="S6" s="35">
        <f t="shared" si="33"/>
        <v>-4.0249999999999986</v>
      </c>
      <c r="T6" s="35">
        <f t="shared" si="34"/>
        <v>-15.125</v>
      </c>
      <c r="U6" s="35" t="str">
        <f t="shared" si="35"/>
        <v/>
      </c>
      <c r="V6" s="35" t="str">
        <f t="shared" si="36"/>
        <v/>
      </c>
      <c r="W6" s="35" t="str">
        <f t="shared" si="37"/>
        <v/>
      </c>
      <c r="X6" s="35" t="str">
        <f t="shared" si="38"/>
        <v/>
      </c>
      <c r="Y6" s="35" t="str">
        <f t="shared" si="39"/>
        <v/>
      </c>
      <c r="Z6" s="35">
        <f t="shared" si="40"/>
        <v>0</v>
      </c>
      <c r="AA6" s="35">
        <f t="shared" si="41"/>
        <v>0</v>
      </c>
      <c r="AB6" s="35">
        <f t="shared" si="42"/>
        <v>100</v>
      </c>
      <c r="AC6" s="35">
        <f t="shared" si="43"/>
        <v>96.602335976547806</v>
      </c>
      <c r="AD6" s="35">
        <f t="shared" si="44"/>
        <v>55.412647374062189</v>
      </c>
      <c r="AE6" s="35">
        <f t="shared" si="45"/>
        <v>24.09245538002703</v>
      </c>
      <c r="AF6" s="35">
        <f t="shared" si="46"/>
        <v>0</v>
      </c>
      <c r="AG6" s="35">
        <f t="shared" si="47"/>
        <v>0</v>
      </c>
      <c r="AH6" s="35">
        <f t="shared" si="48"/>
        <v>0</v>
      </c>
      <c r="AI6" s="35">
        <f t="shared" si="49"/>
        <v>0</v>
      </c>
      <c r="AJ6" s="35">
        <f t="shared" si="50"/>
        <v>0</v>
      </c>
      <c r="AK6" s="36" t="str">
        <f t="shared" si="51"/>
        <v/>
      </c>
      <c r="AL6" s="35" t="str">
        <f t="shared" si="51"/>
        <v/>
      </c>
      <c r="AM6" s="35">
        <f t="shared" si="52"/>
        <v>100</v>
      </c>
      <c r="AN6" s="35">
        <f t="shared" si="52"/>
        <v>90.9967845659164</v>
      </c>
      <c r="AO6" s="35">
        <f t="shared" si="52"/>
        <v>51.768488745980711</v>
      </c>
      <c r="AP6" s="35">
        <f t="shared" si="52"/>
        <v>16.077170418006432</v>
      </c>
      <c r="AQ6" s="35" t="str">
        <f t="shared" si="53"/>
        <v/>
      </c>
      <c r="AR6" s="35" t="str">
        <f t="shared" si="53"/>
        <v/>
      </c>
      <c r="AS6" s="35" t="str">
        <f t="shared" si="53"/>
        <v/>
      </c>
      <c r="AT6" s="35" t="str">
        <f t="shared" si="54"/>
        <v/>
      </c>
      <c r="AU6" s="35" t="str">
        <f t="shared" si="54"/>
        <v/>
      </c>
      <c r="AV6" s="36">
        <f t="shared" si="55"/>
        <v>0</v>
      </c>
      <c r="AW6" s="35">
        <f t="shared" si="56"/>
        <v>0</v>
      </c>
      <c r="AX6" s="35">
        <f t="shared" si="57"/>
        <v>100</v>
      </c>
      <c r="AY6" s="35">
        <f t="shared" si="58"/>
        <v>96.602335976547806</v>
      </c>
      <c r="AZ6" s="35">
        <f t="shared" si="59"/>
        <v>55.412647374062189</v>
      </c>
      <c r="BA6" s="35">
        <f t="shared" si="60"/>
        <v>24.09245538002703</v>
      </c>
      <c r="BB6" s="35">
        <f t="shared" si="61"/>
        <v>0</v>
      </c>
      <c r="BC6" s="35">
        <f t="shared" si="62"/>
        <v>0</v>
      </c>
      <c r="BD6" s="35">
        <f t="shared" si="63"/>
        <v>0</v>
      </c>
      <c r="BE6" s="35">
        <f t="shared" si="64"/>
        <v>0</v>
      </c>
      <c r="BF6" s="35">
        <f t="shared" si="65"/>
        <v>0</v>
      </c>
      <c r="BG6" s="36">
        <f t="shared" si="66"/>
        <v>0</v>
      </c>
      <c r="BH6" s="35">
        <f t="shared" si="67"/>
        <v>0</v>
      </c>
      <c r="BI6" s="35">
        <f t="shared" si="68"/>
        <v>60.154738878143128</v>
      </c>
      <c r="BJ6" s="35">
        <f t="shared" si="69"/>
        <v>58.110882956878847</v>
      </c>
      <c r="BK6" s="35">
        <f t="shared" si="70"/>
        <v>33.333333333333343</v>
      </c>
      <c r="BL6" s="35">
        <f t="shared" si="71"/>
        <v>14.492753623188406</v>
      </c>
      <c r="BM6" s="35">
        <f t="shared" si="72"/>
        <v>0</v>
      </c>
      <c r="BN6" s="35">
        <f t="shared" si="73"/>
        <v>0</v>
      </c>
      <c r="BO6" s="35">
        <f t="shared" si="74"/>
        <v>0</v>
      </c>
      <c r="BP6" s="35">
        <f t="shared" si="75"/>
        <v>0</v>
      </c>
      <c r="BQ6" s="35">
        <f t="shared" si="76"/>
        <v>0</v>
      </c>
      <c r="BR6" s="13">
        <f t="shared" si="77"/>
        <v>0</v>
      </c>
      <c r="BS6" s="14">
        <f t="shared" si="78"/>
        <v>0</v>
      </c>
      <c r="BT6" s="13">
        <f t="shared" si="79"/>
        <v>100</v>
      </c>
      <c r="BU6" s="14">
        <f t="shared" si="80"/>
        <v>90.9967845659164</v>
      </c>
      <c r="BV6" s="14">
        <f t="shared" si="81"/>
        <v>51.768488745980711</v>
      </c>
      <c r="BW6" s="14">
        <f t="shared" si="82"/>
        <v>16.077170418006432</v>
      </c>
      <c r="BX6" s="13">
        <f t="shared" si="83"/>
        <v>0</v>
      </c>
      <c r="BY6" s="14">
        <f t="shared" si="84"/>
        <v>0</v>
      </c>
      <c r="BZ6" s="14">
        <f t="shared" si="85"/>
        <v>0</v>
      </c>
      <c r="CA6" s="13">
        <f t="shared" si="86"/>
        <v>0</v>
      </c>
      <c r="CB6" s="14">
        <f t="shared" si="87"/>
        <v>0</v>
      </c>
      <c r="CE6" s="13">
        <v>31.1</v>
      </c>
      <c r="CF6" s="14">
        <v>28.3</v>
      </c>
      <c r="CG6" s="14">
        <v>16.100000000000001</v>
      </c>
      <c r="CH6" s="14">
        <v>5</v>
      </c>
      <c r="CN6" s="5" t="s">
        <v>180</v>
      </c>
      <c r="CO6" s="5" t="s">
        <v>180</v>
      </c>
      <c r="CP6" s="8">
        <v>2.9</v>
      </c>
      <c r="CQ6" s="5">
        <v>2.2000000000000002</v>
      </c>
      <c r="CR6" s="5">
        <v>1.2</v>
      </c>
      <c r="CS6" s="5">
        <v>0.5</v>
      </c>
      <c r="CT6" s="8" t="s">
        <v>180</v>
      </c>
      <c r="CU6" s="5" t="s">
        <v>180</v>
      </c>
      <c r="CV6" s="5" t="s">
        <v>180</v>
      </c>
      <c r="CW6" s="8" t="s">
        <v>180</v>
      </c>
      <c r="CX6" s="5" t="s">
        <v>180</v>
      </c>
      <c r="CY6" s="9" t="str">
        <f t="shared" si="88"/>
        <v/>
      </c>
      <c r="CZ6" s="9" t="str">
        <f t="shared" si="89"/>
        <v/>
      </c>
      <c r="DA6" s="9">
        <f t="shared" si="90"/>
        <v>9.32475884244373</v>
      </c>
      <c r="DB6" s="9">
        <f t="shared" si="91"/>
        <v>7.7738515901060081</v>
      </c>
      <c r="DC6" s="9">
        <f t="shared" si="92"/>
        <v>7.4534161490683219</v>
      </c>
      <c r="DD6" s="9">
        <f t="shared" si="93"/>
        <v>10</v>
      </c>
      <c r="DE6" s="9" t="str">
        <f t="shared" si="94"/>
        <v/>
      </c>
      <c r="DF6" s="9" t="str">
        <f t="shared" si="95"/>
        <v/>
      </c>
      <c r="DG6" s="9" t="str">
        <f t="shared" si="96"/>
        <v/>
      </c>
      <c r="DH6" s="9" t="str">
        <f t="shared" si="97"/>
        <v/>
      </c>
      <c r="DI6" s="9" t="str">
        <f t="shared" si="98"/>
        <v/>
      </c>
    </row>
    <row r="7" spans="1:114" x14ac:dyDescent="0.2">
      <c r="A7" s="3" t="s">
        <v>185</v>
      </c>
      <c r="B7" s="3" t="e">
        <f>VLOOKUP(A7,#REF!,5,FALSE)</f>
        <v>#REF!</v>
      </c>
      <c r="C7" s="4">
        <v>4</v>
      </c>
      <c r="D7" s="35">
        <f t="shared" si="18"/>
        <v>9.491919191919191</v>
      </c>
      <c r="E7" s="35">
        <f t="shared" si="19"/>
        <v>11.711111111111101</v>
      </c>
      <c r="F7" s="35">
        <f t="shared" si="20"/>
        <v>16.875572519083985</v>
      </c>
      <c r="G7" s="35">
        <f t="shared" si="21"/>
        <v>17.100781250000004</v>
      </c>
      <c r="H7" s="35">
        <f t="shared" si="22"/>
        <v>16.116406249999994</v>
      </c>
      <c r="I7" s="35">
        <f t="shared" si="23"/>
        <v>10.915322580645164</v>
      </c>
      <c r="J7" s="35">
        <f t="shared" si="24"/>
        <v>12.738938053097346</v>
      </c>
      <c r="K7" s="35">
        <f t="shared" si="25"/>
        <v>9.2722689075630278</v>
      </c>
      <c r="L7" s="35">
        <f t="shared" si="26"/>
        <v>19.942857142857136</v>
      </c>
      <c r="M7" s="35">
        <f t="shared" si="27"/>
        <v>18.161320754716989</v>
      </c>
      <c r="N7" s="35">
        <f t="shared" si="28"/>
        <v>19.651515151515149</v>
      </c>
      <c r="O7" s="36">
        <f t="shared" si="29"/>
        <v>-0.30909090909091219</v>
      </c>
      <c r="P7" s="35">
        <f t="shared" si="30"/>
        <v>0.49090909090908497</v>
      </c>
      <c r="Q7" s="35">
        <f t="shared" si="31"/>
        <v>4.7909090909090892</v>
      </c>
      <c r="R7" s="35">
        <f t="shared" si="32"/>
        <v>3.1909090909090878</v>
      </c>
      <c r="S7" s="35">
        <f t="shared" si="33"/>
        <v>1.2909090909090892</v>
      </c>
      <c r="T7" s="35">
        <f t="shared" si="34"/>
        <v>-10.209090909090911</v>
      </c>
      <c r="U7" s="35">
        <f t="shared" si="35"/>
        <v>-2.4090909090909136</v>
      </c>
      <c r="V7" s="35">
        <f t="shared" si="36"/>
        <v>-7.0090909090909115</v>
      </c>
      <c r="W7" s="35">
        <f t="shared" si="37"/>
        <v>3.990909090909085</v>
      </c>
      <c r="X7" s="35">
        <f t="shared" si="38"/>
        <v>2.3909090909090907</v>
      </c>
      <c r="Y7" s="35">
        <f t="shared" si="39"/>
        <v>3.7909090909090892</v>
      </c>
      <c r="Z7" s="35">
        <f t="shared" si="40"/>
        <v>96.803999377528797</v>
      </c>
      <c r="AA7" s="35">
        <f t="shared" si="41"/>
        <v>100</v>
      </c>
      <c r="AB7" s="35">
        <f t="shared" si="42"/>
        <v>97.918666571148847</v>
      </c>
      <c r="AC7" s="35">
        <f t="shared" si="43"/>
        <v>100</v>
      </c>
      <c r="AD7" s="35">
        <f t="shared" si="44"/>
        <v>96.097947498913712</v>
      </c>
      <c r="AE7" s="35">
        <f t="shared" si="45"/>
        <v>94.454821971730198</v>
      </c>
      <c r="AF7" s="35">
        <f t="shared" si="46"/>
        <v>87.974006990468894</v>
      </c>
      <c r="AG7" s="35">
        <f t="shared" si="47"/>
        <v>83.587343907282971</v>
      </c>
      <c r="AH7" s="35">
        <f t="shared" si="48"/>
        <v>100</v>
      </c>
      <c r="AI7" s="35">
        <f t="shared" si="49"/>
        <v>93.097902908121895</v>
      </c>
      <c r="AJ7" s="35">
        <f t="shared" si="50"/>
        <v>100</v>
      </c>
      <c r="AK7" s="36">
        <f t="shared" si="51"/>
        <v>97.883597883597886</v>
      </c>
      <c r="AL7" s="35">
        <f t="shared" si="51"/>
        <v>100</v>
      </c>
      <c r="AM7" s="35">
        <f t="shared" si="52"/>
        <v>100</v>
      </c>
      <c r="AN7" s="35">
        <f t="shared" si="52"/>
        <v>96.199524940617579</v>
      </c>
      <c r="AO7" s="35">
        <f t="shared" si="52"/>
        <v>91.686460807600952</v>
      </c>
      <c r="AP7" s="35">
        <f t="shared" si="52"/>
        <v>64.370546318289783</v>
      </c>
      <c r="AQ7" s="35">
        <f t="shared" si="53"/>
        <v>84.503631961259089</v>
      </c>
      <c r="AR7" s="35">
        <f t="shared" si="53"/>
        <v>73.365617433414045</v>
      </c>
      <c r="AS7" s="35">
        <f t="shared" si="53"/>
        <v>100</v>
      </c>
      <c r="AT7" s="35">
        <f t="shared" si="54"/>
        <v>96.593673965936745</v>
      </c>
      <c r="AU7" s="35">
        <f t="shared" si="54"/>
        <v>100</v>
      </c>
      <c r="AV7" s="36">
        <f t="shared" si="55"/>
        <v>81.785584604212076</v>
      </c>
      <c r="AW7" s="35">
        <f t="shared" si="56"/>
        <v>84.485749690210667</v>
      </c>
      <c r="AX7" s="35">
        <f t="shared" si="57"/>
        <v>97.918666571148847</v>
      </c>
      <c r="AY7" s="35">
        <f t="shared" si="58"/>
        <v>100</v>
      </c>
      <c r="AZ7" s="35">
        <f t="shared" si="59"/>
        <v>96.097947498913712</v>
      </c>
      <c r="BA7" s="35">
        <f t="shared" si="60"/>
        <v>94.454821971730198</v>
      </c>
      <c r="BB7" s="35">
        <f t="shared" si="61"/>
        <v>86.172839506172835</v>
      </c>
      <c r="BC7" s="35">
        <f t="shared" si="62"/>
        <v>81.875988347898456</v>
      </c>
      <c r="BD7" s="35">
        <f t="shared" si="63"/>
        <v>97.952614020990097</v>
      </c>
      <c r="BE7" s="35">
        <f t="shared" si="64"/>
        <v>90.929570840681976</v>
      </c>
      <c r="BF7" s="35">
        <f t="shared" si="65"/>
        <v>97.670912018738122</v>
      </c>
      <c r="BG7" s="36">
        <f t="shared" si="66"/>
        <v>68.014705882352942</v>
      </c>
      <c r="BH7" s="35">
        <f t="shared" si="67"/>
        <v>70.260223048327134</v>
      </c>
      <c r="BI7" s="35">
        <f t="shared" si="68"/>
        <v>81.431334622823982</v>
      </c>
      <c r="BJ7" s="35">
        <f t="shared" si="69"/>
        <v>83.162217659137568</v>
      </c>
      <c r="BK7" s="35">
        <f t="shared" si="70"/>
        <v>79.917184265010363</v>
      </c>
      <c r="BL7" s="35">
        <f t="shared" si="71"/>
        <v>78.550724637681157</v>
      </c>
      <c r="BM7" s="35">
        <f t="shared" si="72"/>
        <v>71.663244353182748</v>
      </c>
      <c r="BN7" s="35">
        <f t="shared" si="73"/>
        <v>68.089887640449433</v>
      </c>
      <c r="BO7" s="35">
        <f t="shared" si="74"/>
        <v>81.459566074950686</v>
      </c>
      <c r="BP7" s="35">
        <f t="shared" si="75"/>
        <v>75.619047619047635</v>
      </c>
      <c r="BQ7" s="35">
        <f t="shared" si="76"/>
        <v>81.22529644268775</v>
      </c>
      <c r="BR7" s="13">
        <f t="shared" si="77"/>
        <v>87.885985748218516</v>
      </c>
      <c r="BS7" s="14">
        <f t="shared" si="78"/>
        <v>89.786223277909727</v>
      </c>
      <c r="BT7" s="13">
        <f t="shared" si="79"/>
        <v>100</v>
      </c>
      <c r="BU7" s="14">
        <f t="shared" si="80"/>
        <v>96.199524940617579</v>
      </c>
      <c r="BV7" s="14">
        <f t="shared" si="81"/>
        <v>91.686460807600952</v>
      </c>
      <c r="BW7" s="14">
        <f t="shared" si="82"/>
        <v>64.370546318289783</v>
      </c>
      <c r="BX7" s="13">
        <f t="shared" si="83"/>
        <v>82.89786223277909</v>
      </c>
      <c r="BY7" s="14">
        <f t="shared" si="84"/>
        <v>71.971496437054626</v>
      </c>
      <c r="BZ7" s="14">
        <f t="shared" si="85"/>
        <v>98.099762470308775</v>
      </c>
      <c r="CA7" s="13">
        <f t="shared" si="86"/>
        <v>94.299287410926368</v>
      </c>
      <c r="CB7" s="14">
        <f t="shared" si="87"/>
        <v>97.62470308788599</v>
      </c>
      <c r="CC7" s="13">
        <v>37</v>
      </c>
      <c r="CD7" s="14">
        <v>37.799999999999997</v>
      </c>
      <c r="CE7" s="13">
        <v>42.1</v>
      </c>
      <c r="CF7" s="14">
        <v>40.5</v>
      </c>
      <c r="CG7" s="14">
        <v>38.6</v>
      </c>
      <c r="CH7" s="14">
        <v>27.1</v>
      </c>
      <c r="CI7" s="13">
        <v>34.9</v>
      </c>
      <c r="CJ7" s="14">
        <v>30.3</v>
      </c>
      <c r="CK7" s="14">
        <v>41.3</v>
      </c>
      <c r="CL7" s="13">
        <v>39.700000000000003</v>
      </c>
      <c r="CM7" s="14">
        <v>41.1</v>
      </c>
      <c r="CN7" s="5">
        <v>3.1</v>
      </c>
      <c r="CO7" s="5">
        <v>4.5</v>
      </c>
      <c r="CP7" s="8">
        <v>4.7</v>
      </c>
      <c r="CQ7" s="5">
        <v>2.9</v>
      </c>
      <c r="CR7" s="5">
        <v>3.8</v>
      </c>
      <c r="CS7" s="5">
        <v>1.9</v>
      </c>
      <c r="CT7" s="8">
        <v>2.2000000000000002</v>
      </c>
      <c r="CU7" s="5">
        <v>2</v>
      </c>
      <c r="CV7" s="5">
        <v>4.5</v>
      </c>
      <c r="CW7" s="8">
        <v>4.4000000000000004</v>
      </c>
      <c r="CX7" s="5">
        <v>2.9</v>
      </c>
      <c r="CY7" s="9">
        <f t="shared" si="88"/>
        <v>8.378378378378379</v>
      </c>
      <c r="CZ7" s="9">
        <f t="shared" si="89"/>
        <v>11.904761904761905</v>
      </c>
      <c r="DA7" s="9">
        <f t="shared" si="90"/>
        <v>11.163895486935866</v>
      </c>
      <c r="DB7" s="9">
        <f t="shared" si="91"/>
        <v>7.1604938271604937</v>
      </c>
      <c r="DC7" s="9">
        <f t="shared" si="92"/>
        <v>9.8445595854922274</v>
      </c>
      <c r="DD7" s="9">
        <f t="shared" si="93"/>
        <v>7.0110701107011062</v>
      </c>
      <c r="DE7" s="9">
        <f t="shared" si="94"/>
        <v>6.3037249283667638</v>
      </c>
      <c r="DF7" s="9">
        <f t="shared" si="95"/>
        <v>6.6006600660065997</v>
      </c>
      <c r="DG7" s="9">
        <f t="shared" si="96"/>
        <v>10.89588377723971</v>
      </c>
      <c r="DH7" s="9">
        <f t="shared" si="97"/>
        <v>11.083123425692696</v>
      </c>
      <c r="DI7" s="9">
        <f t="shared" si="98"/>
        <v>7.0559610705596105</v>
      </c>
    </row>
    <row r="8" spans="1:114" x14ac:dyDescent="0.2">
      <c r="A8" s="3" t="s">
        <v>186</v>
      </c>
      <c r="B8" s="3" t="e">
        <f>VLOOKUP(A8,#REF!,5,FALSE)</f>
        <v>#REF!</v>
      </c>
      <c r="C8" s="4">
        <v>3</v>
      </c>
      <c r="D8" s="35">
        <f t="shared" si="18"/>
        <v>18.791919191919188</v>
      </c>
      <c r="E8" s="35">
        <f t="shared" si="19"/>
        <v>19.411111111111104</v>
      </c>
      <c r="F8" s="35">
        <f t="shared" si="20"/>
        <v>-2.2244274809160167</v>
      </c>
      <c r="G8" s="35">
        <f t="shared" si="21"/>
        <v>-6.2992187499999943</v>
      </c>
      <c r="H8" s="35">
        <f t="shared" si="22"/>
        <v>-4.7835937500000085</v>
      </c>
      <c r="I8" s="35">
        <f t="shared" si="23"/>
        <v>0.21532258064516085</v>
      </c>
      <c r="J8" s="35">
        <f t="shared" si="24"/>
        <v>18.738938053097346</v>
      </c>
      <c r="K8" s="35">
        <f t="shared" si="25"/>
        <v>17.67226890756303</v>
      </c>
      <c r="L8" s="35">
        <f t="shared" si="26"/>
        <v>4.4428571428571395</v>
      </c>
      <c r="M8" s="35">
        <f t="shared" si="27"/>
        <v>-11.438679245283014</v>
      </c>
      <c r="N8" s="35">
        <f t="shared" si="28"/>
        <v>4.351515151515148</v>
      </c>
      <c r="O8" s="36">
        <f t="shared" si="29"/>
        <v>18.363636363636356</v>
      </c>
      <c r="P8" s="35">
        <f t="shared" si="30"/>
        <v>17.563636363636359</v>
      </c>
      <c r="Q8" s="35">
        <f t="shared" si="31"/>
        <v>-4.9363636363636409</v>
      </c>
      <c r="R8" s="35">
        <f t="shared" si="32"/>
        <v>-10.83636363636364</v>
      </c>
      <c r="S8" s="35">
        <f t="shared" si="33"/>
        <v>-10.236363636363642</v>
      </c>
      <c r="T8" s="35">
        <f t="shared" si="34"/>
        <v>-11.536363636363642</v>
      </c>
      <c r="U8" s="35">
        <f t="shared" si="35"/>
        <v>12.963636363636358</v>
      </c>
      <c r="V8" s="35">
        <f t="shared" si="36"/>
        <v>10.763636363636362</v>
      </c>
      <c r="W8" s="35">
        <f t="shared" si="37"/>
        <v>-2.1363636363636402</v>
      </c>
      <c r="X8" s="35">
        <f t="shared" si="38"/>
        <v>-17.836363636363643</v>
      </c>
      <c r="Y8" s="35">
        <f t="shared" si="39"/>
        <v>-2.1363636363636402</v>
      </c>
      <c r="Z8" s="35">
        <f t="shared" si="40"/>
        <v>100</v>
      </c>
      <c r="AA8" s="35">
        <f t="shared" si="41"/>
        <v>99.368110030751453</v>
      </c>
      <c r="AB8" s="35">
        <f t="shared" si="42"/>
        <v>93.586356559890561</v>
      </c>
      <c r="AC8" s="35">
        <f t="shared" si="43"/>
        <v>73.865628286673029</v>
      </c>
      <c r="AD8" s="35">
        <f t="shared" si="44"/>
        <v>77.090592334494801</v>
      </c>
      <c r="AE8" s="35">
        <f t="shared" si="45"/>
        <v>100</v>
      </c>
      <c r="AF8" s="35">
        <f t="shared" si="46"/>
        <v>96.570258238755429</v>
      </c>
      <c r="AG8" s="35">
        <f t="shared" si="47"/>
        <v>100</v>
      </c>
      <c r="AH8" s="35">
        <f t="shared" si="48"/>
        <v>58.514135437212339</v>
      </c>
      <c r="AI8" s="35">
        <f t="shared" si="49"/>
        <v>37.730527870062751</v>
      </c>
      <c r="AJ8" s="35">
        <f t="shared" si="50"/>
        <v>100</v>
      </c>
      <c r="AK8" s="36">
        <f t="shared" si="51"/>
        <v>100</v>
      </c>
      <c r="AL8" s="35">
        <f t="shared" si="51"/>
        <v>98.272138228941685</v>
      </c>
      <c r="AM8" s="35">
        <f t="shared" si="52"/>
        <v>100</v>
      </c>
      <c r="AN8" s="35">
        <f t="shared" si="52"/>
        <v>74.34782608695653</v>
      </c>
      <c r="AO8" s="35">
        <f t="shared" si="52"/>
        <v>76.956521739130437</v>
      </c>
      <c r="AP8" s="35">
        <f t="shared" si="52"/>
        <v>71.304347826086953</v>
      </c>
      <c r="AQ8" s="35">
        <f t="shared" si="53"/>
        <v>100</v>
      </c>
      <c r="AR8" s="35">
        <f t="shared" si="53"/>
        <v>94.621026894865537</v>
      </c>
      <c r="AS8" s="35">
        <f t="shared" si="53"/>
        <v>63.080684596577022</v>
      </c>
      <c r="AT8" s="35">
        <f t="shared" si="54"/>
        <v>39.147286821705428</v>
      </c>
      <c r="AU8" s="35">
        <f t="shared" si="54"/>
        <v>100</v>
      </c>
      <c r="AV8" s="36">
        <f t="shared" si="55"/>
        <v>97.865842073263394</v>
      </c>
      <c r="AW8" s="35">
        <f t="shared" si="56"/>
        <v>97.247437633881816</v>
      </c>
      <c r="AX8" s="35">
        <f t="shared" si="57"/>
        <v>51.1547938564267</v>
      </c>
      <c r="AY8" s="35">
        <f t="shared" si="58"/>
        <v>40.375340241631243</v>
      </c>
      <c r="AZ8" s="35">
        <f t="shared" si="59"/>
        <v>42.138122522349015</v>
      </c>
      <c r="BA8" s="35">
        <f t="shared" si="60"/>
        <v>54.66052503464028</v>
      </c>
      <c r="BB8" s="35">
        <f t="shared" si="61"/>
        <v>96.570258238755429</v>
      </c>
      <c r="BC8" s="35">
        <f t="shared" si="62"/>
        <v>100</v>
      </c>
      <c r="BD8" s="35">
        <f t="shared" si="63"/>
        <v>58.514135437212339</v>
      </c>
      <c r="BE8" s="35">
        <f t="shared" si="64"/>
        <v>22.121323981789093</v>
      </c>
      <c r="BF8" s="35">
        <f t="shared" si="65"/>
        <v>58.62977602108036</v>
      </c>
      <c r="BG8" s="36">
        <f t="shared" si="66"/>
        <v>85.110294117647058</v>
      </c>
      <c r="BH8" s="35">
        <f t="shared" si="67"/>
        <v>84.572490706319712</v>
      </c>
      <c r="BI8" s="35">
        <f t="shared" si="68"/>
        <v>44.487427466150869</v>
      </c>
      <c r="BJ8" s="35">
        <f t="shared" si="69"/>
        <v>35.112936344969199</v>
      </c>
      <c r="BK8" s="35">
        <f t="shared" si="70"/>
        <v>36.645962732919259</v>
      </c>
      <c r="BL8" s="35">
        <f t="shared" si="71"/>
        <v>47.536231884057962</v>
      </c>
      <c r="BM8" s="35">
        <f t="shared" si="72"/>
        <v>83.983572895277206</v>
      </c>
      <c r="BN8" s="35">
        <f t="shared" si="73"/>
        <v>86.966292134831477</v>
      </c>
      <c r="BO8" s="35">
        <f t="shared" si="74"/>
        <v>50.887573964497037</v>
      </c>
      <c r="BP8" s="35">
        <f t="shared" si="75"/>
        <v>19.238095238095237</v>
      </c>
      <c r="BQ8" s="35">
        <f t="shared" si="76"/>
        <v>50.988142292490117</v>
      </c>
      <c r="BR8" s="13">
        <f t="shared" si="77"/>
        <v>100</v>
      </c>
      <c r="BS8" s="14">
        <f t="shared" si="78"/>
        <v>98.272138228941685</v>
      </c>
      <c r="BT8" s="13">
        <f t="shared" si="79"/>
        <v>49.676025917926566</v>
      </c>
      <c r="BU8" s="14">
        <f t="shared" si="80"/>
        <v>36.933045356371494</v>
      </c>
      <c r="BV8" s="14">
        <f t="shared" si="81"/>
        <v>38.22894168466523</v>
      </c>
      <c r="BW8" s="14">
        <f t="shared" si="82"/>
        <v>35.421166306695461</v>
      </c>
      <c r="BX8" s="13">
        <f t="shared" si="83"/>
        <v>88.336933045356375</v>
      </c>
      <c r="BY8" s="14">
        <f t="shared" si="84"/>
        <v>83.585313174946023</v>
      </c>
      <c r="BZ8" s="14">
        <f t="shared" si="85"/>
        <v>55.723542116630675</v>
      </c>
      <c r="CA8" s="13">
        <f t="shared" si="86"/>
        <v>21.814254859611232</v>
      </c>
      <c r="CB8" s="14">
        <f t="shared" si="87"/>
        <v>55.723542116630675</v>
      </c>
      <c r="CC8" s="13">
        <v>46.3</v>
      </c>
      <c r="CD8" s="14">
        <v>45.5</v>
      </c>
      <c r="CE8" s="13">
        <v>23</v>
      </c>
      <c r="CF8" s="14">
        <v>17.100000000000001</v>
      </c>
      <c r="CG8" s="14">
        <v>17.7</v>
      </c>
      <c r="CH8" s="14">
        <v>16.399999999999999</v>
      </c>
      <c r="CI8" s="13">
        <v>40.9</v>
      </c>
      <c r="CJ8" s="14">
        <v>38.700000000000003</v>
      </c>
      <c r="CK8" s="14">
        <v>25.8</v>
      </c>
      <c r="CL8" s="13">
        <v>10.1</v>
      </c>
      <c r="CM8" s="14">
        <v>25.8</v>
      </c>
      <c r="CN8" s="5">
        <v>3.9</v>
      </c>
      <c r="CO8" s="5">
        <v>3.3</v>
      </c>
      <c r="CP8" s="8">
        <v>5.2</v>
      </c>
      <c r="CQ8" s="5">
        <v>5.5</v>
      </c>
      <c r="CR8" s="5">
        <v>5.8</v>
      </c>
      <c r="CS8" s="5">
        <v>4.5999999999999996</v>
      </c>
      <c r="CT8" s="8">
        <v>5</v>
      </c>
      <c r="CU8" s="5">
        <v>4.0999999999999996</v>
      </c>
      <c r="CV8" s="5">
        <v>3.3</v>
      </c>
      <c r="CW8" s="8">
        <v>4.0999999999999996</v>
      </c>
      <c r="CX8" s="5">
        <v>3.8</v>
      </c>
      <c r="CY8" s="9">
        <f t="shared" si="88"/>
        <v>8.4233261339092884</v>
      </c>
      <c r="CZ8" s="9">
        <f t="shared" si="89"/>
        <v>7.2527472527472518</v>
      </c>
      <c r="DA8" s="9">
        <f t="shared" si="90"/>
        <v>22.608695652173914</v>
      </c>
      <c r="DB8" s="9">
        <f t="shared" si="91"/>
        <v>32.163742690058477</v>
      </c>
      <c r="DC8" s="9">
        <f t="shared" si="92"/>
        <v>32.7683615819209</v>
      </c>
      <c r="DD8" s="9">
        <f t="shared" si="93"/>
        <v>28.04878048780488</v>
      </c>
      <c r="DE8" s="9">
        <f t="shared" si="94"/>
        <v>12.224938875305625</v>
      </c>
      <c r="DF8" s="9">
        <f t="shared" si="95"/>
        <v>10.594315245478034</v>
      </c>
      <c r="DG8" s="9">
        <f t="shared" si="96"/>
        <v>12.790697674418603</v>
      </c>
      <c r="DH8" s="9">
        <f t="shared" si="97"/>
        <v>40.594059405940591</v>
      </c>
      <c r="DI8" s="9">
        <f t="shared" si="98"/>
        <v>14.728682170542633</v>
      </c>
    </row>
    <row r="9" spans="1:114" x14ac:dyDescent="0.2">
      <c r="A9" s="3" t="s">
        <v>187</v>
      </c>
      <c r="B9" s="3" t="e">
        <f>VLOOKUP(A9,#REF!,5,FALSE)</f>
        <v>#REF!</v>
      </c>
      <c r="C9" s="4">
        <v>4</v>
      </c>
      <c r="D9" s="35">
        <f t="shared" si="18"/>
        <v>-5.8080808080808097</v>
      </c>
      <c r="E9" s="35">
        <f t="shared" si="19"/>
        <v>-10.388888888888896</v>
      </c>
      <c r="F9" s="35" t="str">
        <f t="shared" si="20"/>
        <v/>
      </c>
      <c r="G9" s="35" t="str">
        <f t="shared" si="21"/>
        <v/>
      </c>
      <c r="H9" s="35" t="str">
        <f t="shared" si="22"/>
        <v/>
      </c>
      <c r="I9" s="35" t="str">
        <f t="shared" si="23"/>
        <v/>
      </c>
      <c r="J9" s="35">
        <f t="shared" si="24"/>
        <v>-7.2610619469026521</v>
      </c>
      <c r="K9" s="35">
        <f t="shared" si="25"/>
        <v>-0.7277310924369722</v>
      </c>
      <c r="L9" s="35" t="str">
        <f t="shared" si="26"/>
        <v/>
      </c>
      <c r="M9" s="35" t="str">
        <f t="shared" si="27"/>
        <v/>
      </c>
      <c r="N9" s="35" t="str">
        <f t="shared" si="28"/>
        <v/>
      </c>
      <c r="O9" s="36">
        <f t="shared" si="29"/>
        <v>3.5500000000000007</v>
      </c>
      <c r="P9" s="35">
        <f t="shared" si="30"/>
        <v>-2.4499999999999993</v>
      </c>
      <c r="Q9" s="35" t="str">
        <f t="shared" si="31"/>
        <v/>
      </c>
      <c r="R9" s="35" t="str">
        <f t="shared" si="32"/>
        <v/>
      </c>
      <c r="S9" s="35" t="str">
        <f t="shared" si="33"/>
        <v/>
      </c>
      <c r="T9" s="35" t="str">
        <f t="shared" si="34"/>
        <v/>
      </c>
      <c r="U9" s="35">
        <f t="shared" si="35"/>
        <v>-3.2499999999999982</v>
      </c>
      <c r="V9" s="35">
        <f t="shared" si="36"/>
        <v>2.1500000000000021</v>
      </c>
      <c r="W9" s="35" t="str">
        <f t="shared" si="37"/>
        <v/>
      </c>
      <c r="X9" s="35" t="str">
        <f t="shared" si="38"/>
        <v/>
      </c>
      <c r="Y9" s="35" t="str">
        <f t="shared" si="39"/>
        <v/>
      </c>
      <c r="Z9" s="35">
        <f t="shared" si="40"/>
        <v>100</v>
      </c>
      <c r="AA9" s="35">
        <f t="shared" si="41"/>
        <v>73.157110307847816</v>
      </c>
      <c r="AB9" s="35">
        <f t="shared" si="42"/>
        <v>0</v>
      </c>
      <c r="AC9" s="35">
        <f t="shared" si="43"/>
        <v>0</v>
      </c>
      <c r="AD9" s="35">
        <f t="shared" si="44"/>
        <v>0</v>
      </c>
      <c r="AE9" s="35">
        <f t="shared" si="45"/>
        <v>0</v>
      </c>
      <c r="AF9" s="35">
        <f t="shared" si="46"/>
        <v>67.068914941180026</v>
      </c>
      <c r="AG9" s="35">
        <f t="shared" si="47"/>
        <v>100</v>
      </c>
      <c r="AH9" s="35">
        <f t="shared" si="48"/>
        <v>0</v>
      </c>
      <c r="AI9" s="35">
        <f t="shared" si="49"/>
        <v>0</v>
      </c>
      <c r="AJ9" s="35">
        <f t="shared" si="50"/>
        <v>0</v>
      </c>
      <c r="AK9" s="36">
        <f t="shared" si="51"/>
        <v>100</v>
      </c>
      <c r="AL9" s="35">
        <f t="shared" si="51"/>
        <v>72.350230414746548</v>
      </c>
      <c r="AM9" s="35" t="str">
        <f t="shared" si="52"/>
        <v/>
      </c>
      <c r="AN9" s="35" t="str">
        <f t="shared" si="52"/>
        <v/>
      </c>
      <c r="AO9" s="35" t="str">
        <f t="shared" si="52"/>
        <v/>
      </c>
      <c r="AP9" s="35" t="str">
        <f t="shared" si="52"/>
        <v/>
      </c>
      <c r="AQ9" s="35">
        <f t="shared" si="53"/>
        <v>73.399014778325125</v>
      </c>
      <c r="AR9" s="35">
        <f t="shared" si="53"/>
        <v>100</v>
      </c>
      <c r="AS9" s="35">
        <f t="shared" si="53"/>
        <v>0</v>
      </c>
      <c r="AT9" s="35" t="str">
        <f t="shared" si="54"/>
        <v/>
      </c>
      <c r="AU9" s="35" t="str">
        <f t="shared" si="54"/>
        <v/>
      </c>
      <c r="AV9" s="36">
        <f t="shared" si="55"/>
        <v>87.442951318458412</v>
      </c>
      <c r="AW9" s="35">
        <f t="shared" si="56"/>
        <v>63.970736352482284</v>
      </c>
      <c r="AX9" s="35">
        <f t="shared" si="57"/>
        <v>0</v>
      </c>
      <c r="AY9" s="35">
        <f t="shared" si="58"/>
        <v>0</v>
      </c>
      <c r="AZ9" s="35">
        <f t="shared" si="59"/>
        <v>0</v>
      </c>
      <c r="BA9" s="35">
        <f t="shared" si="60"/>
        <v>0</v>
      </c>
      <c r="BB9" s="35">
        <f t="shared" si="61"/>
        <v>67.068914941180026</v>
      </c>
      <c r="BC9" s="35">
        <f t="shared" si="62"/>
        <v>100</v>
      </c>
      <c r="BD9" s="35">
        <f t="shared" si="63"/>
        <v>0</v>
      </c>
      <c r="BE9" s="35">
        <f t="shared" si="64"/>
        <v>0</v>
      </c>
      <c r="BF9" s="35">
        <f t="shared" si="65"/>
        <v>0</v>
      </c>
      <c r="BG9" s="36">
        <f t="shared" si="66"/>
        <v>39.889705882352942</v>
      </c>
      <c r="BH9" s="35">
        <f t="shared" si="67"/>
        <v>29.182156133828997</v>
      </c>
      <c r="BI9" s="35">
        <f t="shared" si="68"/>
        <v>0</v>
      </c>
      <c r="BJ9" s="35">
        <f t="shared" si="69"/>
        <v>0</v>
      </c>
      <c r="BK9" s="35">
        <f t="shared" si="70"/>
        <v>0</v>
      </c>
      <c r="BL9" s="35">
        <f t="shared" si="71"/>
        <v>0</v>
      </c>
      <c r="BM9" s="35">
        <f t="shared" si="72"/>
        <v>30.595482546201229</v>
      </c>
      <c r="BN9" s="35">
        <f t="shared" si="73"/>
        <v>45.617977528089888</v>
      </c>
      <c r="BO9" s="35">
        <f t="shared" si="74"/>
        <v>0</v>
      </c>
      <c r="BP9" s="35">
        <f t="shared" si="75"/>
        <v>0</v>
      </c>
      <c r="BQ9" s="35">
        <f t="shared" si="76"/>
        <v>0</v>
      </c>
      <c r="BR9" s="13">
        <f t="shared" si="77"/>
        <v>100</v>
      </c>
      <c r="BS9" s="14">
        <f t="shared" si="78"/>
        <v>72.350230414746548</v>
      </c>
      <c r="BT9" s="13">
        <f t="shared" si="79"/>
        <v>0</v>
      </c>
      <c r="BU9" s="14">
        <f t="shared" si="80"/>
        <v>0</v>
      </c>
      <c r="BV9" s="14">
        <f t="shared" si="81"/>
        <v>0</v>
      </c>
      <c r="BW9" s="14">
        <f t="shared" si="82"/>
        <v>0</v>
      </c>
      <c r="BX9" s="13">
        <f t="shared" si="83"/>
        <v>68.663594470046093</v>
      </c>
      <c r="BY9" s="14">
        <f t="shared" si="84"/>
        <v>93.548387096774206</v>
      </c>
      <c r="BZ9" s="14">
        <f t="shared" si="85"/>
        <v>0</v>
      </c>
      <c r="CA9" s="13">
        <f t="shared" si="86"/>
        <v>0</v>
      </c>
      <c r="CB9" s="14">
        <f t="shared" si="87"/>
        <v>0</v>
      </c>
      <c r="CC9" s="13">
        <v>21.7</v>
      </c>
      <c r="CD9" s="14">
        <v>15.7</v>
      </c>
      <c r="CI9" s="13">
        <v>14.9</v>
      </c>
      <c r="CJ9" s="14">
        <v>20.3</v>
      </c>
      <c r="CN9" s="5">
        <v>1.8</v>
      </c>
      <c r="CO9" s="5">
        <v>0.7</v>
      </c>
      <c r="CP9" s="8" t="s">
        <v>180</v>
      </c>
      <c r="CQ9" s="5" t="s">
        <v>180</v>
      </c>
      <c r="CR9" s="5" t="s">
        <v>180</v>
      </c>
      <c r="CS9" s="5" t="s">
        <v>180</v>
      </c>
      <c r="CT9" s="8">
        <v>0.3</v>
      </c>
      <c r="CU9" s="5">
        <v>1.8</v>
      </c>
      <c r="CV9" s="5" t="s">
        <v>180</v>
      </c>
      <c r="CW9" s="8" t="s">
        <v>180</v>
      </c>
      <c r="CX9" s="5" t="s">
        <v>180</v>
      </c>
      <c r="CY9" s="9">
        <f t="shared" si="88"/>
        <v>8.2949308755760374</v>
      </c>
      <c r="CZ9" s="9">
        <f t="shared" si="89"/>
        <v>4.4585987261146496</v>
      </c>
      <c r="DA9" s="9" t="str">
        <f t="shared" si="90"/>
        <v/>
      </c>
      <c r="DB9" s="9" t="str">
        <f t="shared" si="91"/>
        <v/>
      </c>
      <c r="DC9" s="9" t="str">
        <f t="shared" si="92"/>
        <v/>
      </c>
      <c r="DD9" s="9" t="str">
        <f t="shared" si="93"/>
        <v/>
      </c>
      <c r="DE9" s="9">
        <f t="shared" si="94"/>
        <v>2.0134228187919461</v>
      </c>
      <c r="DF9" s="9">
        <f t="shared" si="95"/>
        <v>8.8669950738916263</v>
      </c>
      <c r="DG9" s="9" t="str">
        <f t="shared" si="96"/>
        <v/>
      </c>
      <c r="DH9" s="9" t="str">
        <f t="shared" si="97"/>
        <v/>
      </c>
      <c r="DI9" s="9" t="str">
        <f t="shared" si="98"/>
        <v/>
      </c>
    </row>
    <row r="10" spans="1:114" x14ac:dyDescent="0.2">
      <c r="A10" s="3" t="s">
        <v>188</v>
      </c>
      <c r="B10" s="3" t="e">
        <f>VLOOKUP(A10,#REF!,5,FALSE)</f>
        <v>#REF!</v>
      </c>
      <c r="C10" s="4">
        <v>4</v>
      </c>
      <c r="D10" s="35">
        <f t="shared" si="18"/>
        <v>-5.7080808080808083</v>
      </c>
      <c r="E10" s="35">
        <f t="shared" si="19"/>
        <v>-7.5888888888888957</v>
      </c>
      <c r="F10" s="35">
        <f t="shared" si="20"/>
        <v>16.175572519083982</v>
      </c>
      <c r="G10" s="35">
        <f t="shared" si="21"/>
        <v>15.000781250000003</v>
      </c>
      <c r="H10" s="35">
        <f t="shared" si="22"/>
        <v>16.616406249999994</v>
      </c>
      <c r="I10" s="35">
        <f t="shared" si="23"/>
        <v>12.915322580645164</v>
      </c>
      <c r="J10" s="35">
        <f t="shared" si="24"/>
        <v>10.338938053097348</v>
      </c>
      <c r="K10" s="35">
        <f t="shared" si="25"/>
        <v>7.7722689075630278</v>
      </c>
      <c r="L10" s="35">
        <f t="shared" si="26"/>
        <v>19.842857142857142</v>
      </c>
      <c r="M10" s="35">
        <f t="shared" si="27"/>
        <v>18.661320754716989</v>
      </c>
      <c r="N10" s="35">
        <f t="shared" si="28"/>
        <v>17.051515151515147</v>
      </c>
      <c r="O10" s="36">
        <f t="shared" si="29"/>
        <v>-11.790909090909093</v>
      </c>
      <c r="P10" s="35">
        <f t="shared" si="30"/>
        <v>-15.090909090909093</v>
      </c>
      <c r="Q10" s="35">
        <f t="shared" si="31"/>
        <v>7.8090909090909051</v>
      </c>
      <c r="R10" s="35">
        <f t="shared" si="32"/>
        <v>4.8090909090909051</v>
      </c>
      <c r="S10" s="35">
        <f t="shared" si="33"/>
        <v>5.5090909090909079</v>
      </c>
      <c r="T10" s="35">
        <f t="shared" si="34"/>
        <v>-4.4909090909090921</v>
      </c>
      <c r="U10" s="35">
        <f t="shared" si="35"/>
        <v>-1.0909090909090935</v>
      </c>
      <c r="V10" s="35">
        <f t="shared" si="36"/>
        <v>-4.7909090909090928</v>
      </c>
      <c r="W10" s="35">
        <f t="shared" si="37"/>
        <v>7.6090909090909093</v>
      </c>
      <c r="X10" s="35">
        <f t="shared" si="38"/>
        <v>6.6090909090909093</v>
      </c>
      <c r="Y10" s="35">
        <f t="shared" si="39"/>
        <v>4.9090909090909065</v>
      </c>
      <c r="Z10" s="35">
        <f t="shared" si="40"/>
        <v>100</v>
      </c>
      <c r="AA10" s="35">
        <f t="shared" si="41"/>
        <v>85.808805975239594</v>
      </c>
      <c r="AB10" s="35">
        <f t="shared" si="42"/>
        <v>94.937087479311657</v>
      </c>
      <c r="AC10" s="35">
        <f t="shared" si="43"/>
        <v>93.482080484345559</v>
      </c>
      <c r="AD10" s="35">
        <f t="shared" si="44"/>
        <v>95.974472263132071</v>
      </c>
      <c r="AE10" s="35">
        <f t="shared" si="45"/>
        <v>100</v>
      </c>
      <c r="AF10" s="35">
        <f t="shared" si="46"/>
        <v>82.123063734774021</v>
      </c>
      <c r="AG10" s="35">
        <f t="shared" si="47"/>
        <v>79.642194829278949</v>
      </c>
      <c r="AH10" s="35">
        <f t="shared" si="48"/>
        <v>100</v>
      </c>
      <c r="AI10" s="35">
        <f t="shared" si="49"/>
        <v>100</v>
      </c>
      <c r="AJ10" s="35">
        <f t="shared" si="50"/>
        <v>99.367293964957796</v>
      </c>
      <c r="AK10" s="36">
        <f t="shared" si="51"/>
        <v>100</v>
      </c>
      <c r="AL10" s="35">
        <f t="shared" si="51"/>
        <v>84.862385321100916</v>
      </c>
      <c r="AM10" s="35">
        <f t="shared" si="52"/>
        <v>100</v>
      </c>
      <c r="AN10" s="35">
        <f t="shared" si="52"/>
        <v>92.753623188405797</v>
      </c>
      <c r="AO10" s="35">
        <f t="shared" si="52"/>
        <v>94.444444444444443</v>
      </c>
      <c r="AP10" s="35">
        <f t="shared" si="52"/>
        <v>70.289855072463766</v>
      </c>
      <c r="AQ10" s="35">
        <f t="shared" si="53"/>
        <v>78.883495145631059</v>
      </c>
      <c r="AR10" s="35">
        <f t="shared" si="53"/>
        <v>69.902912621359221</v>
      </c>
      <c r="AS10" s="35">
        <f t="shared" si="53"/>
        <v>100</v>
      </c>
      <c r="AT10" s="35">
        <f t="shared" si="54"/>
        <v>100</v>
      </c>
      <c r="AU10" s="35">
        <f t="shared" si="54"/>
        <v>95.771144278606954</v>
      </c>
      <c r="AV10" s="36">
        <f t="shared" si="55"/>
        <v>47.509854457246824</v>
      </c>
      <c r="AW10" s="35">
        <f t="shared" si="56"/>
        <v>40.767638830337646</v>
      </c>
      <c r="AX10" s="35">
        <f t="shared" si="57"/>
        <v>94.937087479311657</v>
      </c>
      <c r="AY10" s="35">
        <f t="shared" si="58"/>
        <v>93.482080484345559</v>
      </c>
      <c r="AZ10" s="35">
        <f t="shared" si="59"/>
        <v>95.974472263132071</v>
      </c>
      <c r="BA10" s="35">
        <f t="shared" si="60"/>
        <v>100</v>
      </c>
      <c r="BB10" s="35">
        <f t="shared" si="61"/>
        <v>79.118948326594548</v>
      </c>
      <c r="BC10" s="35">
        <f t="shared" si="62"/>
        <v>76.728831229004996</v>
      </c>
      <c r="BD10" s="35">
        <f t="shared" si="63"/>
        <v>96.341934565566604</v>
      </c>
      <c r="BE10" s="35">
        <f t="shared" si="64"/>
        <v>90.780559646539047</v>
      </c>
      <c r="BF10" s="35">
        <f t="shared" si="65"/>
        <v>90.206185567010309</v>
      </c>
      <c r="BG10" s="36">
        <f t="shared" si="66"/>
        <v>40.07352941176471</v>
      </c>
      <c r="BH10" s="35">
        <f t="shared" si="67"/>
        <v>34.386617100371751</v>
      </c>
      <c r="BI10" s="35">
        <f t="shared" si="68"/>
        <v>80.07736943907156</v>
      </c>
      <c r="BJ10" s="35">
        <f t="shared" si="69"/>
        <v>78.850102669404507</v>
      </c>
      <c r="BK10" s="35">
        <f t="shared" si="70"/>
        <v>80.952380952380963</v>
      </c>
      <c r="BL10" s="35">
        <f t="shared" si="71"/>
        <v>84.347826086956516</v>
      </c>
      <c r="BM10" s="35">
        <f t="shared" si="72"/>
        <v>66.735112936344962</v>
      </c>
      <c r="BN10" s="35">
        <f t="shared" si="73"/>
        <v>64.719101123595507</v>
      </c>
      <c r="BO10" s="35">
        <f t="shared" si="74"/>
        <v>81.262327416173562</v>
      </c>
      <c r="BP10" s="35">
        <f t="shared" si="75"/>
        <v>76.571428571428584</v>
      </c>
      <c r="BQ10" s="35">
        <f t="shared" si="76"/>
        <v>76.086956521739125</v>
      </c>
      <c r="BR10" s="13">
        <f t="shared" si="77"/>
        <v>52.657004830917877</v>
      </c>
      <c r="BS10" s="14">
        <f t="shared" si="78"/>
        <v>44.685990338164252</v>
      </c>
      <c r="BT10" s="13">
        <f t="shared" si="79"/>
        <v>100</v>
      </c>
      <c r="BU10" s="14">
        <f t="shared" si="80"/>
        <v>92.753623188405797</v>
      </c>
      <c r="BV10" s="14">
        <f t="shared" si="81"/>
        <v>94.444444444444457</v>
      </c>
      <c r="BW10" s="14">
        <f t="shared" si="82"/>
        <v>70.289855072463766</v>
      </c>
      <c r="BX10" s="13">
        <f t="shared" si="83"/>
        <v>78.502415458937207</v>
      </c>
      <c r="BY10" s="14">
        <f t="shared" si="84"/>
        <v>69.565217391304358</v>
      </c>
      <c r="BZ10" s="14">
        <f t="shared" si="85"/>
        <v>99.516908212560395</v>
      </c>
      <c r="CA10" s="13">
        <f t="shared" si="86"/>
        <v>97.101449275362327</v>
      </c>
      <c r="CB10" s="14">
        <f t="shared" si="87"/>
        <v>92.995169082125599</v>
      </c>
      <c r="CC10" s="13">
        <v>21.8</v>
      </c>
      <c r="CD10" s="14">
        <v>18.5</v>
      </c>
      <c r="CE10" s="13">
        <v>41.4</v>
      </c>
      <c r="CF10" s="14">
        <v>38.4</v>
      </c>
      <c r="CG10" s="14">
        <v>39.1</v>
      </c>
      <c r="CH10" s="14">
        <v>29.1</v>
      </c>
      <c r="CI10" s="13">
        <v>32.5</v>
      </c>
      <c r="CJ10" s="14">
        <v>28.8</v>
      </c>
      <c r="CK10" s="14">
        <v>41.2</v>
      </c>
      <c r="CL10" s="13">
        <v>40.200000000000003</v>
      </c>
      <c r="CM10" s="14">
        <v>38.5</v>
      </c>
      <c r="CN10" s="5">
        <v>1.1000000000000001</v>
      </c>
      <c r="CO10" s="5">
        <v>1.3</v>
      </c>
      <c r="CP10" s="8">
        <v>2.9</v>
      </c>
      <c r="CQ10" s="5">
        <v>2.9</v>
      </c>
      <c r="CR10" s="5">
        <v>3.6</v>
      </c>
      <c r="CS10" s="5">
        <v>3.1</v>
      </c>
      <c r="CT10" s="8">
        <v>2.1</v>
      </c>
      <c r="CU10" s="5">
        <v>1.4</v>
      </c>
      <c r="CV10" s="5">
        <v>2.5</v>
      </c>
      <c r="CW10" s="8">
        <v>3.1</v>
      </c>
      <c r="CX10" s="5">
        <v>1.5</v>
      </c>
      <c r="CY10" s="9">
        <f t="shared" si="88"/>
        <v>5.0458715596330279</v>
      </c>
      <c r="CZ10" s="9">
        <f t="shared" si="89"/>
        <v>7.0270270270270272</v>
      </c>
      <c r="DA10" s="9">
        <f t="shared" si="90"/>
        <v>7.004830917874397</v>
      </c>
      <c r="DB10" s="9">
        <f t="shared" si="91"/>
        <v>7.552083333333333</v>
      </c>
      <c r="DC10" s="9">
        <f t="shared" si="92"/>
        <v>9.2071611253196934</v>
      </c>
      <c r="DD10" s="9">
        <f t="shared" si="93"/>
        <v>10.652920962199312</v>
      </c>
      <c r="DE10" s="9">
        <f t="shared" si="94"/>
        <v>6.4615384615384617</v>
      </c>
      <c r="DF10" s="9">
        <f t="shared" si="95"/>
        <v>4.8611111111111107</v>
      </c>
      <c r="DG10" s="9">
        <f t="shared" si="96"/>
        <v>6.0679611650485432</v>
      </c>
      <c r="DH10" s="9">
        <f t="shared" si="97"/>
        <v>7.7114427860696511</v>
      </c>
      <c r="DI10" s="9">
        <f t="shared" si="98"/>
        <v>3.8961038961038961</v>
      </c>
    </row>
    <row r="11" spans="1:114" x14ac:dyDescent="0.2">
      <c r="A11" s="3" t="s">
        <v>189</v>
      </c>
      <c r="B11" s="3" t="e">
        <f>VLOOKUP(A11,#REF!,5,FALSE)</f>
        <v>#REF!</v>
      </c>
      <c r="C11" s="4">
        <v>3</v>
      </c>
      <c r="D11" s="35">
        <f t="shared" si="18"/>
        <v>0.19191919191919027</v>
      </c>
      <c r="E11" s="35">
        <f t="shared" si="19"/>
        <v>-6.288888888888895</v>
      </c>
      <c r="F11" s="35">
        <f t="shared" si="20"/>
        <v>12.57557251908398</v>
      </c>
      <c r="G11" s="35">
        <f t="shared" si="21"/>
        <v>8.9007812500000014</v>
      </c>
      <c r="H11" s="35">
        <f t="shared" si="22"/>
        <v>14.216406249999995</v>
      </c>
      <c r="I11" s="35">
        <f t="shared" si="23"/>
        <v>8.0153225806451616</v>
      </c>
      <c r="J11" s="35">
        <f t="shared" si="24"/>
        <v>4.1389380530973483</v>
      </c>
      <c r="K11" s="35">
        <f t="shared" si="25"/>
        <v>7.5722689075630285</v>
      </c>
      <c r="L11" s="35">
        <f t="shared" si="26"/>
        <v>3.0428571428571374</v>
      </c>
      <c r="M11" s="35">
        <f t="shared" si="27"/>
        <v>16.361320754716985</v>
      </c>
      <c r="N11" s="35">
        <f t="shared" si="28"/>
        <v>12.25151515151515</v>
      </c>
      <c r="O11" s="36">
        <f t="shared" si="29"/>
        <v>-2.2454545454545425</v>
      </c>
      <c r="P11" s="35">
        <f t="shared" si="30"/>
        <v>-10.145454545454541</v>
      </c>
      <c r="Q11" s="35">
        <f t="shared" si="31"/>
        <v>7.8545454545454554</v>
      </c>
      <c r="R11" s="35">
        <f t="shared" si="32"/>
        <v>2.3545454545454554</v>
      </c>
      <c r="S11" s="35">
        <f t="shared" si="33"/>
        <v>6.7545454545454611</v>
      </c>
      <c r="T11" s="35">
        <f t="shared" si="34"/>
        <v>-5.7454545454545425</v>
      </c>
      <c r="U11" s="35">
        <f t="shared" si="35"/>
        <v>-3.6454545454545411</v>
      </c>
      <c r="V11" s="35">
        <f t="shared" si="36"/>
        <v>-1.3454545454545404</v>
      </c>
      <c r="W11" s="35">
        <f t="shared" si="37"/>
        <v>-5.5454545454545432</v>
      </c>
      <c r="X11" s="35">
        <f t="shared" si="38"/>
        <v>7.9545454545454568</v>
      </c>
      <c r="Y11" s="35">
        <f t="shared" si="39"/>
        <v>3.7545454545454611</v>
      </c>
      <c r="Z11" s="35">
        <f t="shared" si="40"/>
        <v>100</v>
      </c>
      <c r="AA11" s="35">
        <f t="shared" si="41"/>
        <v>72.277320735978961</v>
      </c>
      <c r="AB11" s="35">
        <f t="shared" si="42"/>
        <v>96.223760007167712</v>
      </c>
      <c r="AC11" s="35">
        <f t="shared" si="43"/>
        <v>87.28801705375173</v>
      </c>
      <c r="AD11" s="35">
        <f t="shared" si="44"/>
        <v>100</v>
      </c>
      <c r="AE11" s="35">
        <f t="shared" si="45"/>
        <v>92.316076294277906</v>
      </c>
      <c r="AF11" s="35">
        <f t="shared" si="46"/>
        <v>84.027368934966475</v>
      </c>
      <c r="AG11" s="35">
        <f t="shared" si="47"/>
        <v>100</v>
      </c>
      <c r="AH11" s="35">
        <f t="shared" si="48"/>
        <v>74.881725769299734</v>
      </c>
      <c r="AI11" s="35">
        <f t="shared" si="49"/>
        <v>100</v>
      </c>
      <c r="AJ11" s="35">
        <f t="shared" si="50"/>
        <v>92.257031714413856</v>
      </c>
      <c r="AK11" s="36">
        <f t="shared" si="51"/>
        <v>100</v>
      </c>
      <c r="AL11" s="35">
        <f t="shared" si="51"/>
        <v>71.480144404332137</v>
      </c>
      <c r="AM11" s="35">
        <f t="shared" si="52"/>
        <v>100</v>
      </c>
      <c r="AN11" s="35">
        <f t="shared" si="52"/>
        <v>85.449735449735442</v>
      </c>
      <c r="AO11" s="35">
        <f t="shared" si="52"/>
        <v>97.089947089947103</v>
      </c>
      <c r="AP11" s="35">
        <f t="shared" si="52"/>
        <v>64.021164021164026</v>
      </c>
      <c r="AQ11" s="35">
        <f t="shared" si="53"/>
        <v>91.95804195804196</v>
      </c>
      <c r="AR11" s="35">
        <f t="shared" si="53"/>
        <v>100</v>
      </c>
      <c r="AS11" s="35">
        <f t="shared" si="53"/>
        <v>85.314685314685306</v>
      </c>
      <c r="AT11" s="35">
        <f t="shared" si="54"/>
        <v>100</v>
      </c>
      <c r="AU11" s="35">
        <f t="shared" si="54"/>
        <v>88.918205804749363</v>
      </c>
      <c r="AV11" s="36">
        <f t="shared" si="55"/>
        <v>67.01344366084308</v>
      </c>
      <c r="AW11" s="35">
        <f t="shared" si="56"/>
        <v>48.435521610972103</v>
      </c>
      <c r="AX11" s="35">
        <f t="shared" si="57"/>
        <v>96.223760007167712</v>
      </c>
      <c r="AY11" s="35">
        <f t="shared" si="58"/>
        <v>87.28801705375173</v>
      </c>
      <c r="AZ11" s="35">
        <f t="shared" si="59"/>
        <v>100</v>
      </c>
      <c r="BA11" s="35">
        <f t="shared" si="60"/>
        <v>92.316076294277906</v>
      </c>
      <c r="BB11" s="35">
        <f t="shared" si="61"/>
        <v>71.073524721785475</v>
      </c>
      <c r="BC11" s="35">
        <f t="shared" si="62"/>
        <v>84.583779812019699</v>
      </c>
      <c r="BD11" s="35">
        <f t="shared" si="63"/>
        <v>63.3377940441449</v>
      </c>
      <c r="BE11" s="35">
        <f t="shared" si="64"/>
        <v>95.008174386920956</v>
      </c>
      <c r="BF11" s="35">
        <f t="shared" si="65"/>
        <v>87.651721575427288</v>
      </c>
      <c r="BG11" s="36">
        <f t="shared" si="66"/>
        <v>50.919117647058826</v>
      </c>
      <c r="BH11" s="35">
        <f t="shared" si="67"/>
        <v>36.802973977695167</v>
      </c>
      <c r="BI11" s="35">
        <f t="shared" si="68"/>
        <v>73.11411992263055</v>
      </c>
      <c r="BJ11" s="35">
        <f t="shared" si="69"/>
        <v>66.324435318275135</v>
      </c>
      <c r="BK11" s="35">
        <f t="shared" si="70"/>
        <v>75.98343685300209</v>
      </c>
      <c r="BL11" s="35">
        <f t="shared" si="71"/>
        <v>70.14492753623189</v>
      </c>
      <c r="BM11" s="35">
        <f t="shared" si="72"/>
        <v>54.004106776180699</v>
      </c>
      <c r="BN11" s="35">
        <f t="shared" si="73"/>
        <v>64.269662921348313</v>
      </c>
      <c r="BO11" s="35">
        <f t="shared" si="74"/>
        <v>48.126232741617358</v>
      </c>
      <c r="BP11" s="35">
        <f t="shared" si="75"/>
        <v>72.19047619047619</v>
      </c>
      <c r="BQ11" s="35">
        <f t="shared" si="76"/>
        <v>66.600790513833999</v>
      </c>
      <c r="BR11" s="13">
        <f t="shared" si="77"/>
        <v>73.087071240105544</v>
      </c>
      <c r="BS11" s="14">
        <f t="shared" si="78"/>
        <v>52.242744063324544</v>
      </c>
      <c r="BT11" s="13">
        <f t="shared" si="79"/>
        <v>99.736147757255935</v>
      </c>
      <c r="BU11" s="14">
        <f t="shared" si="80"/>
        <v>85.224274406332441</v>
      </c>
      <c r="BV11" s="14">
        <f t="shared" si="81"/>
        <v>96.833773087071251</v>
      </c>
      <c r="BW11" s="14">
        <f t="shared" si="82"/>
        <v>63.852242744063325</v>
      </c>
      <c r="BX11" s="13">
        <f t="shared" si="83"/>
        <v>69.393139841688651</v>
      </c>
      <c r="BY11" s="14">
        <f t="shared" si="84"/>
        <v>75.461741424802113</v>
      </c>
      <c r="BZ11" s="14">
        <f t="shared" si="85"/>
        <v>64.379947229551448</v>
      </c>
      <c r="CA11" s="13">
        <f t="shared" si="86"/>
        <v>100</v>
      </c>
      <c r="CB11" s="14">
        <f t="shared" si="87"/>
        <v>88.918205804749348</v>
      </c>
      <c r="CC11" s="13">
        <v>27.7</v>
      </c>
      <c r="CD11" s="14">
        <v>19.8</v>
      </c>
      <c r="CE11" s="13">
        <v>37.799999999999997</v>
      </c>
      <c r="CF11" s="14">
        <v>32.299999999999997</v>
      </c>
      <c r="CG11" s="14">
        <v>36.700000000000003</v>
      </c>
      <c r="CH11" s="14">
        <v>24.2</v>
      </c>
      <c r="CI11" s="13">
        <v>26.3</v>
      </c>
      <c r="CJ11" s="14">
        <v>28.6</v>
      </c>
      <c r="CK11" s="14">
        <v>24.4</v>
      </c>
      <c r="CL11" s="13">
        <v>37.9</v>
      </c>
      <c r="CM11" s="14">
        <v>33.700000000000003</v>
      </c>
      <c r="CN11" s="5">
        <v>1.1000000000000001</v>
      </c>
      <c r="CO11" s="5">
        <v>1.9</v>
      </c>
      <c r="CP11" s="8">
        <v>1.3</v>
      </c>
      <c r="CQ11" s="5">
        <v>2.2999999999999998</v>
      </c>
      <c r="CR11" s="5">
        <v>1.1000000000000001</v>
      </c>
      <c r="CS11" s="5">
        <v>2.8</v>
      </c>
      <c r="CT11" s="8">
        <v>1.4</v>
      </c>
      <c r="CU11" s="5">
        <v>1.5</v>
      </c>
      <c r="CV11" s="5">
        <v>1.1000000000000001</v>
      </c>
      <c r="CW11" s="8">
        <v>1.8</v>
      </c>
      <c r="CX11" s="5">
        <v>1.4</v>
      </c>
      <c r="CY11" s="9">
        <f t="shared" si="88"/>
        <v>3.9711191335740073</v>
      </c>
      <c r="CZ11" s="9">
        <f t="shared" si="89"/>
        <v>9.5959595959595951</v>
      </c>
      <c r="DA11" s="9">
        <f t="shared" si="90"/>
        <v>3.4391534391534395</v>
      </c>
      <c r="DB11" s="9">
        <f t="shared" si="91"/>
        <v>7.1207430340557281</v>
      </c>
      <c r="DC11" s="9">
        <f t="shared" si="92"/>
        <v>2.9972752043596729</v>
      </c>
      <c r="DD11" s="9">
        <f t="shared" si="93"/>
        <v>11.570247933884296</v>
      </c>
      <c r="DE11" s="9">
        <f t="shared" si="94"/>
        <v>5.3231939163498092</v>
      </c>
      <c r="DF11" s="9">
        <f t="shared" si="95"/>
        <v>5.244755244755245</v>
      </c>
      <c r="DG11" s="9">
        <f t="shared" si="96"/>
        <v>4.5081967213114762</v>
      </c>
      <c r="DH11" s="9">
        <f t="shared" si="97"/>
        <v>4.7493403693931402</v>
      </c>
      <c r="DI11" s="9">
        <f t="shared" si="98"/>
        <v>4.1543026706231441</v>
      </c>
    </row>
    <row r="12" spans="1:114" x14ac:dyDescent="0.2">
      <c r="A12" s="3" t="s">
        <v>190</v>
      </c>
      <c r="B12" s="3" t="e">
        <f>VLOOKUP(A12,#REF!,5,FALSE)</f>
        <v>#REF!</v>
      </c>
      <c r="C12" s="4">
        <v>4</v>
      </c>
      <c r="D12" s="35" t="str">
        <f t="shared" si="18"/>
        <v/>
      </c>
      <c r="E12" s="35" t="str">
        <f t="shared" si="19"/>
        <v/>
      </c>
      <c r="F12" s="35">
        <f t="shared" si="20"/>
        <v>3.2755725190839833</v>
      </c>
      <c r="G12" s="35">
        <f t="shared" si="21"/>
        <v>5.6007812500000043</v>
      </c>
      <c r="H12" s="35">
        <f t="shared" si="22"/>
        <v>-2.6835937500000071</v>
      </c>
      <c r="I12" s="35">
        <f t="shared" si="23"/>
        <v>10.615322580645163</v>
      </c>
      <c r="J12" s="35">
        <f t="shared" si="24"/>
        <v>-17.061061946902655</v>
      </c>
      <c r="K12" s="35">
        <f t="shared" si="25"/>
        <v>-10.227731092436972</v>
      </c>
      <c r="L12" s="35" t="str">
        <f t="shared" si="26"/>
        <v/>
      </c>
      <c r="M12" s="35" t="str">
        <f t="shared" si="27"/>
        <v/>
      </c>
      <c r="N12" s="35" t="str">
        <f t="shared" si="28"/>
        <v/>
      </c>
      <c r="O12" s="36" t="str">
        <f t="shared" si="29"/>
        <v/>
      </c>
      <c r="P12" s="35" t="str">
        <f t="shared" si="30"/>
        <v/>
      </c>
      <c r="Q12" s="35">
        <f t="shared" si="31"/>
        <v>8.5000000000000036</v>
      </c>
      <c r="R12" s="35">
        <f t="shared" si="32"/>
        <v>9.0000000000000036</v>
      </c>
      <c r="S12" s="35">
        <f t="shared" si="33"/>
        <v>-0.19999999999999574</v>
      </c>
      <c r="T12" s="35">
        <f t="shared" si="34"/>
        <v>6.8000000000000043</v>
      </c>
      <c r="U12" s="35">
        <f t="shared" si="35"/>
        <v>-14.899999999999997</v>
      </c>
      <c r="V12" s="35">
        <f t="shared" si="36"/>
        <v>-9.1999999999999957</v>
      </c>
      <c r="W12" s="35" t="str">
        <f t="shared" si="37"/>
        <v/>
      </c>
      <c r="X12" s="35" t="str">
        <f t="shared" si="38"/>
        <v/>
      </c>
      <c r="Y12" s="35" t="str">
        <f t="shared" si="39"/>
        <v/>
      </c>
      <c r="Z12" s="35">
        <f t="shared" si="40"/>
        <v>0</v>
      </c>
      <c r="AA12" s="35">
        <f t="shared" si="41"/>
        <v>0</v>
      </c>
      <c r="AB12" s="35">
        <f t="shared" si="42"/>
        <v>70.964086723057818</v>
      </c>
      <c r="AC12" s="35">
        <f t="shared" si="43"/>
        <v>76.657268074412329</v>
      </c>
      <c r="AD12" s="35">
        <f t="shared" si="44"/>
        <v>52.771855010660985</v>
      </c>
      <c r="AE12" s="35">
        <f t="shared" si="45"/>
        <v>100</v>
      </c>
      <c r="AF12" s="35">
        <f t="shared" si="46"/>
        <v>43.149669176363211</v>
      </c>
      <c r="AG12" s="35">
        <f t="shared" si="47"/>
        <v>100</v>
      </c>
      <c r="AH12" s="35">
        <f t="shared" si="48"/>
        <v>0</v>
      </c>
      <c r="AI12" s="35">
        <f t="shared" si="49"/>
        <v>0</v>
      </c>
      <c r="AJ12" s="35">
        <f t="shared" si="50"/>
        <v>0</v>
      </c>
      <c r="AK12" s="36" t="str">
        <f t="shared" si="51"/>
        <v/>
      </c>
      <c r="AL12" s="35" t="str">
        <f t="shared" si="51"/>
        <v/>
      </c>
      <c r="AM12" s="35">
        <f t="shared" si="52"/>
        <v>98.275862068965523</v>
      </c>
      <c r="AN12" s="35">
        <f t="shared" si="52"/>
        <v>100</v>
      </c>
      <c r="AO12" s="35">
        <f t="shared" si="52"/>
        <v>68.275862068965523</v>
      </c>
      <c r="AP12" s="35">
        <f t="shared" si="52"/>
        <v>92.41379310344827</v>
      </c>
      <c r="AQ12" s="35">
        <f t="shared" si="53"/>
        <v>47.222222222222214</v>
      </c>
      <c r="AR12" s="35">
        <f t="shared" si="53"/>
        <v>100</v>
      </c>
      <c r="AS12" s="35">
        <f t="shared" si="53"/>
        <v>0</v>
      </c>
      <c r="AT12" s="35" t="str">
        <f t="shared" si="54"/>
        <v/>
      </c>
      <c r="AU12" s="35" t="str">
        <f t="shared" si="54"/>
        <v/>
      </c>
      <c r="AV12" s="36">
        <f t="shared" si="55"/>
        <v>0</v>
      </c>
      <c r="AW12" s="35">
        <f t="shared" si="56"/>
        <v>0</v>
      </c>
      <c r="AX12" s="35">
        <f t="shared" si="57"/>
        <v>70.964086723057818</v>
      </c>
      <c r="AY12" s="35">
        <f t="shared" si="58"/>
        <v>76.657268074412329</v>
      </c>
      <c r="AZ12" s="35">
        <f t="shared" si="59"/>
        <v>52.771855010660985</v>
      </c>
      <c r="BA12" s="35">
        <f t="shared" si="60"/>
        <v>100</v>
      </c>
      <c r="BB12" s="35">
        <f t="shared" si="61"/>
        <v>13.481105764810442</v>
      </c>
      <c r="BC12" s="35">
        <f t="shared" si="62"/>
        <v>31.242663089049131</v>
      </c>
      <c r="BD12" s="35">
        <f t="shared" si="63"/>
        <v>0</v>
      </c>
      <c r="BE12" s="35">
        <f t="shared" si="64"/>
        <v>0</v>
      </c>
      <c r="BF12" s="35">
        <f t="shared" si="65"/>
        <v>0</v>
      </c>
      <c r="BG12" s="36">
        <f t="shared" si="66"/>
        <v>0</v>
      </c>
      <c r="BH12" s="35">
        <f t="shared" si="67"/>
        <v>0</v>
      </c>
      <c r="BI12" s="35">
        <f t="shared" si="68"/>
        <v>55.125725338491293</v>
      </c>
      <c r="BJ12" s="35">
        <f t="shared" si="69"/>
        <v>59.548254620123203</v>
      </c>
      <c r="BK12" s="35">
        <f t="shared" si="70"/>
        <v>40.993788819875782</v>
      </c>
      <c r="BL12" s="35">
        <f t="shared" si="71"/>
        <v>77.681159420289859</v>
      </c>
      <c r="BM12" s="35">
        <f t="shared" si="72"/>
        <v>10.472279260780285</v>
      </c>
      <c r="BN12" s="35">
        <f t="shared" si="73"/>
        <v>24.269662921348313</v>
      </c>
      <c r="BO12" s="35">
        <f t="shared" si="74"/>
        <v>0</v>
      </c>
      <c r="BP12" s="35">
        <f t="shared" si="75"/>
        <v>0</v>
      </c>
      <c r="BQ12" s="35">
        <f t="shared" si="76"/>
        <v>0</v>
      </c>
      <c r="BR12" s="13">
        <f t="shared" si="77"/>
        <v>0</v>
      </c>
      <c r="BS12" s="14">
        <f t="shared" si="78"/>
        <v>0</v>
      </c>
      <c r="BT12" s="13">
        <f t="shared" si="79"/>
        <v>98.275862068965509</v>
      </c>
      <c r="BU12" s="14">
        <f t="shared" si="80"/>
        <v>100</v>
      </c>
      <c r="BV12" s="14">
        <f t="shared" si="81"/>
        <v>68.275862068965523</v>
      </c>
      <c r="BW12" s="14">
        <f t="shared" si="82"/>
        <v>92.413793103448285</v>
      </c>
      <c r="BX12" s="13">
        <f t="shared" si="83"/>
        <v>17.586206896551722</v>
      </c>
      <c r="BY12" s="14">
        <f t="shared" si="84"/>
        <v>37.241379310344833</v>
      </c>
      <c r="BZ12" s="14">
        <f t="shared" si="85"/>
        <v>0</v>
      </c>
      <c r="CA12" s="13">
        <f t="shared" si="86"/>
        <v>0</v>
      </c>
      <c r="CB12" s="14">
        <f t="shared" si="87"/>
        <v>0</v>
      </c>
      <c r="CE12" s="13">
        <v>28.5</v>
      </c>
      <c r="CF12" s="14">
        <v>29</v>
      </c>
      <c r="CG12" s="14">
        <v>19.8</v>
      </c>
      <c r="CH12" s="14">
        <v>26.8</v>
      </c>
      <c r="CI12" s="13">
        <v>5.0999999999999996</v>
      </c>
      <c r="CJ12" s="14">
        <v>10.8</v>
      </c>
      <c r="CN12" s="5" t="s">
        <v>180</v>
      </c>
      <c r="CO12" s="5" t="s">
        <v>180</v>
      </c>
      <c r="CP12" s="8">
        <v>3.1</v>
      </c>
      <c r="CQ12" s="5">
        <v>3</v>
      </c>
      <c r="CR12" s="5">
        <v>3.9</v>
      </c>
      <c r="CS12" s="5">
        <v>4.2</v>
      </c>
      <c r="CT12" s="8">
        <v>2.2000000000000002</v>
      </c>
      <c r="CU12" s="5">
        <v>0.4</v>
      </c>
      <c r="CV12" s="5" t="s">
        <v>180</v>
      </c>
      <c r="CW12" s="8" t="s">
        <v>180</v>
      </c>
      <c r="CX12" s="5" t="s">
        <v>180</v>
      </c>
      <c r="CY12" s="9" t="str">
        <f t="shared" si="88"/>
        <v/>
      </c>
      <c r="CZ12" s="9" t="str">
        <f t="shared" si="89"/>
        <v/>
      </c>
      <c r="DA12" s="9">
        <f t="shared" si="90"/>
        <v>10.87719298245614</v>
      </c>
      <c r="DB12" s="9">
        <f t="shared" si="91"/>
        <v>10.344827586206897</v>
      </c>
      <c r="DC12" s="9">
        <f t="shared" si="92"/>
        <v>19.696969696969695</v>
      </c>
      <c r="DD12" s="9">
        <f t="shared" si="93"/>
        <v>15.671641791044777</v>
      </c>
      <c r="DE12" s="9">
        <f t="shared" si="94"/>
        <v>43.137254901960794</v>
      </c>
      <c r="DF12" s="9">
        <f t="shared" si="95"/>
        <v>3.7037037037037033</v>
      </c>
      <c r="DG12" s="9" t="str">
        <f t="shared" si="96"/>
        <v/>
      </c>
      <c r="DH12" s="9" t="str">
        <f t="shared" si="97"/>
        <v/>
      </c>
      <c r="DI12" s="9" t="str">
        <f t="shared" si="98"/>
        <v/>
      </c>
    </row>
    <row r="13" spans="1:114" x14ac:dyDescent="0.2">
      <c r="A13" s="3" t="s">
        <v>191</v>
      </c>
      <c r="B13" s="3" t="e">
        <f>VLOOKUP(A13,#REF!,5,FALSE)</f>
        <v>#REF!</v>
      </c>
      <c r="C13" s="4">
        <v>3</v>
      </c>
      <c r="D13" s="35">
        <f t="shared" si="18"/>
        <v>10.191919191919194</v>
      </c>
      <c r="E13" s="35">
        <f t="shared" si="19"/>
        <v>8.8111111111111029</v>
      </c>
      <c r="F13" s="35">
        <f t="shared" si="20"/>
        <v>-11.024427480916017</v>
      </c>
      <c r="G13" s="35">
        <f t="shared" si="21"/>
        <v>-9.599218749999995</v>
      </c>
      <c r="H13" s="35">
        <f t="shared" si="22"/>
        <v>-11.883593750000008</v>
      </c>
      <c r="I13" s="35">
        <f t="shared" si="23"/>
        <v>-10.784677419354837</v>
      </c>
      <c r="J13" s="35">
        <f t="shared" si="24"/>
        <v>3.1389380530973483</v>
      </c>
      <c r="K13" s="35">
        <f t="shared" si="25"/>
        <v>10.572268907563029</v>
      </c>
      <c r="L13" s="35" t="str">
        <f t="shared" si="26"/>
        <v/>
      </c>
      <c r="M13" s="35" t="str">
        <f t="shared" si="27"/>
        <v/>
      </c>
      <c r="N13" s="35">
        <f t="shared" si="28"/>
        <v>-15.248484848484853</v>
      </c>
      <c r="O13" s="36">
        <f t="shared" si="29"/>
        <v>17.733333333333338</v>
      </c>
      <c r="P13" s="35">
        <f t="shared" si="30"/>
        <v>14.933333333333334</v>
      </c>
      <c r="Q13" s="35">
        <f t="shared" si="31"/>
        <v>-5.7666666666666657</v>
      </c>
      <c r="R13" s="35">
        <f t="shared" si="32"/>
        <v>-6.1666666666666643</v>
      </c>
      <c r="S13" s="35">
        <f t="shared" si="33"/>
        <v>-9.3666666666666654</v>
      </c>
      <c r="T13" s="35">
        <f t="shared" si="34"/>
        <v>-14.566666666666665</v>
      </c>
      <c r="U13" s="35">
        <f t="shared" si="35"/>
        <v>5.3333333333333357</v>
      </c>
      <c r="V13" s="35">
        <f t="shared" si="36"/>
        <v>11.633333333333336</v>
      </c>
      <c r="W13" s="35" t="str">
        <f t="shared" si="37"/>
        <v/>
      </c>
      <c r="X13" s="35" t="str">
        <f t="shared" si="38"/>
        <v/>
      </c>
      <c r="Y13" s="35">
        <f t="shared" si="39"/>
        <v>-13.766666666666666</v>
      </c>
      <c r="Z13" s="35">
        <f t="shared" si="40"/>
        <v>100</v>
      </c>
      <c r="AA13" s="35">
        <f t="shared" si="41"/>
        <v>93.605356315265297</v>
      </c>
      <c r="AB13" s="35">
        <f t="shared" si="42"/>
        <v>96.927648361505916</v>
      </c>
      <c r="AC13" s="35">
        <f t="shared" si="43"/>
        <v>100</v>
      </c>
      <c r="AD13" s="35">
        <f t="shared" si="44"/>
        <v>77.447715065862525</v>
      </c>
      <c r="AE13" s="35">
        <f t="shared" si="45"/>
        <v>55.236294896030252</v>
      </c>
      <c r="AF13" s="35">
        <f t="shared" si="46"/>
        <v>73.15844878226288</v>
      </c>
      <c r="AG13" s="35">
        <f t="shared" si="47"/>
        <v>100</v>
      </c>
      <c r="AH13" s="35">
        <f t="shared" si="48"/>
        <v>0</v>
      </c>
      <c r="AI13" s="35">
        <f t="shared" si="49"/>
        <v>0</v>
      </c>
      <c r="AJ13" s="35">
        <f t="shared" si="50"/>
        <v>100</v>
      </c>
      <c r="AK13" s="36">
        <f t="shared" si="51"/>
        <v>100</v>
      </c>
      <c r="AL13" s="35">
        <f t="shared" si="51"/>
        <v>92.572944297082216</v>
      </c>
      <c r="AM13" s="35">
        <f t="shared" si="52"/>
        <v>100</v>
      </c>
      <c r="AN13" s="35">
        <f t="shared" si="52"/>
        <v>97.183098591549296</v>
      </c>
      <c r="AO13" s="35">
        <f t="shared" si="52"/>
        <v>74.647887323943664</v>
      </c>
      <c r="AP13" s="35">
        <f t="shared" si="52"/>
        <v>38.028169014084511</v>
      </c>
      <c r="AQ13" s="35">
        <f t="shared" si="53"/>
        <v>80.063291139240505</v>
      </c>
      <c r="AR13" s="35">
        <f t="shared" si="53"/>
        <v>100</v>
      </c>
      <c r="AS13" s="35">
        <f t="shared" si="53"/>
        <v>0</v>
      </c>
      <c r="AT13" s="35">
        <f t="shared" si="54"/>
        <v>0</v>
      </c>
      <c r="AU13" s="35">
        <f t="shared" si="54"/>
        <v>100</v>
      </c>
      <c r="AV13" s="36">
        <f t="shared" si="55"/>
        <v>97.592260796723778</v>
      </c>
      <c r="AW13" s="35">
        <f t="shared" si="56"/>
        <v>91.351583454896243</v>
      </c>
      <c r="AX13" s="35">
        <f t="shared" si="57"/>
        <v>38.678598535856821</v>
      </c>
      <c r="AY13" s="35">
        <f t="shared" si="58"/>
        <v>39.904608426688846</v>
      </c>
      <c r="AZ13" s="35">
        <f t="shared" si="59"/>
        <v>30.905207432450144</v>
      </c>
      <c r="BA13" s="35">
        <f t="shared" si="60"/>
        <v>22.041827187671988</v>
      </c>
      <c r="BB13" s="35">
        <f t="shared" si="61"/>
        <v>73.15844878226288</v>
      </c>
      <c r="BC13" s="35">
        <f t="shared" si="62"/>
        <v>100</v>
      </c>
      <c r="BD13" s="35">
        <f t="shared" si="63"/>
        <v>0</v>
      </c>
      <c r="BE13" s="35">
        <f t="shared" si="64"/>
        <v>0</v>
      </c>
      <c r="BF13" s="35">
        <f t="shared" si="65"/>
        <v>17.254965727723018</v>
      </c>
      <c r="BG13" s="36">
        <f t="shared" si="66"/>
        <v>69.301470588235304</v>
      </c>
      <c r="BH13" s="35">
        <f t="shared" si="67"/>
        <v>64.869888475836433</v>
      </c>
      <c r="BI13" s="35">
        <f t="shared" si="68"/>
        <v>27.466150870406189</v>
      </c>
      <c r="BJ13" s="35">
        <f t="shared" si="69"/>
        <v>28.336755646817245</v>
      </c>
      <c r="BK13" s="35">
        <f t="shared" si="70"/>
        <v>21.946169772256731</v>
      </c>
      <c r="BL13" s="35">
        <f t="shared" si="71"/>
        <v>15.652173913043478</v>
      </c>
      <c r="BM13" s="35">
        <f t="shared" si="72"/>
        <v>51.950718685831617</v>
      </c>
      <c r="BN13" s="35">
        <f t="shared" si="73"/>
        <v>71.011235955056179</v>
      </c>
      <c r="BO13" s="35">
        <f t="shared" si="74"/>
        <v>0</v>
      </c>
      <c r="BP13" s="35">
        <f t="shared" si="75"/>
        <v>0</v>
      </c>
      <c r="BQ13" s="35">
        <f t="shared" si="76"/>
        <v>12.252964426877471</v>
      </c>
      <c r="BR13" s="13">
        <f t="shared" si="77"/>
        <v>100</v>
      </c>
      <c r="BS13" s="14">
        <f t="shared" si="78"/>
        <v>92.572944297082216</v>
      </c>
      <c r="BT13" s="13">
        <f t="shared" si="79"/>
        <v>37.665782493368695</v>
      </c>
      <c r="BU13" s="14">
        <f t="shared" si="80"/>
        <v>36.604774535809021</v>
      </c>
      <c r="BV13" s="14">
        <f t="shared" si="81"/>
        <v>28.116710875331563</v>
      </c>
      <c r="BW13" s="14">
        <f t="shared" si="82"/>
        <v>14.323607427055704</v>
      </c>
      <c r="BX13" s="13">
        <f t="shared" si="83"/>
        <v>67.108753315649864</v>
      </c>
      <c r="BY13" s="14">
        <f t="shared" si="84"/>
        <v>83.819628647214856</v>
      </c>
      <c r="BZ13" s="14">
        <f t="shared" si="85"/>
        <v>0</v>
      </c>
      <c r="CA13" s="13">
        <f t="shared" si="86"/>
        <v>0</v>
      </c>
      <c r="CB13" s="14">
        <f t="shared" si="87"/>
        <v>16.445623342175065</v>
      </c>
      <c r="CC13" s="13">
        <v>37.700000000000003</v>
      </c>
      <c r="CD13" s="14">
        <v>34.9</v>
      </c>
      <c r="CE13" s="13">
        <v>14.2</v>
      </c>
      <c r="CF13" s="14">
        <v>13.8</v>
      </c>
      <c r="CG13" s="14">
        <v>10.6</v>
      </c>
      <c r="CH13" s="14">
        <v>5.4</v>
      </c>
      <c r="CI13" s="13">
        <v>25.3</v>
      </c>
      <c r="CJ13" s="14">
        <v>31.6</v>
      </c>
      <c r="CM13" s="14">
        <v>6.2</v>
      </c>
      <c r="CN13" s="5">
        <v>5.4</v>
      </c>
      <c r="CO13" s="5">
        <v>4.5</v>
      </c>
      <c r="CP13" s="8">
        <v>3.6</v>
      </c>
      <c r="CQ13" s="5">
        <v>3.7</v>
      </c>
      <c r="CR13" s="5">
        <v>3</v>
      </c>
      <c r="CS13" s="5">
        <v>1.7</v>
      </c>
      <c r="CT13" s="8">
        <v>5.0999999999999996</v>
      </c>
      <c r="CU13" s="5">
        <v>5.4</v>
      </c>
      <c r="CV13" s="5" t="s">
        <v>180</v>
      </c>
      <c r="CW13" s="8" t="s">
        <v>180</v>
      </c>
      <c r="CX13" s="5">
        <v>1.3</v>
      </c>
      <c r="CY13" s="9">
        <f t="shared" si="88"/>
        <v>14.323607427055704</v>
      </c>
      <c r="CZ13" s="9">
        <f t="shared" si="89"/>
        <v>12.893982808022923</v>
      </c>
      <c r="DA13" s="9">
        <f t="shared" si="90"/>
        <v>25.352112676056336</v>
      </c>
      <c r="DB13" s="9">
        <f t="shared" si="91"/>
        <v>26.811594202898554</v>
      </c>
      <c r="DC13" s="9">
        <f t="shared" si="92"/>
        <v>28.30188679245283</v>
      </c>
      <c r="DD13" s="9">
        <f t="shared" si="93"/>
        <v>31.481481481481477</v>
      </c>
      <c r="DE13" s="9">
        <f t="shared" si="94"/>
        <v>20.158102766798418</v>
      </c>
      <c r="DF13" s="9">
        <f t="shared" si="95"/>
        <v>17.088607594936708</v>
      </c>
      <c r="DG13" s="9" t="str">
        <f t="shared" si="96"/>
        <v/>
      </c>
      <c r="DH13" s="9" t="str">
        <f t="shared" si="97"/>
        <v/>
      </c>
      <c r="DI13" s="9">
        <f t="shared" si="98"/>
        <v>20.967741935483872</v>
      </c>
    </row>
    <row r="14" spans="1:114" x14ac:dyDescent="0.2">
      <c r="A14" s="3" t="s">
        <v>192</v>
      </c>
      <c r="B14" s="3" t="e">
        <f>VLOOKUP(A14,#REF!,5,FALSE)</f>
        <v>#REF!</v>
      </c>
      <c r="C14" s="4">
        <v>6</v>
      </c>
      <c r="D14" s="35">
        <f t="shared" si="18"/>
        <v>-9.2080808080808083</v>
      </c>
      <c r="E14" s="35">
        <f t="shared" si="19"/>
        <v>-11.388888888888896</v>
      </c>
      <c r="F14" s="35" t="str">
        <f t="shared" si="20"/>
        <v/>
      </c>
      <c r="G14" s="35" t="str">
        <f t="shared" si="21"/>
        <v/>
      </c>
      <c r="H14" s="35" t="str">
        <f t="shared" si="22"/>
        <v/>
      </c>
      <c r="I14" s="35" t="str">
        <f t="shared" si="23"/>
        <v/>
      </c>
      <c r="J14" s="35">
        <f t="shared" si="24"/>
        <v>-12.861061946902652</v>
      </c>
      <c r="K14" s="35">
        <f t="shared" si="25"/>
        <v>-6.0277310924369729</v>
      </c>
      <c r="L14" s="35" t="str">
        <f t="shared" si="26"/>
        <v/>
      </c>
      <c r="M14" s="35" t="str">
        <f t="shared" si="27"/>
        <v/>
      </c>
      <c r="N14" s="35" t="str">
        <f t="shared" si="28"/>
        <v/>
      </c>
      <c r="O14" s="36">
        <f t="shared" si="29"/>
        <v>3.9750000000000014</v>
      </c>
      <c r="P14" s="35">
        <f t="shared" si="30"/>
        <v>0.375</v>
      </c>
      <c r="Q14" s="35" t="str">
        <f t="shared" si="31"/>
        <v/>
      </c>
      <c r="R14" s="35" t="str">
        <f t="shared" si="32"/>
        <v/>
      </c>
      <c r="S14" s="35" t="str">
        <f t="shared" si="33"/>
        <v/>
      </c>
      <c r="T14" s="35" t="str">
        <f t="shared" si="34"/>
        <v/>
      </c>
      <c r="U14" s="35">
        <f t="shared" si="35"/>
        <v>-5.0249999999999986</v>
      </c>
      <c r="V14" s="35">
        <f t="shared" si="36"/>
        <v>0.67500000000000071</v>
      </c>
      <c r="W14" s="35" t="str">
        <f t="shared" si="37"/>
        <v/>
      </c>
      <c r="X14" s="35" t="str">
        <f t="shared" si="38"/>
        <v/>
      </c>
      <c r="Y14" s="35" t="str">
        <f t="shared" si="39"/>
        <v/>
      </c>
      <c r="Z14" s="35">
        <f t="shared" si="40"/>
        <v>100</v>
      </c>
      <c r="AA14" s="35">
        <f t="shared" si="41"/>
        <v>81.223718690962272</v>
      </c>
      <c r="AB14" s="35">
        <f t="shared" si="42"/>
        <v>0</v>
      </c>
      <c r="AC14" s="35">
        <f t="shared" si="43"/>
        <v>0</v>
      </c>
      <c r="AD14" s="35">
        <f t="shared" si="44"/>
        <v>0</v>
      </c>
      <c r="AE14" s="35">
        <f t="shared" si="45"/>
        <v>0</v>
      </c>
      <c r="AF14" s="35">
        <f t="shared" si="46"/>
        <v>56.652977412731012</v>
      </c>
      <c r="AG14" s="35">
        <f t="shared" si="47"/>
        <v>100</v>
      </c>
      <c r="AH14" s="35">
        <f t="shared" si="48"/>
        <v>0</v>
      </c>
      <c r="AI14" s="35">
        <f t="shared" si="49"/>
        <v>0</v>
      </c>
      <c r="AJ14" s="35">
        <f t="shared" si="50"/>
        <v>0</v>
      </c>
      <c r="AK14" s="36">
        <f t="shared" si="51"/>
        <v>100</v>
      </c>
      <c r="AL14" s="35">
        <f t="shared" si="51"/>
        <v>80.327868852459019</v>
      </c>
      <c r="AM14" s="35" t="str">
        <f t="shared" si="52"/>
        <v/>
      </c>
      <c r="AN14" s="35" t="str">
        <f t="shared" si="52"/>
        <v/>
      </c>
      <c r="AO14" s="35" t="str">
        <f t="shared" si="52"/>
        <v/>
      </c>
      <c r="AP14" s="35" t="str">
        <f t="shared" si="52"/>
        <v/>
      </c>
      <c r="AQ14" s="35">
        <f t="shared" si="53"/>
        <v>62.000000000000007</v>
      </c>
      <c r="AR14" s="35">
        <f t="shared" si="53"/>
        <v>100</v>
      </c>
      <c r="AS14" s="35">
        <f t="shared" si="53"/>
        <v>0</v>
      </c>
      <c r="AT14" s="35" t="str">
        <f t="shared" si="54"/>
        <v/>
      </c>
      <c r="AU14" s="35" t="str">
        <f t="shared" si="54"/>
        <v/>
      </c>
      <c r="AV14" s="36">
        <f t="shared" si="55"/>
        <v>99.797794117647058</v>
      </c>
      <c r="AW14" s="35">
        <f t="shared" si="56"/>
        <v>81.059479553903344</v>
      </c>
      <c r="AX14" s="35">
        <f t="shared" si="57"/>
        <v>0</v>
      </c>
      <c r="AY14" s="35">
        <f t="shared" si="58"/>
        <v>0</v>
      </c>
      <c r="AZ14" s="35">
        <f t="shared" si="59"/>
        <v>0</v>
      </c>
      <c r="BA14" s="35">
        <f t="shared" si="60"/>
        <v>0</v>
      </c>
      <c r="BB14" s="35">
        <f t="shared" si="61"/>
        <v>56.652977412731012</v>
      </c>
      <c r="BC14" s="35">
        <f t="shared" si="62"/>
        <v>100</v>
      </c>
      <c r="BD14" s="35">
        <f t="shared" si="63"/>
        <v>0</v>
      </c>
      <c r="BE14" s="35">
        <f t="shared" si="64"/>
        <v>0</v>
      </c>
      <c r="BF14" s="35">
        <f t="shared" si="65"/>
        <v>0</v>
      </c>
      <c r="BG14" s="36">
        <f t="shared" si="66"/>
        <v>33.639705882352942</v>
      </c>
      <c r="BH14" s="35">
        <f t="shared" si="67"/>
        <v>27.323420074349443</v>
      </c>
      <c r="BI14" s="35">
        <f t="shared" si="68"/>
        <v>0</v>
      </c>
      <c r="BJ14" s="35">
        <f t="shared" si="69"/>
        <v>0</v>
      </c>
      <c r="BK14" s="35">
        <f t="shared" si="70"/>
        <v>0</v>
      </c>
      <c r="BL14" s="35">
        <f t="shared" si="71"/>
        <v>0</v>
      </c>
      <c r="BM14" s="35">
        <f t="shared" si="72"/>
        <v>19.096509240246409</v>
      </c>
      <c r="BN14" s="35">
        <f t="shared" si="73"/>
        <v>33.707865168539328</v>
      </c>
      <c r="BO14" s="35">
        <f t="shared" si="74"/>
        <v>0</v>
      </c>
      <c r="BP14" s="35">
        <f t="shared" si="75"/>
        <v>0</v>
      </c>
      <c r="BQ14" s="35">
        <f t="shared" si="76"/>
        <v>0</v>
      </c>
      <c r="BR14" s="13">
        <f t="shared" si="77"/>
        <v>100</v>
      </c>
      <c r="BS14" s="14">
        <f t="shared" si="78"/>
        <v>80.327868852459005</v>
      </c>
      <c r="BT14" s="13">
        <f t="shared" si="79"/>
        <v>0</v>
      </c>
      <c r="BU14" s="14">
        <f t="shared" si="80"/>
        <v>0</v>
      </c>
      <c r="BV14" s="14">
        <f t="shared" si="81"/>
        <v>0</v>
      </c>
      <c r="BW14" s="14">
        <f t="shared" si="82"/>
        <v>0</v>
      </c>
      <c r="BX14" s="13">
        <f t="shared" si="83"/>
        <v>50.819672131147541</v>
      </c>
      <c r="BY14" s="14">
        <f t="shared" si="84"/>
        <v>81.967213114754102</v>
      </c>
      <c r="BZ14" s="14">
        <f t="shared" si="85"/>
        <v>0</v>
      </c>
      <c r="CA14" s="13">
        <f t="shared" si="86"/>
        <v>0</v>
      </c>
      <c r="CB14" s="14">
        <f t="shared" si="87"/>
        <v>0</v>
      </c>
      <c r="CC14" s="13">
        <v>18.3</v>
      </c>
      <c r="CD14" s="14">
        <v>14.7</v>
      </c>
      <c r="CI14" s="13">
        <v>9.3000000000000007</v>
      </c>
      <c r="CJ14" s="14">
        <v>15</v>
      </c>
      <c r="CN14" s="5">
        <v>2</v>
      </c>
      <c r="CO14" s="5">
        <v>2.6</v>
      </c>
      <c r="CP14" s="8" t="s">
        <v>180</v>
      </c>
      <c r="CQ14" s="5" t="s">
        <v>180</v>
      </c>
      <c r="CR14" s="5" t="s">
        <v>180</v>
      </c>
      <c r="CS14" s="5" t="s">
        <v>180</v>
      </c>
      <c r="CT14" s="8">
        <v>1.3</v>
      </c>
      <c r="CU14" s="5">
        <v>2.2999999999999998</v>
      </c>
      <c r="CV14" s="5" t="s">
        <v>180</v>
      </c>
      <c r="CW14" s="8" t="s">
        <v>180</v>
      </c>
      <c r="CX14" s="5" t="s">
        <v>180</v>
      </c>
      <c r="CY14" s="9">
        <f t="shared" si="88"/>
        <v>10.928961748633879</v>
      </c>
      <c r="CZ14" s="9">
        <f t="shared" si="89"/>
        <v>17.687074829931973</v>
      </c>
      <c r="DA14" s="9" t="str">
        <f t="shared" si="90"/>
        <v/>
      </c>
      <c r="DB14" s="9" t="str">
        <f t="shared" si="91"/>
        <v/>
      </c>
      <c r="DC14" s="9" t="str">
        <f t="shared" si="92"/>
        <v/>
      </c>
      <c r="DD14" s="9" t="str">
        <f t="shared" si="93"/>
        <v/>
      </c>
      <c r="DE14" s="9">
        <f t="shared" si="94"/>
        <v>13.978494623655912</v>
      </c>
      <c r="DF14" s="9">
        <f t="shared" si="95"/>
        <v>15.333333333333332</v>
      </c>
      <c r="DG14" s="9" t="str">
        <f t="shared" si="96"/>
        <v/>
      </c>
      <c r="DH14" s="9" t="str">
        <f t="shared" si="97"/>
        <v/>
      </c>
      <c r="DI14" s="9" t="str">
        <f t="shared" si="98"/>
        <v/>
      </c>
    </row>
    <row r="15" spans="1:114" x14ac:dyDescent="0.2">
      <c r="A15" s="3" t="s">
        <v>193</v>
      </c>
      <c r="B15" s="3" t="e">
        <f>VLOOKUP(A15,#REF!,5,FALSE)</f>
        <v>#REF!</v>
      </c>
      <c r="C15" s="4">
        <v>5</v>
      </c>
      <c r="D15" s="35">
        <f t="shared" si="18"/>
        <v>-3.7080808080808083</v>
      </c>
      <c r="E15" s="35">
        <f t="shared" si="19"/>
        <v>-2.5888888888888957</v>
      </c>
      <c r="F15" s="35" t="str">
        <f t="shared" si="20"/>
        <v/>
      </c>
      <c r="G15" s="35" t="str">
        <f t="shared" si="21"/>
        <v/>
      </c>
      <c r="H15" s="35" t="str">
        <f t="shared" si="22"/>
        <v/>
      </c>
      <c r="I15" s="35" t="str">
        <f t="shared" si="23"/>
        <v/>
      </c>
      <c r="J15" s="35" t="str">
        <f t="shared" si="24"/>
        <v/>
      </c>
      <c r="K15" s="35" t="str">
        <f t="shared" si="25"/>
        <v/>
      </c>
      <c r="L15" s="35" t="str">
        <f t="shared" si="26"/>
        <v/>
      </c>
      <c r="M15" s="35" t="str">
        <f t="shared" si="27"/>
        <v/>
      </c>
      <c r="N15" s="35" t="str">
        <f t="shared" si="28"/>
        <v/>
      </c>
      <c r="O15" s="36">
        <f t="shared" si="29"/>
        <v>0.15000000000000213</v>
      </c>
      <c r="P15" s="35">
        <f t="shared" si="30"/>
        <v>-0.14999999999999858</v>
      </c>
      <c r="Q15" s="35" t="str">
        <f t="shared" si="31"/>
        <v/>
      </c>
      <c r="R15" s="35" t="str">
        <f t="shared" si="32"/>
        <v/>
      </c>
      <c r="S15" s="35" t="str">
        <f t="shared" si="33"/>
        <v/>
      </c>
      <c r="T15" s="35" t="str">
        <f t="shared" si="34"/>
        <v/>
      </c>
      <c r="U15" s="35" t="str">
        <f t="shared" si="35"/>
        <v/>
      </c>
      <c r="V15" s="35" t="str">
        <f t="shared" si="36"/>
        <v/>
      </c>
      <c r="W15" s="35" t="str">
        <f t="shared" si="37"/>
        <v/>
      </c>
      <c r="X15" s="35" t="str">
        <f t="shared" si="38"/>
        <v/>
      </c>
      <c r="Y15" s="35" t="str">
        <f t="shared" si="39"/>
        <v/>
      </c>
      <c r="Z15" s="35">
        <f t="shared" si="40"/>
        <v>100</v>
      </c>
      <c r="AA15" s="35">
        <f t="shared" si="41"/>
        <v>99.840679766330325</v>
      </c>
      <c r="AB15" s="35">
        <f t="shared" si="42"/>
        <v>0</v>
      </c>
      <c r="AC15" s="35">
        <f t="shared" si="43"/>
        <v>0</v>
      </c>
      <c r="AD15" s="35">
        <f t="shared" si="44"/>
        <v>0</v>
      </c>
      <c r="AE15" s="35">
        <f t="shared" si="45"/>
        <v>0</v>
      </c>
      <c r="AF15" s="35">
        <f t="shared" si="46"/>
        <v>0</v>
      </c>
      <c r="AG15" s="35">
        <f t="shared" si="47"/>
        <v>0</v>
      </c>
      <c r="AH15" s="35">
        <f t="shared" si="48"/>
        <v>0</v>
      </c>
      <c r="AI15" s="35">
        <f t="shared" si="49"/>
        <v>0</v>
      </c>
      <c r="AJ15" s="35">
        <f t="shared" si="50"/>
        <v>0</v>
      </c>
      <c r="AK15" s="36">
        <f t="shared" si="51"/>
        <v>100</v>
      </c>
      <c r="AL15" s="35">
        <f t="shared" si="51"/>
        <v>98.739495798319325</v>
      </c>
      <c r="AM15" s="35" t="str">
        <f t="shared" si="52"/>
        <v/>
      </c>
      <c r="AN15" s="35" t="str">
        <f t="shared" si="52"/>
        <v/>
      </c>
      <c r="AO15" s="35" t="str">
        <f t="shared" si="52"/>
        <v/>
      </c>
      <c r="AP15" s="35" t="str">
        <f t="shared" si="52"/>
        <v/>
      </c>
      <c r="AQ15" s="35" t="str">
        <f t="shared" si="53"/>
        <v/>
      </c>
      <c r="AR15" s="35" t="str">
        <f t="shared" si="53"/>
        <v/>
      </c>
      <c r="AS15" s="35" t="str">
        <f t="shared" si="53"/>
        <v/>
      </c>
      <c r="AT15" s="35" t="str">
        <f t="shared" si="54"/>
        <v/>
      </c>
      <c r="AU15" s="35" t="str">
        <f t="shared" si="54"/>
        <v/>
      </c>
      <c r="AV15" s="36">
        <f t="shared" si="55"/>
        <v>100</v>
      </c>
      <c r="AW15" s="35">
        <f t="shared" si="56"/>
        <v>99.840679766330325</v>
      </c>
      <c r="AX15" s="35">
        <f t="shared" si="57"/>
        <v>0</v>
      </c>
      <c r="AY15" s="35">
        <f t="shared" si="58"/>
        <v>0</v>
      </c>
      <c r="AZ15" s="35">
        <f t="shared" si="59"/>
        <v>0</v>
      </c>
      <c r="BA15" s="35">
        <f t="shared" si="60"/>
        <v>0</v>
      </c>
      <c r="BB15" s="35">
        <f t="shared" si="61"/>
        <v>0</v>
      </c>
      <c r="BC15" s="35">
        <f t="shared" si="62"/>
        <v>0</v>
      </c>
      <c r="BD15" s="35">
        <f t="shared" si="63"/>
        <v>0</v>
      </c>
      <c r="BE15" s="35">
        <f t="shared" si="64"/>
        <v>0</v>
      </c>
      <c r="BF15" s="35">
        <f t="shared" si="65"/>
        <v>0</v>
      </c>
      <c r="BG15" s="36">
        <f t="shared" si="66"/>
        <v>43.75</v>
      </c>
      <c r="BH15" s="35">
        <f t="shared" si="67"/>
        <v>43.680297397769522</v>
      </c>
      <c r="BI15" s="35">
        <f t="shared" si="68"/>
        <v>0</v>
      </c>
      <c r="BJ15" s="35">
        <f t="shared" si="69"/>
        <v>0</v>
      </c>
      <c r="BK15" s="35">
        <f t="shared" si="70"/>
        <v>0</v>
      </c>
      <c r="BL15" s="35">
        <f t="shared" si="71"/>
        <v>0</v>
      </c>
      <c r="BM15" s="35">
        <f t="shared" si="72"/>
        <v>0</v>
      </c>
      <c r="BN15" s="35">
        <f t="shared" si="73"/>
        <v>0</v>
      </c>
      <c r="BO15" s="35">
        <f t="shared" si="74"/>
        <v>0</v>
      </c>
      <c r="BP15" s="35">
        <f t="shared" si="75"/>
        <v>0</v>
      </c>
      <c r="BQ15" s="35">
        <f t="shared" si="76"/>
        <v>0</v>
      </c>
      <c r="BR15" s="13">
        <f t="shared" si="77"/>
        <v>100</v>
      </c>
      <c r="BS15" s="14">
        <f t="shared" si="78"/>
        <v>98.739495798319325</v>
      </c>
      <c r="BT15" s="13">
        <f t="shared" si="79"/>
        <v>0</v>
      </c>
      <c r="BU15" s="14">
        <f t="shared" si="80"/>
        <v>0</v>
      </c>
      <c r="BV15" s="14">
        <f t="shared" si="81"/>
        <v>0</v>
      </c>
      <c r="BW15" s="14">
        <f t="shared" si="82"/>
        <v>0</v>
      </c>
      <c r="BX15" s="13">
        <f t="shared" si="83"/>
        <v>0</v>
      </c>
      <c r="BY15" s="14">
        <f t="shared" si="84"/>
        <v>0</v>
      </c>
      <c r="BZ15" s="14">
        <f t="shared" si="85"/>
        <v>0</v>
      </c>
      <c r="CA15" s="13">
        <f t="shared" si="86"/>
        <v>0</v>
      </c>
      <c r="CB15" s="14">
        <f t="shared" si="87"/>
        <v>0</v>
      </c>
      <c r="CC15" s="13">
        <v>23.8</v>
      </c>
      <c r="CD15" s="14">
        <v>23.5</v>
      </c>
      <c r="CN15" s="5">
        <v>3.9</v>
      </c>
      <c r="CO15" s="5">
        <v>5.5</v>
      </c>
      <c r="CP15" s="8" t="s">
        <v>180</v>
      </c>
      <c r="CQ15" s="5" t="s">
        <v>180</v>
      </c>
      <c r="CR15" s="5" t="s">
        <v>180</v>
      </c>
      <c r="CS15" s="5" t="s">
        <v>180</v>
      </c>
      <c r="CT15" s="8" t="s">
        <v>180</v>
      </c>
      <c r="CU15" s="5" t="s">
        <v>180</v>
      </c>
      <c r="CV15" s="5" t="s">
        <v>180</v>
      </c>
      <c r="CW15" s="8" t="s">
        <v>180</v>
      </c>
      <c r="CX15" s="5" t="s">
        <v>180</v>
      </c>
      <c r="CY15" s="9">
        <f t="shared" si="88"/>
        <v>16.386554621848738</v>
      </c>
      <c r="CZ15" s="9">
        <f t="shared" si="89"/>
        <v>23.404255319148938</v>
      </c>
      <c r="DA15" s="9" t="str">
        <f t="shared" si="90"/>
        <v/>
      </c>
      <c r="DB15" s="9" t="str">
        <f t="shared" si="91"/>
        <v/>
      </c>
      <c r="DC15" s="9" t="str">
        <f t="shared" si="92"/>
        <v/>
      </c>
      <c r="DD15" s="9" t="str">
        <f t="shared" si="93"/>
        <v/>
      </c>
      <c r="DE15" s="9" t="str">
        <f t="shared" si="94"/>
        <v/>
      </c>
      <c r="DF15" s="9" t="str">
        <f t="shared" si="95"/>
        <v/>
      </c>
      <c r="DG15" s="9" t="str">
        <f t="shared" si="96"/>
        <v/>
      </c>
      <c r="DH15" s="9" t="str">
        <f t="shared" si="97"/>
        <v/>
      </c>
      <c r="DI15" s="9" t="str">
        <f t="shared" si="98"/>
        <v/>
      </c>
    </row>
    <row r="16" spans="1:114" x14ac:dyDescent="0.2">
      <c r="A16" s="3" t="s">
        <v>194</v>
      </c>
      <c r="B16" s="3" t="e">
        <f>VLOOKUP(A16,#REF!,5,FALSE)</f>
        <v>#REF!</v>
      </c>
      <c r="C16" s="4">
        <v>4</v>
      </c>
      <c r="D16" s="35">
        <f t="shared" si="18"/>
        <v>0.39191919191918956</v>
      </c>
      <c r="E16" s="35">
        <f t="shared" si="19"/>
        <v>0.61111111111110361</v>
      </c>
      <c r="F16" s="35">
        <f t="shared" si="20"/>
        <v>13.675572519083982</v>
      </c>
      <c r="G16" s="35">
        <f t="shared" si="21"/>
        <v>10.800781250000007</v>
      </c>
      <c r="H16" s="35">
        <f t="shared" si="22"/>
        <v>1.7164062499999915</v>
      </c>
      <c r="I16" s="35">
        <f t="shared" si="23"/>
        <v>-7.5846774193548381</v>
      </c>
      <c r="J16" s="35">
        <f t="shared" si="24"/>
        <v>10.438938053097349</v>
      </c>
      <c r="K16" s="35">
        <f t="shared" si="25"/>
        <v>11.372268907563026</v>
      </c>
      <c r="L16" s="35">
        <f t="shared" si="26"/>
        <v>18.042857142857137</v>
      </c>
      <c r="M16" s="35">
        <f t="shared" si="27"/>
        <v>14.961320754716986</v>
      </c>
      <c r="N16" s="35">
        <f t="shared" si="28"/>
        <v>8.4515151515151459</v>
      </c>
      <c r="O16" s="36">
        <f t="shared" si="29"/>
        <v>-2.2181818181818151</v>
      </c>
      <c r="P16" s="35">
        <f t="shared" si="30"/>
        <v>-3.4181818181818144</v>
      </c>
      <c r="Q16" s="35">
        <f t="shared" si="31"/>
        <v>8.7818181818181849</v>
      </c>
      <c r="R16" s="35">
        <f t="shared" si="32"/>
        <v>4.0818181818181891</v>
      </c>
      <c r="S16" s="35">
        <f t="shared" si="33"/>
        <v>-5.9181818181818144</v>
      </c>
      <c r="T16" s="35">
        <f t="shared" si="34"/>
        <v>-21.518181818181816</v>
      </c>
      <c r="U16" s="35">
        <f t="shared" si="35"/>
        <v>2.4818181818181877</v>
      </c>
      <c r="V16" s="35">
        <f t="shared" si="36"/>
        <v>2.2818181818181849</v>
      </c>
      <c r="W16" s="35">
        <f t="shared" si="37"/>
        <v>9.2818181818181849</v>
      </c>
      <c r="X16" s="35">
        <f t="shared" si="38"/>
        <v>6.3818181818181863</v>
      </c>
      <c r="Y16" s="35">
        <f t="shared" si="39"/>
        <v>-0.21818181818181515</v>
      </c>
      <c r="Z16" s="35">
        <f t="shared" si="40"/>
        <v>99.999999999999986</v>
      </c>
      <c r="AA16" s="35">
        <f t="shared" si="41"/>
        <v>96.766198984690405</v>
      </c>
      <c r="AB16" s="35">
        <f t="shared" si="42"/>
        <v>100</v>
      </c>
      <c r="AC16" s="35">
        <f t="shared" si="43"/>
        <v>93.333614860406556</v>
      </c>
      <c r="AD16" s="35">
        <f t="shared" si="44"/>
        <v>66.590024855365201</v>
      </c>
      <c r="AE16" s="35">
        <f t="shared" si="45"/>
        <v>33.129913192504006</v>
      </c>
      <c r="AF16" s="35">
        <f t="shared" si="46"/>
        <v>86.139109225653812</v>
      </c>
      <c r="AG16" s="35">
        <f t="shared" si="47"/>
        <v>93.690754577083212</v>
      </c>
      <c r="AH16" s="35">
        <f t="shared" si="48"/>
        <v>100</v>
      </c>
      <c r="AI16" s="35">
        <f t="shared" si="49"/>
        <v>100</v>
      </c>
      <c r="AJ16" s="35">
        <f t="shared" si="50"/>
        <v>84.99377334993774</v>
      </c>
      <c r="AK16" s="36">
        <f t="shared" si="51"/>
        <v>100</v>
      </c>
      <c r="AL16" s="35">
        <f t="shared" si="51"/>
        <v>95.6989247311828</v>
      </c>
      <c r="AM16" s="35">
        <f t="shared" si="52"/>
        <v>100</v>
      </c>
      <c r="AN16" s="35">
        <f t="shared" si="52"/>
        <v>87.917737789203102</v>
      </c>
      <c r="AO16" s="35">
        <f t="shared" si="52"/>
        <v>62.210796915167094</v>
      </c>
      <c r="AP16" s="35">
        <f t="shared" si="52"/>
        <v>22.10796915167095</v>
      </c>
      <c r="AQ16" s="35">
        <f t="shared" si="53"/>
        <v>82.741116751269033</v>
      </c>
      <c r="AR16" s="35">
        <f t="shared" si="53"/>
        <v>82.233502538071065</v>
      </c>
      <c r="AS16" s="35">
        <f t="shared" si="53"/>
        <v>100</v>
      </c>
      <c r="AT16" s="35">
        <f t="shared" si="54"/>
        <v>100</v>
      </c>
      <c r="AU16" s="35">
        <f t="shared" si="54"/>
        <v>81.917808219178085</v>
      </c>
      <c r="AV16" s="36">
        <f t="shared" si="55"/>
        <v>65.995912959092266</v>
      </c>
      <c r="AW16" s="35">
        <f t="shared" si="56"/>
        <v>63.861736455758312</v>
      </c>
      <c r="AX16" s="35">
        <f t="shared" si="57"/>
        <v>96.821274632053345</v>
      </c>
      <c r="AY16" s="35">
        <f t="shared" si="58"/>
        <v>90.366795568017181</v>
      </c>
      <c r="AZ16" s="35">
        <f t="shared" si="59"/>
        <v>64.473310842765713</v>
      </c>
      <c r="BA16" s="35">
        <f t="shared" si="60"/>
        <v>32.076804237475173</v>
      </c>
      <c r="BB16" s="35">
        <f t="shared" si="61"/>
        <v>86.139109225653812</v>
      </c>
      <c r="BC16" s="35">
        <f t="shared" si="62"/>
        <v>93.690754577083212</v>
      </c>
      <c r="BD16" s="35">
        <f t="shared" si="63"/>
        <v>100</v>
      </c>
      <c r="BE16" s="35">
        <f t="shared" si="64"/>
        <v>89.463379260333582</v>
      </c>
      <c r="BF16" s="35">
        <f t="shared" si="65"/>
        <v>76.038301799723115</v>
      </c>
      <c r="BG16" s="36">
        <f t="shared" si="66"/>
        <v>51.286764705882355</v>
      </c>
      <c r="BH16" s="35">
        <f t="shared" si="67"/>
        <v>49.628252788104092</v>
      </c>
      <c r="BI16" s="35">
        <f t="shared" si="68"/>
        <v>75.241779497098648</v>
      </c>
      <c r="BJ16" s="35">
        <f t="shared" si="69"/>
        <v>70.225872689938399</v>
      </c>
      <c r="BK16" s="35">
        <f t="shared" si="70"/>
        <v>50.103519668737064</v>
      </c>
      <c r="BL16" s="35">
        <f t="shared" si="71"/>
        <v>24.927536231884059</v>
      </c>
      <c r="BM16" s="35">
        <f t="shared" si="72"/>
        <v>66.940451745379875</v>
      </c>
      <c r="BN16" s="35">
        <f t="shared" si="73"/>
        <v>72.80898876404494</v>
      </c>
      <c r="BO16" s="35">
        <f t="shared" si="74"/>
        <v>77.712031558185402</v>
      </c>
      <c r="BP16" s="35">
        <f t="shared" si="75"/>
        <v>69.523809523809518</v>
      </c>
      <c r="BQ16" s="35">
        <f t="shared" si="76"/>
        <v>59.090909090909086</v>
      </c>
      <c r="BR16" s="13">
        <f t="shared" ref="BR16:BR79" si="99">IFERROR(CC16/MAX($CC16:$CM16)*100,"")</f>
        <v>70.812182741116743</v>
      </c>
      <c r="BS16" s="14">
        <f t="shared" ref="BS16:BS79" si="100">IFERROR(CD16/MAX($CC16:$CM16)*100,"")</f>
        <v>67.766497461928935</v>
      </c>
      <c r="BT16" s="13">
        <f t="shared" ref="BT16:BT79" si="101">IFERROR(CE16/MAX($CC16:$CM16)*100,"")</f>
        <v>98.73096446700508</v>
      </c>
      <c r="BU16" s="14">
        <f t="shared" ref="BU16:BU79" si="102">IFERROR(CF16/MAX($CC16:$CM16)*100,"")</f>
        <v>86.802030456852791</v>
      </c>
      <c r="BV16" s="14">
        <f t="shared" ref="BV16:BV79" si="103">IFERROR(CG16/MAX($CC16:$CM16)*100,"")</f>
        <v>61.421319796954307</v>
      </c>
      <c r="BW16" s="14">
        <f t="shared" ref="BW16:BW79" si="104">IFERROR(CH16/MAX($CC16:$CM16)*100,"")</f>
        <v>21.82741116751269</v>
      </c>
      <c r="BX16" s="13">
        <f t="shared" ref="BX16:BX79" si="105">IFERROR(CI16/MAX($CC16:$CM16)*100,"")</f>
        <v>82.741116751269033</v>
      </c>
      <c r="BY16" s="14">
        <f t="shared" ref="BY16:BY79" si="106">IFERROR(CJ16/MAX($CC16:$CM16)*100,"")</f>
        <v>82.233502538071065</v>
      </c>
      <c r="BZ16" s="14">
        <f t="shared" ref="BZ16:BZ79" si="107">IFERROR(CK16/MAX($CC16:$CM16)*100,"")</f>
        <v>100</v>
      </c>
      <c r="CA16" s="13">
        <f t="shared" ref="CA16:CA79" si="108">IFERROR(CL16/MAX($CC16:$CM16)*100,"")</f>
        <v>92.63959390862945</v>
      </c>
      <c r="CB16" s="14">
        <f t="shared" ref="CB16:CB79" si="109">IFERROR(CM16/MAX($CC16:$CM16)*100,"")</f>
        <v>75.888324873096451</v>
      </c>
      <c r="CC16" s="13">
        <v>27.9</v>
      </c>
      <c r="CD16" s="14">
        <v>26.7</v>
      </c>
      <c r="CE16" s="13">
        <v>38.9</v>
      </c>
      <c r="CF16" s="14">
        <v>34.200000000000003</v>
      </c>
      <c r="CG16" s="14">
        <v>24.2</v>
      </c>
      <c r="CH16" s="14">
        <v>8.6</v>
      </c>
      <c r="CI16" s="13">
        <v>32.6</v>
      </c>
      <c r="CJ16" s="14">
        <v>32.4</v>
      </c>
      <c r="CK16" s="14">
        <v>39.4</v>
      </c>
      <c r="CL16" s="13">
        <v>36.5</v>
      </c>
      <c r="CM16" s="14">
        <v>29.9</v>
      </c>
      <c r="CN16" s="5">
        <v>2.5</v>
      </c>
      <c r="CO16" s="5">
        <v>2.6</v>
      </c>
      <c r="CP16" s="8">
        <v>4.2</v>
      </c>
      <c r="CQ16" s="5">
        <v>2.7</v>
      </c>
      <c r="CR16" s="5">
        <v>1.7</v>
      </c>
      <c r="CS16" s="5">
        <v>0.7</v>
      </c>
      <c r="CT16" s="8">
        <v>2.2999999999999998</v>
      </c>
      <c r="CU16" s="5">
        <v>3.5</v>
      </c>
      <c r="CV16" s="5">
        <v>2.5</v>
      </c>
      <c r="CW16" s="8">
        <v>1.8</v>
      </c>
      <c r="CX16" s="5">
        <v>1.2</v>
      </c>
      <c r="CY16" s="9">
        <f t="shared" si="88"/>
        <v>8.9605734767025087</v>
      </c>
      <c r="CZ16" s="9">
        <f t="shared" si="89"/>
        <v>9.7378277153558059</v>
      </c>
      <c r="DA16" s="9">
        <f t="shared" si="90"/>
        <v>10.796915167095117</v>
      </c>
      <c r="DB16" s="9">
        <f t="shared" si="91"/>
        <v>7.8947368421052628</v>
      </c>
      <c r="DC16" s="9">
        <f t="shared" si="92"/>
        <v>7.0247933884297522</v>
      </c>
      <c r="DD16" s="9">
        <f t="shared" si="93"/>
        <v>8.1395348837209287</v>
      </c>
      <c r="DE16" s="9">
        <f t="shared" si="94"/>
        <v>7.0552147239263796</v>
      </c>
      <c r="DF16" s="9">
        <f t="shared" si="95"/>
        <v>10.80246913580247</v>
      </c>
      <c r="DG16" s="9">
        <f t="shared" si="96"/>
        <v>6.345177664974619</v>
      </c>
      <c r="DH16" s="9">
        <f t="shared" si="97"/>
        <v>4.9315068493150687</v>
      </c>
      <c r="DI16" s="9">
        <f t="shared" si="98"/>
        <v>4.0133779264214047</v>
      </c>
    </row>
    <row r="17" spans="1:113" x14ac:dyDescent="0.2">
      <c r="A17" s="3" t="s">
        <v>195</v>
      </c>
      <c r="B17" s="3" t="e">
        <f>VLOOKUP(A17,#REF!,5,FALSE)</f>
        <v>#REF!</v>
      </c>
      <c r="C17" s="4">
        <v>4</v>
      </c>
      <c r="D17" s="35" t="str">
        <f t="shared" si="18"/>
        <v/>
      </c>
      <c r="E17" s="35" t="str">
        <f t="shared" si="19"/>
        <v/>
      </c>
      <c r="F17" s="35">
        <f t="shared" si="20"/>
        <v>7.1755725190839819</v>
      </c>
      <c r="G17" s="35">
        <f t="shared" si="21"/>
        <v>5.5007812500000028</v>
      </c>
      <c r="H17" s="35">
        <f t="shared" si="22"/>
        <v>-7.1835937500000071</v>
      </c>
      <c r="I17" s="35">
        <f t="shared" si="23"/>
        <v>-9.384677419354837</v>
      </c>
      <c r="J17" s="35">
        <f t="shared" si="24"/>
        <v>-14.161061946902652</v>
      </c>
      <c r="K17" s="35">
        <f t="shared" si="25"/>
        <v>-15.827731092436974</v>
      </c>
      <c r="L17" s="35" t="str">
        <f t="shared" si="26"/>
        <v/>
      </c>
      <c r="M17" s="35">
        <f t="shared" si="27"/>
        <v>-15.038679245283014</v>
      </c>
      <c r="N17" s="35" t="str">
        <f t="shared" si="28"/>
        <v/>
      </c>
      <c r="O17" s="36" t="str">
        <f t="shared" si="29"/>
        <v/>
      </c>
      <c r="P17" s="35" t="str">
        <f t="shared" si="30"/>
        <v/>
      </c>
      <c r="Q17" s="35">
        <f t="shared" si="31"/>
        <v>17.671428571428571</v>
      </c>
      <c r="R17" s="35">
        <f t="shared" si="32"/>
        <v>14.171428571428571</v>
      </c>
      <c r="S17" s="35">
        <f t="shared" si="33"/>
        <v>0.57142857142857295</v>
      </c>
      <c r="T17" s="35">
        <f t="shared" si="34"/>
        <v>-7.9285714285714279</v>
      </c>
      <c r="U17" s="35">
        <f t="shared" si="35"/>
        <v>-6.7285714285714278</v>
      </c>
      <c r="V17" s="35">
        <f t="shared" si="36"/>
        <v>-9.5285714285714285</v>
      </c>
      <c r="W17" s="35" t="str">
        <f t="shared" si="37"/>
        <v/>
      </c>
      <c r="X17" s="35">
        <f t="shared" si="38"/>
        <v>-8.2285714285714278</v>
      </c>
      <c r="Y17" s="35" t="str">
        <f t="shared" si="39"/>
        <v/>
      </c>
      <c r="Z17" s="35">
        <f t="shared" si="40"/>
        <v>0</v>
      </c>
      <c r="AA17" s="35">
        <f t="shared" si="41"/>
        <v>0</v>
      </c>
      <c r="AB17" s="35">
        <f t="shared" si="42"/>
        <v>100</v>
      </c>
      <c r="AC17" s="35">
        <f t="shared" si="43"/>
        <v>94.692245291150144</v>
      </c>
      <c r="AD17" s="35">
        <f t="shared" si="44"/>
        <v>50.546353807223376</v>
      </c>
      <c r="AE17" s="35">
        <f t="shared" si="45"/>
        <v>31.451064591161209</v>
      </c>
      <c r="AF17" s="35">
        <f t="shared" si="46"/>
        <v>100</v>
      </c>
      <c r="AG17" s="35">
        <f t="shared" si="47"/>
        <v>71.134831460674164</v>
      </c>
      <c r="AH17" s="35">
        <f t="shared" si="48"/>
        <v>0</v>
      </c>
      <c r="AI17" s="35">
        <f t="shared" si="49"/>
        <v>100</v>
      </c>
      <c r="AJ17" s="35">
        <f t="shared" si="50"/>
        <v>0</v>
      </c>
      <c r="AK17" s="36" t="str">
        <f t="shared" si="51"/>
        <v/>
      </c>
      <c r="AL17" s="35" t="str">
        <f t="shared" si="51"/>
        <v/>
      </c>
      <c r="AM17" s="35">
        <f t="shared" si="52"/>
        <v>100</v>
      </c>
      <c r="AN17" s="35">
        <f t="shared" si="52"/>
        <v>89.197530864197532</v>
      </c>
      <c r="AO17" s="35">
        <f t="shared" si="52"/>
        <v>47.222222222222221</v>
      </c>
      <c r="AP17" s="35">
        <f t="shared" si="52"/>
        <v>20.987654320987655</v>
      </c>
      <c r="AQ17" s="35">
        <f t="shared" si="53"/>
        <v>100</v>
      </c>
      <c r="AR17" s="35">
        <f t="shared" si="53"/>
        <v>65</v>
      </c>
      <c r="AS17" s="35">
        <f t="shared" si="53"/>
        <v>0</v>
      </c>
      <c r="AT17" s="35">
        <f t="shared" si="54"/>
        <v>100</v>
      </c>
      <c r="AU17" s="35">
        <f t="shared" si="54"/>
        <v>0</v>
      </c>
      <c r="AV17" s="36">
        <f t="shared" si="55"/>
        <v>0</v>
      </c>
      <c r="AW17" s="35">
        <f t="shared" si="56"/>
        <v>0</v>
      </c>
      <c r="AX17" s="35">
        <f t="shared" si="57"/>
        <v>100</v>
      </c>
      <c r="AY17" s="35">
        <f t="shared" si="58"/>
        <v>94.692245291150144</v>
      </c>
      <c r="AZ17" s="35">
        <f t="shared" si="59"/>
        <v>50.546353807223376</v>
      </c>
      <c r="BA17" s="35">
        <f t="shared" si="60"/>
        <v>31.451064591161209</v>
      </c>
      <c r="BB17" s="35">
        <f t="shared" si="61"/>
        <v>26.212386239764744</v>
      </c>
      <c r="BC17" s="35">
        <f t="shared" si="62"/>
        <v>18.646136773477597</v>
      </c>
      <c r="BD17" s="35">
        <f t="shared" si="63"/>
        <v>0</v>
      </c>
      <c r="BE17" s="35">
        <f t="shared" si="64"/>
        <v>19.75602586713698</v>
      </c>
      <c r="BF17" s="35">
        <f t="shared" si="65"/>
        <v>0</v>
      </c>
      <c r="BG17" s="36">
        <f t="shared" si="66"/>
        <v>0</v>
      </c>
      <c r="BH17" s="35">
        <f t="shared" si="67"/>
        <v>0</v>
      </c>
      <c r="BI17" s="35">
        <f t="shared" si="68"/>
        <v>62.669245647969049</v>
      </c>
      <c r="BJ17" s="35">
        <f t="shared" si="69"/>
        <v>59.34291581108829</v>
      </c>
      <c r="BK17" s="35">
        <f t="shared" si="70"/>
        <v>31.677018633540374</v>
      </c>
      <c r="BL17" s="35">
        <f t="shared" si="71"/>
        <v>19.710144927536231</v>
      </c>
      <c r="BM17" s="35">
        <f t="shared" si="72"/>
        <v>16.427104722792606</v>
      </c>
      <c r="BN17" s="35">
        <f t="shared" si="73"/>
        <v>11.685393258426966</v>
      </c>
      <c r="BO17" s="35">
        <f t="shared" si="74"/>
        <v>0</v>
      </c>
      <c r="BP17" s="35">
        <f t="shared" si="75"/>
        <v>12.380952380952381</v>
      </c>
      <c r="BQ17" s="35">
        <f t="shared" si="76"/>
        <v>0</v>
      </c>
      <c r="BR17" s="13">
        <f t="shared" si="99"/>
        <v>0</v>
      </c>
      <c r="BS17" s="14">
        <f t="shared" si="100"/>
        <v>0</v>
      </c>
      <c r="BT17" s="13">
        <f t="shared" si="101"/>
        <v>100</v>
      </c>
      <c r="BU17" s="14">
        <f t="shared" si="102"/>
        <v>89.197530864197532</v>
      </c>
      <c r="BV17" s="14">
        <f t="shared" si="103"/>
        <v>47.222222222222229</v>
      </c>
      <c r="BW17" s="14">
        <f t="shared" si="104"/>
        <v>20.987654320987655</v>
      </c>
      <c r="BX17" s="13">
        <f t="shared" si="105"/>
        <v>24.691358024691361</v>
      </c>
      <c r="BY17" s="14">
        <f t="shared" si="106"/>
        <v>16.049382716049383</v>
      </c>
      <c r="BZ17" s="14">
        <f t="shared" si="107"/>
        <v>0</v>
      </c>
      <c r="CA17" s="13">
        <f t="shared" si="108"/>
        <v>20.061728395061728</v>
      </c>
      <c r="CB17" s="14">
        <f t="shared" si="109"/>
        <v>0</v>
      </c>
      <c r="CE17" s="13">
        <v>32.4</v>
      </c>
      <c r="CF17" s="14">
        <v>28.9</v>
      </c>
      <c r="CG17" s="14">
        <v>15.3</v>
      </c>
      <c r="CH17" s="14">
        <v>6.8</v>
      </c>
      <c r="CI17" s="13">
        <v>8</v>
      </c>
      <c r="CJ17" s="14">
        <v>5.2</v>
      </c>
      <c r="CL17" s="13">
        <v>6.5</v>
      </c>
      <c r="CN17" s="5" t="s">
        <v>180</v>
      </c>
      <c r="CO17" s="5" t="s">
        <v>180</v>
      </c>
      <c r="CP17" s="8">
        <v>4.8</v>
      </c>
      <c r="CQ17" s="5">
        <v>4.8</v>
      </c>
      <c r="CR17" s="5">
        <v>4.9000000000000004</v>
      </c>
      <c r="CS17" s="5">
        <v>2.4</v>
      </c>
      <c r="CT17" s="8">
        <v>0.8</v>
      </c>
      <c r="CU17" s="5">
        <v>1.1000000000000001</v>
      </c>
      <c r="CV17" s="5" t="s">
        <v>180</v>
      </c>
      <c r="CW17" s="8">
        <v>2.2000000000000002</v>
      </c>
      <c r="CX17" s="5" t="s">
        <v>180</v>
      </c>
      <c r="CY17" s="9" t="str">
        <f t="shared" si="88"/>
        <v/>
      </c>
      <c r="CZ17" s="9" t="str">
        <f t="shared" si="89"/>
        <v/>
      </c>
      <c r="DA17" s="9">
        <f t="shared" si="90"/>
        <v>14.814814814814813</v>
      </c>
      <c r="DB17" s="9">
        <f t="shared" si="91"/>
        <v>16.608996539792386</v>
      </c>
      <c r="DC17" s="9">
        <f t="shared" si="92"/>
        <v>32.026143790849673</v>
      </c>
      <c r="DD17" s="9">
        <f t="shared" si="93"/>
        <v>35.294117647058826</v>
      </c>
      <c r="DE17" s="9">
        <f t="shared" si="94"/>
        <v>10</v>
      </c>
      <c r="DF17" s="9">
        <f t="shared" si="95"/>
        <v>21.153846153846153</v>
      </c>
      <c r="DG17" s="9" t="str">
        <f t="shared" si="96"/>
        <v/>
      </c>
      <c r="DH17" s="9">
        <f t="shared" si="97"/>
        <v>33.846153846153847</v>
      </c>
      <c r="DI17" s="9" t="str">
        <f t="shared" si="98"/>
        <v/>
      </c>
    </row>
    <row r="18" spans="1:113" x14ac:dyDescent="0.2">
      <c r="A18" s="3" t="s">
        <v>196</v>
      </c>
      <c r="B18" s="3" t="e">
        <f>VLOOKUP(A18,#REF!,5,FALSE)</f>
        <v>#REF!</v>
      </c>
      <c r="C18" s="4">
        <v>4</v>
      </c>
      <c r="D18" s="35">
        <f t="shared" si="18"/>
        <v>12.791919191919188</v>
      </c>
      <c r="E18" s="35">
        <f t="shared" si="19"/>
        <v>12.011111111111106</v>
      </c>
      <c r="F18" s="35">
        <f t="shared" si="20"/>
        <v>4.075572519083984</v>
      </c>
      <c r="G18" s="35">
        <f t="shared" si="21"/>
        <v>5.400781250000005</v>
      </c>
      <c r="H18" s="35">
        <f t="shared" si="22"/>
        <v>-13.283593750000009</v>
      </c>
      <c r="I18" s="35">
        <f t="shared" si="23"/>
        <v>-3.7846774193548374</v>
      </c>
      <c r="J18" s="35">
        <f t="shared" si="24"/>
        <v>12.03893805309735</v>
      </c>
      <c r="K18" s="35">
        <f t="shared" si="25"/>
        <v>7.0722689075630285</v>
      </c>
      <c r="L18" s="35">
        <f t="shared" si="26"/>
        <v>-13.757142857142862</v>
      </c>
      <c r="M18" s="35">
        <f t="shared" si="27"/>
        <v>-10.138679245283013</v>
      </c>
      <c r="N18" s="35" t="str">
        <f t="shared" si="28"/>
        <v/>
      </c>
      <c r="O18" s="36">
        <f t="shared" si="29"/>
        <v>16.359999999999996</v>
      </c>
      <c r="P18" s="35">
        <f t="shared" si="30"/>
        <v>14.16</v>
      </c>
      <c r="Q18" s="35">
        <f t="shared" si="31"/>
        <v>5.3599999999999994</v>
      </c>
      <c r="R18" s="35">
        <f t="shared" si="32"/>
        <v>4.8599999999999994</v>
      </c>
      <c r="S18" s="35">
        <f t="shared" si="33"/>
        <v>-14.740000000000002</v>
      </c>
      <c r="T18" s="35">
        <f t="shared" si="34"/>
        <v>-11.540000000000001</v>
      </c>
      <c r="U18" s="35">
        <f t="shared" si="35"/>
        <v>10.260000000000002</v>
      </c>
      <c r="V18" s="35">
        <f t="shared" si="36"/>
        <v>4.16</v>
      </c>
      <c r="W18" s="35">
        <f t="shared" si="37"/>
        <v>-16.340000000000003</v>
      </c>
      <c r="X18" s="35">
        <f t="shared" si="38"/>
        <v>-12.540000000000001</v>
      </c>
      <c r="Y18" s="35" t="str">
        <f t="shared" si="39"/>
        <v/>
      </c>
      <c r="Z18" s="35">
        <f t="shared" si="40"/>
        <v>100</v>
      </c>
      <c r="AA18" s="35">
        <f t="shared" si="41"/>
        <v>95.595302886344982</v>
      </c>
      <c r="AB18" s="35">
        <f t="shared" si="42"/>
        <v>95.832661723619182</v>
      </c>
      <c r="AC18" s="35">
        <f t="shared" si="43"/>
        <v>100</v>
      </c>
      <c r="AD18" s="35">
        <f t="shared" si="44"/>
        <v>32.208994708994709</v>
      </c>
      <c r="AE18" s="35">
        <f t="shared" si="45"/>
        <v>60.776972624798724</v>
      </c>
      <c r="AF18" s="35">
        <f t="shared" si="46"/>
        <v>100</v>
      </c>
      <c r="AG18" s="35">
        <f t="shared" si="47"/>
        <v>89.918522899007826</v>
      </c>
      <c r="AH18" s="35">
        <f t="shared" si="48"/>
        <v>21.345605960990575</v>
      </c>
      <c r="AI18" s="35">
        <f t="shared" si="49"/>
        <v>100</v>
      </c>
      <c r="AJ18" s="35">
        <f t="shared" si="50"/>
        <v>0</v>
      </c>
      <c r="AK18" s="36">
        <f t="shared" si="51"/>
        <v>100</v>
      </c>
      <c r="AL18" s="35">
        <f t="shared" si="51"/>
        <v>94.540942928039712</v>
      </c>
      <c r="AM18" s="35">
        <f t="shared" si="52"/>
        <v>100</v>
      </c>
      <c r="AN18" s="35">
        <f t="shared" si="52"/>
        <v>98.293515358361773</v>
      </c>
      <c r="AO18" s="35">
        <f t="shared" si="52"/>
        <v>31.399317406143339</v>
      </c>
      <c r="AP18" s="35">
        <f t="shared" si="52"/>
        <v>42.320819112627987</v>
      </c>
      <c r="AQ18" s="35">
        <f t="shared" si="53"/>
        <v>100</v>
      </c>
      <c r="AR18" s="35">
        <f t="shared" si="53"/>
        <v>82.16374269005847</v>
      </c>
      <c r="AS18" s="35">
        <f t="shared" si="53"/>
        <v>22.222222222222221</v>
      </c>
      <c r="AT18" s="35">
        <f t="shared" si="54"/>
        <v>100</v>
      </c>
      <c r="AU18" s="35">
        <f t="shared" si="54"/>
        <v>0</v>
      </c>
      <c r="AV18" s="36">
        <f t="shared" si="55"/>
        <v>100</v>
      </c>
      <c r="AW18" s="35">
        <f t="shared" si="56"/>
        <v>95.595302886344982</v>
      </c>
      <c r="AX18" s="35">
        <f t="shared" si="57"/>
        <v>76.501672658158583</v>
      </c>
      <c r="AY18" s="35">
        <f t="shared" si="58"/>
        <v>79.828391784409533</v>
      </c>
      <c r="AZ18" s="35">
        <f t="shared" si="59"/>
        <v>25.711922486116038</v>
      </c>
      <c r="BA18" s="35">
        <f t="shared" si="60"/>
        <v>48.517279821627653</v>
      </c>
      <c r="BB18" s="35">
        <f t="shared" si="61"/>
        <v>94.796215243986325</v>
      </c>
      <c r="BC18" s="35">
        <f t="shared" si="62"/>
        <v>85.239356511556593</v>
      </c>
      <c r="BD18" s="35">
        <f t="shared" si="63"/>
        <v>20.234826571913803</v>
      </c>
      <c r="BE18" s="35">
        <f t="shared" si="64"/>
        <v>29.311591634172281</v>
      </c>
      <c r="BF18" s="35">
        <f t="shared" si="65"/>
        <v>0</v>
      </c>
      <c r="BG18" s="36">
        <f t="shared" si="66"/>
        <v>74.080882352941174</v>
      </c>
      <c r="BH18" s="35">
        <f t="shared" si="67"/>
        <v>70.817843866171003</v>
      </c>
      <c r="BI18" s="35">
        <f t="shared" si="68"/>
        <v>56.67311411992263</v>
      </c>
      <c r="BJ18" s="35">
        <f t="shared" si="69"/>
        <v>59.137577002053384</v>
      </c>
      <c r="BK18" s="35">
        <f t="shared" si="70"/>
        <v>19.047619047619047</v>
      </c>
      <c r="BL18" s="35">
        <f t="shared" si="71"/>
        <v>35.94202898550725</v>
      </c>
      <c r="BM18" s="35">
        <f t="shared" si="72"/>
        <v>70.225872689938399</v>
      </c>
      <c r="BN18" s="35">
        <f t="shared" si="73"/>
        <v>63.146067415730336</v>
      </c>
      <c r="BO18" s="35">
        <f t="shared" si="74"/>
        <v>14.990138067061142</v>
      </c>
      <c r="BP18" s="35">
        <f t="shared" si="75"/>
        <v>21.714285714285715</v>
      </c>
      <c r="BQ18" s="35">
        <f t="shared" si="76"/>
        <v>0</v>
      </c>
      <c r="BR18" s="13">
        <f t="shared" si="99"/>
        <v>100</v>
      </c>
      <c r="BS18" s="14">
        <f t="shared" si="100"/>
        <v>94.540942928039712</v>
      </c>
      <c r="BT18" s="13">
        <f t="shared" si="101"/>
        <v>72.704714640198517</v>
      </c>
      <c r="BU18" s="14">
        <f t="shared" si="102"/>
        <v>71.464019851116632</v>
      </c>
      <c r="BV18" s="14">
        <f t="shared" si="103"/>
        <v>22.8287841191067</v>
      </c>
      <c r="BW18" s="14">
        <f t="shared" si="104"/>
        <v>30.76923076923077</v>
      </c>
      <c r="BX18" s="13">
        <f t="shared" si="105"/>
        <v>84.863523573201007</v>
      </c>
      <c r="BY18" s="14">
        <f t="shared" si="106"/>
        <v>69.727047146401986</v>
      </c>
      <c r="BZ18" s="14">
        <f t="shared" si="107"/>
        <v>18.858560794044664</v>
      </c>
      <c r="CA18" s="13">
        <f t="shared" si="108"/>
        <v>28.287841191066999</v>
      </c>
      <c r="CB18" s="14">
        <f t="shared" si="109"/>
        <v>0</v>
      </c>
      <c r="CC18" s="13">
        <v>40.299999999999997</v>
      </c>
      <c r="CD18" s="14">
        <v>38.1</v>
      </c>
      <c r="CE18" s="13">
        <v>29.3</v>
      </c>
      <c r="CF18" s="14">
        <v>28.8</v>
      </c>
      <c r="CG18" s="14">
        <v>9.1999999999999993</v>
      </c>
      <c r="CH18" s="14">
        <v>12.4</v>
      </c>
      <c r="CI18" s="13">
        <v>34.200000000000003</v>
      </c>
      <c r="CJ18" s="14">
        <v>28.1</v>
      </c>
      <c r="CK18" s="14">
        <v>7.6</v>
      </c>
      <c r="CL18" s="13">
        <v>11.4</v>
      </c>
      <c r="CN18" s="5">
        <v>3.5</v>
      </c>
      <c r="CO18" s="5">
        <v>3.2</v>
      </c>
      <c r="CP18" s="8">
        <v>5.5</v>
      </c>
      <c r="CQ18" s="5">
        <v>2.2999999999999998</v>
      </c>
      <c r="CR18" s="5">
        <v>0.7</v>
      </c>
      <c r="CS18" s="5">
        <v>1.6</v>
      </c>
      <c r="CT18" s="8">
        <v>2.4</v>
      </c>
      <c r="CU18" s="5">
        <v>1.7</v>
      </c>
      <c r="CV18" s="5">
        <v>0.6</v>
      </c>
      <c r="CW18" s="8">
        <v>1.6</v>
      </c>
      <c r="CX18" s="5" t="s">
        <v>180</v>
      </c>
      <c r="CY18" s="9">
        <f t="shared" si="88"/>
        <v>8.6848635235732008</v>
      </c>
      <c r="CZ18" s="9">
        <f t="shared" si="89"/>
        <v>8.3989501312335957</v>
      </c>
      <c r="DA18" s="9">
        <f t="shared" si="90"/>
        <v>18.771331058020476</v>
      </c>
      <c r="DB18" s="9">
        <f t="shared" si="91"/>
        <v>7.9861111111111107</v>
      </c>
      <c r="DC18" s="9">
        <f t="shared" si="92"/>
        <v>7.608695652173914</v>
      </c>
      <c r="DD18" s="9">
        <f t="shared" si="93"/>
        <v>12.903225806451612</v>
      </c>
      <c r="DE18" s="9">
        <f t="shared" si="94"/>
        <v>7.0175438596491224</v>
      </c>
      <c r="DF18" s="9">
        <f t="shared" si="95"/>
        <v>6.0498220640569391</v>
      </c>
      <c r="DG18" s="9">
        <f t="shared" si="96"/>
        <v>7.8947368421052628</v>
      </c>
      <c r="DH18" s="9">
        <f t="shared" si="97"/>
        <v>14.035087719298245</v>
      </c>
      <c r="DI18" s="9" t="str">
        <f t="shared" si="98"/>
        <v/>
      </c>
    </row>
    <row r="19" spans="1:113" x14ac:dyDescent="0.2">
      <c r="A19" s="3" t="s">
        <v>197</v>
      </c>
      <c r="B19" s="3" t="e">
        <f>VLOOKUP(A19,#REF!,5,FALSE)</f>
        <v>#REF!</v>
      </c>
      <c r="C19" s="4">
        <v>4</v>
      </c>
      <c r="D19" s="35">
        <f t="shared" si="18"/>
        <v>17.591919191919192</v>
      </c>
      <c r="E19" s="35">
        <f t="shared" si="19"/>
        <v>17.511111111111106</v>
      </c>
      <c r="F19" s="35">
        <f t="shared" si="20"/>
        <v>8.6755725190839819</v>
      </c>
      <c r="G19" s="35">
        <f t="shared" si="21"/>
        <v>10.300781250000007</v>
      </c>
      <c r="H19" s="35">
        <f t="shared" si="22"/>
        <v>-7.5835937500000075</v>
      </c>
      <c r="I19" s="35">
        <f t="shared" si="23"/>
        <v>-0.28467741935483737</v>
      </c>
      <c r="J19" s="35">
        <f t="shared" si="24"/>
        <v>18.938938053097349</v>
      </c>
      <c r="K19" s="35">
        <f t="shared" si="25"/>
        <v>3.0722689075630285</v>
      </c>
      <c r="L19" s="35">
        <f t="shared" si="26"/>
        <v>-18.25714285714286</v>
      </c>
      <c r="M19" s="35">
        <f t="shared" si="27"/>
        <v>-14.238679245283013</v>
      </c>
      <c r="N19" s="35">
        <f t="shared" si="28"/>
        <v>-14.148484848484852</v>
      </c>
      <c r="O19" s="36">
        <f t="shared" si="29"/>
        <v>20.554545454545455</v>
      </c>
      <c r="P19" s="35">
        <f t="shared" si="30"/>
        <v>19.054545454545455</v>
      </c>
      <c r="Q19" s="35">
        <f t="shared" si="31"/>
        <v>9.3545454545454518</v>
      </c>
      <c r="R19" s="35">
        <f t="shared" si="32"/>
        <v>9.1545454545454561</v>
      </c>
      <c r="S19" s="35">
        <f t="shared" si="33"/>
        <v>-9.6454545454545464</v>
      </c>
      <c r="T19" s="35">
        <f t="shared" si="34"/>
        <v>-8.6454545454545464</v>
      </c>
      <c r="U19" s="35">
        <f t="shared" si="35"/>
        <v>16.554545454545455</v>
      </c>
      <c r="V19" s="35">
        <f t="shared" si="36"/>
        <v>-0.44545454545454533</v>
      </c>
      <c r="W19" s="35">
        <f t="shared" si="37"/>
        <v>-21.445454545454545</v>
      </c>
      <c r="X19" s="35">
        <f t="shared" si="38"/>
        <v>-17.245454545454546</v>
      </c>
      <c r="Y19" s="35">
        <f t="shared" si="39"/>
        <v>-17.245454545454546</v>
      </c>
      <c r="Z19" s="35">
        <f t="shared" si="40"/>
        <v>100.00000000000001</v>
      </c>
      <c r="AA19" s="35">
        <f t="shared" si="41"/>
        <v>97.752206991485266</v>
      </c>
      <c r="AB19" s="35">
        <f t="shared" si="42"/>
        <v>94.756326443932963</v>
      </c>
      <c r="AC19" s="35">
        <f t="shared" si="43"/>
        <v>100</v>
      </c>
      <c r="AD19" s="35">
        <f t="shared" si="44"/>
        <v>44.579808442535835</v>
      </c>
      <c r="AE19" s="35">
        <f t="shared" si="45"/>
        <v>66.60043865307702</v>
      </c>
      <c r="AF19" s="35">
        <f t="shared" si="46"/>
        <v>100</v>
      </c>
      <c r="AG19" s="35">
        <f t="shared" si="47"/>
        <v>64.171792558571852</v>
      </c>
      <c r="AH19" s="35">
        <f t="shared" si="48"/>
        <v>7.2450414393143197</v>
      </c>
      <c r="AI19" s="35">
        <f t="shared" si="49"/>
        <v>96.380952380952394</v>
      </c>
      <c r="AJ19" s="35">
        <f t="shared" si="50"/>
        <v>100</v>
      </c>
      <c r="AK19" s="36">
        <f t="shared" si="51"/>
        <v>100</v>
      </c>
      <c r="AL19" s="35">
        <f t="shared" si="51"/>
        <v>96.674057649667404</v>
      </c>
      <c r="AM19" s="35">
        <f t="shared" si="52"/>
        <v>100</v>
      </c>
      <c r="AN19" s="35">
        <f t="shared" si="52"/>
        <v>99.410029498525091</v>
      </c>
      <c r="AO19" s="35">
        <f t="shared" si="52"/>
        <v>43.952802359882007</v>
      </c>
      <c r="AP19" s="35">
        <f t="shared" si="52"/>
        <v>46.902654867256636</v>
      </c>
      <c r="AQ19" s="35">
        <f t="shared" si="53"/>
        <v>100</v>
      </c>
      <c r="AR19" s="35">
        <f t="shared" si="53"/>
        <v>58.637469586374692</v>
      </c>
      <c r="AS19" s="35">
        <f t="shared" si="53"/>
        <v>7.5425790754257909</v>
      </c>
      <c r="AT19" s="35">
        <f t="shared" si="54"/>
        <v>100</v>
      </c>
      <c r="AU19" s="35">
        <f t="shared" si="54"/>
        <v>100</v>
      </c>
      <c r="AV19" s="36">
        <f t="shared" si="55"/>
        <v>98.234667954773172</v>
      </c>
      <c r="AW19" s="35">
        <f t="shared" si="56"/>
        <v>96.026555956548094</v>
      </c>
      <c r="AX19" s="35">
        <f t="shared" si="57"/>
        <v>77.695576670572777</v>
      </c>
      <c r="AY19" s="35">
        <f t="shared" si="58"/>
        <v>81.995133819951349</v>
      </c>
      <c r="AZ19" s="35">
        <f t="shared" si="59"/>
        <v>36.55327358913523</v>
      </c>
      <c r="BA19" s="35">
        <f t="shared" si="60"/>
        <v>54.609118798265101</v>
      </c>
      <c r="BB19" s="35">
        <f t="shared" si="61"/>
        <v>100</v>
      </c>
      <c r="BC19" s="35">
        <f t="shared" si="62"/>
        <v>64.171792558571852</v>
      </c>
      <c r="BD19" s="35">
        <f t="shared" si="63"/>
        <v>7.2450414393143197</v>
      </c>
      <c r="BE19" s="35">
        <f t="shared" si="64"/>
        <v>16.475958753331017</v>
      </c>
      <c r="BF19" s="35">
        <f t="shared" si="65"/>
        <v>17.094621236163604</v>
      </c>
      <c r="BG19" s="36">
        <f t="shared" si="66"/>
        <v>82.904411764705884</v>
      </c>
      <c r="BH19" s="35">
        <f t="shared" si="67"/>
        <v>81.040892193308551</v>
      </c>
      <c r="BI19" s="35">
        <f t="shared" si="68"/>
        <v>65.570599613152794</v>
      </c>
      <c r="BJ19" s="35">
        <f t="shared" si="69"/>
        <v>69.199178644763862</v>
      </c>
      <c r="BK19" s="35">
        <f t="shared" si="70"/>
        <v>30.848861283643895</v>
      </c>
      <c r="BL19" s="35">
        <f t="shared" si="71"/>
        <v>46.086956521739133</v>
      </c>
      <c r="BM19" s="35">
        <f t="shared" si="72"/>
        <v>84.394250513347018</v>
      </c>
      <c r="BN19" s="35">
        <f t="shared" si="73"/>
        <v>54.157303370786515</v>
      </c>
      <c r="BO19" s="35">
        <f t="shared" si="74"/>
        <v>6.114398422090729</v>
      </c>
      <c r="BP19" s="35">
        <f t="shared" si="75"/>
        <v>13.904761904761905</v>
      </c>
      <c r="BQ19" s="35">
        <f t="shared" si="76"/>
        <v>14.426877470355731</v>
      </c>
      <c r="BR19" s="13">
        <f t="shared" si="99"/>
        <v>100</v>
      </c>
      <c r="BS19" s="14">
        <f t="shared" si="100"/>
        <v>96.674057649667418</v>
      </c>
      <c r="BT19" s="13">
        <f t="shared" si="101"/>
        <v>75.166297117516621</v>
      </c>
      <c r="BU19" s="14">
        <f t="shared" si="102"/>
        <v>74.722838137472294</v>
      </c>
      <c r="BV19" s="14">
        <f t="shared" si="103"/>
        <v>33.037694013303771</v>
      </c>
      <c r="BW19" s="14">
        <f t="shared" si="104"/>
        <v>35.254988913525494</v>
      </c>
      <c r="BX19" s="13">
        <f t="shared" si="105"/>
        <v>91.130820399113077</v>
      </c>
      <c r="BY19" s="14">
        <f t="shared" si="106"/>
        <v>53.436807095343688</v>
      </c>
      <c r="BZ19" s="14">
        <f t="shared" si="107"/>
        <v>6.8736141906873618</v>
      </c>
      <c r="CA19" s="13">
        <f t="shared" si="108"/>
        <v>16.186252771618626</v>
      </c>
      <c r="CB19" s="14">
        <f t="shared" si="109"/>
        <v>16.186252771618626</v>
      </c>
      <c r="CC19" s="13">
        <v>45.1</v>
      </c>
      <c r="CD19" s="14">
        <v>43.6</v>
      </c>
      <c r="CE19" s="13">
        <v>33.9</v>
      </c>
      <c r="CF19" s="14">
        <v>33.700000000000003</v>
      </c>
      <c r="CG19" s="14">
        <v>14.9</v>
      </c>
      <c r="CH19" s="14">
        <v>15.9</v>
      </c>
      <c r="CI19" s="13">
        <v>41.1</v>
      </c>
      <c r="CJ19" s="14">
        <v>24.1</v>
      </c>
      <c r="CK19" s="14">
        <v>3.1</v>
      </c>
      <c r="CL19" s="13">
        <v>7.3</v>
      </c>
      <c r="CM19" s="14">
        <v>7.3</v>
      </c>
      <c r="CN19" s="5">
        <v>2.9</v>
      </c>
      <c r="CO19" s="5">
        <v>2.4</v>
      </c>
      <c r="CP19" s="8">
        <v>2.8</v>
      </c>
      <c r="CQ19" s="5">
        <v>2.4</v>
      </c>
      <c r="CR19" s="5">
        <v>3</v>
      </c>
      <c r="CS19" s="5">
        <v>2.5</v>
      </c>
      <c r="CT19" s="8">
        <v>1.9</v>
      </c>
      <c r="CU19" s="5">
        <v>1.2</v>
      </c>
      <c r="CV19" s="5">
        <v>1.2</v>
      </c>
      <c r="CW19" s="8">
        <v>1.4</v>
      </c>
      <c r="CX19" s="5">
        <v>1.8</v>
      </c>
      <c r="CY19" s="9">
        <f t="shared" si="88"/>
        <v>6.4301552106430151</v>
      </c>
      <c r="CZ19" s="9">
        <f t="shared" si="89"/>
        <v>5.5045871559633026</v>
      </c>
      <c r="DA19" s="9">
        <f t="shared" si="90"/>
        <v>8.2595870206489668</v>
      </c>
      <c r="DB19" s="9">
        <f t="shared" si="91"/>
        <v>7.1216617210682482</v>
      </c>
      <c r="DC19" s="9">
        <f t="shared" si="92"/>
        <v>20.134228187919462</v>
      </c>
      <c r="DD19" s="9">
        <f t="shared" si="93"/>
        <v>15.723270440251572</v>
      </c>
      <c r="DE19" s="9">
        <f t="shared" si="94"/>
        <v>4.6228710462287106</v>
      </c>
      <c r="DF19" s="9">
        <f t="shared" si="95"/>
        <v>4.9792531120331951</v>
      </c>
      <c r="DG19" s="9">
        <f t="shared" si="96"/>
        <v>38.70967741935484</v>
      </c>
      <c r="DH19" s="9">
        <f t="shared" si="97"/>
        <v>19.17808219178082</v>
      </c>
      <c r="DI19" s="9">
        <f t="shared" si="98"/>
        <v>24.657534246575345</v>
      </c>
    </row>
    <row r="20" spans="1:113" x14ac:dyDescent="0.2">
      <c r="A20" s="3" t="s">
        <v>198</v>
      </c>
      <c r="B20" s="3" t="e">
        <f>VLOOKUP(A20,#REF!,5,FALSE)</f>
        <v>#REF!</v>
      </c>
      <c r="C20" s="4">
        <v>5</v>
      </c>
      <c r="D20" s="35">
        <f t="shared" si="18"/>
        <v>22.091919191919192</v>
      </c>
      <c r="E20" s="35">
        <f t="shared" si="19"/>
        <v>22.011111111111106</v>
      </c>
      <c r="F20" s="35" t="str">
        <f t="shared" si="20"/>
        <v/>
      </c>
      <c r="G20" s="35" t="str">
        <f t="shared" si="21"/>
        <v/>
      </c>
      <c r="H20" s="35" t="str">
        <f t="shared" si="22"/>
        <v/>
      </c>
      <c r="I20" s="35" t="str">
        <f t="shared" si="23"/>
        <v/>
      </c>
      <c r="J20" s="35">
        <f t="shared" si="24"/>
        <v>3.2389380530973462</v>
      </c>
      <c r="K20" s="35" t="str">
        <f t="shared" si="25"/>
        <v/>
      </c>
      <c r="L20" s="35" t="str">
        <f t="shared" si="26"/>
        <v/>
      </c>
      <c r="M20" s="35" t="str">
        <f t="shared" si="27"/>
        <v/>
      </c>
      <c r="N20" s="35" t="str">
        <f t="shared" si="28"/>
        <v/>
      </c>
      <c r="O20" s="36">
        <f t="shared" si="29"/>
        <v>8.56666666666667</v>
      </c>
      <c r="P20" s="35">
        <f t="shared" si="30"/>
        <v>7.06666666666667</v>
      </c>
      <c r="Q20" s="35" t="str">
        <f t="shared" si="31"/>
        <v/>
      </c>
      <c r="R20" s="35" t="str">
        <f t="shared" si="32"/>
        <v/>
      </c>
      <c r="S20" s="35" t="str">
        <f t="shared" si="33"/>
        <v/>
      </c>
      <c r="T20" s="35" t="str">
        <f t="shared" si="34"/>
        <v/>
      </c>
      <c r="U20" s="35">
        <f t="shared" si="35"/>
        <v>-15.633333333333333</v>
      </c>
      <c r="V20" s="35" t="str">
        <f t="shared" si="36"/>
        <v/>
      </c>
      <c r="W20" s="35" t="str">
        <f t="shared" si="37"/>
        <v/>
      </c>
      <c r="X20" s="35" t="str">
        <f t="shared" si="38"/>
        <v/>
      </c>
      <c r="Y20" s="35" t="str">
        <f t="shared" si="39"/>
        <v/>
      </c>
      <c r="Z20" s="35">
        <f t="shared" si="40"/>
        <v>100.00000000000001</v>
      </c>
      <c r="AA20" s="35">
        <f t="shared" si="41"/>
        <v>98.057321021705249</v>
      </c>
      <c r="AB20" s="35">
        <f t="shared" si="42"/>
        <v>0</v>
      </c>
      <c r="AC20" s="35">
        <f t="shared" si="43"/>
        <v>0</v>
      </c>
      <c r="AD20" s="35">
        <f t="shared" si="44"/>
        <v>0</v>
      </c>
      <c r="AE20" s="35">
        <f t="shared" si="45"/>
        <v>0</v>
      </c>
      <c r="AF20" s="35">
        <f t="shared" si="46"/>
        <v>100</v>
      </c>
      <c r="AG20" s="35">
        <f t="shared" si="47"/>
        <v>0</v>
      </c>
      <c r="AH20" s="35">
        <f t="shared" si="48"/>
        <v>0</v>
      </c>
      <c r="AI20" s="35">
        <f t="shared" si="49"/>
        <v>0</v>
      </c>
      <c r="AJ20" s="35">
        <f t="shared" si="50"/>
        <v>0</v>
      </c>
      <c r="AK20" s="36">
        <f t="shared" si="51"/>
        <v>100</v>
      </c>
      <c r="AL20" s="35">
        <f t="shared" si="51"/>
        <v>96.975806451612897</v>
      </c>
      <c r="AM20" s="35" t="str">
        <f t="shared" si="52"/>
        <v/>
      </c>
      <c r="AN20" s="35" t="str">
        <f t="shared" si="52"/>
        <v/>
      </c>
      <c r="AO20" s="35" t="str">
        <f t="shared" si="52"/>
        <v/>
      </c>
      <c r="AP20" s="35" t="str">
        <f t="shared" si="52"/>
        <v/>
      </c>
      <c r="AQ20" s="35">
        <f t="shared" si="53"/>
        <v>100</v>
      </c>
      <c r="AR20" s="35">
        <f t="shared" si="53"/>
        <v>0</v>
      </c>
      <c r="AS20" s="35">
        <f t="shared" si="53"/>
        <v>0</v>
      </c>
      <c r="AT20" s="35" t="str">
        <f t="shared" si="54"/>
        <v/>
      </c>
      <c r="AU20" s="35" t="str">
        <f t="shared" si="54"/>
        <v/>
      </c>
      <c r="AV20" s="36">
        <f t="shared" si="55"/>
        <v>100.00000000000001</v>
      </c>
      <c r="AW20" s="35">
        <f t="shared" si="56"/>
        <v>98.057321021705249</v>
      </c>
      <c r="AX20" s="35">
        <f t="shared" si="57"/>
        <v>0</v>
      </c>
      <c r="AY20" s="35">
        <f t="shared" si="58"/>
        <v>0</v>
      </c>
      <c r="AZ20" s="35">
        <f t="shared" si="59"/>
        <v>0</v>
      </c>
      <c r="BA20" s="35">
        <f t="shared" si="60"/>
        <v>0</v>
      </c>
      <c r="BB20" s="35">
        <f t="shared" si="61"/>
        <v>57.20341789759555</v>
      </c>
      <c r="BC20" s="35">
        <f t="shared" si="62"/>
        <v>0</v>
      </c>
      <c r="BD20" s="35">
        <f t="shared" si="63"/>
        <v>0</v>
      </c>
      <c r="BE20" s="35">
        <f t="shared" si="64"/>
        <v>0</v>
      </c>
      <c r="BF20" s="35">
        <f t="shared" si="65"/>
        <v>0</v>
      </c>
      <c r="BG20" s="36">
        <f t="shared" si="66"/>
        <v>91.17647058823529</v>
      </c>
      <c r="BH20" s="35">
        <f t="shared" si="67"/>
        <v>89.405204460966544</v>
      </c>
      <c r="BI20" s="35">
        <f t="shared" si="68"/>
        <v>0</v>
      </c>
      <c r="BJ20" s="35">
        <f t="shared" si="69"/>
        <v>0</v>
      </c>
      <c r="BK20" s="35">
        <f t="shared" si="70"/>
        <v>0</v>
      </c>
      <c r="BL20" s="35">
        <f t="shared" si="71"/>
        <v>0</v>
      </c>
      <c r="BM20" s="35">
        <f t="shared" si="72"/>
        <v>52.156057494866523</v>
      </c>
      <c r="BN20" s="35">
        <f t="shared" si="73"/>
        <v>0</v>
      </c>
      <c r="BO20" s="35">
        <f t="shared" si="74"/>
        <v>0</v>
      </c>
      <c r="BP20" s="35">
        <f t="shared" si="75"/>
        <v>0</v>
      </c>
      <c r="BQ20" s="35">
        <f t="shared" si="76"/>
        <v>0</v>
      </c>
      <c r="BR20" s="13">
        <f t="shared" si="99"/>
        <v>100</v>
      </c>
      <c r="BS20" s="14">
        <f t="shared" si="100"/>
        <v>96.975806451612897</v>
      </c>
      <c r="BT20" s="13">
        <f t="shared" si="101"/>
        <v>0</v>
      </c>
      <c r="BU20" s="14">
        <f t="shared" si="102"/>
        <v>0</v>
      </c>
      <c r="BV20" s="14">
        <f t="shared" si="103"/>
        <v>0</v>
      </c>
      <c r="BW20" s="14">
        <f t="shared" si="104"/>
        <v>0</v>
      </c>
      <c r="BX20" s="13">
        <f t="shared" si="105"/>
        <v>51.20967741935484</v>
      </c>
      <c r="BY20" s="14">
        <f t="shared" si="106"/>
        <v>0</v>
      </c>
      <c r="BZ20" s="14">
        <f t="shared" si="107"/>
        <v>0</v>
      </c>
      <c r="CA20" s="13">
        <f t="shared" si="108"/>
        <v>0</v>
      </c>
      <c r="CB20" s="14">
        <f t="shared" si="109"/>
        <v>0</v>
      </c>
      <c r="CC20" s="13">
        <v>49.6</v>
      </c>
      <c r="CD20" s="14">
        <v>48.1</v>
      </c>
      <c r="CI20" s="13">
        <v>25.4</v>
      </c>
      <c r="CN20" s="5">
        <v>2.2000000000000002</v>
      </c>
      <c r="CO20" s="5">
        <v>3</v>
      </c>
      <c r="CP20" s="8" t="s">
        <v>180</v>
      </c>
      <c r="CQ20" s="5" t="s">
        <v>180</v>
      </c>
      <c r="CR20" s="5" t="s">
        <v>180</v>
      </c>
      <c r="CS20" s="5" t="s">
        <v>180</v>
      </c>
      <c r="CT20" s="8">
        <v>2.6</v>
      </c>
      <c r="CU20" s="5" t="s">
        <v>180</v>
      </c>
      <c r="CV20" s="5" t="s">
        <v>180</v>
      </c>
      <c r="CW20" s="8" t="s">
        <v>180</v>
      </c>
      <c r="CX20" s="5" t="s">
        <v>180</v>
      </c>
      <c r="CY20" s="9">
        <f t="shared" si="88"/>
        <v>4.435483870967742</v>
      </c>
      <c r="CZ20" s="9">
        <f t="shared" si="89"/>
        <v>6.2370062370062369</v>
      </c>
      <c r="DA20" s="9" t="str">
        <f t="shared" si="90"/>
        <v/>
      </c>
      <c r="DB20" s="9" t="str">
        <f t="shared" si="91"/>
        <v/>
      </c>
      <c r="DC20" s="9" t="str">
        <f t="shared" si="92"/>
        <v/>
      </c>
      <c r="DD20" s="9" t="str">
        <f t="shared" si="93"/>
        <v/>
      </c>
      <c r="DE20" s="9">
        <f t="shared" si="94"/>
        <v>10.236220472440946</v>
      </c>
      <c r="DF20" s="9" t="str">
        <f t="shared" si="95"/>
        <v/>
      </c>
      <c r="DG20" s="9" t="str">
        <f t="shared" si="96"/>
        <v/>
      </c>
      <c r="DH20" s="9" t="str">
        <f t="shared" si="97"/>
        <v/>
      </c>
      <c r="DI20" s="9" t="str">
        <f t="shared" si="98"/>
        <v/>
      </c>
    </row>
    <row r="21" spans="1:113" x14ac:dyDescent="0.2">
      <c r="A21" s="3" t="s">
        <v>199</v>
      </c>
      <c r="B21" s="3" t="e">
        <f>VLOOKUP(A21,#REF!,5,FALSE)</f>
        <v>#REF!</v>
      </c>
      <c r="C21" s="4">
        <v>4</v>
      </c>
      <c r="D21" s="35">
        <f t="shared" si="18"/>
        <v>-7.1080808080808104</v>
      </c>
      <c r="E21" s="35">
        <f t="shared" si="19"/>
        <v>-5.788888888888895</v>
      </c>
      <c r="F21" s="35">
        <f t="shared" si="20"/>
        <v>-5.3244274809160181</v>
      </c>
      <c r="G21" s="35">
        <f t="shared" si="21"/>
        <v>-9.6992187499999964</v>
      </c>
      <c r="H21" s="35">
        <f t="shared" si="22"/>
        <v>0.71640624999999147</v>
      </c>
      <c r="I21" s="35">
        <f t="shared" si="23"/>
        <v>-5.384677419354837</v>
      </c>
      <c r="J21" s="35">
        <f t="shared" si="24"/>
        <v>-13.861061946902652</v>
      </c>
      <c r="K21" s="35">
        <f t="shared" si="25"/>
        <v>-13.027731092436973</v>
      </c>
      <c r="L21" s="35">
        <f t="shared" si="26"/>
        <v>-1.5571428571428605</v>
      </c>
      <c r="M21" s="35">
        <f t="shared" si="27"/>
        <v>-1.8386792452830143</v>
      </c>
      <c r="N21" s="35">
        <f t="shared" si="28"/>
        <v>0.25151515151514658</v>
      </c>
      <c r="O21" s="36">
        <f t="shared" si="29"/>
        <v>3.5090909090909079</v>
      </c>
      <c r="P21" s="35">
        <f t="shared" si="30"/>
        <v>3.4090909090909101</v>
      </c>
      <c r="Q21" s="35">
        <f t="shared" si="31"/>
        <v>3.0090909090909079</v>
      </c>
      <c r="R21" s="35">
        <f t="shared" si="32"/>
        <v>-3.1909090909090914</v>
      </c>
      <c r="S21" s="35">
        <f t="shared" si="33"/>
        <v>6.3090909090909086</v>
      </c>
      <c r="T21" s="35">
        <f t="shared" si="34"/>
        <v>-6.0909090909090899</v>
      </c>
      <c r="U21" s="35">
        <f t="shared" si="35"/>
        <v>-8.5909090909090899</v>
      </c>
      <c r="V21" s="35">
        <f t="shared" si="36"/>
        <v>-8.8909090909090907</v>
      </c>
      <c r="W21" s="35">
        <f t="shared" si="37"/>
        <v>2.9090909090909101</v>
      </c>
      <c r="X21" s="35">
        <f t="shared" si="38"/>
        <v>2.8090909090909086</v>
      </c>
      <c r="Y21" s="35">
        <f t="shared" si="39"/>
        <v>4.8090909090909086</v>
      </c>
      <c r="Z21" s="35">
        <f t="shared" si="40"/>
        <v>99.384236453201964</v>
      </c>
      <c r="AA21" s="35">
        <f t="shared" si="41"/>
        <v>100</v>
      </c>
      <c r="AB21" s="35">
        <f t="shared" si="42"/>
        <v>80.13489628493295</v>
      </c>
      <c r="AC21" s="35">
        <f t="shared" si="43"/>
        <v>58.566699709693403</v>
      </c>
      <c r="AD21" s="35">
        <f t="shared" si="44"/>
        <v>100</v>
      </c>
      <c r="AE21" s="35">
        <f t="shared" si="45"/>
        <v>65.172413793103445</v>
      </c>
      <c r="AF21" s="35">
        <f t="shared" si="46"/>
        <v>43.640719308070445</v>
      </c>
      <c r="AG21" s="35">
        <f t="shared" si="47"/>
        <v>46.033367381681998</v>
      </c>
      <c r="AH21" s="35">
        <f t="shared" si="48"/>
        <v>100</v>
      </c>
      <c r="AI21" s="35">
        <f t="shared" si="49"/>
        <v>87.497915295150321</v>
      </c>
      <c r="AJ21" s="35">
        <f t="shared" si="50"/>
        <v>100</v>
      </c>
      <c r="AK21" s="36">
        <f t="shared" si="51"/>
        <v>100</v>
      </c>
      <c r="AL21" s="35">
        <f t="shared" si="51"/>
        <v>99.509803921568633</v>
      </c>
      <c r="AM21" s="35">
        <f t="shared" si="52"/>
        <v>85.775862068965509</v>
      </c>
      <c r="AN21" s="35">
        <f t="shared" si="52"/>
        <v>59.051724137931039</v>
      </c>
      <c r="AO21" s="35">
        <f t="shared" si="52"/>
        <v>100</v>
      </c>
      <c r="AP21" s="35">
        <f t="shared" si="52"/>
        <v>46.551724137931039</v>
      </c>
      <c r="AQ21" s="35">
        <f t="shared" si="53"/>
        <v>41.919191919191924</v>
      </c>
      <c r="AR21" s="35">
        <f t="shared" si="53"/>
        <v>40.404040404040401</v>
      </c>
      <c r="AS21" s="35">
        <f t="shared" si="53"/>
        <v>100</v>
      </c>
      <c r="AT21" s="35">
        <f t="shared" si="54"/>
        <v>90.783410138248854</v>
      </c>
      <c r="AU21" s="35">
        <f t="shared" si="54"/>
        <v>100</v>
      </c>
      <c r="AV21" s="36">
        <f t="shared" si="55"/>
        <v>78.07112068965516</v>
      </c>
      <c r="AW21" s="35">
        <f t="shared" si="56"/>
        <v>78.554832713754635</v>
      </c>
      <c r="AX21" s="35">
        <f t="shared" si="57"/>
        <v>80.13489628493295</v>
      </c>
      <c r="AY21" s="35">
        <f t="shared" si="58"/>
        <v>58.566699709693403</v>
      </c>
      <c r="AZ21" s="35">
        <f t="shared" si="59"/>
        <v>100</v>
      </c>
      <c r="BA21" s="35">
        <f t="shared" si="60"/>
        <v>65.172413793103445</v>
      </c>
      <c r="BB21" s="35">
        <f t="shared" si="61"/>
        <v>35.482015152587977</v>
      </c>
      <c r="BC21" s="35">
        <f t="shared" si="62"/>
        <v>37.427353738860909</v>
      </c>
      <c r="BD21" s="35">
        <f t="shared" si="63"/>
        <v>81.30483574780655</v>
      </c>
      <c r="BE21" s="35">
        <f t="shared" si="64"/>
        <v>78.120689655172413</v>
      </c>
      <c r="BF21" s="35">
        <f t="shared" si="65"/>
        <v>89.282915360501562</v>
      </c>
      <c r="BG21" s="36">
        <f t="shared" si="66"/>
        <v>37.5</v>
      </c>
      <c r="BH21" s="35">
        <f t="shared" si="67"/>
        <v>37.732342007434944</v>
      </c>
      <c r="BI21" s="35">
        <f t="shared" si="68"/>
        <v>38.491295938104443</v>
      </c>
      <c r="BJ21" s="35">
        <f t="shared" si="69"/>
        <v>28.131416837782339</v>
      </c>
      <c r="BK21" s="35">
        <f t="shared" si="70"/>
        <v>48.033126293995863</v>
      </c>
      <c r="BL21" s="35">
        <f t="shared" si="71"/>
        <v>31.304347826086957</v>
      </c>
      <c r="BM21" s="35">
        <f t="shared" si="72"/>
        <v>17.043121149897331</v>
      </c>
      <c r="BN21" s="35">
        <f t="shared" si="73"/>
        <v>17.977528089887642</v>
      </c>
      <c r="BO21" s="35">
        <f t="shared" si="74"/>
        <v>39.053254437869818</v>
      </c>
      <c r="BP21" s="35">
        <f t="shared" si="75"/>
        <v>37.523809523809526</v>
      </c>
      <c r="BQ21" s="35">
        <f t="shared" si="76"/>
        <v>42.885375494071148</v>
      </c>
      <c r="BR21" s="13">
        <f t="shared" si="99"/>
        <v>87.931034482758619</v>
      </c>
      <c r="BS21" s="14">
        <f t="shared" si="100"/>
        <v>87.500000000000014</v>
      </c>
      <c r="BT21" s="13">
        <f t="shared" si="101"/>
        <v>85.775862068965509</v>
      </c>
      <c r="BU21" s="14">
        <f t="shared" si="102"/>
        <v>59.051724137931039</v>
      </c>
      <c r="BV21" s="14">
        <f t="shared" si="103"/>
        <v>100</v>
      </c>
      <c r="BW21" s="14">
        <f t="shared" si="104"/>
        <v>46.551724137931039</v>
      </c>
      <c r="BX21" s="13">
        <f t="shared" si="105"/>
        <v>35.775862068965516</v>
      </c>
      <c r="BY21" s="14">
        <f t="shared" si="106"/>
        <v>34.482758620689658</v>
      </c>
      <c r="BZ21" s="14">
        <f t="shared" si="107"/>
        <v>85.344827586206904</v>
      </c>
      <c r="CA21" s="13">
        <f t="shared" si="108"/>
        <v>84.91379310344827</v>
      </c>
      <c r="CB21" s="14">
        <f t="shared" si="109"/>
        <v>93.534482758620683</v>
      </c>
      <c r="CC21" s="13">
        <v>20.399999999999999</v>
      </c>
      <c r="CD21" s="14">
        <v>20.3</v>
      </c>
      <c r="CE21" s="13">
        <v>19.899999999999999</v>
      </c>
      <c r="CF21" s="14">
        <v>13.7</v>
      </c>
      <c r="CG21" s="14">
        <v>23.2</v>
      </c>
      <c r="CH21" s="14">
        <v>10.8</v>
      </c>
      <c r="CI21" s="13">
        <v>8.3000000000000007</v>
      </c>
      <c r="CJ21" s="14">
        <v>8</v>
      </c>
      <c r="CK21" s="14">
        <v>19.8</v>
      </c>
      <c r="CL21" s="13">
        <v>19.7</v>
      </c>
      <c r="CM21" s="14">
        <v>21.7</v>
      </c>
      <c r="CN21" s="5">
        <v>4.4000000000000004</v>
      </c>
      <c r="CO21" s="5">
        <v>5.3</v>
      </c>
      <c r="CP21" s="8">
        <v>4</v>
      </c>
      <c r="CQ21" s="5">
        <v>3</v>
      </c>
      <c r="CR21" s="5">
        <v>6.2</v>
      </c>
      <c r="CS21" s="5">
        <v>3.4</v>
      </c>
      <c r="CT21" s="8">
        <v>1.7</v>
      </c>
      <c r="CU21" s="5">
        <v>1.3</v>
      </c>
      <c r="CV21" s="5">
        <v>3.8</v>
      </c>
      <c r="CW21" s="8">
        <v>5.7</v>
      </c>
      <c r="CX21" s="5">
        <v>5.5</v>
      </c>
      <c r="CY21" s="9">
        <f t="shared" si="88"/>
        <v>21.568627450980397</v>
      </c>
      <c r="CZ21" s="9">
        <f t="shared" si="89"/>
        <v>26.108374384236448</v>
      </c>
      <c r="DA21" s="9">
        <f t="shared" si="90"/>
        <v>20.100502512562816</v>
      </c>
      <c r="DB21" s="9">
        <f t="shared" si="91"/>
        <v>21.897810218978105</v>
      </c>
      <c r="DC21" s="9">
        <f t="shared" si="92"/>
        <v>26.724137931034488</v>
      </c>
      <c r="DD21" s="9">
        <f t="shared" si="93"/>
        <v>31.481481481481477</v>
      </c>
      <c r="DE21" s="9">
        <f t="shared" si="94"/>
        <v>20.481927710843369</v>
      </c>
      <c r="DF21" s="9">
        <f t="shared" si="95"/>
        <v>16.25</v>
      </c>
      <c r="DG21" s="9">
        <f t="shared" si="96"/>
        <v>19.19191919191919</v>
      </c>
      <c r="DH21" s="9">
        <f t="shared" si="97"/>
        <v>28.934010152284266</v>
      </c>
      <c r="DI21" s="9">
        <f t="shared" si="98"/>
        <v>25.345622119815669</v>
      </c>
    </row>
    <row r="22" spans="1:113" x14ac:dyDescent="0.2">
      <c r="A22" s="3" t="s">
        <v>200</v>
      </c>
      <c r="B22" s="3" t="e">
        <f>VLOOKUP(A22,#REF!,5,FALSE)</f>
        <v>#REF!</v>
      </c>
      <c r="C22" s="4">
        <v>3</v>
      </c>
      <c r="D22" s="35">
        <f t="shared" si="18"/>
        <v>3.3919191919191896</v>
      </c>
      <c r="E22" s="35">
        <f t="shared" si="19"/>
        <v>-0.28888888888889497</v>
      </c>
      <c r="F22" s="35">
        <f t="shared" si="20"/>
        <v>14.975572519083986</v>
      </c>
      <c r="G22" s="35">
        <f t="shared" si="21"/>
        <v>6.5007812500000028</v>
      </c>
      <c r="H22" s="35">
        <f t="shared" si="22"/>
        <v>15.816406249999989</v>
      </c>
      <c r="I22" s="35">
        <f t="shared" si="23"/>
        <v>8.5153225806451616</v>
      </c>
      <c r="J22" s="35">
        <f t="shared" si="24"/>
        <v>8.6389380530973483</v>
      </c>
      <c r="K22" s="35">
        <f t="shared" si="25"/>
        <v>8.3722689075630257</v>
      </c>
      <c r="L22" s="35">
        <f t="shared" si="26"/>
        <v>20.942857142857136</v>
      </c>
      <c r="M22" s="35">
        <f t="shared" si="27"/>
        <v>19.061320754716988</v>
      </c>
      <c r="N22" s="35">
        <f t="shared" si="28"/>
        <v>17.151515151515149</v>
      </c>
      <c r="O22" s="36">
        <f t="shared" si="29"/>
        <v>-2.8727272727272819</v>
      </c>
      <c r="P22" s="35">
        <f t="shared" si="30"/>
        <v>-7.9727272727272798</v>
      </c>
      <c r="Q22" s="35">
        <f t="shared" si="31"/>
        <v>6.4272727272727224</v>
      </c>
      <c r="R22" s="35">
        <f t="shared" si="32"/>
        <v>-3.8727272727272819</v>
      </c>
      <c r="S22" s="35">
        <f t="shared" si="33"/>
        <v>4.5272727272727167</v>
      </c>
      <c r="T22" s="35">
        <f t="shared" si="34"/>
        <v>-9.0727272727272812</v>
      </c>
      <c r="U22" s="35">
        <f t="shared" si="35"/>
        <v>-2.9727272727272798</v>
      </c>
      <c r="V22" s="35">
        <f t="shared" si="36"/>
        <v>-4.3727272727272819</v>
      </c>
      <c r="W22" s="35">
        <f t="shared" si="37"/>
        <v>8.5272727272727167</v>
      </c>
      <c r="X22" s="35">
        <f t="shared" si="38"/>
        <v>6.8272727272727209</v>
      </c>
      <c r="Y22" s="35">
        <f t="shared" si="39"/>
        <v>4.8272727272727209</v>
      </c>
      <c r="Z22" s="35">
        <f t="shared" si="40"/>
        <v>100</v>
      </c>
      <c r="AA22" s="35">
        <f t="shared" si="41"/>
        <v>84.426318258923743</v>
      </c>
      <c r="AB22" s="35">
        <f t="shared" si="42"/>
        <v>98.058188686487128</v>
      </c>
      <c r="AC22" s="35">
        <f t="shared" si="43"/>
        <v>77.426670455337458</v>
      </c>
      <c r="AD22" s="35">
        <f t="shared" si="44"/>
        <v>100</v>
      </c>
      <c r="AE22" s="35">
        <f t="shared" si="45"/>
        <v>90.287206266318535</v>
      </c>
      <c r="AF22" s="35">
        <f t="shared" si="46"/>
        <v>75.80351551691497</v>
      </c>
      <c r="AG22" s="35">
        <f t="shared" si="47"/>
        <v>79.187186229978479</v>
      </c>
      <c r="AH22" s="35">
        <f t="shared" si="48"/>
        <v>100</v>
      </c>
      <c r="AI22" s="35">
        <f t="shared" si="49"/>
        <v>100</v>
      </c>
      <c r="AJ22" s="35">
        <f t="shared" si="50"/>
        <v>98.643859888237714</v>
      </c>
      <c r="AK22" s="36">
        <f t="shared" si="51"/>
        <v>100</v>
      </c>
      <c r="AL22" s="35">
        <f t="shared" si="51"/>
        <v>83.49514563106797</v>
      </c>
      <c r="AM22" s="35">
        <f t="shared" si="52"/>
        <v>100</v>
      </c>
      <c r="AN22" s="35">
        <f t="shared" si="52"/>
        <v>74.378109452736311</v>
      </c>
      <c r="AO22" s="35">
        <f t="shared" si="52"/>
        <v>95.273631840796</v>
      </c>
      <c r="AP22" s="35">
        <f t="shared" si="52"/>
        <v>61.442786069651739</v>
      </c>
      <c r="AQ22" s="35">
        <f t="shared" si="53"/>
        <v>72.813238770685587</v>
      </c>
      <c r="AR22" s="35">
        <f t="shared" si="53"/>
        <v>69.503546099290787</v>
      </c>
      <c r="AS22" s="35">
        <f t="shared" si="53"/>
        <v>100</v>
      </c>
      <c r="AT22" s="35">
        <f t="shared" si="54"/>
        <v>100</v>
      </c>
      <c r="AU22" s="35">
        <f t="shared" si="54"/>
        <v>95.073891625615758</v>
      </c>
      <c r="AV22" s="36">
        <f t="shared" si="55"/>
        <v>68.081195244055081</v>
      </c>
      <c r="AW22" s="35">
        <f t="shared" si="56"/>
        <v>57.478446571225192</v>
      </c>
      <c r="AX22" s="35">
        <f t="shared" si="57"/>
        <v>93.197250915675568</v>
      </c>
      <c r="AY22" s="35">
        <f t="shared" si="58"/>
        <v>73.588477725836285</v>
      </c>
      <c r="AZ22" s="35">
        <f t="shared" si="59"/>
        <v>95.04280281338562</v>
      </c>
      <c r="BA22" s="35">
        <f t="shared" si="60"/>
        <v>85.811491417411872</v>
      </c>
      <c r="BB22" s="35">
        <f t="shared" si="61"/>
        <v>75.80351551691497</v>
      </c>
      <c r="BC22" s="35">
        <f t="shared" si="62"/>
        <v>79.187186229978479</v>
      </c>
      <c r="BD22" s="35">
        <f t="shared" si="63"/>
        <v>100</v>
      </c>
      <c r="BE22" s="35">
        <f t="shared" si="64"/>
        <v>92.690307328605215</v>
      </c>
      <c r="BF22" s="35">
        <f t="shared" si="65"/>
        <v>91.433296891206254</v>
      </c>
      <c r="BG22" s="36">
        <f t="shared" si="66"/>
        <v>56.801470588235297</v>
      </c>
      <c r="BH22" s="35">
        <f t="shared" si="67"/>
        <v>47.955390334572492</v>
      </c>
      <c r="BI22" s="35">
        <f t="shared" si="68"/>
        <v>77.756286266924576</v>
      </c>
      <c r="BJ22" s="35">
        <f t="shared" si="69"/>
        <v>61.396303901437371</v>
      </c>
      <c r="BK22" s="35">
        <f t="shared" si="70"/>
        <v>79.296066252587991</v>
      </c>
      <c r="BL22" s="35">
        <f t="shared" si="71"/>
        <v>71.594202898550719</v>
      </c>
      <c r="BM22" s="35">
        <f t="shared" si="72"/>
        <v>63.244353182751539</v>
      </c>
      <c r="BN22" s="35">
        <f t="shared" si="73"/>
        <v>66.067415730337075</v>
      </c>
      <c r="BO22" s="35">
        <f t="shared" si="74"/>
        <v>83.431952662721883</v>
      </c>
      <c r="BP22" s="35">
        <f t="shared" si="75"/>
        <v>77.333333333333329</v>
      </c>
      <c r="BQ22" s="35">
        <f t="shared" si="76"/>
        <v>76.284584980237156</v>
      </c>
      <c r="BR22" s="13">
        <f t="shared" si="99"/>
        <v>73.049645390070921</v>
      </c>
      <c r="BS22" s="14">
        <f t="shared" si="100"/>
        <v>60.992907801418447</v>
      </c>
      <c r="BT22" s="13">
        <f t="shared" si="101"/>
        <v>95.035460992907815</v>
      </c>
      <c r="BU22" s="14">
        <f t="shared" si="102"/>
        <v>70.685579196217503</v>
      </c>
      <c r="BV22" s="14">
        <f t="shared" si="103"/>
        <v>90.543735224586285</v>
      </c>
      <c r="BW22" s="14">
        <f t="shared" si="104"/>
        <v>58.392434988179673</v>
      </c>
      <c r="BX22" s="13">
        <f t="shared" si="105"/>
        <v>72.813238770685587</v>
      </c>
      <c r="BY22" s="14">
        <f t="shared" si="106"/>
        <v>69.503546099290787</v>
      </c>
      <c r="BZ22" s="14">
        <f t="shared" si="107"/>
        <v>100</v>
      </c>
      <c r="CA22" s="13">
        <f t="shared" si="108"/>
        <v>95.981087470449182</v>
      </c>
      <c r="CB22" s="14">
        <f t="shared" si="109"/>
        <v>91.252955082742332</v>
      </c>
      <c r="CC22" s="13">
        <v>30.9</v>
      </c>
      <c r="CD22" s="14">
        <v>25.8</v>
      </c>
      <c r="CE22" s="13">
        <v>40.200000000000003</v>
      </c>
      <c r="CF22" s="14">
        <v>29.9</v>
      </c>
      <c r="CG22" s="14">
        <v>38.299999999999997</v>
      </c>
      <c r="CH22" s="14">
        <v>24.7</v>
      </c>
      <c r="CI22" s="13">
        <v>30.8</v>
      </c>
      <c r="CJ22" s="14">
        <v>29.4</v>
      </c>
      <c r="CK22" s="14">
        <v>42.3</v>
      </c>
      <c r="CL22" s="13">
        <v>40.6</v>
      </c>
      <c r="CM22" s="14">
        <v>38.6</v>
      </c>
      <c r="CN22" s="5">
        <v>2.1</v>
      </c>
      <c r="CO22" s="5">
        <v>1.6</v>
      </c>
      <c r="CP22" s="8">
        <v>3.2</v>
      </c>
      <c r="CQ22" s="5">
        <v>1.5</v>
      </c>
      <c r="CR22" s="5">
        <v>3.1</v>
      </c>
      <c r="CS22" s="5">
        <v>3.3</v>
      </c>
      <c r="CT22" s="8">
        <v>2.8</v>
      </c>
      <c r="CU22" s="5">
        <v>2.1</v>
      </c>
      <c r="CV22" s="5">
        <v>3.6</v>
      </c>
      <c r="CW22" s="8">
        <v>4</v>
      </c>
      <c r="CX22" s="5">
        <v>3.4</v>
      </c>
      <c r="CY22" s="9">
        <f t="shared" si="88"/>
        <v>6.7961165048543704</v>
      </c>
      <c r="CZ22" s="9">
        <f t="shared" si="89"/>
        <v>6.2015503875968996</v>
      </c>
      <c r="DA22" s="9">
        <f t="shared" si="90"/>
        <v>7.9601990049751246</v>
      </c>
      <c r="DB22" s="9">
        <f t="shared" si="91"/>
        <v>5.0167224080267561</v>
      </c>
      <c r="DC22" s="9">
        <f t="shared" si="92"/>
        <v>8.093994778067886</v>
      </c>
      <c r="DD22" s="9">
        <f t="shared" si="93"/>
        <v>13.360323886639675</v>
      </c>
      <c r="DE22" s="9">
        <f t="shared" si="94"/>
        <v>9.0909090909090899</v>
      </c>
      <c r="DF22" s="9">
        <f t="shared" si="95"/>
        <v>7.1428571428571441</v>
      </c>
      <c r="DG22" s="9">
        <f t="shared" si="96"/>
        <v>8.5106382978723421</v>
      </c>
      <c r="DH22" s="9">
        <f t="shared" si="97"/>
        <v>9.8522167487684715</v>
      </c>
      <c r="DI22" s="9">
        <f t="shared" si="98"/>
        <v>8.8082901554404138</v>
      </c>
    </row>
    <row r="23" spans="1:113" x14ac:dyDescent="0.2">
      <c r="A23" s="3" t="s">
        <v>201</v>
      </c>
      <c r="B23" s="3" t="e">
        <f>VLOOKUP(A23,#REF!,5,FALSE)</f>
        <v>#REF!</v>
      </c>
      <c r="C23" s="4">
        <v>3</v>
      </c>
      <c r="D23" s="35">
        <f t="shared" si="18"/>
        <v>26.89191919191919</v>
      </c>
      <c r="E23" s="35">
        <f t="shared" si="19"/>
        <v>27.711111111111101</v>
      </c>
      <c r="F23" s="35">
        <f t="shared" si="20"/>
        <v>26.475572519083986</v>
      </c>
      <c r="G23" s="35">
        <f t="shared" si="21"/>
        <v>23.500781250000003</v>
      </c>
      <c r="H23" s="35">
        <f t="shared" si="22"/>
        <v>25.816406249999989</v>
      </c>
      <c r="I23" s="35">
        <f t="shared" si="23"/>
        <v>17.815322580645162</v>
      </c>
      <c r="J23" s="35">
        <f t="shared" si="24"/>
        <v>25.03893805309735</v>
      </c>
      <c r="K23" s="35">
        <f t="shared" si="25"/>
        <v>23.472268907563027</v>
      </c>
      <c r="L23" s="35">
        <f t="shared" si="26"/>
        <v>29.142857142857139</v>
      </c>
      <c r="M23" s="35">
        <f t="shared" si="27"/>
        <v>30.961320754716986</v>
      </c>
      <c r="N23" s="35">
        <f t="shared" si="28"/>
        <v>26.451515151515146</v>
      </c>
      <c r="O23" s="36">
        <f t="shared" si="29"/>
        <v>6.0636363636363697</v>
      </c>
      <c r="P23" s="35">
        <f t="shared" si="30"/>
        <v>5.4636363636363683</v>
      </c>
      <c r="Q23" s="35">
        <f t="shared" si="31"/>
        <v>3.363636363636374</v>
      </c>
      <c r="R23" s="35">
        <f t="shared" si="32"/>
        <v>-1.4363636363636303</v>
      </c>
      <c r="S23" s="35">
        <f t="shared" si="33"/>
        <v>-3.6363636363631713E-2</v>
      </c>
      <c r="T23" s="35">
        <f t="shared" si="34"/>
        <v>-14.336363636363629</v>
      </c>
      <c r="U23" s="35">
        <f t="shared" si="35"/>
        <v>-1.136363636363626</v>
      </c>
      <c r="V23" s="35">
        <f t="shared" si="36"/>
        <v>-3.8363636363636289</v>
      </c>
      <c r="W23" s="35">
        <f t="shared" si="37"/>
        <v>2.1636363636363711</v>
      </c>
      <c r="X23" s="35">
        <f t="shared" si="38"/>
        <v>4.1636363636363711</v>
      </c>
      <c r="Y23" s="35">
        <f t="shared" si="39"/>
        <v>-0.43636363636363029</v>
      </c>
      <c r="Z23" s="35">
        <f t="shared" si="40"/>
        <v>100</v>
      </c>
      <c r="AA23" s="35">
        <f t="shared" si="41"/>
        <v>100</v>
      </c>
      <c r="AB23" s="35">
        <f t="shared" si="42"/>
        <v>100</v>
      </c>
      <c r="AC23" s="35">
        <f t="shared" si="43"/>
        <v>96.303901437371664</v>
      </c>
      <c r="AD23" s="35">
        <f t="shared" si="44"/>
        <v>100</v>
      </c>
      <c r="AE23" s="35">
        <f t="shared" si="45"/>
        <v>98.550724637681157</v>
      </c>
      <c r="AF23" s="35">
        <f t="shared" si="46"/>
        <v>96.919917864476375</v>
      </c>
      <c r="AG23" s="35">
        <f t="shared" si="47"/>
        <v>100</v>
      </c>
      <c r="AH23" s="35">
        <f t="shared" si="48"/>
        <v>99.605522682445752</v>
      </c>
      <c r="AI23" s="35">
        <f t="shared" si="49"/>
        <v>100</v>
      </c>
      <c r="AJ23" s="35">
        <f t="shared" si="50"/>
        <v>94.664031620553359</v>
      </c>
      <c r="AK23" s="36">
        <f t="shared" si="51"/>
        <v>100</v>
      </c>
      <c r="AL23" s="35">
        <f t="shared" si="51"/>
        <v>98.89705882352942</v>
      </c>
      <c r="AM23" s="35">
        <f t="shared" si="52"/>
        <v>100</v>
      </c>
      <c r="AN23" s="35">
        <f t="shared" si="52"/>
        <v>90.715667311411991</v>
      </c>
      <c r="AO23" s="35">
        <f t="shared" si="52"/>
        <v>93.423597678916821</v>
      </c>
      <c r="AP23" s="35">
        <f t="shared" si="52"/>
        <v>65.764023210831724</v>
      </c>
      <c r="AQ23" s="35">
        <f t="shared" si="53"/>
        <v>93.465346534653463</v>
      </c>
      <c r="AR23" s="35">
        <f t="shared" si="53"/>
        <v>88.118811881188122</v>
      </c>
      <c r="AS23" s="35">
        <f t="shared" si="53"/>
        <v>100</v>
      </c>
      <c r="AT23" s="35">
        <f t="shared" si="54"/>
        <v>100</v>
      </c>
      <c r="AU23" s="35">
        <f t="shared" si="54"/>
        <v>91.238095238095241</v>
      </c>
      <c r="AV23" s="36">
        <f t="shared" si="55"/>
        <v>100</v>
      </c>
      <c r="AW23" s="35">
        <f t="shared" si="56"/>
        <v>100</v>
      </c>
      <c r="AX23" s="35">
        <f t="shared" si="57"/>
        <v>100</v>
      </c>
      <c r="AY23" s="35">
        <f t="shared" si="58"/>
        <v>96.303901437371664</v>
      </c>
      <c r="AZ23" s="35">
        <f t="shared" si="59"/>
        <v>100</v>
      </c>
      <c r="BA23" s="35">
        <f t="shared" si="60"/>
        <v>98.550724637681157</v>
      </c>
      <c r="BB23" s="35">
        <f t="shared" si="61"/>
        <v>96.919917864476375</v>
      </c>
      <c r="BC23" s="35">
        <f t="shared" si="62"/>
        <v>100</v>
      </c>
      <c r="BD23" s="35">
        <f t="shared" si="63"/>
        <v>99.605522682445752</v>
      </c>
      <c r="BE23" s="35">
        <f t="shared" si="64"/>
        <v>100</v>
      </c>
      <c r="BF23" s="35">
        <f t="shared" si="65"/>
        <v>94.664031620553359</v>
      </c>
      <c r="BG23" s="36">
        <f t="shared" si="66"/>
        <v>100</v>
      </c>
      <c r="BH23" s="35">
        <f t="shared" si="67"/>
        <v>100</v>
      </c>
      <c r="BI23" s="35">
        <f t="shared" si="68"/>
        <v>100</v>
      </c>
      <c r="BJ23" s="35">
        <f t="shared" si="69"/>
        <v>96.303901437371664</v>
      </c>
      <c r="BK23" s="35">
        <f t="shared" si="70"/>
        <v>100</v>
      </c>
      <c r="BL23" s="35">
        <f t="shared" si="71"/>
        <v>98.550724637681157</v>
      </c>
      <c r="BM23" s="35">
        <f t="shared" si="72"/>
        <v>96.919917864476375</v>
      </c>
      <c r="BN23" s="35">
        <f t="shared" si="73"/>
        <v>100</v>
      </c>
      <c r="BO23" s="35">
        <f t="shared" si="74"/>
        <v>99.605522682445752</v>
      </c>
      <c r="BP23" s="35">
        <f t="shared" si="75"/>
        <v>100</v>
      </c>
      <c r="BQ23" s="35">
        <f t="shared" si="76"/>
        <v>94.664031620553359</v>
      </c>
      <c r="BR23" s="13">
        <f t="shared" si="99"/>
        <v>100</v>
      </c>
      <c r="BS23" s="14">
        <f t="shared" si="100"/>
        <v>98.897058823529406</v>
      </c>
      <c r="BT23" s="13">
        <f t="shared" si="101"/>
        <v>95.036764705882362</v>
      </c>
      <c r="BU23" s="14">
        <f t="shared" si="102"/>
        <v>86.213235294117652</v>
      </c>
      <c r="BV23" s="14">
        <f t="shared" si="103"/>
        <v>88.786764705882348</v>
      </c>
      <c r="BW23" s="14">
        <f t="shared" si="104"/>
        <v>62.5</v>
      </c>
      <c r="BX23" s="13">
        <f t="shared" si="105"/>
        <v>86.764705882352942</v>
      </c>
      <c r="BY23" s="14">
        <f t="shared" si="106"/>
        <v>81.80147058823529</v>
      </c>
      <c r="BZ23" s="14">
        <f t="shared" si="107"/>
        <v>92.830882352941174</v>
      </c>
      <c r="CA23" s="13">
        <f t="shared" si="108"/>
        <v>96.507352941176478</v>
      </c>
      <c r="CB23" s="14">
        <f t="shared" si="109"/>
        <v>88.05147058823529</v>
      </c>
      <c r="CC23" s="13">
        <v>54.4</v>
      </c>
      <c r="CD23" s="14">
        <v>53.8</v>
      </c>
      <c r="CE23" s="13">
        <v>51.7</v>
      </c>
      <c r="CF23" s="14">
        <v>46.9</v>
      </c>
      <c r="CG23" s="14">
        <v>48.3</v>
      </c>
      <c r="CH23" s="14">
        <v>34</v>
      </c>
      <c r="CI23" s="13">
        <v>47.2</v>
      </c>
      <c r="CJ23" s="14">
        <v>44.5</v>
      </c>
      <c r="CK23" s="14">
        <v>50.5</v>
      </c>
      <c r="CL23" s="13">
        <v>52.5</v>
      </c>
      <c r="CM23" s="14">
        <v>47.9</v>
      </c>
      <c r="CN23" s="5">
        <v>2</v>
      </c>
      <c r="CO23" s="5">
        <v>2.6</v>
      </c>
      <c r="CP23" s="8">
        <v>1.8</v>
      </c>
      <c r="CQ23" s="5">
        <v>1.9</v>
      </c>
      <c r="CR23" s="5">
        <v>2.7</v>
      </c>
      <c r="CS23" s="5">
        <v>4.2</v>
      </c>
      <c r="CT23" s="8">
        <v>3.6</v>
      </c>
      <c r="CU23" s="5">
        <v>3.6</v>
      </c>
      <c r="CV23" s="5">
        <v>2.8</v>
      </c>
      <c r="CW23" s="8">
        <v>4.2</v>
      </c>
      <c r="CX23" s="5">
        <v>4.5</v>
      </c>
      <c r="CY23" s="9">
        <f t="shared" si="88"/>
        <v>3.6764705882352944</v>
      </c>
      <c r="CZ23" s="9">
        <f t="shared" si="89"/>
        <v>4.8327137546468402</v>
      </c>
      <c r="DA23" s="9">
        <f t="shared" si="90"/>
        <v>3.4816247582205029</v>
      </c>
      <c r="DB23" s="9">
        <f t="shared" si="91"/>
        <v>4.0511727078891262</v>
      </c>
      <c r="DC23" s="9">
        <f t="shared" si="92"/>
        <v>5.5900621118012435</v>
      </c>
      <c r="DD23" s="9">
        <f t="shared" si="93"/>
        <v>12.352941176470589</v>
      </c>
      <c r="DE23" s="9">
        <f t="shared" si="94"/>
        <v>7.6271186440677958</v>
      </c>
      <c r="DF23" s="9">
        <f t="shared" si="95"/>
        <v>8.0898876404494384</v>
      </c>
      <c r="DG23" s="9">
        <f t="shared" si="96"/>
        <v>5.5445544554455441</v>
      </c>
      <c r="DH23" s="9">
        <f t="shared" si="97"/>
        <v>8</v>
      </c>
      <c r="DI23" s="9">
        <f t="shared" si="98"/>
        <v>9.3945720250521916</v>
      </c>
    </row>
    <row r="24" spans="1:113" x14ac:dyDescent="0.2">
      <c r="A24" s="3" t="s">
        <v>202</v>
      </c>
      <c r="B24" s="3" t="e">
        <f>VLOOKUP(A24,#REF!,5,FALSE)</f>
        <v>#REF!</v>
      </c>
      <c r="C24" s="4">
        <v>3</v>
      </c>
      <c r="D24" s="35">
        <f t="shared" si="18"/>
        <v>11.791919191919188</v>
      </c>
      <c r="E24" s="35">
        <f t="shared" si="19"/>
        <v>13.211111111111101</v>
      </c>
      <c r="F24" s="35">
        <f t="shared" si="20"/>
        <v>15.375572519083985</v>
      </c>
      <c r="G24" s="35">
        <f t="shared" si="21"/>
        <v>13.500781250000003</v>
      </c>
      <c r="H24" s="35">
        <f t="shared" si="22"/>
        <v>9.3164062499999929</v>
      </c>
      <c r="I24" s="35">
        <f t="shared" si="23"/>
        <v>2.0153225806451616</v>
      </c>
      <c r="J24" s="35">
        <f t="shared" si="24"/>
        <v>12.438938053097349</v>
      </c>
      <c r="K24" s="35">
        <f t="shared" si="25"/>
        <v>6.9722689075630271</v>
      </c>
      <c r="L24" s="35">
        <f t="shared" si="26"/>
        <v>11.042857142857137</v>
      </c>
      <c r="M24" s="35">
        <f t="shared" si="27"/>
        <v>17.461320754716986</v>
      </c>
      <c r="N24" s="35">
        <f t="shared" si="28"/>
        <v>13.851515151515144</v>
      </c>
      <c r="O24" s="36">
        <f t="shared" si="29"/>
        <v>5.172727272727272</v>
      </c>
      <c r="P24" s="35">
        <f t="shared" si="30"/>
        <v>5.172727272727272</v>
      </c>
      <c r="Q24" s="35">
        <f t="shared" si="31"/>
        <v>6.4727272727272762</v>
      </c>
      <c r="R24" s="35">
        <f t="shared" si="32"/>
        <v>2.7727272727272734</v>
      </c>
      <c r="S24" s="35">
        <f t="shared" si="33"/>
        <v>-2.3272727272727245</v>
      </c>
      <c r="T24" s="35">
        <f t="shared" si="34"/>
        <v>-15.927272727272726</v>
      </c>
      <c r="U24" s="35">
        <f t="shared" si="35"/>
        <v>0.47272727272727622</v>
      </c>
      <c r="V24" s="35">
        <f t="shared" si="36"/>
        <v>-6.1272727272727252</v>
      </c>
      <c r="W24" s="35">
        <f t="shared" si="37"/>
        <v>-1.7272727272727266</v>
      </c>
      <c r="X24" s="35">
        <f t="shared" si="38"/>
        <v>4.8727272727272748</v>
      </c>
      <c r="Y24" s="35">
        <f t="shared" si="39"/>
        <v>1.172727272727272</v>
      </c>
      <c r="Z24" s="35">
        <f t="shared" si="40"/>
        <v>98.897058823529406</v>
      </c>
      <c r="AA24" s="35">
        <f t="shared" si="41"/>
        <v>100</v>
      </c>
      <c r="AB24" s="35">
        <f t="shared" si="42"/>
        <v>100</v>
      </c>
      <c r="AC24" s="35">
        <f t="shared" si="43"/>
        <v>96.485469497577412</v>
      </c>
      <c r="AD24" s="35">
        <f t="shared" si="44"/>
        <v>83.838692898448741</v>
      </c>
      <c r="AE24" s="35">
        <f t="shared" si="45"/>
        <v>67.176411794102961</v>
      </c>
      <c r="AF24" s="35">
        <f t="shared" si="46"/>
        <v>100</v>
      </c>
      <c r="AG24" s="35">
        <f t="shared" si="47"/>
        <v>88.562707020848222</v>
      </c>
      <c r="AH24" s="35">
        <f t="shared" si="48"/>
        <v>89.947669049492077</v>
      </c>
      <c r="AI24" s="35">
        <f t="shared" si="49"/>
        <v>100</v>
      </c>
      <c r="AJ24" s="35">
        <f t="shared" si="50"/>
        <v>93.911523259349323</v>
      </c>
      <c r="AK24" s="36">
        <f t="shared" si="51"/>
        <v>100</v>
      </c>
      <c r="AL24" s="35">
        <f t="shared" si="51"/>
        <v>100</v>
      </c>
      <c r="AM24" s="35">
        <f t="shared" si="52"/>
        <v>100</v>
      </c>
      <c r="AN24" s="35">
        <f t="shared" si="52"/>
        <v>90.886699507389153</v>
      </c>
      <c r="AO24" s="35">
        <f t="shared" si="52"/>
        <v>78.325123152709352</v>
      </c>
      <c r="AP24" s="35">
        <f t="shared" si="52"/>
        <v>44.827586206896548</v>
      </c>
      <c r="AQ24" s="35">
        <f t="shared" si="53"/>
        <v>100</v>
      </c>
      <c r="AR24" s="35">
        <f t="shared" si="53"/>
        <v>80.924855491329481</v>
      </c>
      <c r="AS24" s="35">
        <f t="shared" si="53"/>
        <v>93.641618497109818</v>
      </c>
      <c r="AT24" s="35">
        <f t="shared" si="54"/>
        <v>100</v>
      </c>
      <c r="AU24" s="35">
        <f t="shared" si="54"/>
        <v>90.512820512820497</v>
      </c>
      <c r="AV24" s="36">
        <f t="shared" si="55"/>
        <v>91.993715589684157</v>
      </c>
      <c r="AW24" s="35">
        <f t="shared" si="56"/>
        <v>93.01966780815647</v>
      </c>
      <c r="AX24" s="35">
        <f t="shared" si="57"/>
        <v>100</v>
      </c>
      <c r="AY24" s="35">
        <f t="shared" si="58"/>
        <v>96.485469497577412</v>
      </c>
      <c r="AZ24" s="35">
        <f t="shared" si="59"/>
        <v>83.838692898448741</v>
      </c>
      <c r="BA24" s="35">
        <f t="shared" si="60"/>
        <v>67.176411794102961</v>
      </c>
      <c r="BB24" s="35">
        <f t="shared" si="61"/>
        <v>90.471470043798874</v>
      </c>
      <c r="BC24" s="35">
        <f t="shared" si="62"/>
        <v>80.123982952344065</v>
      </c>
      <c r="BD24" s="35">
        <f t="shared" si="63"/>
        <v>81.376978459206583</v>
      </c>
      <c r="BE24" s="35">
        <f t="shared" si="64"/>
        <v>94.595355383532748</v>
      </c>
      <c r="BF24" s="35">
        <f t="shared" si="65"/>
        <v>88.835939173270503</v>
      </c>
      <c r="BG24" s="36">
        <f t="shared" si="66"/>
        <v>72.242647058823522</v>
      </c>
      <c r="BH24" s="35">
        <f t="shared" si="67"/>
        <v>73.048327137546465</v>
      </c>
      <c r="BI24" s="35">
        <f t="shared" si="68"/>
        <v>78.529980657640223</v>
      </c>
      <c r="BJ24" s="35">
        <f t="shared" si="69"/>
        <v>75.770020533880896</v>
      </c>
      <c r="BK24" s="35">
        <f t="shared" si="70"/>
        <v>65.838509316770185</v>
      </c>
      <c r="BL24" s="35">
        <f t="shared" si="71"/>
        <v>52.753623188405797</v>
      </c>
      <c r="BM24" s="35">
        <f t="shared" si="72"/>
        <v>71.047227926078023</v>
      </c>
      <c r="BN24" s="35">
        <f t="shared" si="73"/>
        <v>62.921348314606739</v>
      </c>
      <c r="BO24" s="35">
        <f t="shared" si="74"/>
        <v>63.905325443786978</v>
      </c>
      <c r="BP24" s="35">
        <f t="shared" si="75"/>
        <v>74.285714285714292</v>
      </c>
      <c r="BQ24" s="35">
        <f t="shared" si="76"/>
        <v>69.76284584980236</v>
      </c>
      <c r="BR24" s="13">
        <f t="shared" si="99"/>
        <v>96.798029556650235</v>
      </c>
      <c r="BS24" s="14">
        <f t="shared" si="100"/>
        <v>96.798029556650235</v>
      </c>
      <c r="BT24" s="13">
        <f t="shared" si="101"/>
        <v>100</v>
      </c>
      <c r="BU24" s="14">
        <f t="shared" si="102"/>
        <v>90.886699507389153</v>
      </c>
      <c r="BV24" s="14">
        <f t="shared" si="103"/>
        <v>78.325123152709367</v>
      </c>
      <c r="BW24" s="14">
        <f t="shared" si="104"/>
        <v>44.827586206896548</v>
      </c>
      <c r="BX24" s="13">
        <f t="shared" si="105"/>
        <v>85.221674876847288</v>
      </c>
      <c r="BY24" s="14">
        <f t="shared" si="106"/>
        <v>68.965517241379303</v>
      </c>
      <c r="BZ24" s="14">
        <f t="shared" si="107"/>
        <v>79.802955665024626</v>
      </c>
      <c r="CA24" s="13">
        <f t="shared" si="108"/>
        <v>96.059113300492598</v>
      </c>
      <c r="CB24" s="14">
        <f t="shared" si="109"/>
        <v>86.945812807881765</v>
      </c>
      <c r="CC24" s="13">
        <v>39.299999999999997</v>
      </c>
      <c r="CD24" s="14">
        <v>39.299999999999997</v>
      </c>
      <c r="CE24" s="13">
        <v>40.6</v>
      </c>
      <c r="CF24" s="14">
        <v>36.9</v>
      </c>
      <c r="CG24" s="14">
        <v>31.8</v>
      </c>
      <c r="CH24" s="14">
        <v>18.2</v>
      </c>
      <c r="CI24" s="13">
        <v>34.6</v>
      </c>
      <c r="CJ24" s="14">
        <v>28</v>
      </c>
      <c r="CK24" s="14">
        <v>32.4</v>
      </c>
      <c r="CL24" s="13">
        <v>39</v>
      </c>
      <c r="CM24" s="14">
        <v>35.299999999999997</v>
      </c>
      <c r="CN24" s="5">
        <v>2.5</v>
      </c>
      <c r="CO24" s="5">
        <v>2.1</v>
      </c>
      <c r="CP24" s="8">
        <v>3.3</v>
      </c>
      <c r="CQ24" s="5">
        <v>3.8</v>
      </c>
      <c r="CR24" s="5">
        <v>4</v>
      </c>
      <c r="CS24" s="5">
        <v>3.4</v>
      </c>
      <c r="CT24" s="8">
        <v>3.7</v>
      </c>
      <c r="CU24" s="5">
        <v>4</v>
      </c>
      <c r="CV24" s="5">
        <v>3</v>
      </c>
      <c r="CW24" s="8">
        <v>1.7</v>
      </c>
      <c r="CX24" s="5">
        <v>2.5</v>
      </c>
      <c r="CY24" s="9">
        <f t="shared" si="88"/>
        <v>6.3613231552162848</v>
      </c>
      <c r="CZ24" s="9">
        <f t="shared" si="89"/>
        <v>5.3435114503816799</v>
      </c>
      <c r="DA24" s="9">
        <f t="shared" si="90"/>
        <v>8.1280788177339893</v>
      </c>
      <c r="DB24" s="9">
        <f t="shared" si="91"/>
        <v>10.29810298102981</v>
      </c>
      <c r="DC24" s="9">
        <f t="shared" si="92"/>
        <v>12.578616352201259</v>
      </c>
      <c r="DD24" s="9">
        <f t="shared" si="93"/>
        <v>18.681318681318682</v>
      </c>
      <c r="DE24" s="9">
        <f t="shared" si="94"/>
        <v>10.693641618497111</v>
      </c>
      <c r="DF24" s="9">
        <f t="shared" si="95"/>
        <v>14.285714285714285</v>
      </c>
      <c r="DG24" s="9">
        <f t="shared" si="96"/>
        <v>9.2592592592592595</v>
      </c>
      <c r="DH24" s="9">
        <f t="shared" si="97"/>
        <v>4.3589743589743586</v>
      </c>
      <c r="DI24" s="9">
        <f t="shared" si="98"/>
        <v>7.0821529745042495</v>
      </c>
    </row>
    <row r="25" spans="1:113" x14ac:dyDescent="0.2">
      <c r="A25" s="3" t="s">
        <v>203</v>
      </c>
      <c r="B25" s="3" t="e">
        <f>VLOOKUP(A25,#REF!,5,FALSE)</f>
        <v>#REF!</v>
      </c>
      <c r="C25" s="4">
        <v>4</v>
      </c>
      <c r="D25" s="35">
        <f t="shared" si="18"/>
        <v>25.091919191919192</v>
      </c>
      <c r="E25" s="35">
        <f t="shared" si="19"/>
        <v>23.111111111111107</v>
      </c>
      <c r="F25" s="35">
        <f t="shared" si="20"/>
        <v>20.975572519083986</v>
      </c>
      <c r="G25" s="35">
        <f t="shared" si="21"/>
        <v>16.300781250000007</v>
      </c>
      <c r="H25" s="35">
        <f t="shared" si="22"/>
        <v>21.116406249999994</v>
      </c>
      <c r="I25" s="35">
        <f t="shared" si="23"/>
        <v>13.715322580645161</v>
      </c>
      <c r="J25" s="35">
        <f t="shared" si="24"/>
        <v>16.53893805309735</v>
      </c>
      <c r="K25" s="35">
        <f t="shared" si="25"/>
        <v>13.572268907563029</v>
      </c>
      <c r="L25" s="35">
        <f t="shared" si="26"/>
        <v>25.942857142857136</v>
      </c>
      <c r="M25" s="35">
        <f t="shared" si="27"/>
        <v>22.361320754716985</v>
      </c>
      <c r="N25" s="35">
        <f t="shared" si="28"/>
        <v>13.351515151515144</v>
      </c>
      <c r="O25" s="36">
        <f t="shared" si="29"/>
        <v>10.736363636363635</v>
      </c>
      <c r="P25" s="35">
        <f t="shared" si="30"/>
        <v>7.336363636363636</v>
      </c>
      <c r="Q25" s="35">
        <f t="shared" si="31"/>
        <v>4.336363636363636</v>
      </c>
      <c r="R25" s="35">
        <f t="shared" si="32"/>
        <v>-2.163636363636364</v>
      </c>
      <c r="S25" s="35">
        <f t="shared" si="33"/>
        <v>1.7363636363636346</v>
      </c>
      <c r="T25" s="35">
        <f t="shared" si="34"/>
        <v>-11.963636363636368</v>
      </c>
      <c r="U25" s="35">
        <f t="shared" si="35"/>
        <v>-3.163636363636364</v>
      </c>
      <c r="V25" s="35">
        <f t="shared" si="36"/>
        <v>-7.2636363636363654</v>
      </c>
      <c r="W25" s="35">
        <f t="shared" si="37"/>
        <v>5.4363636363636303</v>
      </c>
      <c r="X25" s="35">
        <f t="shared" si="38"/>
        <v>2.0363636363636317</v>
      </c>
      <c r="Y25" s="35">
        <f t="shared" si="39"/>
        <v>-7.0636363636363697</v>
      </c>
      <c r="Z25" s="35">
        <f t="shared" si="40"/>
        <v>100</v>
      </c>
      <c r="AA25" s="35">
        <f t="shared" si="41"/>
        <v>94.579275446308699</v>
      </c>
      <c r="AB25" s="35">
        <f t="shared" si="42"/>
        <v>98.994729650595346</v>
      </c>
      <c r="AC25" s="35">
        <f t="shared" si="43"/>
        <v>90.307160484524232</v>
      </c>
      <c r="AD25" s="35">
        <f t="shared" si="44"/>
        <v>100</v>
      </c>
      <c r="AE25" s="35">
        <f t="shared" si="45"/>
        <v>96.009174311926614</v>
      </c>
      <c r="AF25" s="35">
        <f t="shared" si="46"/>
        <v>85.178271420571235</v>
      </c>
      <c r="AG25" s="35">
        <f t="shared" si="47"/>
        <v>83.341805829394033</v>
      </c>
      <c r="AH25" s="35">
        <f t="shared" si="48"/>
        <v>100</v>
      </c>
      <c r="AI25" s="35">
        <f t="shared" si="49"/>
        <v>100</v>
      </c>
      <c r="AJ25" s="35">
        <f t="shared" si="50"/>
        <v>82.247652317970207</v>
      </c>
      <c r="AK25" s="36">
        <f t="shared" si="51"/>
        <v>100</v>
      </c>
      <c r="AL25" s="35">
        <f t="shared" si="51"/>
        <v>93.536121673003805</v>
      </c>
      <c r="AM25" s="35">
        <f t="shared" si="52"/>
        <v>100</v>
      </c>
      <c r="AN25" s="35">
        <f t="shared" si="52"/>
        <v>85.930735930735935</v>
      </c>
      <c r="AO25" s="35">
        <f t="shared" si="52"/>
        <v>94.372294372294363</v>
      </c>
      <c r="AP25" s="35">
        <f t="shared" si="52"/>
        <v>64.718614718614717</v>
      </c>
      <c r="AQ25" s="35">
        <f t="shared" si="53"/>
        <v>81.818181818181827</v>
      </c>
      <c r="AR25" s="35">
        <f t="shared" si="53"/>
        <v>73.150105708245249</v>
      </c>
      <c r="AS25" s="35">
        <f t="shared" si="53"/>
        <v>100</v>
      </c>
      <c r="AT25" s="35">
        <f t="shared" si="54"/>
        <v>100</v>
      </c>
      <c r="AU25" s="35">
        <f t="shared" si="54"/>
        <v>79.271070615034162</v>
      </c>
      <c r="AV25" s="36">
        <f t="shared" si="55"/>
        <v>100</v>
      </c>
      <c r="AW25" s="35">
        <f t="shared" si="56"/>
        <v>94.579275446308699</v>
      </c>
      <c r="AX25" s="35">
        <f t="shared" si="57"/>
        <v>92.419707143435005</v>
      </c>
      <c r="AY25" s="35">
        <f t="shared" si="58"/>
        <v>84.309148117207087</v>
      </c>
      <c r="AZ25" s="35">
        <f t="shared" si="59"/>
        <v>93.358209542702866</v>
      </c>
      <c r="BA25" s="35">
        <f t="shared" si="60"/>
        <v>89.63244613434729</v>
      </c>
      <c r="BB25" s="35">
        <f t="shared" si="61"/>
        <v>82.185491993347966</v>
      </c>
      <c r="BC25" s="35">
        <f t="shared" si="62"/>
        <v>80.413551501687536</v>
      </c>
      <c r="BD25" s="35">
        <f t="shared" si="63"/>
        <v>96.486452029008319</v>
      </c>
      <c r="BE25" s="35">
        <f t="shared" si="64"/>
        <v>86.480535940611986</v>
      </c>
      <c r="BF25" s="35">
        <f t="shared" si="65"/>
        <v>71.128210523151822</v>
      </c>
      <c r="BG25" s="36">
        <f t="shared" si="66"/>
        <v>96.691176470588232</v>
      </c>
      <c r="BH25" s="35">
        <f t="shared" si="67"/>
        <v>91.44981412639406</v>
      </c>
      <c r="BI25" s="35">
        <f t="shared" si="68"/>
        <v>89.361702127659569</v>
      </c>
      <c r="BJ25" s="35">
        <f t="shared" si="69"/>
        <v>81.51950718685832</v>
      </c>
      <c r="BK25" s="35">
        <f t="shared" si="70"/>
        <v>90.269151138716367</v>
      </c>
      <c r="BL25" s="35">
        <f t="shared" si="71"/>
        <v>86.666666666666671</v>
      </c>
      <c r="BM25" s="35">
        <f t="shared" si="72"/>
        <v>79.466119096509246</v>
      </c>
      <c r="BN25" s="35">
        <f t="shared" si="73"/>
        <v>77.752808988764045</v>
      </c>
      <c r="BO25" s="35">
        <f t="shared" si="74"/>
        <v>93.293885601577898</v>
      </c>
      <c r="BP25" s="35">
        <f t="shared" si="75"/>
        <v>83.61904761904762</v>
      </c>
      <c r="BQ25" s="35">
        <f t="shared" si="76"/>
        <v>68.774703557312236</v>
      </c>
      <c r="BR25" s="13">
        <f t="shared" si="99"/>
        <v>100</v>
      </c>
      <c r="BS25" s="14">
        <f t="shared" si="100"/>
        <v>93.536121673003805</v>
      </c>
      <c r="BT25" s="13">
        <f t="shared" si="101"/>
        <v>87.832699619771873</v>
      </c>
      <c r="BU25" s="14">
        <f t="shared" si="102"/>
        <v>75.475285171102669</v>
      </c>
      <c r="BV25" s="14">
        <f t="shared" si="103"/>
        <v>82.889733840304174</v>
      </c>
      <c r="BW25" s="14">
        <f t="shared" si="104"/>
        <v>56.844106463878319</v>
      </c>
      <c r="BX25" s="13">
        <f t="shared" si="105"/>
        <v>73.57414448669202</v>
      </c>
      <c r="BY25" s="14">
        <f t="shared" si="106"/>
        <v>65.779467680608363</v>
      </c>
      <c r="BZ25" s="14">
        <f t="shared" si="107"/>
        <v>89.923954372623569</v>
      </c>
      <c r="CA25" s="13">
        <f t="shared" si="108"/>
        <v>83.460076045627375</v>
      </c>
      <c r="CB25" s="14">
        <f t="shared" si="109"/>
        <v>66.159695817490487</v>
      </c>
      <c r="CC25" s="13">
        <v>52.6</v>
      </c>
      <c r="CD25" s="14">
        <v>49.2</v>
      </c>
      <c r="CE25" s="13">
        <v>46.2</v>
      </c>
      <c r="CF25" s="14">
        <v>39.700000000000003</v>
      </c>
      <c r="CG25" s="14">
        <v>43.6</v>
      </c>
      <c r="CH25" s="14">
        <v>29.9</v>
      </c>
      <c r="CI25" s="13">
        <v>38.700000000000003</v>
      </c>
      <c r="CJ25" s="14">
        <v>34.6</v>
      </c>
      <c r="CK25" s="14">
        <v>47.3</v>
      </c>
      <c r="CL25" s="13">
        <v>43.9</v>
      </c>
      <c r="CM25" s="14">
        <v>34.799999999999997</v>
      </c>
      <c r="CN25" s="5">
        <v>2.1</v>
      </c>
      <c r="CO25" s="5">
        <v>2.1</v>
      </c>
      <c r="CP25" s="8">
        <v>2</v>
      </c>
      <c r="CQ25" s="5">
        <v>2.5</v>
      </c>
      <c r="CR25" s="5">
        <v>2.8</v>
      </c>
      <c r="CS25" s="5">
        <v>2.7</v>
      </c>
      <c r="CT25" s="8">
        <v>0.5</v>
      </c>
      <c r="CU25" s="5">
        <v>1.6</v>
      </c>
      <c r="CV25" s="5">
        <v>3.3</v>
      </c>
      <c r="CW25" s="8">
        <v>1.6</v>
      </c>
      <c r="CX25" s="5">
        <v>4.5999999999999996</v>
      </c>
      <c r="CY25" s="9">
        <f t="shared" si="88"/>
        <v>3.9923954372623576</v>
      </c>
      <c r="CZ25" s="9">
        <f t="shared" si="89"/>
        <v>4.2682926829268286</v>
      </c>
      <c r="DA25" s="9">
        <f t="shared" si="90"/>
        <v>4.329004329004329</v>
      </c>
      <c r="DB25" s="9">
        <f t="shared" si="91"/>
        <v>6.2972292191435768</v>
      </c>
      <c r="DC25" s="9">
        <f t="shared" si="92"/>
        <v>6.422018348623852</v>
      </c>
      <c r="DD25" s="9">
        <f t="shared" si="93"/>
        <v>9.0301003344481607</v>
      </c>
      <c r="DE25" s="9">
        <f t="shared" si="94"/>
        <v>1.2919896640826873</v>
      </c>
      <c r="DF25" s="9">
        <f t="shared" si="95"/>
        <v>4.6242774566473983</v>
      </c>
      <c r="DG25" s="9">
        <f t="shared" si="96"/>
        <v>6.9767441860465116</v>
      </c>
      <c r="DH25" s="9">
        <f t="shared" si="97"/>
        <v>3.6446469248291575</v>
      </c>
      <c r="DI25" s="9">
        <f t="shared" si="98"/>
        <v>13.218390804597702</v>
      </c>
    </row>
    <row r="26" spans="1:113" x14ac:dyDescent="0.2">
      <c r="A26" s="3" t="s">
        <v>204</v>
      </c>
      <c r="B26" s="3" t="e">
        <f>VLOOKUP(A26,#REF!,5,FALSE)</f>
        <v>#REF!</v>
      </c>
      <c r="C26" s="4">
        <v>5</v>
      </c>
      <c r="D26" s="35">
        <f t="shared" si="18"/>
        <v>-2.3080808080808097</v>
      </c>
      <c r="E26" s="35">
        <f t="shared" si="19"/>
        <v>-4.788888888888895</v>
      </c>
      <c r="F26" s="35">
        <f t="shared" si="20"/>
        <v>18.57557251908398</v>
      </c>
      <c r="G26" s="35">
        <f t="shared" si="21"/>
        <v>12.300781250000007</v>
      </c>
      <c r="H26" s="35">
        <f t="shared" si="22"/>
        <v>16.816406249999989</v>
      </c>
      <c r="I26" s="35">
        <f t="shared" si="23"/>
        <v>10.115322580645163</v>
      </c>
      <c r="J26" s="35">
        <f t="shared" si="24"/>
        <v>14.738938053097346</v>
      </c>
      <c r="K26" s="35">
        <f t="shared" si="25"/>
        <v>12.372268907563026</v>
      </c>
      <c r="L26" s="35">
        <f t="shared" si="26"/>
        <v>5.0428571428571374</v>
      </c>
      <c r="M26" s="35">
        <f t="shared" si="27"/>
        <v>0.36132075471698499</v>
      </c>
      <c r="N26" s="35">
        <f t="shared" si="28"/>
        <v>-5.648484848484852</v>
      </c>
      <c r="O26" s="36">
        <f t="shared" si="29"/>
        <v>-4.4363636363636374</v>
      </c>
      <c r="P26" s="35">
        <f t="shared" si="30"/>
        <v>-8.336363636363636</v>
      </c>
      <c r="Q26" s="35">
        <f t="shared" si="31"/>
        <v>14.16363636363636</v>
      </c>
      <c r="R26" s="35">
        <f t="shared" si="32"/>
        <v>6.0636363636363662</v>
      </c>
      <c r="S26" s="35">
        <f t="shared" si="33"/>
        <v>9.6636363636363605</v>
      </c>
      <c r="T26" s="35">
        <f t="shared" si="34"/>
        <v>-3.336363636363636</v>
      </c>
      <c r="U26" s="35">
        <f t="shared" si="35"/>
        <v>7.2636363636363619</v>
      </c>
      <c r="V26" s="35">
        <f t="shared" si="36"/>
        <v>3.7636363636363619</v>
      </c>
      <c r="W26" s="35">
        <f t="shared" si="37"/>
        <v>-3.2363636363636381</v>
      </c>
      <c r="X26" s="35">
        <f t="shared" si="38"/>
        <v>-7.7363636363636381</v>
      </c>
      <c r="Y26" s="35">
        <f t="shared" si="39"/>
        <v>-13.836363636363636</v>
      </c>
      <c r="Z26" s="35">
        <f t="shared" si="40"/>
        <v>100</v>
      </c>
      <c r="AA26" s="35">
        <f t="shared" si="41"/>
        <v>85.466454239688431</v>
      </c>
      <c r="AB26" s="35">
        <f t="shared" si="42"/>
        <v>100</v>
      </c>
      <c r="AC26" s="35">
        <f t="shared" si="43"/>
        <v>86.527805125031648</v>
      </c>
      <c r="AD26" s="35">
        <f t="shared" si="44"/>
        <v>96.042145267874872</v>
      </c>
      <c r="AE26" s="35">
        <f t="shared" si="45"/>
        <v>89.981470451988628</v>
      </c>
      <c r="AF26" s="35">
        <f t="shared" si="46"/>
        <v>100</v>
      </c>
      <c r="AG26" s="35">
        <f t="shared" si="47"/>
        <v>99.057884960872087</v>
      </c>
      <c r="AH26" s="35">
        <f t="shared" si="48"/>
        <v>68.722438703676971</v>
      </c>
      <c r="AI26" s="35">
        <f t="shared" si="49"/>
        <v>100</v>
      </c>
      <c r="AJ26" s="35">
        <f t="shared" si="50"/>
        <v>74.855162705073354</v>
      </c>
      <c r="AK26" s="36">
        <f t="shared" si="51"/>
        <v>100</v>
      </c>
      <c r="AL26" s="35">
        <f t="shared" si="51"/>
        <v>84.523809523809533</v>
      </c>
      <c r="AM26" s="35">
        <f t="shared" si="52"/>
        <v>100</v>
      </c>
      <c r="AN26" s="35">
        <f t="shared" si="52"/>
        <v>81.506849315068507</v>
      </c>
      <c r="AO26" s="35">
        <f t="shared" si="52"/>
        <v>89.726027397260268</v>
      </c>
      <c r="AP26" s="35">
        <f t="shared" si="52"/>
        <v>60.045662100456624</v>
      </c>
      <c r="AQ26" s="35">
        <f t="shared" si="53"/>
        <v>100</v>
      </c>
      <c r="AR26" s="35">
        <f t="shared" si="53"/>
        <v>90.514905149051501</v>
      </c>
      <c r="AS26" s="35">
        <f t="shared" si="53"/>
        <v>71.544715447154474</v>
      </c>
      <c r="AT26" s="35">
        <f t="shared" si="54"/>
        <v>100</v>
      </c>
      <c r="AU26" s="35">
        <f t="shared" si="54"/>
        <v>72.146118721461193</v>
      </c>
      <c r="AV26" s="36">
        <f t="shared" si="55"/>
        <v>54.678686543110402</v>
      </c>
      <c r="AW26" s="35">
        <f t="shared" si="56"/>
        <v>46.731934613230123</v>
      </c>
      <c r="AX26" s="35">
        <f t="shared" si="57"/>
        <v>100</v>
      </c>
      <c r="AY26" s="35">
        <f t="shared" si="58"/>
        <v>86.527805125031648</v>
      </c>
      <c r="AZ26" s="35">
        <f t="shared" si="59"/>
        <v>96.042145267874872</v>
      </c>
      <c r="BA26" s="35">
        <f t="shared" si="60"/>
        <v>89.981470451988628</v>
      </c>
      <c r="BB26" s="35">
        <f t="shared" si="61"/>
        <v>89.436302776293203</v>
      </c>
      <c r="BC26" s="35">
        <f t="shared" si="62"/>
        <v>88.593709917397774</v>
      </c>
      <c r="BD26" s="35">
        <f t="shared" si="63"/>
        <v>61.462808354273044</v>
      </c>
      <c r="BE26" s="35">
        <f t="shared" si="64"/>
        <v>49.238095238095241</v>
      </c>
      <c r="BF26" s="35">
        <f t="shared" si="65"/>
        <v>36.857256303355172</v>
      </c>
      <c r="BG26" s="36">
        <f t="shared" si="66"/>
        <v>46.32352941176471</v>
      </c>
      <c r="BH26" s="35">
        <f t="shared" si="67"/>
        <v>39.591078066914498</v>
      </c>
      <c r="BI26" s="35">
        <f t="shared" si="68"/>
        <v>84.719535783365572</v>
      </c>
      <c r="BJ26" s="35">
        <f t="shared" si="69"/>
        <v>73.305954825462024</v>
      </c>
      <c r="BK26" s="35">
        <f t="shared" si="70"/>
        <v>81.366459627329192</v>
      </c>
      <c r="BL26" s="35">
        <f t="shared" si="71"/>
        <v>76.231884057971016</v>
      </c>
      <c r="BM26" s="35">
        <f t="shared" si="72"/>
        <v>75.770020533880896</v>
      </c>
      <c r="BN26" s="35">
        <f t="shared" si="73"/>
        <v>75.056179775280896</v>
      </c>
      <c r="BO26" s="35">
        <f t="shared" si="74"/>
        <v>52.071005917159759</v>
      </c>
      <c r="BP26" s="35">
        <f t="shared" si="75"/>
        <v>41.714285714285715</v>
      </c>
      <c r="BQ26" s="35">
        <f t="shared" si="76"/>
        <v>31.225296442687746</v>
      </c>
      <c r="BR26" s="13">
        <f t="shared" si="99"/>
        <v>57.534246575342465</v>
      </c>
      <c r="BS26" s="14">
        <f t="shared" si="100"/>
        <v>48.630136986301373</v>
      </c>
      <c r="BT26" s="13">
        <f t="shared" si="101"/>
        <v>100</v>
      </c>
      <c r="BU26" s="14">
        <f t="shared" si="102"/>
        <v>81.506849315068507</v>
      </c>
      <c r="BV26" s="14">
        <f t="shared" si="103"/>
        <v>89.726027397260282</v>
      </c>
      <c r="BW26" s="14">
        <f t="shared" si="104"/>
        <v>60.045662100456632</v>
      </c>
      <c r="BX26" s="13">
        <f t="shared" si="105"/>
        <v>84.246575342465761</v>
      </c>
      <c r="BY26" s="14">
        <f t="shared" si="106"/>
        <v>76.25570776255708</v>
      </c>
      <c r="BZ26" s="14">
        <f t="shared" si="107"/>
        <v>60.273972602739725</v>
      </c>
      <c r="CA26" s="13">
        <f t="shared" si="108"/>
        <v>50</v>
      </c>
      <c r="CB26" s="14">
        <f t="shared" si="109"/>
        <v>36.073059360730596</v>
      </c>
      <c r="CC26" s="13">
        <v>25.2</v>
      </c>
      <c r="CD26" s="14">
        <v>21.3</v>
      </c>
      <c r="CE26" s="13">
        <v>43.8</v>
      </c>
      <c r="CF26" s="14">
        <v>35.700000000000003</v>
      </c>
      <c r="CG26" s="14">
        <v>39.299999999999997</v>
      </c>
      <c r="CH26" s="14">
        <v>26.3</v>
      </c>
      <c r="CI26" s="13">
        <v>36.9</v>
      </c>
      <c r="CJ26" s="14">
        <v>33.4</v>
      </c>
      <c r="CK26" s="14">
        <v>26.4</v>
      </c>
      <c r="CL26" s="13">
        <v>21.9</v>
      </c>
      <c r="CM26" s="14">
        <v>15.8</v>
      </c>
      <c r="CN26" s="5">
        <v>1.9</v>
      </c>
      <c r="CO26" s="5">
        <v>2</v>
      </c>
      <c r="CP26" s="8">
        <v>2.6</v>
      </c>
      <c r="CQ26" s="5">
        <v>1.3</v>
      </c>
      <c r="CR26" s="5">
        <v>2.4</v>
      </c>
      <c r="CS26" s="5">
        <v>2.1</v>
      </c>
      <c r="CT26" s="8">
        <v>2.2000000000000002</v>
      </c>
      <c r="CU26" s="5">
        <v>1.6</v>
      </c>
      <c r="CV26" s="5">
        <v>2.7</v>
      </c>
      <c r="CW26" s="8">
        <v>4.2</v>
      </c>
      <c r="CX26" s="5">
        <v>4.2</v>
      </c>
      <c r="CY26" s="9">
        <f t="shared" si="88"/>
        <v>7.5396825396825395</v>
      </c>
      <c r="CZ26" s="9">
        <f t="shared" si="89"/>
        <v>9.3896713615023462</v>
      </c>
      <c r="DA26" s="9">
        <f t="shared" si="90"/>
        <v>5.9360730593607309</v>
      </c>
      <c r="DB26" s="9">
        <f t="shared" si="91"/>
        <v>3.6414565826330527</v>
      </c>
      <c r="DC26" s="9">
        <f t="shared" si="92"/>
        <v>6.106870229007634</v>
      </c>
      <c r="DD26" s="9">
        <f t="shared" si="93"/>
        <v>7.9847908745247151</v>
      </c>
      <c r="DE26" s="9">
        <f t="shared" si="94"/>
        <v>5.9620596205962064</v>
      </c>
      <c r="DF26" s="9">
        <f t="shared" si="95"/>
        <v>4.7904191616766472</v>
      </c>
      <c r="DG26" s="9">
        <f t="shared" si="96"/>
        <v>10.227272727272728</v>
      </c>
      <c r="DH26" s="9">
        <f t="shared" si="97"/>
        <v>19.178082191780824</v>
      </c>
      <c r="DI26" s="9">
        <f t="shared" si="98"/>
        <v>26.582278481012654</v>
      </c>
    </row>
    <row r="27" spans="1:113" x14ac:dyDescent="0.2">
      <c r="A27" s="3" t="s">
        <v>205</v>
      </c>
      <c r="B27" s="3" t="e">
        <f>VLOOKUP(A27,#REF!,5,FALSE)</f>
        <v>#REF!</v>
      </c>
      <c r="C27" s="4">
        <v>5</v>
      </c>
      <c r="D27" s="35">
        <f t="shared" si="18"/>
        <v>20.091919191919192</v>
      </c>
      <c r="E27" s="35">
        <f t="shared" si="19"/>
        <v>21.611111111111107</v>
      </c>
      <c r="F27" s="35">
        <f t="shared" si="20"/>
        <v>17.975572519083986</v>
      </c>
      <c r="G27" s="35">
        <f t="shared" si="21"/>
        <v>9.9007812500000014</v>
      </c>
      <c r="H27" s="35">
        <f t="shared" si="22"/>
        <v>19.816406249999989</v>
      </c>
      <c r="I27" s="35">
        <f t="shared" si="23"/>
        <v>13.715322580645161</v>
      </c>
      <c r="J27" s="35">
        <f t="shared" si="24"/>
        <v>6.3389380530973476</v>
      </c>
      <c r="K27" s="35">
        <f t="shared" si="25"/>
        <v>8.0722689075630285</v>
      </c>
      <c r="L27" s="35">
        <f t="shared" si="26"/>
        <v>22.942857142857136</v>
      </c>
      <c r="M27" s="35">
        <f t="shared" si="27"/>
        <v>23.161320754716989</v>
      </c>
      <c r="N27" s="35">
        <f t="shared" si="28"/>
        <v>18.75151515151515</v>
      </c>
      <c r="O27" s="36">
        <f t="shared" si="29"/>
        <v>8.4363636363636374</v>
      </c>
      <c r="P27" s="35">
        <f t="shared" si="30"/>
        <v>8.5363636363636388</v>
      </c>
      <c r="Q27" s="35">
        <f t="shared" si="31"/>
        <v>4.0363636363636388</v>
      </c>
      <c r="R27" s="35">
        <f t="shared" si="32"/>
        <v>-5.8636363636363669</v>
      </c>
      <c r="S27" s="35">
        <f t="shared" si="33"/>
        <v>3.1363636363636331</v>
      </c>
      <c r="T27" s="35">
        <f t="shared" si="34"/>
        <v>-9.2636363636363654</v>
      </c>
      <c r="U27" s="35">
        <f t="shared" si="35"/>
        <v>-10.663636363636364</v>
      </c>
      <c r="V27" s="35">
        <f t="shared" si="36"/>
        <v>-10.063636363636363</v>
      </c>
      <c r="W27" s="35">
        <f t="shared" si="37"/>
        <v>5.1363636363636331</v>
      </c>
      <c r="X27" s="35">
        <f t="shared" si="38"/>
        <v>5.5363636363636388</v>
      </c>
      <c r="Y27" s="35">
        <f t="shared" si="39"/>
        <v>1.0363636363636388</v>
      </c>
      <c r="Z27" s="35">
        <f t="shared" si="40"/>
        <v>98.689727463312366</v>
      </c>
      <c r="AA27" s="35">
        <f t="shared" si="41"/>
        <v>100</v>
      </c>
      <c r="AB27" s="35">
        <f t="shared" si="42"/>
        <v>95.411333799744838</v>
      </c>
      <c r="AC27" s="35">
        <f t="shared" si="43"/>
        <v>78.07680545240072</v>
      </c>
      <c r="AD27" s="35">
        <f t="shared" si="44"/>
        <v>100</v>
      </c>
      <c r="AE27" s="35">
        <f t="shared" si="45"/>
        <v>98.959810874704502</v>
      </c>
      <c r="AF27" s="35">
        <f t="shared" si="46"/>
        <v>66.976142689613937</v>
      </c>
      <c r="AG27" s="35">
        <f t="shared" si="47"/>
        <v>74.840591472848558</v>
      </c>
      <c r="AH27" s="35">
        <f t="shared" si="48"/>
        <v>99.999999999999986</v>
      </c>
      <c r="AI27" s="35">
        <f t="shared" si="49"/>
        <v>100</v>
      </c>
      <c r="AJ27" s="35">
        <f t="shared" si="50"/>
        <v>93.309812451919271</v>
      </c>
      <c r="AK27" s="36">
        <f t="shared" si="51"/>
        <v>99.790356394129972</v>
      </c>
      <c r="AL27" s="35">
        <f t="shared" si="51"/>
        <v>100</v>
      </c>
      <c r="AM27" s="35">
        <f t="shared" si="52"/>
        <v>100</v>
      </c>
      <c r="AN27" s="35">
        <f t="shared" si="52"/>
        <v>77.083333333333314</v>
      </c>
      <c r="AO27" s="35">
        <f t="shared" si="52"/>
        <v>97.916666666666657</v>
      </c>
      <c r="AP27" s="35">
        <f t="shared" si="52"/>
        <v>69.212962962962962</v>
      </c>
      <c r="AQ27" s="35">
        <f t="shared" si="53"/>
        <v>64.334085778781045</v>
      </c>
      <c r="AR27" s="35">
        <f t="shared" si="53"/>
        <v>65.688487584650119</v>
      </c>
      <c r="AS27" s="35">
        <f t="shared" si="53"/>
        <v>100</v>
      </c>
      <c r="AT27" s="35">
        <f t="shared" si="54"/>
        <v>100</v>
      </c>
      <c r="AU27" s="35">
        <f t="shared" si="54"/>
        <v>89.932885906040269</v>
      </c>
      <c r="AV27" s="36">
        <f t="shared" si="55"/>
        <v>98.689727463312366</v>
      </c>
      <c r="AW27" s="35">
        <f t="shared" si="56"/>
        <v>100</v>
      </c>
      <c r="AX27" s="35">
        <f t="shared" si="57"/>
        <v>94.244735593591471</v>
      </c>
      <c r="AY27" s="35">
        <f t="shared" si="58"/>
        <v>77.122157219789997</v>
      </c>
      <c r="AZ27" s="35">
        <f t="shared" si="59"/>
        <v>98.777295988124536</v>
      </c>
      <c r="BA27" s="35">
        <f t="shared" si="60"/>
        <v>97.749825296995112</v>
      </c>
      <c r="BB27" s="35">
        <f t="shared" si="61"/>
        <v>66.00544987279325</v>
      </c>
      <c r="BC27" s="35">
        <f t="shared" si="62"/>
        <v>73.755918309660089</v>
      </c>
      <c r="BD27" s="35">
        <f t="shared" si="63"/>
        <v>98.550688681312749</v>
      </c>
      <c r="BE27" s="35">
        <f t="shared" si="64"/>
        <v>96.031147050014965</v>
      </c>
      <c r="BF27" s="35">
        <f t="shared" si="65"/>
        <v>89.606483207795762</v>
      </c>
      <c r="BG27" s="36">
        <f t="shared" si="66"/>
        <v>87.5</v>
      </c>
      <c r="BH27" s="35">
        <f t="shared" si="67"/>
        <v>88.661710037174728</v>
      </c>
      <c r="BI27" s="35">
        <f t="shared" si="68"/>
        <v>83.558994197292066</v>
      </c>
      <c r="BJ27" s="35">
        <f t="shared" si="69"/>
        <v>68.377823408624224</v>
      </c>
      <c r="BK27" s="35">
        <f t="shared" si="70"/>
        <v>87.577639751552795</v>
      </c>
      <c r="BL27" s="35">
        <f t="shared" si="71"/>
        <v>86.666666666666671</v>
      </c>
      <c r="BM27" s="35">
        <f t="shared" si="72"/>
        <v>58.521560574948658</v>
      </c>
      <c r="BN27" s="35">
        <f t="shared" si="73"/>
        <v>65.393258426966298</v>
      </c>
      <c r="BO27" s="35">
        <f t="shared" si="74"/>
        <v>87.376725838264292</v>
      </c>
      <c r="BP27" s="35">
        <f t="shared" si="75"/>
        <v>85.142857142857139</v>
      </c>
      <c r="BQ27" s="35">
        <f t="shared" si="76"/>
        <v>79.446640316205546</v>
      </c>
      <c r="BR27" s="13">
        <f t="shared" si="99"/>
        <v>99.790356394129972</v>
      </c>
      <c r="BS27" s="14">
        <f t="shared" si="100"/>
        <v>100</v>
      </c>
      <c r="BT27" s="13">
        <f t="shared" si="101"/>
        <v>90.566037735849065</v>
      </c>
      <c r="BU27" s="14">
        <f t="shared" si="102"/>
        <v>69.811320754716959</v>
      </c>
      <c r="BV27" s="14">
        <f t="shared" si="103"/>
        <v>88.679245283018858</v>
      </c>
      <c r="BW27" s="14">
        <f t="shared" si="104"/>
        <v>62.683438155136258</v>
      </c>
      <c r="BX27" s="13">
        <f t="shared" si="105"/>
        <v>59.74842767295597</v>
      </c>
      <c r="BY27" s="14">
        <f t="shared" si="106"/>
        <v>61.0062893081761</v>
      </c>
      <c r="BZ27" s="14">
        <f t="shared" si="107"/>
        <v>92.87211740041927</v>
      </c>
      <c r="CA27" s="13">
        <f t="shared" si="108"/>
        <v>93.710691823899367</v>
      </c>
      <c r="CB27" s="14">
        <f t="shared" si="109"/>
        <v>84.276729559748432</v>
      </c>
      <c r="CC27" s="13">
        <v>47.6</v>
      </c>
      <c r="CD27" s="14">
        <v>47.7</v>
      </c>
      <c r="CE27" s="13">
        <v>43.2</v>
      </c>
      <c r="CF27" s="14">
        <v>33.299999999999997</v>
      </c>
      <c r="CG27" s="14">
        <v>42.3</v>
      </c>
      <c r="CH27" s="14">
        <v>29.9</v>
      </c>
      <c r="CI27" s="13">
        <v>28.5</v>
      </c>
      <c r="CJ27" s="14">
        <v>29.1</v>
      </c>
      <c r="CK27" s="14">
        <v>44.3</v>
      </c>
      <c r="CL27" s="13">
        <v>44.7</v>
      </c>
      <c r="CM27" s="14">
        <v>40.200000000000003</v>
      </c>
      <c r="CN27" s="5">
        <v>4.2</v>
      </c>
      <c r="CO27" s="5">
        <v>3.6</v>
      </c>
      <c r="CP27" s="8">
        <v>3</v>
      </c>
      <c r="CQ27" s="5">
        <v>2.2000000000000002</v>
      </c>
      <c r="CR27" s="5">
        <v>3.3</v>
      </c>
      <c r="CS27" s="5">
        <v>4.5</v>
      </c>
      <c r="CT27" s="8">
        <v>1.8</v>
      </c>
      <c r="CU27" s="5">
        <v>2.5</v>
      </c>
      <c r="CV27" s="5">
        <v>1.2</v>
      </c>
      <c r="CW27" s="8">
        <v>4.4000000000000004</v>
      </c>
      <c r="CX27" s="5">
        <v>5.7</v>
      </c>
      <c r="CY27" s="9">
        <f t="shared" si="88"/>
        <v>8.8235294117647065</v>
      </c>
      <c r="CZ27" s="9">
        <f t="shared" si="89"/>
        <v>7.5471698113207548</v>
      </c>
      <c r="DA27" s="9">
        <f t="shared" si="90"/>
        <v>6.9444444444444438</v>
      </c>
      <c r="DB27" s="9">
        <f t="shared" si="91"/>
        <v>6.6066066066066078</v>
      </c>
      <c r="DC27" s="9">
        <f t="shared" si="92"/>
        <v>7.8014184397163122</v>
      </c>
      <c r="DD27" s="9">
        <f t="shared" si="93"/>
        <v>15.050167224080269</v>
      </c>
      <c r="DE27" s="9">
        <f t="shared" si="94"/>
        <v>6.3157894736842106</v>
      </c>
      <c r="DF27" s="9">
        <f t="shared" si="95"/>
        <v>8.5910652920962196</v>
      </c>
      <c r="DG27" s="9">
        <f t="shared" si="96"/>
        <v>2.7088036117381491</v>
      </c>
      <c r="DH27" s="9">
        <f t="shared" si="97"/>
        <v>9.8434004474272925</v>
      </c>
      <c r="DI27" s="9">
        <f t="shared" si="98"/>
        <v>14.17910447761194</v>
      </c>
    </row>
    <row r="28" spans="1:113" x14ac:dyDescent="0.2">
      <c r="A28" s="3" t="s">
        <v>206</v>
      </c>
      <c r="B28" s="3" t="e">
        <f>VLOOKUP(A28,#REF!,5,FALSE)</f>
        <v>#REF!</v>
      </c>
      <c r="C28" s="4">
        <v>3</v>
      </c>
      <c r="D28" s="35">
        <f t="shared" si="18"/>
        <v>-5.1080808080808104</v>
      </c>
      <c r="E28" s="35">
        <f t="shared" si="19"/>
        <v>-16.688888888888897</v>
      </c>
      <c r="F28" s="35">
        <f t="shared" si="20"/>
        <v>10.07557251908398</v>
      </c>
      <c r="G28" s="35">
        <f t="shared" si="21"/>
        <v>9.7007812500000057</v>
      </c>
      <c r="H28" s="35">
        <f t="shared" si="22"/>
        <v>15.116406249999994</v>
      </c>
      <c r="I28" s="35">
        <f t="shared" si="23"/>
        <v>6.0153225806451616</v>
      </c>
      <c r="J28" s="35">
        <f t="shared" si="24"/>
        <v>6.938938053097349</v>
      </c>
      <c r="K28" s="35">
        <f t="shared" si="25"/>
        <v>6.3722689075630257</v>
      </c>
      <c r="L28" s="35">
        <f t="shared" si="26"/>
        <v>4.0428571428571374</v>
      </c>
      <c r="M28" s="35">
        <f t="shared" si="27"/>
        <v>-4.638679245283015</v>
      </c>
      <c r="N28" s="35">
        <f t="shared" si="28"/>
        <v>-9.3484848484848531</v>
      </c>
      <c r="O28" s="36">
        <f t="shared" si="29"/>
        <v>-2.2272727272727266</v>
      </c>
      <c r="P28" s="35">
        <f t="shared" si="30"/>
        <v>-15.227272727272725</v>
      </c>
      <c r="Q28" s="35">
        <f t="shared" si="31"/>
        <v>10.672727272727272</v>
      </c>
      <c r="R28" s="35">
        <f t="shared" si="32"/>
        <v>8.4727272727272762</v>
      </c>
      <c r="S28" s="35">
        <f t="shared" si="33"/>
        <v>12.972727272727276</v>
      </c>
      <c r="T28" s="35">
        <f t="shared" si="34"/>
        <v>-2.4272727272727259</v>
      </c>
      <c r="U28" s="35">
        <f t="shared" si="35"/>
        <v>4.4727272727272762</v>
      </c>
      <c r="V28" s="35">
        <f t="shared" si="36"/>
        <v>2.7727272727272734</v>
      </c>
      <c r="W28" s="35">
        <f t="shared" si="37"/>
        <v>0.77272727272727337</v>
      </c>
      <c r="X28" s="35">
        <f t="shared" si="38"/>
        <v>-7.7272727272727266</v>
      </c>
      <c r="Y28" s="35">
        <f t="shared" si="39"/>
        <v>-12.527272727272726</v>
      </c>
      <c r="Z28" s="35">
        <f t="shared" si="40"/>
        <v>100</v>
      </c>
      <c r="AA28" s="35">
        <f t="shared" si="41"/>
        <v>42.432288900690381</v>
      </c>
      <c r="AB28" s="35">
        <f t="shared" si="42"/>
        <v>87.708856331536239</v>
      </c>
      <c r="AC28" s="35">
        <f t="shared" si="43"/>
        <v>87.308860151164296</v>
      </c>
      <c r="AD28" s="35">
        <f t="shared" si="44"/>
        <v>100</v>
      </c>
      <c r="AE28" s="35">
        <f t="shared" si="45"/>
        <v>82.659574468085097</v>
      </c>
      <c r="AF28" s="35">
        <f t="shared" si="46"/>
        <v>97.045069620348016</v>
      </c>
      <c r="AG28" s="35">
        <f t="shared" si="47"/>
        <v>100</v>
      </c>
      <c r="AH28" s="35">
        <f t="shared" si="48"/>
        <v>81.364545991160242</v>
      </c>
      <c r="AI28" s="35">
        <f t="shared" si="49"/>
        <v>100</v>
      </c>
      <c r="AJ28" s="35">
        <f t="shared" si="50"/>
        <v>74.286081811165431</v>
      </c>
      <c r="AK28" s="36">
        <f t="shared" si="51"/>
        <v>100</v>
      </c>
      <c r="AL28" s="35">
        <f t="shared" si="51"/>
        <v>41.964285714285715</v>
      </c>
      <c r="AM28" s="35">
        <f t="shared" si="52"/>
        <v>93.882978723404236</v>
      </c>
      <c r="AN28" s="35">
        <f t="shared" si="52"/>
        <v>88.031914893617014</v>
      </c>
      <c r="AO28" s="35">
        <f t="shared" si="52"/>
        <v>100</v>
      </c>
      <c r="AP28" s="35">
        <f t="shared" si="52"/>
        <v>59.042553191489361</v>
      </c>
      <c r="AQ28" s="35">
        <f t="shared" si="53"/>
        <v>100</v>
      </c>
      <c r="AR28" s="35">
        <f t="shared" si="53"/>
        <v>94.158075601374563</v>
      </c>
      <c r="AS28" s="35">
        <f t="shared" si="53"/>
        <v>87.285223367697597</v>
      </c>
      <c r="AT28" s="35">
        <f t="shared" si="54"/>
        <v>100</v>
      </c>
      <c r="AU28" s="35">
        <f t="shared" si="54"/>
        <v>71.597633136094686</v>
      </c>
      <c r="AV28" s="36">
        <f t="shared" si="55"/>
        <v>52.894242803504376</v>
      </c>
      <c r="AW28" s="35">
        <f t="shared" si="56"/>
        <v>22.44423791821561</v>
      </c>
      <c r="AX28" s="35">
        <f t="shared" si="57"/>
        <v>87.708856331536239</v>
      </c>
      <c r="AY28" s="35">
        <f t="shared" si="58"/>
        <v>87.308860151164296</v>
      </c>
      <c r="AZ28" s="35">
        <f t="shared" si="59"/>
        <v>100</v>
      </c>
      <c r="BA28" s="35">
        <f t="shared" si="60"/>
        <v>82.659574468085097</v>
      </c>
      <c r="BB28" s="35">
        <f t="shared" si="61"/>
        <v>76.757940495434468</v>
      </c>
      <c r="BC28" s="35">
        <f t="shared" si="62"/>
        <v>79.095147023667209</v>
      </c>
      <c r="BD28" s="35">
        <f t="shared" si="63"/>
        <v>64.355407276847529</v>
      </c>
      <c r="BE28" s="35">
        <f t="shared" si="64"/>
        <v>41.351063829787222</v>
      </c>
      <c r="BF28" s="35">
        <f t="shared" si="65"/>
        <v>30.718085106382969</v>
      </c>
      <c r="BG28" s="36">
        <f t="shared" si="66"/>
        <v>41.176470588235297</v>
      </c>
      <c r="BH28" s="35">
        <f t="shared" si="67"/>
        <v>17.472118959107807</v>
      </c>
      <c r="BI28" s="35">
        <f t="shared" si="68"/>
        <v>68.278529980657623</v>
      </c>
      <c r="BJ28" s="35">
        <f t="shared" si="69"/>
        <v>67.967145790554412</v>
      </c>
      <c r="BK28" s="35">
        <f t="shared" si="70"/>
        <v>77.846790890269162</v>
      </c>
      <c r="BL28" s="35">
        <f t="shared" si="71"/>
        <v>64.347826086956516</v>
      </c>
      <c r="BM28" s="35">
        <f t="shared" si="72"/>
        <v>59.753593429158109</v>
      </c>
      <c r="BN28" s="35">
        <f t="shared" si="73"/>
        <v>61.573033707865171</v>
      </c>
      <c r="BO28" s="35">
        <f t="shared" si="74"/>
        <v>50.098619329388555</v>
      </c>
      <c r="BP28" s="35">
        <f t="shared" si="75"/>
        <v>32.190476190476183</v>
      </c>
      <c r="BQ28" s="35">
        <f t="shared" si="76"/>
        <v>23.913043478260867</v>
      </c>
      <c r="BR28" s="13">
        <f t="shared" si="99"/>
        <v>59.574468085106382</v>
      </c>
      <c r="BS28" s="14">
        <f t="shared" si="100"/>
        <v>25</v>
      </c>
      <c r="BT28" s="13">
        <f t="shared" si="101"/>
        <v>93.882978723404236</v>
      </c>
      <c r="BU28" s="14">
        <f t="shared" si="102"/>
        <v>88.031914893617028</v>
      </c>
      <c r="BV28" s="14">
        <f t="shared" si="103"/>
        <v>100</v>
      </c>
      <c r="BW28" s="14">
        <f t="shared" si="104"/>
        <v>59.042553191489354</v>
      </c>
      <c r="BX28" s="13">
        <f t="shared" si="105"/>
        <v>77.393617021276597</v>
      </c>
      <c r="BY28" s="14">
        <f t="shared" si="106"/>
        <v>72.872340425531917</v>
      </c>
      <c r="BZ28" s="14">
        <f t="shared" si="107"/>
        <v>67.553191489361694</v>
      </c>
      <c r="CA28" s="13">
        <f t="shared" si="108"/>
        <v>44.946808510638292</v>
      </c>
      <c r="CB28" s="14">
        <f t="shared" si="109"/>
        <v>32.180851063829785</v>
      </c>
      <c r="CC28" s="13">
        <v>22.4</v>
      </c>
      <c r="CD28" s="14">
        <v>9.4</v>
      </c>
      <c r="CE28" s="13">
        <v>35.299999999999997</v>
      </c>
      <c r="CF28" s="14">
        <v>33.1</v>
      </c>
      <c r="CG28" s="14">
        <v>37.6</v>
      </c>
      <c r="CH28" s="14">
        <v>22.2</v>
      </c>
      <c r="CI28" s="13">
        <v>29.1</v>
      </c>
      <c r="CJ28" s="14">
        <v>27.4</v>
      </c>
      <c r="CK28" s="14">
        <v>25.4</v>
      </c>
      <c r="CL28" s="13">
        <v>16.899999999999999</v>
      </c>
      <c r="CM28" s="14">
        <v>12.1</v>
      </c>
      <c r="CN28" s="5">
        <v>8.6</v>
      </c>
      <c r="CO28" s="5">
        <v>3.1</v>
      </c>
      <c r="CP28" s="8">
        <v>7.7</v>
      </c>
      <c r="CQ28" s="5">
        <v>4.3</v>
      </c>
      <c r="CR28" s="5">
        <v>4.0999999999999996</v>
      </c>
      <c r="CS28" s="5">
        <v>4</v>
      </c>
      <c r="CT28" s="8">
        <v>1.6</v>
      </c>
      <c r="CU28" s="5">
        <v>1.5</v>
      </c>
      <c r="CV28" s="5">
        <v>3.1</v>
      </c>
      <c r="CW28" s="8">
        <v>3.1</v>
      </c>
      <c r="CX28" s="5">
        <v>3.4</v>
      </c>
      <c r="CY28" s="9">
        <f t="shared" si="88"/>
        <v>38.392857142857146</v>
      </c>
      <c r="CZ28" s="9">
        <f t="shared" si="89"/>
        <v>32.978723404255319</v>
      </c>
      <c r="DA28" s="9">
        <f t="shared" si="90"/>
        <v>21.813031161473091</v>
      </c>
      <c r="DB28" s="9">
        <f t="shared" si="91"/>
        <v>12.990936555891238</v>
      </c>
      <c r="DC28" s="9">
        <f t="shared" si="92"/>
        <v>10.904255319148936</v>
      </c>
      <c r="DD28" s="9">
        <f t="shared" si="93"/>
        <v>18.018018018018019</v>
      </c>
      <c r="DE28" s="9">
        <f t="shared" si="94"/>
        <v>5.4982817869415808</v>
      </c>
      <c r="DF28" s="9">
        <f t="shared" si="95"/>
        <v>5.4744525547445262</v>
      </c>
      <c r="DG28" s="9">
        <f t="shared" si="96"/>
        <v>12.204724409448819</v>
      </c>
      <c r="DH28" s="9">
        <f t="shared" si="97"/>
        <v>18.34319526627219</v>
      </c>
      <c r="DI28" s="9">
        <f t="shared" si="98"/>
        <v>28.099173553719009</v>
      </c>
    </row>
    <row r="29" spans="1:113" x14ac:dyDescent="0.2">
      <c r="A29" s="3" t="s">
        <v>207</v>
      </c>
      <c r="B29" s="3" t="e">
        <f>VLOOKUP(A29,#REF!,5,FALSE)</f>
        <v>#REF!</v>
      </c>
      <c r="C29" s="4">
        <v>5</v>
      </c>
      <c r="D29" s="35">
        <f t="shared" si="18"/>
        <v>20.991919191919191</v>
      </c>
      <c r="E29" s="35">
        <f t="shared" si="19"/>
        <v>25.211111111111101</v>
      </c>
      <c r="F29" s="35">
        <f t="shared" si="20"/>
        <v>10.775572519083983</v>
      </c>
      <c r="G29" s="35">
        <f t="shared" si="21"/>
        <v>0.90078125000000497</v>
      </c>
      <c r="H29" s="35">
        <f t="shared" si="22"/>
        <v>20.916406249999991</v>
      </c>
      <c r="I29" s="35">
        <f t="shared" si="23"/>
        <v>14.715322580645161</v>
      </c>
      <c r="J29" s="35">
        <f t="shared" si="24"/>
        <v>5.7389380530973462</v>
      </c>
      <c r="K29" s="35">
        <f t="shared" si="25"/>
        <v>4.1722689075630264</v>
      </c>
      <c r="L29" s="35">
        <f t="shared" si="26"/>
        <v>22.342857142857142</v>
      </c>
      <c r="M29" s="35">
        <f t="shared" si="27"/>
        <v>25.661320754716989</v>
      </c>
      <c r="N29" s="35">
        <f t="shared" si="28"/>
        <v>24.151515151515149</v>
      </c>
      <c r="O29" s="36">
        <f t="shared" si="29"/>
        <v>9.9545454545454533</v>
      </c>
      <c r="P29" s="35">
        <f t="shared" si="30"/>
        <v>12.75454545454545</v>
      </c>
      <c r="Q29" s="35">
        <f t="shared" si="31"/>
        <v>-2.5454545454545467</v>
      </c>
      <c r="R29" s="35">
        <f t="shared" si="32"/>
        <v>-14.245454545454546</v>
      </c>
      <c r="S29" s="35">
        <f t="shared" si="33"/>
        <v>4.8545454545454518</v>
      </c>
      <c r="T29" s="35">
        <f t="shared" si="34"/>
        <v>-7.6454545454545482</v>
      </c>
      <c r="U29" s="35">
        <f t="shared" si="35"/>
        <v>-10.645454545454548</v>
      </c>
      <c r="V29" s="35">
        <f t="shared" si="36"/>
        <v>-13.345454545454547</v>
      </c>
      <c r="W29" s="35">
        <f t="shared" si="37"/>
        <v>5.1545454545454561</v>
      </c>
      <c r="X29" s="35">
        <f t="shared" si="38"/>
        <v>8.6545454545454561</v>
      </c>
      <c r="Y29" s="35">
        <f t="shared" si="39"/>
        <v>7.0545454545454547</v>
      </c>
      <c r="Z29" s="35">
        <f t="shared" si="40"/>
        <v>93.499168673317286</v>
      </c>
      <c r="AA29" s="35">
        <f t="shared" si="41"/>
        <v>100</v>
      </c>
      <c r="AB29" s="35">
        <f t="shared" si="42"/>
        <v>77.494228489424088</v>
      </c>
      <c r="AC29" s="35">
        <f t="shared" si="43"/>
        <v>55.530900178843474</v>
      </c>
      <c r="AD29" s="35">
        <f t="shared" si="44"/>
        <v>100</v>
      </c>
      <c r="AE29" s="35">
        <f t="shared" si="45"/>
        <v>99.67741935483869</v>
      </c>
      <c r="AF29" s="35">
        <f t="shared" si="46"/>
        <v>66.466339941452588</v>
      </c>
      <c r="AG29" s="35">
        <f t="shared" si="47"/>
        <v>65.700254544519581</v>
      </c>
      <c r="AH29" s="35">
        <f t="shared" si="48"/>
        <v>100</v>
      </c>
      <c r="AI29" s="35">
        <f t="shared" si="49"/>
        <v>99.762740183792801</v>
      </c>
      <c r="AJ29" s="35">
        <f t="shared" si="50"/>
        <v>100.00000000000001</v>
      </c>
      <c r="AK29" s="36">
        <f t="shared" si="51"/>
        <v>94.541910331384017</v>
      </c>
      <c r="AL29" s="35">
        <f t="shared" si="51"/>
        <v>100</v>
      </c>
      <c r="AM29" s="35">
        <f t="shared" si="52"/>
        <v>82.94930875576037</v>
      </c>
      <c r="AN29" s="35">
        <f t="shared" si="52"/>
        <v>55.990783410138249</v>
      </c>
      <c r="AO29" s="35">
        <f t="shared" si="52"/>
        <v>100</v>
      </c>
      <c r="AP29" s="35">
        <f t="shared" si="52"/>
        <v>71.198156682027658</v>
      </c>
      <c r="AQ29" s="35">
        <f t="shared" si="53"/>
        <v>63.844393592677342</v>
      </c>
      <c r="AR29" s="35">
        <f t="shared" si="53"/>
        <v>57.66590389016018</v>
      </c>
      <c r="AS29" s="35">
        <f t="shared" si="53"/>
        <v>100</v>
      </c>
      <c r="AT29" s="35">
        <f t="shared" si="54"/>
        <v>100</v>
      </c>
      <c r="AU29" s="35">
        <f t="shared" si="54"/>
        <v>96.610169491525411</v>
      </c>
      <c r="AV29" s="36">
        <f t="shared" si="55"/>
        <v>93.499168673317286</v>
      </c>
      <c r="AW29" s="35">
        <f t="shared" si="56"/>
        <v>100</v>
      </c>
      <c r="AX29" s="35">
        <f t="shared" si="57"/>
        <v>73.02589161491737</v>
      </c>
      <c r="AY29" s="35">
        <f t="shared" si="58"/>
        <v>52.328974386685395</v>
      </c>
      <c r="AZ29" s="35">
        <f t="shared" si="59"/>
        <v>94.23397463061842</v>
      </c>
      <c r="BA29" s="35">
        <f t="shared" si="60"/>
        <v>93.929994067293833</v>
      </c>
      <c r="BB29" s="35">
        <f t="shared" si="61"/>
        <v>60.081415036564714</v>
      </c>
      <c r="BC29" s="35">
        <f t="shared" si="62"/>
        <v>59.388921742558644</v>
      </c>
      <c r="BD29" s="35">
        <f t="shared" si="63"/>
        <v>90.393746804003214</v>
      </c>
      <c r="BE29" s="35">
        <f t="shared" si="64"/>
        <v>94.28608558433119</v>
      </c>
      <c r="BF29" s="35">
        <f t="shared" si="65"/>
        <v>94.510320597277129</v>
      </c>
      <c r="BG29" s="36">
        <f t="shared" si="66"/>
        <v>89.154411764705884</v>
      </c>
      <c r="BH29" s="35">
        <f t="shared" si="67"/>
        <v>95.353159851301115</v>
      </c>
      <c r="BI29" s="35">
        <f t="shared" si="68"/>
        <v>69.632495164410059</v>
      </c>
      <c r="BJ29" s="35">
        <f t="shared" si="69"/>
        <v>49.897330595482543</v>
      </c>
      <c r="BK29" s="35">
        <f t="shared" si="70"/>
        <v>89.855072463768124</v>
      </c>
      <c r="BL29" s="35">
        <f t="shared" si="71"/>
        <v>89.565217391304344</v>
      </c>
      <c r="BM29" s="35">
        <f t="shared" si="72"/>
        <v>57.289527720739216</v>
      </c>
      <c r="BN29" s="35">
        <f t="shared" si="73"/>
        <v>56.629213483146067</v>
      </c>
      <c r="BO29" s="35">
        <f t="shared" si="74"/>
        <v>86.193293885601577</v>
      </c>
      <c r="BP29" s="35">
        <f t="shared" si="75"/>
        <v>89.904761904761898</v>
      </c>
      <c r="BQ29" s="35">
        <f t="shared" si="76"/>
        <v>90.118577075098813</v>
      </c>
      <c r="BR29" s="13">
        <f t="shared" si="99"/>
        <v>94.541910331384017</v>
      </c>
      <c r="BS29" s="14">
        <f t="shared" si="100"/>
        <v>100</v>
      </c>
      <c r="BT29" s="13">
        <f t="shared" si="101"/>
        <v>70.175438596491233</v>
      </c>
      <c r="BU29" s="14">
        <f t="shared" si="102"/>
        <v>47.368421052631582</v>
      </c>
      <c r="BV29" s="14">
        <f t="shared" si="103"/>
        <v>84.600389863547761</v>
      </c>
      <c r="BW29" s="14">
        <f t="shared" si="104"/>
        <v>60.23391812865497</v>
      </c>
      <c r="BX29" s="13">
        <f t="shared" si="105"/>
        <v>54.385964912280706</v>
      </c>
      <c r="BY29" s="14">
        <f t="shared" si="106"/>
        <v>49.122807017543863</v>
      </c>
      <c r="BZ29" s="14">
        <f t="shared" si="107"/>
        <v>85.18518518518519</v>
      </c>
      <c r="CA29" s="13">
        <f t="shared" si="108"/>
        <v>92.007797270955166</v>
      </c>
      <c r="CB29" s="14">
        <f t="shared" si="109"/>
        <v>88.8888888888889</v>
      </c>
      <c r="CC29" s="13">
        <v>48.5</v>
      </c>
      <c r="CD29" s="14">
        <v>51.3</v>
      </c>
      <c r="CE29" s="13">
        <v>36</v>
      </c>
      <c r="CF29" s="14">
        <v>24.3</v>
      </c>
      <c r="CG29" s="14">
        <v>43.4</v>
      </c>
      <c r="CH29" s="14">
        <v>30.9</v>
      </c>
      <c r="CI29" s="13">
        <v>27.9</v>
      </c>
      <c r="CJ29" s="14">
        <v>25.2</v>
      </c>
      <c r="CK29" s="14">
        <v>43.7</v>
      </c>
      <c r="CL29" s="13">
        <v>47.2</v>
      </c>
      <c r="CM29" s="14">
        <v>45.6</v>
      </c>
      <c r="CN29" s="5">
        <v>2.1</v>
      </c>
      <c r="CO29" s="5">
        <v>1.7</v>
      </c>
      <c r="CP29" s="8">
        <v>3.3</v>
      </c>
      <c r="CQ29" s="5">
        <v>1.5</v>
      </c>
      <c r="CR29" s="5">
        <v>3.3</v>
      </c>
      <c r="CS29" s="5">
        <v>4.0999999999999996</v>
      </c>
      <c r="CT29" s="8">
        <v>2.9</v>
      </c>
      <c r="CU29" s="5">
        <v>2.1</v>
      </c>
      <c r="CV29" s="5">
        <v>1.7</v>
      </c>
      <c r="CW29" s="8">
        <v>2.8</v>
      </c>
      <c r="CX29" s="5">
        <v>3.4</v>
      </c>
      <c r="CY29" s="9">
        <f t="shared" si="88"/>
        <v>4.3298969072164946</v>
      </c>
      <c r="CZ29" s="9">
        <f t="shared" si="89"/>
        <v>3.3138401559454191</v>
      </c>
      <c r="DA29" s="9">
        <f t="shared" si="90"/>
        <v>9.1666666666666661</v>
      </c>
      <c r="DB29" s="9">
        <f t="shared" si="91"/>
        <v>6.1728395061728394</v>
      </c>
      <c r="DC29" s="9">
        <f t="shared" si="92"/>
        <v>7.6036866359447011</v>
      </c>
      <c r="DD29" s="9">
        <f t="shared" si="93"/>
        <v>13.268608414239482</v>
      </c>
      <c r="DE29" s="9">
        <f t="shared" si="94"/>
        <v>10.394265232974909</v>
      </c>
      <c r="DF29" s="9">
        <f t="shared" si="95"/>
        <v>8.3333333333333339</v>
      </c>
      <c r="DG29" s="9">
        <f t="shared" si="96"/>
        <v>3.8901601830663615</v>
      </c>
      <c r="DH29" s="9">
        <f t="shared" si="97"/>
        <v>5.9322033898305078</v>
      </c>
      <c r="DI29" s="9">
        <f t="shared" si="98"/>
        <v>7.4561403508771926</v>
      </c>
    </row>
    <row r="30" spans="1:113" x14ac:dyDescent="0.2">
      <c r="A30" s="3" t="s">
        <v>208</v>
      </c>
      <c r="B30" s="3" t="e">
        <f>VLOOKUP(A30,#REF!,5,FALSE)</f>
        <v>#REF!</v>
      </c>
      <c r="C30" s="4">
        <v>4</v>
      </c>
      <c r="D30" s="35" t="str">
        <f t="shared" si="18"/>
        <v/>
      </c>
      <c r="E30" s="35" t="str">
        <f t="shared" si="19"/>
        <v/>
      </c>
      <c r="F30" s="35">
        <f t="shared" si="20"/>
        <v>-14.024427480916017</v>
      </c>
      <c r="G30" s="35">
        <f t="shared" si="21"/>
        <v>-15.699218749999996</v>
      </c>
      <c r="H30" s="35">
        <f t="shared" si="22"/>
        <v>-11.883593750000008</v>
      </c>
      <c r="I30" s="35">
        <f t="shared" si="23"/>
        <v>-9.2846774193548374</v>
      </c>
      <c r="J30" s="35" t="str">
        <f t="shared" si="24"/>
        <v/>
      </c>
      <c r="K30" s="35">
        <f t="shared" si="25"/>
        <v>-12.927731092436973</v>
      </c>
      <c r="L30" s="35" t="str">
        <f t="shared" si="26"/>
        <v/>
      </c>
      <c r="M30" s="35">
        <f t="shared" si="27"/>
        <v>-10.038679245283014</v>
      </c>
      <c r="N30" s="35">
        <f t="shared" si="28"/>
        <v>-11.248484848484853</v>
      </c>
      <c r="O30" s="36" t="str">
        <f t="shared" si="29"/>
        <v/>
      </c>
      <c r="P30" s="35" t="str">
        <f t="shared" si="30"/>
        <v/>
      </c>
      <c r="Q30" s="35">
        <f t="shared" si="31"/>
        <v>1.742857142857142</v>
      </c>
      <c r="R30" s="35">
        <f t="shared" si="32"/>
        <v>-1.7571428571428571</v>
      </c>
      <c r="S30" s="35">
        <f t="shared" si="33"/>
        <v>1.1428571428571423</v>
      </c>
      <c r="T30" s="35">
        <f t="shared" si="34"/>
        <v>-2.5571428571428569</v>
      </c>
      <c r="U30" s="35" t="str">
        <f t="shared" si="35"/>
        <v/>
      </c>
      <c r="V30" s="35">
        <f t="shared" si="36"/>
        <v>-1.3571428571428577</v>
      </c>
      <c r="W30" s="35" t="str">
        <f t="shared" si="37"/>
        <v/>
      </c>
      <c r="X30" s="35">
        <f t="shared" si="38"/>
        <v>2.0428571428571427</v>
      </c>
      <c r="Y30" s="35">
        <f t="shared" si="39"/>
        <v>0.74285714285714199</v>
      </c>
      <c r="Z30" s="35">
        <f t="shared" si="40"/>
        <v>0</v>
      </c>
      <c r="AA30" s="35">
        <f t="shared" si="41"/>
        <v>0</v>
      </c>
      <c r="AB30" s="35">
        <f t="shared" si="42"/>
        <v>98.711725849421541</v>
      </c>
      <c r="AC30" s="35">
        <f t="shared" si="43"/>
        <v>72.044864592615539</v>
      </c>
      <c r="AD30" s="35">
        <f t="shared" si="44"/>
        <v>100</v>
      </c>
      <c r="AE30" s="35">
        <f t="shared" si="45"/>
        <v>91.132075471698101</v>
      </c>
      <c r="AF30" s="35">
        <f t="shared" si="46"/>
        <v>0</v>
      </c>
      <c r="AG30" s="35">
        <f t="shared" si="47"/>
        <v>100</v>
      </c>
      <c r="AH30" s="35">
        <f t="shared" si="48"/>
        <v>0</v>
      </c>
      <c r="AI30" s="35">
        <f t="shared" si="49"/>
        <v>100</v>
      </c>
      <c r="AJ30" s="35">
        <f t="shared" si="50"/>
        <v>92.026121326688411</v>
      </c>
      <c r="AK30" s="36" t="str">
        <f t="shared" si="51"/>
        <v/>
      </c>
      <c r="AL30" s="35" t="str">
        <f t="shared" si="51"/>
        <v/>
      </c>
      <c r="AM30" s="35">
        <f t="shared" si="52"/>
        <v>100</v>
      </c>
      <c r="AN30" s="35">
        <f t="shared" si="52"/>
        <v>68.75</v>
      </c>
      <c r="AO30" s="35">
        <f t="shared" si="52"/>
        <v>94.642857142857153</v>
      </c>
      <c r="AP30" s="35">
        <f t="shared" si="52"/>
        <v>61.607142857142861</v>
      </c>
      <c r="AQ30" s="35">
        <f t="shared" si="53"/>
        <v>0</v>
      </c>
      <c r="AR30" s="35">
        <f t="shared" si="53"/>
        <v>100</v>
      </c>
      <c r="AS30" s="35">
        <f t="shared" si="53"/>
        <v>0</v>
      </c>
      <c r="AT30" s="35">
        <f t="shared" si="54"/>
        <v>100</v>
      </c>
      <c r="AU30" s="35">
        <f t="shared" si="54"/>
        <v>88.695652173913032</v>
      </c>
      <c r="AV30" s="36">
        <f t="shared" si="55"/>
        <v>0</v>
      </c>
      <c r="AW30" s="35">
        <f t="shared" si="56"/>
        <v>0</v>
      </c>
      <c r="AX30" s="35">
        <f t="shared" si="57"/>
        <v>98.711725849421541</v>
      </c>
      <c r="AY30" s="35">
        <f t="shared" si="58"/>
        <v>72.044864592615539</v>
      </c>
      <c r="AZ30" s="35">
        <f t="shared" si="59"/>
        <v>100</v>
      </c>
      <c r="BA30" s="35">
        <f t="shared" si="60"/>
        <v>91.132075471698101</v>
      </c>
      <c r="BB30" s="35">
        <f t="shared" si="61"/>
        <v>0</v>
      </c>
      <c r="BC30" s="35">
        <f t="shared" si="62"/>
        <v>82.940428238287041</v>
      </c>
      <c r="BD30" s="35">
        <f t="shared" si="63"/>
        <v>0</v>
      </c>
      <c r="BE30" s="35">
        <f t="shared" si="64"/>
        <v>99.811320754716974</v>
      </c>
      <c r="BF30" s="35">
        <f t="shared" si="65"/>
        <v>91.852487135505982</v>
      </c>
      <c r="BG30" s="36">
        <f t="shared" si="66"/>
        <v>0</v>
      </c>
      <c r="BH30" s="35">
        <f t="shared" si="67"/>
        <v>0</v>
      </c>
      <c r="BI30" s="35">
        <f t="shared" si="68"/>
        <v>21.663442940038685</v>
      </c>
      <c r="BJ30" s="35">
        <f t="shared" si="69"/>
        <v>15.811088295687885</v>
      </c>
      <c r="BK30" s="35">
        <f t="shared" si="70"/>
        <v>21.946169772256731</v>
      </c>
      <c r="BL30" s="35">
        <f t="shared" si="71"/>
        <v>20</v>
      </c>
      <c r="BM30" s="35">
        <f t="shared" si="72"/>
        <v>0</v>
      </c>
      <c r="BN30" s="35">
        <f t="shared" si="73"/>
        <v>18.202247191011235</v>
      </c>
      <c r="BO30" s="35">
        <f t="shared" si="74"/>
        <v>0</v>
      </c>
      <c r="BP30" s="35">
        <f t="shared" si="75"/>
        <v>21.904761904761905</v>
      </c>
      <c r="BQ30" s="35">
        <f t="shared" si="76"/>
        <v>20.158102766798415</v>
      </c>
      <c r="BR30" s="13">
        <f t="shared" si="99"/>
        <v>0</v>
      </c>
      <c r="BS30" s="14">
        <f t="shared" si="100"/>
        <v>0</v>
      </c>
      <c r="BT30" s="13">
        <f t="shared" si="101"/>
        <v>97.391304347826079</v>
      </c>
      <c r="BU30" s="14">
        <f t="shared" si="102"/>
        <v>66.956521739130437</v>
      </c>
      <c r="BV30" s="14">
        <f t="shared" si="103"/>
        <v>92.173913043478265</v>
      </c>
      <c r="BW30" s="14">
        <f t="shared" si="104"/>
        <v>60</v>
      </c>
      <c r="BX30" s="13">
        <f t="shared" si="105"/>
        <v>0</v>
      </c>
      <c r="BY30" s="14">
        <f t="shared" si="106"/>
        <v>70.434782608695642</v>
      </c>
      <c r="BZ30" s="14">
        <f t="shared" si="107"/>
        <v>0</v>
      </c>
      <c r="CA30" s="13">
        <f t="shared" si="108"/>
        <v>100</v>
      </c>
      <c r="CB30" s="14">
        <f t="shared" si="109"/>
        <v>88.695652173913047</v>
      </c>
      <c r="CE30" s="13">
        <v>11.2</v>
      </c>
      <c r="CF30" s="14">
        <v>7.7</v>
      </c>
      <c r="CG30" s="14">
        <v>10.6</v>
      </c>
      <c r="CH30" s="14">
        <v>6.9</v>
      </c>
      <c r="CJ30" s="14">
        <v>8.1</v>
      </c>
      <c r="CL30" s="13">
        <v>11.5</v>
      </c>
      <c r="CM30" s="14">
        <v>10.199999999999999</v>
      </c>
      <c r="CN30" s="5" t="s">
        <v>180</v>
      </c>
      <c r="CO30" s="5" t="s">
        <v>180</v>
      </c>
      <c r="CP30" s="8">
        <v>1.6</v>
      </c>
      <c r="CQ30" s="5">
        <v>0.4</v>
      </c>
      <c r="CR30" s="5">
        <v>0.9</v>
      </c>
      <c r="CS30" s="5">
        <v>0.8</v>
      </c>
      <c r="CT30" s="8" t="s">
        <v>180</v>
      </c>
      <c r="CU30" s="5">
        <v>0.9</v>
      </c>
      <c r="CV30" s="5" t="s">
        <v>180</v>
      </c>
      <c r="CW30" s="8">
        <v>1.5</v>
      </c>
      <c r="CX30" s="5">
        <v>1.1000000000000001</v>
      </c>
      <c r="CY30" s="9" t="str">
        <f t="shared" si="88"/>
        <v/>
      </c>
      <c r="CZ30" s="9" t="str">
        <f t="shared" si="89"/>
        <v/>
      </c>
      <c r="DA30" s="9">
        <f t="shared" si="90"/>
        <v>14.285714285714288</v>
      </c>
      <c r="DB30" s="9">
        <f t="shared" si="91"/>
        <v>5.1948051948051948</v>
      </c>
      <c r="DC30" s="9">
        <f t="shared" si="92"/>
        <v>8.4905660377358494</v>
      </c>
      <c r="DD30" s="9">
        <f t="shared" si="93"/>
        <v>11.594202898550725</v>
      </c>
      <c r="DE30" s="9" t="str">
        <f t="shared" si="94"/>
        <v/>
      </c>
      <c r="DF30" s="9">
        <f t="shared" si="95"/>
        <v>11.111111111111112</v>
      </c>
      <c r="DG30" s="9" t="str">
        <f t="shared" si="96"/>
        <v/>
      </c>
      <c r="DH30" s="9">
        <f t="shared" si="97"/>
        <v>13.043478260869565</v>
      </c>
      <c r="DI30" s="9">
        <f t="shared" si="98"/>
        <v>10.784313725490199</v>
      </c>
    </row>
    <row r="31" spans="1:113" x14ac:dyDescent="0.2">
      <c r="A31" s="3" t="s">
        <v>209</v>
      </c>
      <c r="B31" s="3" t="e">
        <f>VLOOKUP(A31,#REF!,5,FALSE)</f>
        <v>#REF!</v>
      </c>
      <c r="C31" s="4">
        <v>5</v>
      </c>
      <c r="D31" s="35" t="str">
        <f t="shared" si="18"/>
        <v/>
      </c>
      <c r="E31" s="35" t="str">
        <f t="shared" si="19"/>
        <v/>
      </c>
      <c r="F31" s="35">
        <f t="shared" si="20"/>
        <v>-9.0244274809160174</v>
      </c>
      <c r="G31" s="35">
        <f t="shared" si="21"/>
        <v>-9.3992187499999957</v>
      </c>
      <c r="H31" s="35">
        <f t="shared" si="22"/>
        <v>-7.9835937500000078</v>
      </c>
      <c r="I31" s="35">
        <f t="shared" si="23"/>
        <v>-8.6846774193548377</v>
      </c>
      <c r="J31" s="35" t="str">
        <f t="shared" si="24"/>
        <v/>
      </c>
      <c r="K31" s="35">
        <f t="shared" si="25"/>
        <v>-16.927731092436971</v>
      </c>
      <c r="L31" s="35" t="str">
        <f t="shared" si="26"/>
        <v/>
      </c>
      <c r="M31" s="35" t="str">
        <f t="shared" si="27"/>
        <v/>
      </c>
      <c r="N31" s="35" t="str">
        <f t="shared" si="28"/>
        <v/>
      </c>
      <c r="O31" s="36" t="str">
        <f t="shared" si="29"/>
        <v/>
      </c>
      <c r="P31" s="35" t="str">
        <f t="shared" si="30"/>
        <v/>
      </c>
      <c r="Q31" s="35">
        <f t="shared" si="31"/>
        <v>4.9399999999999977</v>
      </c>
      <c r="R31" s="35">
        <f t="shared" si="32"/>
        <v>2.7399999999999984</v>
      </c>
      <c r="S31" s="35">
        <f t="shared" si="33"/>
        <v>3.2399999999999984</v>
      </c>
      <c r="T31" s="35">
        <f t="shared" si="34"/>
        <v>-3.7600000000000016</v>
      </c>
      <c r="U31" s="35" t="str">
        <f t="shared" si="35"/>
        <v/>
      </c>
      <c r="V31" s="35">
        <f t="shared" si="36"/>
        <v>-7.1600000000000019</v>
      </c>
      <c r="W31" s="35" t="str">
        <f t="shared" si="37"/>
        <v/>
      </c>
      <c r="X31" s="35" t="str">
        <f t="shared" si="38"/>
        <v/>
      </c>
      <c r="Y31" s="35" t="str">
        <f t="shared" si="39"/>
        <v/>
      </c>
      <c r="Z31" s="35">
        <f t="shared" si="40"/>
        <v>0</v>
      </c>
      <c r="AA31" s="35">
        <f t="shared" si="41"/>
        <v>0</v>
      </c>
      <c r="AB31" s="35">
        <f t="shared" si="42"/>
        <v>100</v>
      </c>
      <c r="AC31" s="35">
        <f t="shared" si="43"/>
        <v>91.743351839176611</v>
      </c>
      <c r="AD31" s="35">
        <f t="shared" si="44"/>
        <v>95.806814405848229</v>
      </c>
      <c r="AE31" s="35">
        <f t="shared" si="45"/>
        <v>69.377348362855614</v>
      </c>
      <c r="AF31" s="35">
        <f t="shared" si="46"/>
        <v>0</v>
      </c>
      <c r="AG31" s="35">
        <f t="shared" si="47"/>
        <v>100</v>
      </c>
      <c r="AH31" s="35">
        <f t="shared" si="48"/>
        <v>0</v>
      </c>
      <c r="AI31" s="35">
        <f t="shared" si="49"/>
        <v>0</v>
      </c>
      <c r="AJ31" s="35">
        <f t="shared" si="50"/>
        <v>0</v>
      </c>
      <c r="AK31" s="36" t="str">
        <f t="shared" si="51"/>
        <v/>
      </c>
      <c r="AL31" s="35" t="str">
        <f t="shared" si="51"/>
        <v/>
      </c>
      <c r="AM31" s="35">
        <f t="shared" si="52"/>
        <v>100</v>
      </c>
      <c r="AN31" s="35">
        <f t="shared" si="52"/>
        <v>86.41975308641976</v>
      </c>
      <c r="AO31" s="35">
        <f t="shared" si="52"/>
        <v>89.506172839506178</v>
      </c>
      <c r="AP31" s="35">
        <f t="shared" si="52"/>
        <v>46.296296296296298</v>
      </c>
      <c r="AQ31" s="35">
        <f t="shared" si="53"/>
        <v>0</v>
      </c>
      <c r="AR31" s="35">
        <f t="shared" si="53"/>
        <v>100</v>
      </c>
      <c r="AS31" s="35">
        <f t="shared" si="53"/>
        <v>0</v>
      </c>
      <c r="AT31" s="35" t="str">
        <f t="shared" si="54"/>
        <v/>
      </c>
      <c r="AU31" s="35" t="str">
        <f t="shared" si="54"/>
        <v/>
      </c>
      <c r="AV31" s="36">
        <f t="shared" si="55"/>
        <v>0</v>
      </c>
      <c r="AW31" s="35">
        <f t="shared" si="56"/>
        <v>0</v>
      </c>
      <c r="AX31" s="35">
        <f t="shared" si="57"/>
        <v>100</v>
      </c>
      <c r="AY31" s="35">
        <f t="shared" si="58"/>
        <v>91.743351839176611</v>
      </c>
      <c r="AZ31" s="35">
        <f t="shared" si="59"/>
        <v>95.806814405848229</v>
      </c>
      <c r="BA31" s="35">
        <f t="shared" si="60"/>
        <v>69.377348362855614</v>
      </c>
      <c r="BB31" s="35">
        <f t="shared" si="61"/>
        <v>0</v>
      </c>
      <c r="BC31" s="35">
        <f t="shared" si="62"/>
        <v>29.403523373560823</v>
      </c>
      <c r="BD31" s="35">
        <f t="shared" si="63"/>
        <v>0</v>
      </c>
      <c r="BE31" s="35">
        <f t="shared" si="64"/>
        <v>0</v>
      </c>
      <c r="BF31" s="35">
        <f t="shared" si="65"/>
        <v>0</v>
      </c>
      <c r="BG31" s="36">
        <f t="shared" si="66"/>
        <v>0</v>
      </c>
      <c r="BH31" s="35">
        <f t="shared" si="67"/>
        <v>0</v>
      </c>
      <c r="BI31" s="35">
        <f t="shared" si="68"/>
        <v>31.334622823984525</v>
      </c>
      <c r="BJ31" s="35">
        <f t="shared" si="69"/>
        <v>28.747433264887061</v>
      </c>
      <c r="BK31" s="35">
        <f t="shared" si="70"/>
        <v>30.020703933747413</v>
      </c>
      <c r="BL31" s="35">
        <f t="shared" si="71"/>
        <v>21.739130434782609</v>
      </c>
      <c r="BM31" s="35">
        <f t="shared" si="72"/>
        <v>0</v>
      </c>
      <c r="BN31" s="35">
        <f t="shared" si="73"/>
        <v>9.2134831460674143</v>
      </c>
      <c r="BO31" s="35">
        <f t="shared" si="74"/>
        <v>0</v>
      </c>
      <c r="BP31" s="35">
        <f t="shared" si="75"/>
        <v>0</v>
      </c>
      <c r="BQ31" s="35">
        <f t="shared" si="76"/>
        <v>0</v>
      </c>
      <c r="BR31" s="13">
        <f t="shared" si="99"/>
        <v>0</v>
      </c>
      <c r="BS31" s="14">
        <f t="shared" si="100"/>
        <v>0</v>
      </c>
      <c r="BT31" s="13">
        <f t="shared" si="101"/>
        <v>100</v>
      </c>
      <c r="BU31" s="14">
        <f t="shared" si="102"/>
        <v>86.41975308641976</v>
      </c>
      <c r="BV31" s="14">
        <f t="shared" si="103"/>
        <v>89.506172839506178</v>
      </c>
      <c r="BW31" s="14">
        <f t="shared" si="104"/>
        <v>46.296296296296298</v>
      </c>
      <c r="BX31" s="13">
        <f t="shared" si="105"/>
        <v>0</v>
      </c>
      <c r="BY31" s="14">
        <f t="shared" si="106"/>
        <v>25.308641975308642</v>
      </c>
      <c r="BZ31" s="14">
        <f t="shared" si="107"/>
        <v>0</v>
      </c>
      <c r="CA31" s="13">
        <f t="shared" si="108"/>
        <v>0</v>
      </c>
      <c r="CB31" s="14">
        <f t="shared" si="109"/>
        <v>0</v>
      </c>
      <c r="CE31" s="13">
        <v>16.2</v>
      </c>
      <c r="CF31" s="14">
        <v>14</v>
      </c>
      <c r="CG31" s="14">
        <v>14.5</v>
      </c>
      <c r="CH31" s="14">
        <v>7.5</v>
      </c>
      <c r="CJ31" s="14">
        <v>4.0999999999999996</v>
      </c>
      <c r="CN31" s="5" t="s">
        <v>180</v>
      </c>
      <c r="CO31" s="5" t="s">
        <v>180</v>
      </c>
      <c r="CP31" s="8">
        <v>2.6</v>
      </c>
      <c r="CQ31" s="5">
        <v>1.9</v>
      </c>
      <c r="CR31" s="5">
        <v>1.9</v>
      </c>
      <c r="CS31" s="5">
        <v>1.1000000000000001</v>
      </c>
      <c r="CT31" s="8" t="s">
        <v>180</v>
      </c>
      <c r="CU31" s="5">
        <v>2.2000000000000002</v>
      </c>
      <c r="CV31" s="5" t="s">
        <v>180</v>
      </c>
      <c r="CW31" s="8" t="s">
        <v>180</v>
      </c>
      <c r="CX31" s="5" t="s">
        <v>180</v>
      </c>
      <c r="CY31" s="9" t="str">
        <f t="shared" si="88"/>
        <v/>
      </c>
      <c r="CZ31" s="9" t="str">
        <f t="shared" si="89"/>
        <v/>
      </c>
      <c r="DA31" s="9">
        <f t="shared" si="90"/>
        <v>16.049382716049383</v>
      </c>
      <c r="DB31" s="9">
        <f t="shared" si="91"/>
        <v>13.571428571428571</v>
      </c>
      <c r="DC31" s="9">
        <f t="shared" si="92"/>
        <v>13.103448275862068</v>
      </c>
      <c r="DD31" s="9">
        <f t="shared" si="93"/>
        <v>14.666666666666666</v>
      </c>
      <c r="DE31" s="9" t="str">
        <f t="shared" si="94"/>
        <v/>
      </c>
      <c r="DF31" s="9">
        <f t="shared" si="95"/>
        <v>53.658536585365866</v>
      </c>
      <c r="DG31" s="9" t="str">
        <f t="shared" si="96"/>
        <v/>
      </c>
      <c r="DH31" s="9" t="str">
        <f t="shared" si="97"/>
        <v/>
      </c>
      <c r="DI31" s="9" t="str">
        <f t="shared" si="98"/>
        <v/>
      </c>
    </row>
    <row r="32" spans="1:113" x14ac:dyDescent="0.2">
      <c r="A32" s="3" t="s">
        <v>210</v>
      </c>
      <c r="B32" s="3" t="e">
        <f>VLOOKUP(A32,#REF!,5,FALSE)</f>
        <v>#REF!</v>
      </c>
      <c r="C32" s="4">
        <v>3</v>
      </c>
      <c r="D32" s="35">
        <f t="shared" si="18"/>
        <v>-6.3080808080808097</v>
      </c>
      <c r="E32" s="35">
        <f t="shared" si="19"/>
        <v>-10.588888888888896</v>
      </c>
      <c r="F32" s="35">
        <f t="shared" si="20"/>
        <v>2.575572519083984</v>
      </c>
      <c r="G32" s="35">
        <f t="shared" si="21"/>
        <v>7.5007812500000028</v>
      </c>
      <c r="H32" s="35">
        <f t="shared" si="22"/>
        <v>-6.6835937500000071</v>
      </c>
      <c r="I32" s="35">
        <f t="shared" si="23"/>
        <v>-9.1846774193548377</v>
      </c>
      <c r="J32" s="35">
        <f t="shared" si="24"/>
        <v>13.338938053097348</v>
      </c>
      <c r="K32" s="35">
        <f t="shared" si="25"/>
        <v>6.8722689075630257</v>
      </c>
      <c r="L32" s="35">
        <f t="shared" si="26"/>
        <v>6.8428571428571381</v>
      </c>
      <c r="M32" s="35">
        <f t="shared" si="27"/>
        <v>-16.538679245283014</v>
      </c>
      <c r="N32" s="35">
        <f t="shared" si="28"/>
        <v>-19.148484848484852</v>
      </c>
      <c r="O32" s="36">
        <f t="shared" si="29"/>
        <v>1.4636363636363647</v>
      </c>
      <c r="P32" s="35">
        <f t="shared" si="30"/>
        <v>-4.2363636363636346</v>
      </c>
      <c r="Q32" s="35">
        <f t="shared" si="31"/>
        <v>8.0636363636363662</v>
      </c>
      <c r="R32" s="35">
        <f t="shared" si="32"/>
        <v>11.163636363636364</v>
      </c>
      <c r="S32" s="35">
        <f t="shared" si="33"/>
        <v>-3.9363636363636338</v>
      </c>
      <c r="T32" s="35">
        <f t="shared" si="34"/>
        <v>-12.736363636363635</v>
      </c>
      <c r="U32" s="35">
        <f t="shared" si="35"/>
        <v>15.763636363636365</v>
      </c>
      <c r="V32" s="35">
        <f t="shared" si="36"/>
        <v>8.163636363636364</v>
      </c>
      <c r="W32" s="35">
        <f t="shared" si="37"/>
        <v>8.4636363636363647</v>
      </c>
      <c r="X32" s="35">
        <f t="shared" si="38"/>
        <v>-14.736363636363635</v>
      </c>
      <c r="Y32" s="35">
        <f t="shared" si="39"/>
        <v>-17.436363636363634</v>
      </c>
      <c r="Z32" s="35">
        <f t="shared" si="40"/>
        <v>100</v>
      </c>
      <c r="AA32" s="35">
        <f t="shared" si="41"/>
        <v>73.928596478922643</v>
      </c>
      <c r="AB32" s="35">
        <f t="shared" si="42"/>
        <v>84.747078302128912</v>
      </c>
      <c r="AC32" s="35">
        <f t="shared" si="43"/>
        <v>100</v>
      </c>
      <c r="AD32" s="35">
        <f t="shared" si="44"/>
        <v>51.556145182147723</v>
      </c>
      <c r="AE32" s="35">
        <f t="shared" si="45"/>
        <v>31.977862201585296</v>
      </c>
      <c r="AF32" s="35">
        <f t="shared" si="46"/>
        <v>100</v>
      </c>
      <c r="AG32" s="35">
        <f t="shared" si="47"/>
        <v>86.009178667510682</v>
      </c>
      <c r="AH32" s="35">
        <f t="shared" si="48"/>
        <v>76.303025252104348</v>
      </c>
      <c r="AI32" s="35">
        <f t="shared" si="49"/>
        <v>100</v>
      </c>
      <c r="AJ32" s="35">
        <f t="shared" si="50"/>
        <v>47.727272727272727</v>
      </c>
      <c r="AK32" s="36">
        <f t="shared" si="51"/>
        <v>100</v>
      </c>
      <c r="AL32" s="35">
        <f t="shared" si="51"/>
        <v>73.113207547169807</v>
      </c>
      <c r="AM32" s="35">
        <f t="shared" si="52"/>
        <v>89.967637540453083</v>
      </c>
      <c r="AN32" s="35">
        <f t="shared" si="52"/>
        <v>100</v>
      </c>
      <c r="AO32" s="35">
        <f t="shared" si="52"/>
        <v>51.132686084142399</v>
      </c>
      <c r="AP32" s="35">
        <f t="shared" si="52"/>
        <v>22.653721682847898</v>
      </c>
      <c r="AQ32" s="35">
        <f t="shared" si="53"/>
        <v>100</v>
      </c>
      <c r="AR32" s="35">
        <f t="shared" si="53"/>
        <v>78.591549295774641</v>
      </c>
      <c r="AS32" s="35">
        <f t="shared" si="53"/>
        <v>79.436619718309856</v>
      </c>
      <c r="AT32" s="35">
        <f t="shared" si="54"/>
        <v>100</v>
      </c>
      <c r="AU32" s="35">
        <f t="shared" si="54"/>
        <v>45.999999999999993</v>
      </c>
      <c r="AV32" s="36">
        <f t="shared" si="55"/>
        <v>53.461060480530236</v>
      </c>
      <c r="AW32" s="35">
        <f t="shared" si="56"/>
        <v>39.523011676003982</v>
      </c>
      <c r="AX32" s="35">
        <f t="shared" si="57"/>
        <v>73.76576674748685</v>
      </c>
      <c r="AY32" s="35">
        <f t="shared" si="58"/>
        <v>87.042253521126767</v>
      </c>
      <c r="AZ32" s="35">
        <f t="shared" si="59"/>
        <v>44.875630595165198</v>
      </c>
      <c r="BA32" s="35">
        <f t="shared" si="60"/>
        <v>27.834251888140439</v>
      </c>
      <c r="BB32" s="35">
        <f t="shared" si="61"/>
        <v>100</v>
      </c>
      <c r="BC32" s="35">
        <f t="shared" si="62"/>
        <v>86.009178667510682</v>
      </c>
      <c r="BD32" s="35">
        <f t="shared" si="63"/>
        <v>76.303025252104348</v>
      </c>
      <c r="BE32" s="35">
        <f t="shared" si="64"/>
        <v>13.065057008718981</v>
      </c>
      <c r="BF32" s="35">
        <f t="shared" si="65"/>
        <v>6.235595390524967</v>
      </c>
      <c r="BG32" s="36">
        <f t="shared" si="66"/>
        <v>38.970588235294116</v>
      </c>
      <c r="BH32" s="35">
        <f t="shared" si="67"/>
        <v>28.810408921933089</v>
      </c>
      <c r="BI32" s="35">
        <f t="shared" si="68"/>
        <v>53.771760154738878</v>
      </c>
      <c r="BJ32" s="35">
        <f t="shared" si="69"/>
        <v>63.449691991786445</v>
      </c>
      <c r="BK32" s="35">
        <f t="shared" si="70"/>
        <v>32.712215320910978</v>
      </c>
      <c r="BL32" s="35">
        <f t="shared" si="71"/>
        <v>20.289855072463769</v>
      </c>
      <c r="BM32" s="35">
        <f t="shared" si="72"/>
        <v>72.895277207392198</v>
      </c>
      <c r="BN32" s="35">
        <f t="shared" si="73"/>
        <v>62.696629213483149</v>
      </c>
      <c r="BO32" s="35">
        <f t="shared" si="74"/>
        <v>55.621301775147927</v>
      </c>
      <c r="BP32" s="35">
        <f t="shared" si="75"/>
        <v>9.5238095238095237</v>
      </c>
      <c r="BQ32" s="35">
        <f t="shared" si="76"/>
        <v>4.545454545454545</v>
      </c>
      <c r="BR32" s="13">
        <f t="shared" si="99"/>
        <v>59.718309859154928</v>
      </c>
      <c r="BS32" s="14">
        <f t="shared" si="100"/>
        <v>43.661971830985912</v>
      </c>
      <c r="BT32" s="13">
        <f t="shared" si="101"/>
        <v>78.309859154929583</v>
      </c>
      <c r="BU32" s="14">
        <f t="shared" si="102"/>
        <v>87.042253521126753</v>
      </c>
      <c r="BV32" s="14">
        <f t="shared" si="103"/>
        <v>44.507042253521128</v>
      </c>
      <c r="BW32" s="14">
        <f t="shared" si="104"/>
        <v>19.718309859154928</v>
      </c>
      <c r="BX32" s="13">
        <f t="shared" si="105"/>
        <v>100</v>
      </c>
      <c r="BY32" s="14">
        <f t="shared" si="106"/>
        <v>78.591549295774641</v>
      </c>
      <c r="BZ32" s="14">
        <f t="shared" si="107"/>
        <v>79.436619718309856</v>
      </c>
      <c r="CA32" s="13">
        <f t="shared" si="108"/>
        <v>14.084507042253522</v>
      </c>
      <c r="CB32" s="14">
        <f t="shared" si="109"/>
        <v>6.4788732394366191</v>
      </c>
      <c r="CC32" s="13">
        <v>21.2</v>
      </c>
      <c r="CD32" s="14">
        <v>15.5</v>
      </c>
      <c r="CE32" s="13">
        <v>27.8</v>
      </c>
      <c r="CF32" s="14">
        <v>30.9</v>
      </c>
      <c r="CG32" s="14">
        <v>15.8</v>
      </c>
      <c r="CH32" s="14">
        <v>7</v>
      </c>
      <c r="CI32" s="13">
        <v>35.5</v>
      </c>
      <c r="CJ32" s="14">
        <v>27.9</v>
      </c>
      <c r="CK32" s="14">
        <v>28.2</v>
      </c>
      <c r="CL32" s="13">
        <v>5</v>
      </c>
      <c r="CM32" s="14">
        <v>2.2999999999999998</v>
      </c>
      <c r="CN32" s="5">
        <v>0.7</v>
      </c>
      <c r="CO32" s="5">
        <v>1.7</v>
      </c>
      <c r="CP32" s="8">
        <v>2.6</v>
      </c>
      <c r="CQ32" s="5">
        <v>0.9</v>
      </c>
      <c r="CR32" s="5">
        <v>1.9</v>
      </c>
      <c r="CS32" s="5">
        <v>0.8</v>
      </c>
      <c r="CT32" s="8">
        <v>3.6</v>
      </c>
      <c r="CU32" s="5">
        <v>3.6</v>
      </c>
      <c r="CV32" s="5">
        <v>1.7</v>
      </c>
      <c r="CW32" s="8">
        <v>1.1000000000000001</v>
      </c>
      <c r="CX32" s="5">
        <v>1.2</v>
      </c>
      <c r="CY32" s="9">
        <f t="shared" si="88"/>
        <v>3.3018867924528301</v>
      </c>
      <c r="CZ32" s="9">
        <f t="shared" si="89"/>
        <v>10.967741935483872</v>
      </c>
      <c r="DA32" s="9">
        <f t="shared" si="90"/>
        <v>9.3525179856115113</v>
      </c>
      <c r="DB32" s="9">
        <f t="shared" si="91"/>
        <v>2.912621359223301</v>
      </c>
      <c r="DC32" s="9">
        <f t="shared" si="92"/>
        <v>12.025316455696201</v>
      </c>
      <c r="DD32" s="9">
        <f t="shared" si="93"/>
        <v>11.428571428571429</v>
      </c>
      <c r="DE32" s="9">
        <f t="shared" si="94"/>
        <v>10.140845070422536</v>
      </c>
      <c r="DF32" s="9">
        <f t="shared" si="95"/>
        <v>12.903225806451612</v>
      </c>
      <c r="DG32" s="9">
        <f t="shared" si="96"/>
        <v>6.0283687943262407</v>
      </c>
      <c r="DH32" s="9">
        <f t="shared" si="97"/>
        <v>22.000000000000004</v>
      </c>
      <c r="DI32" s="9">
        <f t="shared" si="98"/>
        <v>52.173913043478258</v>
      </c>
    </row>
    <row r="33" spans="1:113" x14ac:dyDescent="0.2">
      <c r="A33" s="3" t="s">
        <v>211</v>
      </c>
      <c r="B33" s="3" t="e">
        <f>VLOOKUP(A33,#REF!,5,FALSE)</f>
        <v>#REF!</v>
      </c>
      <c r="C33" s="4">
        <v>7</v>
      </c>
      <c r="D33" s="35" t="str">
        <f t="shared" si="18"/>
        <v/>
      </c>
      <c r="E33" s="35" t="str">
        <f t="shared" si="19"/>
        <v/>
      </c>
      <c r="F33" s="35">
        <f t="shared" si="20"/>
        <v>-3.3244274809160181</v>
      </c>
      <c r="G33" s="35">
        <f t="shared" si="21"/>
        <v>9.1007812500000043</v>
      </c>
      <c r="H33" s="35">
        <f t="shared" si="22"/>
        <v>-3.0835937500000092</v>
      </c>
      <c r="I33" s="35">
        <f t="shared" si="23"/>
        <v>1.9153225806451637</v>
      </c>
      <c r="J33" s="35">
        <f t="shared" si="24"/>
        <v>13.438938053097349</v>
      </c>
      <c r="K33" s="35">
        <f t="shared" si="25"/>
        <v>7.9722689075630271</v>
      </c>
      <c r="L33" s="35">
        <f t="shared" si="26"/>
        <v>-1.4571428571428626</v>
      </c>
      <c r="M33" s="35">
        <f t="shared" si="27"/>
        <v>-13.438679245283014</v>
      </c>
      <c r="N33" s="35">
        <f t="shared" si="28"/>
        <v>-5.648484848484852</v>
      </c>
      <c r="O33" s="36" t="str">
        <f t="shared" si="29"/>
        <v/>
      </c>
      <c r="P33" s="35" t="str">
        <f t="shared" si="30"/>
        <v/>
      </c>
      <c r="Q33" s="35">
        <f t="shared" si="31"/>
        <v>-0.35555555555555785</v>
      </c>
      <c r="R33" s="35">
        <f t="shared" si="32"/>
        <v>10.244444444444444</v>
      </c>
      <c r="S33" s="35">
        <f t="shared" si="33"/>
        <v>-2.8555555555555578</v>
      </c>
      <c r="T33" s="35">
        <f t="shared" si="34"/>
        <v>-4.155555555555555</v>
      </c>
      <c r="U33" s="35">
        <f t="shared" si="35"/>
        <v>13.344444444444445</v>
      </c>
      <c r="V33" s="35">
        <f t="shared" si="36"/>
        <v>6.7444444444444436</v>
      </c>
      <c r="W33" s="35">
        <f t="shared" si="37"/>
        <v>-2.3555555555555578</v>
      </c>
      <c r="X33" s="35">
        <f t="shared" si="38"/>
        <v>-14.155555555555557</v>
      </c>
      <c r="Y33" s="35">
        <f t="shared" si="39"/>
        <v>-6.4555555555555557</v>
      </c>
      <c r="Z33" s="35">
        <f t="shared" si="40"/>
        <v>0</v>
      </c>
      <c r="AA33" s="35">
        <f t="shared" si="41"/>
        <v>0</v>
      </c>
      <c r="AB33" s="35">
        <f t="shared" si="42"/>
        <v>63.474482963844672</v>
      </c>
      <c r="AC33" s="35">
        <f t="shared" si="43"/>
        <v>100</v>
      </c>
      <c r="AD33" s="35">
        <f t="shared" si="44"/>
        <v>60.186653925784363</v>
      </c>
      <c r="AE33" s="35">
        <f t="shared" si="45"/>
        <v>78.614938684503926</v>
      </c>
      <c r="AF33" s="35">
        <f t="shared" si="46"/>
        <v>100</v>
      </c>
      <c r="AG33" s="35">
        <f t="shared" si="47"/>
        <v>89.149097336194941</v>
      </c>
      <c r="AH33" s="35">
        <f t="shared" si="48"/>
        <v>53.693792522660274</v>
      </c>
      <c r="AI33" s="35">
        <f t="shared" si="49"/>
        <v>49.410488245931283</v>
      </c>
      <c r="AJ33" s="35">
        <f t="shared" si="50"/>
        <v>100</v>
      </c>
      <c r="AK33" s="36" t="str">
        <f t="shared" si="51"/>
        <v/>
      </c>
      <c r="AL33" s="35" t="str">
        <f t="shared" si="51"/>
        <v/>
      </c>
      <c r="AM33" s="35">
        <f t="shared" si="52"/>
        <v>67.384615384615387</v>
      </c>
      <c r="AN33" s="35">
        <f t="shared" si="52"/>
        <v>100</v>
      </c>
      <c r="AO33" s="35">
        <f t="shared" si="52"/>
        <v>59.692307692307686</v>
      </c>
      <c r="AP33" s="35">
        <f t="shared" si="52"/>
        <v>55.692307692307701</v>
      </c>
      <c r="AQ33" s="35">
        <f t="shared" si="53"/>
        <v>100</v>
      </c>
      <c r="AR33" s="35">
        <f t="shared" si="53"/>
        <v>81.460674157303373</v>
      </c>
      <c r="AS33" s="35">
        <f t="shared" si="53"/>
        <v>55.898876404494374</v>
      </c>
      <c r="AT33" s="35">
        <f t="shared" si="54"/>
        <v>51.265822784810126</v>
      </c>
      <c r="AU33" s="35">
        <f t="shared" si="54"/>
        <v>100</v>
      </c>
      <c r="AV33" s="36">
        <f t="shared" si="55"/>
        <v>0</v>
      </c>
      <c r="AW33" s="35">
        <f t="shared" si="56"/>
        <v>0</v>
      </c>
      <c r="AX33" s="35">
        <f t="shared" si="57"/>
        <v>57.947210570925613</v>
      </c>
      <c r="AY33" s="35">
        <f t="shared" si="58"/>
        <v>91.292134831460672</v>
      </c>
      <c r="AZ33" s="35">
        <f t="shared" si="59"/>
        <v>54.94568125247168</v>
      </c>
      <c r="BA33" s="35">
        <f t="shared" si="60"/>
        <v>71.769255821527466</v>
      </c>
      <c r="BB33" s="35">
        <f t="shared" si="61"/>
        <v>100</v>
      </c>
      <c r="BC33" s="35">
        <f t="shared" si="62"/>
        <v>89.149097336194941</v>
      </c>
      <c r="BD33" s="35">
        <f t="shared" si="63"/>
        <v>53.693792522660274</v>
      </c>
      <c r="BE33" s="35">
        <f t="shared" si="64"/>
        <v>21.105939004815411</v>
      </c>
      <c r="BF33" s="35">
        <f t="shared" si="65"/>
        <v>42.715503841541945</v>
      </c>
      <c r="BG33" s="36">
        <f t="shared" si="66"/>
        <v>0</v>
      </c>
      <c r="BH33" s="35">
        <f t="shared" si="67"/>
        <v>0</v>
      </c>
      <c r="BI33" s="35">
        <f t="shared" si="68"/>
        <v>42.359767891682786</v>
      </c>
      <c r="BJ33" s="35">
        <f t="shared" si="69"/>
        <v>66.735112936344962</v>
      </c>
      <c r="BK33" s="35">
        <f t="shared" si="70"/>
        <v>40.165631469979296</v>
      </c>
      <c r="BL33" s="35">
        <f t="shared" si="71"/>
        <v>52.463768115942038</v>
      </c>
      <c r="BM33" s="35">
        <f t="shared" si="72"/>
        <v>73.100616016427097</v>
      </c>
      <c r="BN33" s="35">
        <f t="shared" si="73"/>
        <v>65.168539325842701</v>
      </c>
      <c r="BO33" s="35">
        <f t="shared" si="74"/>
        <v>39.250493096646935</v>
      </c>
      <c r="BP33" s="35">
        <f t="shared" si="75"/>
        <v>15.428571428571429</v>
      </c>
      <c r="BQ33" s="35">
        <f t="shared" si="76"/>
        <v>31.225296442687746</v>
      </c>
      <c r="BR33" s="13">
        <f t="shared" si="99"/>
        <v>0</v>
      </c>
      <c r="BS33" s="14">
        <f t="shared" si="100"/>
        <v>0</v>
      </c>
      <c r="BT33" s="13">
        <f t="shared" si="101"/>
        <v>61.516853932584262</v>
      </c>
      <c r="BU33" s="14">
        <f t="shared" si="102"/>
        <v>91.292134831460672</v>
      </c>
      <c r="BV33" s="14">
        <f t="shared" si="103"/>
        <v>54.494382022471896</v>
      </c>
      <c r="BW33" s="14">
        <f t="shared" si="104"/>
        <v>50.842696629213478</v>
      </c>
      <c r="BX33" s="13">
        <f t="shared" si="105"/>
        <v>100</v>
      </c>
      <c r="BY33" s="14">
        <f t="shared" si="106"/>
        <v>81.460674157303373</v>
      </c>
      <c r="BZ33" s="14">
        <f t="shared" si="107"/>
        <v>55.898876404494381</v>
      </c>
      <c r="CA33" s="13">
        <f t="shared" si="108"/>
        <v>22.752808988764041</v>
      </c>
      <c r="CB33" s="14">
        <f t="shared" si="109"/>
        <v>44.382022471910112</v>
      </c>
      <c r="CE33" s="13">
        <v>21.9</v>
      </c>
      <c r="CF33" s="14">
        <v>32.5</v>
      </c>
      <c r="CG33" s="14">
        <v>19.399999999999999</v>
      </c>
      <c r="CH33" s="14">
        <v>18.100000000000001</v>
      </c>
      <c r="CI33" s="13">
        <v>35.6</v>
      </c>
      <c r="CJ33" s="14">
        <v>29</v>
      </c>
      <c r="CK33" s="14">
        <v>19.899999999999999</v>
      </c>
      <c r="CL33" s="13">
        <v>8.1</v>
      </c>
      <c r="CM33" s="14">
        <v>15.8</v>
      </c>
      <c r="CN33" s="5" t="s">
        <v>180</v>
      </c>
      <c r="CO33" s="5" t="s">
        <v>180</v>
      </c>
      <c r="CP33" s="8">
        <v>1.7</v>
      </c>
      <c r="CQ33" s="5">
        <v>1.9</v>
      </c>
      <c r="CR33" s="5">
        <v>1.8</v>
      </c>
      <c r="CS33" s="5">
        <v>1.3</v>
      </c>
      <c r="CT33" s="8">
        <v>1.6</v>
      </c>
      <c r="CU33" s="5">
        <v>1.6</v>
      </c>
      <c r="CV33" s="5">
        <v>2.2000000000000002</v>
      </c>
      <c r="CW33" s="8">
        <v>2.2999999999999998</v>
      </c>
      <c r="CX33" s="5">
        <v>4</v>
      </c>
      <c r="CY33" s="9" t="str">
        <f t="shared" si="88"/>
        <v/>
      </c>
      <c r="CZ33" s="9" t="str">
        <f t="shared" si="89"/>
        <v/>
      </c>
      <c r="DA33" s="9">
        <f t="shared" si="90"/>
        <v>7.7625570776255719</v>
      </c>
      <c r="DB33" s="9">
        <f t="shared" si="91"/>
        <v>5.8461538461538458</v>
      </c>
      <c r="DC33" s="9">
        <f t="shared" si="92"/>
        <v>9.2783505154639183</v>
      </c>
      <c r="DD33" s="9">
        <f t="shared" si="93"/>
        <v>7.1823204419889501</v>
      </c>
      <c r="DE33" s="9">
        <f t="shared" si="94"/>
        <v>4.4943820224719104</v>
      </c>
      <c r="DF33" s="9">
        <f t="shared" si="95"/>
        <v>5.5172413793103452</v>
      </c>
      <c r="DG33" s="9">
        <f t="shared" si="96"/>
        <v>11.05527638190955</v>
      </c>
      <c r="DH33" s="9">
        <f t="shared" si="97"/>
        <v>28.39506172839506</v>
      </c>
      <c r="DI33" s="9">
        <f t="shared" si="98"/>
        <v>25.316455696202528</v>
      </c>
    </row>
    <row r="34" spans="1:113" x14ac:dyDescent="0.2">
      <c r="A34" s="3" t="s">
        <v>212</v>
      </c>
      <c r="B34" s="3" t="e">
        <f>VLOOKUP(A34,#REF!,5,FALSE)</f>
        <v>#REF!</v>
      </c>
      <c r="C34" s="4">
        <v>3</v>
      </c>
      <c r="D34" s="35">
        <f t="shared" si="18"/>
        <v>-1.2080808080808083</v>
      </c>
      <c r="E34" s="35">
        <f t="shared" si="19"/>
        <v>-0.48888888888889426</v>
      </c>
      <c r="F34" s="35" t="str">
        <f t="shared" si="20"/>
        <v/>
      </c>
      <c r="G34" s="35">
        <f t="shared" si="21"/>
        <v>-10.499218749999995</v>
      </c>
      <c r="H34" s="35" t="str">
        <f t="shared" si="22"/>
        <v/>
      </c>
      <c r="I34" s="35">
        <f t="shared" si="23"/>
        <v>-4.9846774193548384</v>
      </c>
      <c r="J34" s="35">
        <f t="shared" si="24"/>
        <v>-0.56106194690265099</v>
      </c>
      <c r="K34" s="35">
        <f t="shared" si="25"/>
        <v>-2.1277310924369743</v>
      </c>
      <c r="L34" s="35" t="str">
        <f t="shared" si="26"/>
        <v/>
      </c>
      <c r="M34" s="35" t="str">
        <f t="shared" si="27"/>
        <v/>
      </c>
      <c r="N34" s="35" t="str">
        <f t="shared" si="28"/>
        <v/>
      </c>
      <c r="O34" s="36">
        <f t="shared" si="29"/>
        <v>6.8833333333333293</v>
      </c>
      <c r="P34" s="35">
        <f t="shared" si="30"/>
        <v>6.18333333333333</v>
      </c>
      <c r="Q34" s="35" t="str">
        <f t="shared" si="31"/>
        <v/>
      </c>
      <c r="R34" s="35">
        <f t="shared" si="32"/>
        <v>-6.516666666666671</v>
      </c>
      <c r="S34" s="35" t="str">
        <f t="shared" si="33"/>
        <v/>
      </c>
      <c r="T34" s="35">
        <f t="shared" si="34"/>
        <v>-8.2166666666666721</v>
      </c>
      <c r="U34" s="35">
        <f t="shared" si="35"/>
        <v>2.18333333333333</v>
      </c>
      <c r="V34" s="35">
        <f t="shared" si="36"/>
        <v>-0.51666666666667282</v>
      </c>
      <c r="W34" s="35" t="str">
        <f t="shared" si="37"/>
        <v/>
      </c>
      <c r="X34" s="35" t="str">
        <f t="shared" si="38"/>
        <v/>
      </c>
      <c r="Y34" s="35" t="str">
        <f t="shared" si="39"/>
        <v/>
      </c>
      <c r="Z34" s="35">
        <f t="shared" si="40"/>
        <v>100</v>
      </c>
      <c r="AA34" s="35">
        <f t="shared" si="41"/>
        <v>98.423961440061078</v>
      </c>
      <c r="AB34" s="35">
        <f t="shared" si="42"/>
        <v>0</v>
      </c>
      <c r="AC34" s="35">
        <f t="shared" si="43"/>
        <v>81.594675858022867</v>
      </c>
      <c r="AD34" s="35">
        <f t="shared" si="44"/>
        <v>0</v>
      </c>
      <c r="AE34" s="35">
        <f t="shared" si="45"/>
        <v>100</v>
      </c>
      <c r="AF34" s="35">
        <f t="shared" si="46"/>
        <v>100.00000000000001</v>
      </c>
      <c r="AG34" s="35">
        <f t="shared" si="47"/>
        <v>95.758426966292134</v>
      </c>
      <c r="AH34" s="35">
        <f t="shared" si="48"/>
        <v>0</v>
      </c>
      <c r="AI34" s="35">
        <f t="shared" si="49"/>
        <v>0</v>
      </c>
      <c r="AJ34" s="35">
        <f t="shared" si="50"/>
        <v>0</v>
      </c>
      <c r="AK34" s="36">
        <f>IFERROR(100*CC34/MAX($CC34:$CD34),0)</f>
        <v>100</v>
      </c>
      <c r="AL34" s="35">
        <f>IFERROR(100*CD34/MAX($CC34:$CD34),0)</f>
        <v>97.338403041825089</v>
      </c>
      <c r="AM34" s="35">
        <f>IFERROR(100*CE34/MAX($CE34:$CH34),0)</f>
        <v>0</v>
      </c>
      <c r="AN34" s="35">
        <f>IFERROR(100*CF34/MAX($CE34:$CH34),0)</f>
        <v>100</v>
      </c>
      <c r="AO34" s="35">
        <f>IFERROR(100*CG34/MAX($CE34:$CH34),0)</f>
        <v>0</v>
      </c>
      <c r="AP34" s="35">
        <f>IFERROR(100*CH34/MAX($CE34:$CH34),0)</f>
        <v>86.821705426356587</v>
      </c>
      <c r="AQ34" s="35">
        <f>IFERROR(100*CI34/MAX($CI34:$CK34),0)</f>
        <v>100</v>
      </c>
      <c r="AR34" s="35">
        <f>IFERROR(100*CJ34/MAX($CI34:$CK34),0)</f>
        <v>87.499999999999986</v>
      </c>
      <c r="AS34" s="35">
        <f>IFERROR(100*CK34/MAX($CI34:$CK34),0)</f>
        <v>0</v>
      </c>
      <c r="AT34" s="35">
        <f>IFERROR(100*CL34/MAX($CL34:$CM34),0)</f>
        <v>0</v>
      </c>
      <c r="AU34" s="35">
        <f>IFERROR(100*CM34/MAX($CL34:$CM34),0)</f>
        <v>0</v>
      </c>
      <c r="AV34" s="36">
        <f t="shared" si="55"/>
        <v>100</v>
      </c>
      <c r="AW34" s="35">
        <f t="shared" si="56"/>
        <v>98.423961440061078</v>
      </c>
      <c r="AX34" s="35">
        <f t="shared" si="57"/>
        <v>0</v>
      </c>
      <c r="AY34" s="35">
        <f t="shared" si="58"/>
        <v>54.790327995565299</v>
      </c>
      <c r="AZ34" s="35">
        <f t="shared" si="59"/>
        <v>0</v>
      </c>
      <c r="BA34" s="35">
        <f t="shared" si="60"/>
        <v>67.149391083925721</v>
      </c>
      <c r="BB34" s="35">
        <f t="shared" si="61"/>
        <v>91.74194455071401</v>
      </c>
      <c r="BC34" s="35">
        <f t="shared" si="62"/>
        <v>87.850642970051695</v>
      </c>
      <c r="BD34" s="35">
        <f t="shared" si="63"/>
        <v>0</v>
      </c>
      <c r="BE34" s="35">
        <f t="shared" si="64"/>
        <v>0</v>
      </c>
      <c r="BF34" s="35">
        <f t="shared" si="65"/>
        <v>0</v>
      </c>
      <c r="BG34" s="36">
        <f t="shared" si="66"/>
        <v>48.345588235294116</v>
      </c>
      <c r="BH34" s="35">
        <f t="shared" si="67"/>
        <v>47.583643122676584</v>
      </c>
      <c r="BI34" s="35">
        <f t="shared" si="68"/>
        <v>0</v>
      </c>
      <c r="BJ34" s="35">
        <f t="shared" si="69"/>
        <v>26.488706365503077</v>
      </c>
      <c r="BK34" s="35">
        <f t="shared" si="70"/>
        <v>0</v>
      </c>
      <c r="BL34" s="35">
        <f t="shared" si="71"/>
        <v>32.463768115942031</v>
      </c>
      <c r="BM34" s="35">
        <f t="shared" si="72"/>
        <v>44.353182751540039</v>
      </c>
      <c r="BN34" s="35">
        <f t="shared" si="73"/>
        <v>42.471910112359545</v>
      </c>
      <c r="BO34" s="35">
        <f t="shared" si="74"/>
        <v>0</v>
      </c>
      <c r="BP34" s="35">
        <f t="shared" si="75"/>
        <v>0</v>
      </c>
      <c r="BQ34" s="35">
        <f t="shared" si="76"/>
        <v>0</v>
      </c>
      <c r="BR34" s="13">
        <f t="shared" si="99"/>
        <v>100</v>
      </c>
      <c r="BS34" s="14">
        <f t="shared" si="100"/>
        <v>97.338403041825089</v>
      </c>
      <c r="BT34" s="13">
        <f t="shared" si="101"/>
        <v>0</v>
      </c>
      <c r="BU34" s="14">
        <f t="shared" si="102"/>
        <v>49.049429657794676</v>
      </c>
      <c r="BV34" s="14">
        <f t="shared" si="103"/>
        <v>0</v>
      </c>
      <c r="BW34" s="14">
        <f t="shared" si="104"/>
        <v>42.585551330798474</v>
      </c>
      <c r="BX34" s="13">
        <f t="shared" si="105"/>
        <v>82.129277566539926</v>
      </c>
      <c r="BY34" s="14">
        <f t="shared" si="106"/>
        <v>71.863117870722419</v>
      </c>
      <c r="BZ34" s="14">
        <f t="shared" si="107"/>
        <v>0</v>
      </c>
      <c r="CA34" s="13">
        <f t="shared" si="108"/>
        <v>0</v>
      </c>
      <c r="CB34" s="14">
        <f t="shared" si="109"/>
        <v>0</v>
      </c>
      <c r="CC34" s="13">
        <v>26.3</v>
      </c>
      <c r="CD34" s="14">
        <v>25.6</v>
      </c>
      <c r="CF34" s="14">
        <v>12.9</v>
      </c>
      <c r="CH34" s="14">
        <v>11.2</v>
      </c>
      <c r="CI34" s="13">
        <v>21.6</v>
      </c>
      <c r="CJ34" s="14">
        <v>18.899999999999999</v>
      </c>
      <c r="CN34" s="5">
        <v>0.5</v>
      </c>
      <c r="CO34" s="5">
        <v>1.8</v>
      </c>
      <c r="CP34" s="8" t="s">
        <v>180</v>
      </c>
      <c r="CQ34" s="5">
        <v>2.5</v>
      </c>
      <c r="CR34" s="5" t="s">
        <v>180</v>
      </c>
      <c r="CS34" s="5">
        <v>2.9</v>
      </c>
      <c r="CT34" s="8">
        <v>2.7</v>
      </c>
      <c r="CU34" s="5">
        <v>2.6</v>
      </c>
      <c r="CV34" s="5" t="s">
        <v>180</v>
      </c>
      <c r="CW34" s="8" t="s">
        <v>180</v>
      </c>
      <c r="CX34" s="5" t="s">
        <v>180</v>
      </c>
      <c r="CY34" s="9">
        <f t="shared" si="88"/>
        <v>1.9011406844106464</v>
      </c>
      <c r="CZ34" s="9">
        <f t="shared" si="89"/>
        <v>7.03125</v>
      </c>
      <c r="DA34" s="9" t="str">
        <f t="shared" si="90"/>
        <v/>
      </c>
      <c r="DB34" s="9">
        <f t="shared" si="91"/>
        <v>19.379844961240309</v>
      </c>
      <c r="DC34" s="9" t="str">
        <f t="shared" si="92"/>
        <v/>
      </c>
      <c r="DD34" s="9">
        <f t="shared" si="93"/>
        <v>25.892857142857146</v>
      </c>
      <c r="DE34" s="9">
        <f t="shared" si="94"/>
        <v>12.5</v>
      </c>
      <c r="DF34" s="9">
        <f t="shared" si="95"/>
        <v>13.756613756613758</v>
      </c>
      <c r="DG34" s="9" t="str">
        <f t="shared" si="96"/>
        <v/>
      </c>
      <c r="DH34" s="9" t="str">
        <f t="shared" si="97"/>
        <v/>
      </c>
      <c r="DI34" s="9" t="str">
        <f t="shared" si="98"/>
        <v/>
      </c>
    </row>
    <row r="35" spans="1:113" x14ac:dyDescent="0.2">
      <c r="A35" s="81" t="s">
        <v>608</v>
      </c>
      <c r="B35" s="3" t="e">
        <f>VLOOKUP(A35,#REF!,5,FALSE)</f>
        <v>#REF!</v>
      </c>
      <c r="C35" s="4">
        <v>3</v>
      </c>
      <c r="D35" s="35" t="str">
        <f t="shared" si="18"/>
        <v/>
      </c>
      <c r="E35" s="35" t="str">
        <f t="shared" si="19"/>
        <v/>
      </c>
      <c r="F35" s="35">
        <f t="shared" si="20"/>
        <v>8.0755725190839804</v>
      </c>
      <c r="G35" s="35">
        <f t="shared" si="21"/>
        <v>6.8007812500000036</v>
      </c>
      <c r="H35" s="35">
        <f t="shared" si="22"/>
        <v>9.2164062499999915</v>
      </c>
      <c r="I35" s="35">
        <f t="shared" si="23"/>
        <v>4.3153225806451623</v>
      </c>
      <c r="J35" s="35" t="str">
        <f t="shared" si="24"/>
        <v/>
      </c>
      <c r="K35" s="35" t="str">
        <f t="shared" si="25"/>
        <v/>
      </c>
      <c r="L35" s="35" t="str">
        <f t="shared" si="26"/>
        <v/>
      </c>
      <c r="M35" s="35" t="str">
        <f t="shared" si="27"/>
        <v/>
      </c>
      <c r="N35" s="35" t="str">
        <f t="shared" si="28"/>
        <v/>
      </c>
      <c r="O35" s="36" t="str">
        <f t="shared" si="29"/>
        <v/>
      </c>
      <c r="P35" s="35" t="str">
        <f t="shared" si="30"/>
        <v/>
      </c>
      <c r="Q35" s="35">
        <f t="shared" si="31"/>
        <v>4.3749999999999964</v>
      </c>
      <c r="R35" s="35">
        <f t="shared" si="32"/>
        <v>1.2749999999999986</v>
      </c>
      <c r="S35" s="35">
        <f t="shared" si="33"/>
        <v>2.7749999999999986</v>
      </c>
      <c r="T35" s="35">
        <f t="shared" si="34"/>
        <v>-8.4250000000000007</v>
      </c>
      <c r="U35" s="35" t="str">
        <f t="shared" si="35"/>
        <v/>
      </c>
      <c r="V35" s="35" t="str">
        <f t="shared" si="36"/>
        <v/>
      </c>
      <c r="W35" s="35" t="str">
        <f t="shared" si="37"/>
        <v/>
      </c>
      <c r="X35" s="35" t="str">
        <f t="shared" si="38"/>
        <v/>
      </c>
      <c r="Y35" s="35" t="str">
        <f t="shared" si="39"/>
        <v/>
      </c>
      <c r="Z35" s="35">
        <f t="shared" si="40"/>
        <v>0</v>
      </c>
      <c r="AA35" s="35">
        <f t="shared" si="41"/>
        <v>0</v>
      </c>
      <c r="AB35" s="35">
        <f t="shared" si="42"/>
        <v>98.138984312552978</v>
      </c>
      <c r="AC35" s="35">
        <f t="shared" si="43"/>
        <v>94.485648954844876</v>
      </c>
      <c r="AD35" s="35">
        <f t="shared" si="44"/>
        <v>100</v>
      </c>
      <c r="AE35" s="35">
        <f t="shared" si="45"/>
        <v>90.536277602523654</v>
      </c>
      <c r="AF35" s="35">
        <f t="shared" si="46"/>
        <v>0</v>
      </c>
      <c r="AG35" s="35">
        <f t="shared" si="47"/>
        <v>0</v>
      </c>
      <c r="AH35" s="35">
        <f t="shared" si="48"/>
        <v>0</v>
      </c>
      <c r="AI35" s="35">
        <f t="shared" si="49"/>
        <v>0</v>
      </c>
      <c r="AJ35" s="35">
        <f t="shared" si="50"/>
        <v>0</v>
      </c>
      <c r="AK35" s="36">
        <f t="shared" ref="AK35:AK98" si="110">IFERROR(100*CC35/MAX($CC35:$CD35),0)</f>
        <v>0</v>
      </c>
      <c r="AL35" s="35">
        <f t="shared" ref="AL35:AL98" si="111">IFERROR(100*CD35/MAX($CC35:$CD35),0)</f>
        <v>0</v>
      </c>
      <c r="AM35" s="35">
        <f t="shared" ref="AM35:AM98" si="112">IFERROR(100*CE35/MAX($CE35:$CH35),0)</f>
        <v>100</v>
      </c>
      <c r="AN35" s="35">
        <f t="shared" ref="AN35:AN98" si="113">IFERROR(100*CF35/MAX($CE35:$CH35),0)</f>
        <v>90.690690690690701</v>
      </c>
      <c r="AO35" s="35">
        <f t="shared" ref="AO35:AO98" si="114">IFERROR(100*CG35/MAX($CE35:$CH35),0)</f>
        <v>95.195195195195197</v>
      </c>
      <c r="AP35" s="35">
        <f t="shared" ref="AP35:AP98" si="115">IFERROR(100*CH35/MAX($CE35:$CH35),0)</f>
        <v>61.561561561561568</v>
      </c>
      <c r="AQ35" s="35">
        <f t="shared" ref="AQ35:AQ98" si="116">IFERROR(100*CI35/MAX($CI35:$CK35),0)</f>
        <v>0</v>
      </c>
      <c r="AR35" s="35">
        <f t="shared" ref="AR35:AR98" si="117">IFERROR(100*CJ35/MAX($CI35:$CK35),0)</f>
        <v>0</v>
      </c>
      <c r="AS35" s="35">
        <f t="shared" ref="AS35:AS98" si="118">IFERROR(100*CK35/MAX($CI35:$CK35),0)</f>
        <v>0</v>
      </c>
      <c r="AT35" s="35">
        <f t="shared" ref="AT35:AT98" si="119">IFERROR(100*CL35/MAX($CL35:$CM35),0)</f>
        <v>0</v>
      </c>
      <c r="AU35" s="35">
        <f t="shared" ref="AU35:AU98" si="120">IFERROR(100*CM35/MAX($CL35:$CM35),0)</f>
        <v>0</v>
      </c>
      <c r="AV35" s="36">
        <f t="shared" si="55"/>
        <v>0</v>
      </c>
      <c r="AW35" s="35">
        <f t="shared" si="56"/>
        <v>0</v>
      </c>
      <c r="AX35" s="35">
        <f t="shared" si="57"/>
        <v>98.138984312552978</v>
      </c>
      <c r="AY35" s="35">
        <f t="shared" si="58"/>
        <v>94.485648954844876</v>
      </c>
      <c r="AZ35" s="35">
        <f t="shared" si="59"/>
        <v>100</v>
      </c>
      <c r="BA35" s="35">
        <f t="shared" si="60"/>
        <v>90.536277602523654</v>
      </c>
      <c r="BB35" s="35">
        <f t="shared" si="61"/>
        <v>0</v>
      </c>
      <c r="BC35" s="35">
        <f t="shared" si="62"/>
        <v>0</v>
      </c>
      <c r="BD35" s="35">
        <f t="shared" si="63"/>
        <v>0</v>
      </c>
      <c r="BE35" s="35">
        <f t="shared" si="64"/>
        <v>0</v>
      </c>
      <c r="BF35" s="35">
        <f t="shared" si="65"/>
        <v>0</v>
      </c>
      <c r="BG35" s="36">
        <f t="shared" si="66"/>
        <v>0</v>
      </c>
      <c r="BH35" s="35">
        <f t="shared" si="67"/>
        <v>0</v>
      </c>
      <c r="BI35" s="35">
        <f t="shared" si="68"/>
        <v>64.410058027079288</v>
      </c>
      <c r="BJ35" s="35">
        <f t="shared" si="69"/>
        <v>62.012320328542089</v>
      </c>
      <c r="BK35" s="35">
        <f t="shared" si="70"/>
        <v>65.631469979296071</v>
      </c>
      <c r="BL35" s="35">
        <f t="shared" si="71"/>
        <v>59.420289855072461</v>
      </c>
      <c r="BM35" s="35">
        <f t="shared" si="72"/>
        <v>0</v>
      </c>
      <c r="BN35" s="35">
        <f t="shared" si="73"/>
        <v>0</v>
      </c>
      <c r="BO35" s="35">
        <f t="shared" si="74"/>
        <v>0</v>
      </c>
      <c r="BP35" s="35">
        <f t="shared" si="75"/>
        <v>0</v>
      </c>
      <c r="BQ35" s="35">
        <f t="shared" si="76"/>
        <v>0</v>
      </c>
      <c r="BR35" s="13">
        <f t="shared" si="99"/>
        <v>0</v>
      </c>
      <c r="BS35" s="14">
        <f t="shared" si="100"/>
        <v>0</v>
      </c>
      <c r="BT35" s="13">
        <f t="shared" si="101"/>
        <v>100</v>
      </c>
      <c r="BU35" s="14">
        <f t="shared" si="102"/>
        <v>90.690690690690701</v>
      </c>
      <c r="BV35" s="14">
        <f t="shared" si="103"/>
        <v>95.195195195195197</v>
      </c>
      <c r="BW35" s="14">
        <f t="shared" si="104"/>
        <v>61.561561561561561</v>
      </c>
      <c r="BX35" s="13">
        <f t="shared" si="105"/>
        <v>0</v>
      </c>
      <c r="BY35" s="14">
        <f t="shared" si="106"/>
        <v>0</v>
      </c>
      <c r="BZ35" s="14">
        <f t="shared" si="107"/>
        <v>0</v>
      </c>
      <c r="CA35" s="13">
        <f t="shared" si="108"/>
        <v>0</v>
      </c>
      <c r="CB35" s="14">
        <f t="shared" si="109"/>
        <v>0</v>
      </c>
      <c r="CE35" s="13">
        <v>33.299999999999997</v>
      </c>
      <c r="CF35" s="14">
        <v>30.2</v>
      </c>
      <c r="CG35" s="14">
        <v>31.7</v>
      </c>
      <c r="CH35" s="14">
        <v>20.5</v>
      </c>
      <c r="CN35" s="5" t="s">
        <v>180</v>
      </c>
      <c r="CO35" s="5" t="s">
        <v>180</v>
      </c>
      <c r="CP35" s="8">
        <v>5.0999999999999996</v>
      </c>
      <c r="CQ35" s="5">
        <v>3.8</v>
      </c>
      <c r="CR35" s="5">
        <v>3.4</v>
      </c>
      <c r="CS35" s="5">
        <v>2.1</v>
      </c>
      <c r="CT35" s="8" t="s">
        <v>180</v>
      </c>
      <c r="CU35" s="5" t="s">
        <v>180</v>
      </c>
      <c r="CV35" s="5" t="s">
        <v>180</v>
      </c>
      <c r="CW35" s="8" t="s">
        <v>180</v>
      </c>
      <c r="CX35" s="5" t="s">
        <v>180</v>
      </c>
      <c r="CY35" s="9" t="str">
        <f t="shared" si="88"/>
        <v/>
      </c>
      <c r="CZ35" s="9" t="str">
        <f t="shared" si="89"/>
        <v/>
      </c>
      <c r="DA35" s="9">
        <f t="shared" si="90"/>
        <v>15.315315315315313</v>
      </c>
      <c r="DB35" s="9">
        <f t="shared" si="91"/>
        <v>12.582781456953644</v>
      </c>
      <c r="DC35" s="9">
        <f t="shared" si="92"/>
        <v>10.725552050473187</v>
      </c>
      <c r="DD35" s="9">
        <f t="shared" si="93"/>
        <v>10.24390243902439</v>
      </c>
      <c r="DE35" s="9" t="str">
        <f t="shared" si="94"/>
        <v/>
      </c>
      <c r="DF35" s="9" t="str">
        <f t="shared" si="95"/>
        <v/>
      </c>
      <c r="DG35" s="9" t="str">
        <f t="shared" si="96"/>
        <v/>
      </c>
      <c r="DH35" s="9" t="str">
        <f t="shared" si="97"/>
        <v/>
      </c>
      <c r="DI35" s="9" t="str">
        <f t="shared" si="98"/>
        <v/>
      </c>
    </row>
    <row r="36" spans="1:113" x14ac:dyDescent="0.2">
      <c r="A36" s="3" t="s">
        <v>214</v>
      </c>
      <c r="B36" s="3" t="e">
        <f>VLOOKUP(A36,#REF!,5,FALSE)</f>
        <v>#REF!</v>
      </c>
      <c r="C36" s="4">
        <v>4</v>
      </c>
      <c r="D36" s="35" t="str">
        <f t="shared" si="18"/>
        <v/>
      </c>
      <c r="E36" s="35" t="str">
        <f t="shared" si="19"/>
        <v/>
      </c>
      <c r="F36" s="35">
        <f t="shared" si="20"/>
        <v>-15.924427480916016</v>
      </c>
      <c r="G36" s="35">
        <f t="shared" si="21"/>
        <v>-6.099218749999995</v>
      </c>
      <c r="H36" s="35">
        <f t="shared" si="22"/>
        <v>-12.583593750000007</v>
      </c>
      <c r="I36" s="35">
        <f t="shared" si="23"/>
        <v>-3.7846774193548374</v>
      </c>
      <c r="J36" s="35" t="str">
        <f t="shared" si="24"/>
        <v/>
      </c>
      <c r="K36" s="35" t="str">
        <f t="shared" si="25"/>
        <v/>
      </c>
      <c r="L36" s="35" t="str">
        <f t="shared" si="26"/>
        <v/>
      </c>
      <c r="M36" s="35" t="str">
        <f t="shared" si="27"/>
        <v/>
      </c>
      <c r="N36" s="35" t="str">
        <f t="shared" si="28"/>
        <v/>
      </c>
      <c r="O36" s="36" t="str">
        <f t="shared" si="29"/>
        <v/>
      </c>
      <c r="P36" s="35" t="str">
        <f t="shared" si="30"/>
        <v/>
      </c>
      <c r="Q36" s="35">
        <f t="shared" si="31"/>
        <v>-2.9249999999999989</v>
      </c>
      <c r="R36" s="35">
        <f t="shared" si="32"/>
        <v>5.0750000000000011</v>
      </c>
      <c r="S36" s="35">
        <f t="shared" si="33"/>
        <v>-2.3249999999999993</v>
      </c>
      <c r="T36" s="35">
        <f t="shared" si="34"/>
        <v>0.17500000000000071</v>
      </c>
      <c r="U36" s="35" t="str">
        <f t="shared" si="35"/>
        <v/>
      </c>
      <c r="V36" s="35" t="str">
        <f t="shared" si="36"/>
        <v/>
      </c>
      <c r="W36" s="35" t="str">
        <f t="shared" si="37"/>
        <v/>
      </c>
      <c r="X36" s="35" t="str">
        <f t="shared" si="38"/>
        <v/>
      </c>
      <c r="Y36" s="35" t="str">
        <f t="shared" si="39"/>
        <v/>
      </c>
      <c r="Z36" s="35">
        <f t="shared" si="40"/>
        <v>0</v>
      </c>
      <c r="AA36" s="35">
        <f t="shared" si="41"/>
        <v>0</v>
      </c>
      <c r="AB36" s="35">
        <f t="shared" si="42"/>
        <v>50.048355899419725</v>
      </c>
      <c r="AC36" s="35">
        <f t="shared" si="43"/>
        <v>98.835861429423048</v>
      </c>
      <c r="AD36" s="35">
        <f t="shared" si="44"/>
        <v>57.027649769585253</v>
      </c>
      <c r="AE36" s="35">
        <f t="shared" si="45"/>
        <v>100</v>
      </c>
      <c r="AF36" s="35">
        <f t="shared" si="46"/>
        <v>0</v>
      </c>
      <c r="AG36" s="35">
        <f t="shared" si="47"/>
        <v>0</v>
      </c>
      <c r="AH36" s="35">
        <f t="shared" si="48"/>
        <v>0</v>
      </c>
      <c r="AI36" s="35">
        <f t="shared" si="49"/>
        <v>0</v>
      </c>
      <c r="AJ36" s="35">
        <f t="shared" si="50"/>
        <v>0</v>
      </c>
      <c r="AK36" s="36">
        <f t="shared" si="110"/>
        <v>0</v>
      </c>
      <c r="AL36" s="35">
        <f t="shared" si="111"/>
        <v>0</v>
      </c>
      <c r="AM36" s="35">
        <f t="shared" si="112"/>
        <v>53.757225433526017</v>
      </c>
      <c r="AN36" s="35">
        <f t="shared" si="113"/>
        <v>100</v>
      </c>
      <c r="AO36" s="35">
        <f t="shared" si="114"/>
        <v>57.225433526011557</v>
      </c>
      <c r="AP36" s="35">
        <f t="shared" si="115"/>
        <v>71.676300578034684</v>
      </c>
      <c r="AQ36" s="35">
        <f t="shared" si="116"/>
        <v>0</v>
      </c>
      <c r="AR36" s="35">
        <f t="shared" si="117"/>
        <v>0</v>
      </c>
      <c r="AS36" s="35">
        <f t="shared" si="118"/>
        <v>0</v>
      </c>
      <c r="AT36" s="35">
        <f t="shared" si="119"/>
        <v>0</v>
      </c>
      <c r="AU36" s="35">
        <f t="shared" si="120"/>
        <v>0</v>
      </c>
      <c r="AV36" s="36">
        <f t="shared" si="55"/>
        <v>0</v>
      </c>
      <c r="AW36" s="35">
        <f t="shared" si="56"/>
        <v>0</v>
      </c>
      <c r="AX36" s="35">
        <f t="shared" si="57"/>
        <v>50.048355899419725</v>
      </c>
      <c r="AY36" s="35">
        <f t="shared" si="58"/>
        <v>98.835861429423048</v>
      </c>
      <c r="AZ36" s="35">
        <f t="shared" si="59"/>
        <v>57.027649769585253</v>
      </c>
      <c r="BA36" s="35">
        <f t="shared" si="60"/>
        <v>100</v>
      </c>
      <c r="BB36" s="35">
        <f t="shared" si="61"/>
        <v>0</v>
      </c>
      <c r="BC36" s="35">
        <f t="shared" si="62"/>
        <v>0</v>
      </c>
      <c r="BD36" s="35">
        <f t="shared" si="63"/>
        <v>0</v>
      </c>
      <c r="BE36" s="35">
        <f t="shared" si="64"/>
        <v>0</v>
      </c>
      <c r="BF36" s="35">
        <f t="shared" si="65"/>
        <v>0</v>
      </c>
      <c r="BG36" s="36">
        <f t="shared" si="66"/>
        <v>0</v>
      </c>
      <c r="BH36" s="35">
        <f t="shared" si="67"/>
        <v>0</v>
      </c>
      <c r="BI36" s="35">
        <f t="shared" si="68"/>
        <v>17.988394584139265</v>
      </c>
      <c r="BJ36" s="35">
        <f t="shared" si="69"/>
        <v>35.523613963039011</v>
      </c>
      <c r="BK36" s="35">
        <f t="shared" si="70"/>
        <v>20.496894409937891</v>
      </c>
      <c r="BL36" s="35">
        <f t="shared" si="71"/>
        <v>35.94202898550725</v>
      </c>
      <c r="BM36" s="35">
        <f t="shared" si="72"/>
        <v>0</v>
      </c>
      <c r="BN36" s="35">
        <f t="shared" si="73"/>
        <v>0</v>
      </c>
      <c r="BO36" s="35">
        <f t="shared" si="74"/>
        <v>0</v>
      </c>
      <c r="BP36" s="35">
        <f t="shared" si="75"/>
        <v>0</v>
      </c>
      <c r="BQ36" s="35">
        <f t="shared" si="76"/>
        <v>0</v>
      </c>
      <c r="BR36" s="13">
        <f t="shared" si="99"/>
        <v>0</v>
      </c>
      <c r="BS36" s="14">
        <f t="shared" si="100"/>
        <v>0</v>
      </c>
      <c r="BT36" s="13">
        <f t="shared" si="101"/>
        <v>53.75722543352601</v>
      </c>
      <c r="BU36" s="14">
        <f t="shared" si="102"/>
        <v>100</v>
      </c>
      <c r="BV36" s="14">
        <f t="shared" si="103"/>
        <v>57.225433526011557</v>
      </c>
      <c r="BW36" s="14">
        <f t="shared" si="104"/>
        <v>71.676300578034684</v>
      </c>
      <c r="BX36" s="13">
        <f t="shared" si="105"/>
        <v>0</v>
      </c>
      <c r="BY36" s="14">
        <f t="shared" si="106"/>
        <v>0</v>
      </c>
      <c r="BZ36" s="14">
        <f t="shared" si="107"/>
        <v>0</v>
      </c>
      <c r="CA36" s="13">
        <f t="shared" si="108"/>
        <v>0</v>
      </c>
      <c r="CB36" s="14">
        <f t="shared" si="109"/>
        <v>0</v>
      </c>
      <c r="CE36" s="13">
        <v>9.3000000000000007</v>
      </c>
      <c r="CF36" s="14">
        <v>17.3</v>
      </c>
      <c r="CG36" s="14">
        <v>9.9</v>
      </c>
      <c r="CH36" s="14">
        <v>12.4</v>
      </c>
      <c r="CN36" s="5" t="s">
        <v>180</v>
      </c>
      <c r="CO36" s="5" t="s">
        <v>180</v>
      </c>
      <c r="CP36" s="8">
        <v>1.7</v>
      </c>
      <c r="CQ36" s="5">
        <v>2.6</v>
      </c>
      <c r="CR36" s="5">
        <v>1.7</v>
      </c>
      <c r="CS36" s="5">
        <v>2.2000000000000002</v>
      </c>
      <c r="CT36" s="8" t="s">
        <v>180</v>
      </c>
      <c r="CU36" s="5" t="s">
        <v>180</v>
      </c>
      <c r="CV36" s="5" t="s">
        <v>180</v>
      </c>
      <c r="CW36" s="8" t="s">
        <v>180</v>
      </c>
      <c r="CX36" s="5" t="s">
        <v>180</v>
      </c>
      <c r="CY36" s="9" t="str">
        <f t="shared" si="88"/>
        <v/>
      </c>
      <c r="CZ36" s="9" t="str">
        <f t="shared" si="89"/>
        <v/>
      </c>
      <c r="DA36" s="9">
        <f t="shared" si="90"/>
        <v>18.279569892473116</v>
      </c>
      <c r="DB36" s="9">
        <f t="shared" si="91"/>
        <v>15.028901734104046</v>
      </c>
      <c r="DC36" s="9">
        <f t="shared" si="92"/>
        <v>17.171717171717169</v>
      </c>
      <c r="DD36" s="9">
        <f t="shared" si="93"/>
        <v>17.741935483870968</v>
      </c>
      <c r="DE36" s="9" t="str">
        <f t="shared" si="94"/>
        <v/>
      </c>
      <c r="DF36" s="9" t="str">
        <f t="shared" si="95"/>
        <v/>
      </c>
      <c r="DG36" s="9" t="str">
        <f t="shared" si="96"/>
        <v/>
      </c>
      <c r="DH36" s="9" t="str">
        <f t="shared" si="97"/>
        <v/>
      </c>
      <c r="DI36" s="9" t="str">
        <f t="shared" si="98"/>
        <v/>
      </c>
    </row>
    <row r="37" spans="1:113" x14ac:dyDescent="0.2">
      <c r="A37" s="3" t="s">
        <v>215</v>
      </c>
      <c r="B37" s="3" t="e">
        <f>VLOOKUP(A37,#REF!,5,FALSE)</f>
        <v>#REF!</v>
      </c>
      <c r="C37" s="4">
        <v>3</v>
      </c>
      <c r="D37" s="35" t="str">
        <f t="shared" si="18"/>
        <v/>
      </c>
      <c r="E37" s="35" t="str">
        <f t="shared" si="19"/>
        <v/>
      </c>
      <c r="F37" s="35">
        <f t="shared" si="20"/>
        <v>9.6755725190839819</v>
      </c>
      <c r="G37" s="35">
        <f t="shared" si="21"/>
        <v>8.3007812500000036</v>
      </c>
      <c r="H37" s="35">
        <f t="shared" si="22"/>
        <v>7.9164062499999908</v>
      </c>
      <c r="I37" s="35">
        <f t="shared" si="23"/>
        <v>8.3153225806451623</v>
      </c>
      <c r="J37" s="35" t="str">
        <f t="shared" si="24"/>
        <v/>
      </c>
      <c r="K37" s="35" t="str">
        <f t="shared" si="25"/>
        <v/>
      </c>
      <c r="L37" s="35" t="str">
        <f t="shared" si="26"/>
        <v/>
      </c>
      <c r="M37" s="35" t="str">
        <f t="shared" si="27"/>
        <v/>
      </c>
      <c r="N37" s="35" t="str">
        <f t="shared" si="28"/>
        <v/>
      </c>
      <c r="O37" s="36" t="str">
        <f t="shared" si="29"/>
        <v/>
      </c>
      <c r="P37" s="35" t="str">
        <f t="shared" si="30"/>
        <v/>
      </c>
      <c r="Q37" s="35">
        <f t="shared" si="31"/>
        <v>4.5249999999999986</v>
      </c>
      <c r="R37" s="35">
        <f t="shared" si="32"/>
        <v>1.3249999999999993</v>
      </c>
      <c r="S37" s="35">
        <f t="shared" si="33"/>
        <v>2.4999999999998579E-2</v>
      </c>
      <c r="T37" s="35">
        <f t="shared" si="34"/>
        <v>-5.875</v>
      </c>
      <c r="U37" s="35" t="str">
        <f t="shared" si="35"/>
        <v/>
      </c>
      <c r="V37" s="35" t="str">
        <f t="shared" si="36"/>
        <v/>
      </c>
      <c r="W37" s="35" t="str">
        <f t="shared" si="37"/>
        <v/>
      </c>
      <c r="X37" s="35" t="str">
        <f t="shared" si="38"/>
        <v/>
      </c>
      <c r="Y37" s="35" t="str">
        <f t="shared" si="39"/>
        <v/>
      </c>
      <c r="Z37" s="35">
        <f t="shared" si="40"/>
        <v>0</v>
      </c>
      <c r="AA37" s="35">
        <f t="shared" si="41"/>
        <v>0</v>
      </c>
      <c r="AB37" s="35">
        <f t="shared" si="42"/>
        <v>95.057829708285638</v>
      </c>
      <c r="AC37" s="35">
        <f t="shared" si="43"/>
        <v>91.660730000419051</v>
      </c>
      <c r="AD37" s="35">
        <f t="shared" si="44"/>
        <v>88.629737609329453</v>
      </c>
      <c r="AE37" s="35">
        <f t="shared" si="45"/>
        <v>100</v>
      </c>
      <c r="AF37" s="35">
        <f t="shared" si="46"/>
        <v>0</v>
      </c>
      <c r="AG37" s="35">
        <f t="shared" si="47"/>
        <v>0</v>
      </c>
      <c r="AH37" s="35">
        <f t="shared" si="48"/>
        <v>0</v>
      </c>
      <c r="AI37" s="35">
        <f t="shared" si="49"/>
        <v>0</v>
      </c>
      <c r="AJ37" s="35">
        <f t="shared" si="50"/>
        <v>0</v>
      </c>
      <c r="AK37" s="36">
        <f t="shared" si="110"/>
        <v>0</v>
      </c>
      <c r="AL37" s="35">
        <f t="shared" si="111"/>
        <v>0</v>
      </c>
      <c r="AM37" s="35">
        <f t="shared" si="112"/>
        <v>100</v>
      </c>
      <c r="AN37" s="35">
        <f t="shared" si="113"/>
        <v>90.830945558739259</v>
      </c>
      <c r="AO37" s="35">
        <f t="shared" si="114"/>
        <v>87.106017191977074</v>
      </c>
      <c r="AP37" s="35">
        <f t="shared" si="115"/>
        <v>70.200573065902589</v>
      </c>
      <c r="AQ37" s="35">
        <f t="shared" si="116"/>
        <v>0</v>
      </c>
      <c r="AR37" s="35">
        <f t="shared" si="117"/>
        <v>0</v>
      </c>
      <c r="AS37" s="35">
        <f t="shared" si="118"/>
        <v>0</v>
      </c>
      <c r="AT37" s="35">
        <f t="shared" si="119"/>
        <v>0</v>
      </c>
      <c r="AU37" s="35">
        <f t="shared" si="120"/>
        <v>0</v>
      </c>
      <c r="AV37" s="36">
        <f t="shared" si="55"/>
        <v>0</v>
      </c>
      <c r="AW37" s="35">
        <f t="shared" si="56"/>
        <v>0</v>
      </c>
      <c r="AX37" s="35">
        <f t="shared" si="57"/>
        <v>95.057829708285638</v>
      </c>
      <c r="AY37" s="35">
        <f t="shared" si="58"/>
        <v>91.660730000419051</v>
      </c>
      <c r="AZ37" s="35">
        <f t="shared" si="59"/>
        <v>88.629737609329453</v>
      </c>
      <c r="BA37" s="35">
        <f t="shared" si="60"/>
        <v>100</v>
      </c>
      <c r="BB37" s="35">
        <f t="shared" si="61"/>
        <v>0</v>
      </c>
      <c r="BC37" s="35">
        <f t="shared" si="62"/>
        <v>0</v>
      </c>
      <c r="BD37" s="35">
        <f t="shared" si="63"/>
        <v>0</v>
      </c>
      <c r="BE37" s="35">
        <f t="shared" si="64"/>
        <v>0</v>
      </c>
      <c r="BF37" s="35">
        <f t="shared" si="65"/>
        <v>0</v>
      </c>
      <c r="BG37" s="36">
        <f t="shared" si="66"/>
        <v>0</v>
      </c>
      <c r="BH37" s="35">
        <f t="shared" si="67"/>
        <v>0</v>
      </c>
      <c r="BI37" s="35">
        <f t="shared" si="68"/>
        <v>67.504835589941976</v>
      </c>
      <c r="BJ37" s="35">
        <f t="shared" si="69"/>
        <v>65.0924024640657</v>
      </c>
      <c r="BK37" s="35">
        <f t="shared" si="70"/>
        <v>62.939958592132506</v>
      </c>
      <c r="BL37" s="35">
        <f t="shared" si="71"/>
        <v>71.014492753623188</v>
      </c>
      <c r="BM37" s="35">
        <f t="shared" si="72"/>
        <v>0</v>
      </c>
      <c r="BN37" s="35">
        <f t="shared" si="73"/>
        <v>0</v>
      </c>
      <c r="BO37" s="35">
        <f t="shared" si="74"/>
        <v>0</v>
      </c>
      <c r="BP37" s="35">
        <f t="shared" si="75"/>
        <v>0</v>
      </c>
      <c r="BQ37" s="35">
        <f t="shared" si="76"/>
        <v>0</v>
      </c>
      <c r="BR37" s="13">
        <f t="shared" si="99"/>
        <v>0</v>
      </c>
      <c r="BS37" s="14">
        <f t="shared" si="100"/>
        <v>0</v>
      </c>
      <c r="BT37" s="13">
        <f t="shared" si="101"/>
        <v>100</v>
      </c>
      <c r="BU37" s="14">
        <f t="shared" si="102"/>
        <v>90.830945558739245</v>
      </c>
      <c r="BV37" s="14">
        <f t="shared" si="103"/>
        <v>87.106017191977088</v>
      </c>
      <c r="BW37" s="14">
        <f t="shared" si="104"/>
        <v>70.200573065902589</v>
      </c>
      <c r="BX37" s="13">
        <f t="shared" si="105"/>
        <v>0</v>
      </c>
      <c r="BY37" s="14">
        <f t="shared" si="106"/>
        <v>0</v>
      </c>
      <c r="BZ37" s="14">
        <f t="shared" si="107"/>
        <v>0</v>
      </c>
      <c r="CA37" s="13">
        <f t="shared" si="108"/>
        <v>0</v>
      </c>
      <c r="CB37" s="14">
        <f t="shared" si="109"/>
        <v>0</v>
      </c>
      <c r="CE37" s="13">
        <v>34.9</v>
      </c>
      <c r="CF37" s="14">
        <v>31.7</v>
      </c>
      <c r="CG37" s="14">
        <v>30.4</v>
      </c>
      <c r="CH37" s="14">
        <v>24.5</v>
      </c>
      <c r="CN37" s="5" t="s">
        <v>180</v>
      </c>
      <c r="CO37" s="5" t="s">
        <v>180</v>
      </c>
      <c r="CP37" s="8">
        <v>1.7</v>
      </c>
      <c r="CQ37" s="5">
        <v>5</v>
      </c>
      <c r="CR37" s="5">
        <v>4.5999999999999996</v>
      </c>
      <c r="CS37" s="5">
        <v>1.9</v>
      </c>
      <c r="CT37" s="8" t="s">
        <v>180</v>
      </c>
      <c r="CU37" s="5" t="s">
        <v>180</v>
      </c>
      <c r="CV37" s="5" t="s">
        <v>180</v>
      </c>
      <c r="CW37" s="8" t="s">
        <v>180</v>
      </c>
      <c r="CX37" s="5" t="s">
        <v>180</v>
      </c>
      <c r="CY37" s="9" t="str">
        <f t="shared" si="88"/>
        <v/>
      </c>
      <c r="CZ37" s="9" t="str">
        <f t="shared" si="89"/>
        <v/>
      </c>
      <c r="DA37" s="9">
        <f t="shared" si="90"/>
        <v>4.8710601719197708</v>
      </c>
      <c r="DB37" s="9">
        <f t="shared" si="91"/>
        <v>15.772870662460567</v>
      </c>
      <c r="DC37" s="9">
        <f t="shared" si="92"/>
        <v>15.131578947368421</v>
      </c>
      <c r="DD37" s="9">
        <f t="shared" si="93"/>
        <v>7.7551020408163263</v>
      </c>
      <c r="DE37" s="9" t="str">
        <f t="shared" si="94"/>
        <v/>
      </c>
      <c r="DF37" s="9" t="str">
        <f t="shared" si="95"/>
        <v/>
      </c>
      <c r="DG37" s="9" t="str">
        <f t="shared" si="96"/>
        <v/>
      </c>
      <c r="DH37" s="9" t="str">
        <f t="shared" si="97"/>
        <v/>
      </c>
      <c r="DI37" s="9" t="str">
        <f t="shared" si="98"/>
        <v/>
      </c>
    </row>
    <row r="38" spans="1:113" x14ac:dyDescent="0.2">
      <c r="A38" s="3" t="s">
        <v>216</v>
      </c>
      <c r="B38" s="3" t="e">
        <f>VLOOKUP(A38,#REF!,5,FALSE)</f>
        <v>#REF!</v>
      </c>
      <c r="C38" s="4">
        <v>5</v>
      </c>
      <c r="D38" s="35">
        <f t="shared" si="18"/>
        <v>-9.8080808080808097</v>
      </c>
      <c r="E38" s="35">
        <f t="shared" si="19"/>
        <v>-11.788888888888895</v>
      </c>
      <c r="F38" s="35">
        <f t="shared" si="20"/>
        <v>-16.424427480916016</v>
      </c>
      <c r="G38" s="35">
        <f t="shared" si="21"/>
        <v>-11.999218749999995</v>
      </c>
      <c r="H38" s="35">
        <f t="shared" si="22"/>
        <v>-11.783593750000009</v>
      </c>
      <c r="I38" s="35">
        <f t="shared" si="23"/>
        <v>-6.6846774193548377</v>
      </c>
      <c r="J38" s="35">
        <f t="shared" si="24"/>
        <v>-10.261061946902652</v>
      </c>
      <c r="K38" s="35">
        <f t="shared" si="25"/>
        <v>-6.3277310924369736</v>
      </c>
      <c r="L38" s="35" t="str">
        <f t="shared" si="26"/>
        <v/>
      </c>
      <c r="M38" s="35">
        <f t="shared" si="27"/>
        <v>-17.038679245283014</v>
      </c>
      <c r="N38" s="35">
        <f t="shared" si="28"/>
        <v>-15.148484848484852</v>
      </c>
      <c r="O38" s="36">
        <f t="shared" si="29"/>
        <v>6.7199999999999989</v>
      </c>
      <c r="P38" s="35">
        <f t="shared" si="30"/>
        <v>3.3200000000000003</v>
      </c>
      <c r="Q38" s="35">
        <f t="shared" si="31"/>
        <v>-2.1799999999999997</v>
      </c>
      <c r="R38" s="35">
        <f t="shared" si="32"/>
        <v>0.41999999999999993</v>
      </c>
      <c r="S38" s="35">
        <f t="shared" si="33"/>
        <v>-0.28000000000000114</v>
      </c>
      <c r="T38" s="35">
        <f t="shared" si="34"/>
        <v>-1.4800000000000004</v>
      </c>
      <c r="U38" s="35">
        <f t="shared" si="35"/>
        <v>0.91999999999999993</v>
      </c>
      <c r="V38" s="35">
        <f t="shared" si="36"/>
        <v>3.7199999999999989</v>
      </c>
      <c r="W38" s="35" t="str">
        <f t="shared" si="37"/>
        <v/>
      </c>
      <c r="X38" s="35">
        <f t="shared" si="38"/>
        <v>-6.48</v>
      </c>
      <c r="Y38" s="35">
        <f t="shared" si="39"/>
        <v>-4.6800000000000006</v>
      </c>
      <c r="Z38" s="35">
        <f t="shared" si="40"/>
        <v>100</v>
      </c>
      <c r="AA38" s="35">
        <f t="shared" si="41"/>
        <v>81.691974880809866</v>
      </c>
      <c r="AB38" s="35">
        <f t="shared" si="42"/>
        <v>61.814109742441204</v>
      </c>
      <c r="AC38" s="35">
        <f t="shared" si="43"/>
        <v>85.010266940451743</v>
      </c>
      <c r="AD38" s="35">
        <f t="shared" si="44"/>
        <v>80.451127819548859</v>
      </c>
      <c r="AE38" s="35">
        <f t="shared" si="45"/>
        <v>100.00000000000001</v>
      </c>
      <c r="AF38" s="35">
        <f t="shared" si="46"/>
        <v>73.970861445194103</v>
      </c>
      <c r="AG38" s="35">
        <f t="shared" si="47"/>
        <v>100</v>
      </c>
      <c r="AH38" s="35">
        <f t="shared" si="48"/>
        <v>0</v>
      </c>
      <c r="AI38" s="35">
        <f t="shared" si="49"/>
        <v>68.843537414965979</v>
      </c>
      <c r="AJ38" s="35">
        <f t="shared" si="50"/>
        <v>100</v>
      </c>
      <c r="AK38" s="36">
        <f t="shared" si="110"/>
        <v>100</v>
      </c>
      <c r="AL38" s="35">
        <f t="shared" si="111"/>
        <v>80.790960451977398</v>
      </c>
      <c r="AM38" s="35">
        <f t="shared" si="112"/>
        <v>77.192982456140356</v>
      </c>
      <c r="AN38" s="35">
        <f t="shared" si="113"/>
        <v>100</v>
      </c>
      <c r="AO38" s="35">
        <f t="shared" si="114"/>
        <v>93.859649122807014</v>
      </c>
      <c r="AP38" s="35">
        <f t="shared" si="115"/>
        <v>83.333333333333329</v>
      </c>
      <c r="AQ38" s="35">
        <f t="shared" si="116"/>
        <v>80.952380952380963</v>
      </c>
      <c r="AR38" s="35">
        <f t="shared" si="117"/>
        <v>100</v>
      </c>
      <c r="AS38" s="35">
        <f t="shared" si="118"/>
        <v>0</v>
      </c>
      <c r="AT38" s="35">
        <f t="shared" si="119"/>
        <v>71.428571428571431</v>
      </c>
      <c r="AU38" s="35">
        <f t="shared" si="120"/>
        <v>100</v>
      </c>
      <c r="AV38" s="36">
        <f t="shared" si="55"/>
        <v>98.495648259303735</v>
      </c>
      <c r="AW38" s="35">
        <f t="shared" si="56"/>
        <v>80.463040234681245</v>
      </c>
      <c r="AX38" s="35">
        <f t="shared" si="57"/>
        <v>51.526993776233901</v>
      </c>
      <c r="AY38" s="35">
        <f t="shared" si="58"/>
        <v>70.862842056740575</v>
      </c>
      <c r="AZ38" s="35">
        <f t="shared" si="59"/>
        <v>67.062435740341684</v>
      </c>
      <c r="BA38" s="35">
        <f t="shared" si="60"/>
        <v>83.357980873508836</v>
      </c>
      <c r="BB38" s="35">
        <f t="shared" si="61"/>
        <v>73.970861445194103</v>
      </c>
      <c r="BC38" s="35">
        <f t="shared" si="62"/>
        <v>100</v>
      </c>
      <c r="BD38" s="35">
        <f t="shared" si="63"/>
        <v>0</v>
      </c>
      <c r="BE38" s="35">
        <f t="shared" si="64"/>
        <v>25.947521865889215</v>
      </c>
      <c r="BF38" s="35">
        <f t="shared" si="65"/>
        <v>37.690570299265957</v>
      </c>
      <c r="BG38" s="36">
        <f t="shared" si="66"/>
        <v>32.536764705882355</v>
      </c>
      <c r="BH38" s="35">
        <f t="shared" si="67"/>
        <v>26.579925650557623</v>
      </c>
      <c r="BI38" s="35">
        <f t="shared" si="68"/>
        <v>17.021276595744681</v>
      </c>
      <c r="BJ38" s="35">
        <f t="shared" si="69"/>
        <v>23.408624229979466</v>
      </c>
      <c r="BK38" s="35">
        <f t="shared" si="70"/>
        <v>22.153209109730849</v>
      </c>
      <c r="BL38" s="35">
        <f t="shared" si="71"/>
        <v>27.536231884057973</v>
      </c>
      <c r="BM38" s="35">
        <f t="shared" si="72"/>
        <v>24.435318275154003</v>
      </c>
      <c r="BN38" s="35">
        <f t="shared" si="73"/>
        <v>33.033707865168537</v>
      </c>
      <c r="BO38" s="35">
        <f t="shared" si="74"/>
        <v>0</v>
      </c>
      <c r="BP38" s="35">
        <f t="shared" si="75"/>
        <v>8.5714285714285712</v>
      </c>
      <c r="BQ38" s="35">
        <f t="shared" si="76"/>
        <v>12.450592885375494</v>
      </c>
      <c r="BR38" s="13">
        <f t="shared" si="99"/>
        <v>100</v>
      </c>
      <c r="BS38" s="14">
        <f t="shared" si="100"/>
        <v>80.790960451977412</v>
      </c>
      <c r="BT38" s="13">
        <f t="shared" si="101"/>
        <v>49.717514124293793</v>
      </c>
      <c r="BU38" s="14">
        <f t="shared" si="102"/>
        <v>64.406779661016955</v>
      </c>
      <c r="BV38" s="14">
        <f t="shared" si="103"/>
        <v>60.451977401129945</v>
      </c>
      <c r="BW38" s="14">
        <f t="shared" si="104"/>
        <v>53.672316384180796</v>
      </c>
      <c r="BX38" s="13">
        <f t="shared" si="105"/>
        <v>67.2316384180791</v>
      </c>
      <c r="BY38" s="14">
        <f t="shared" si="106"/>
        <v>83.050847457627114</v>
      </c>
      <c r="BZ38" s="14">
        <f t="shared" si="107"/>
        <v>0</v>
      </c>
      <c r="CA38" s="13">
        <f t="shared" si="108"/>
        <v>25.423728813559322</v>
      </c>
      <c r="CB38" s="14">
        <f t="shared" si="109"/>
        <v>35.593220338983052</v>
      </c>
      <c r="CC38" s="13">
        <v>17.7</v>
      </c>
      <c r="CD38" s="14">
        <v>14.3</v>
      </c>
      <c r="CE38" s="13">
        <v>8.8000000000000007</v>
      </c>
      <c r="CF38" s="14">
        <v>11.4</v>
      </c>
      <c r="CG38" s="14">
        <v>10.7</v>
      </c>
      <c r="CH38" s="14">
        <v>9.5</v>
      </c>
      <c r="CI38" s="13">
        <v>11.9</v>
      </c>
      <c r="CJ38" s="14">
        <v>14.7</v>
      </c>
      <c r="CL38" s="13">
        <v>4.5</v>
      </c>
      <c r="CM38" s="14">
        <v>6.3</v>
      </c>
      <c r="CN38" s="5">
        <v>1.8</v>
      </c>
      <c r="CO38" s="5">
        <v>2</v>
      </c>
      <c r="CP38" s="8">
        <v>1.5</v>
      </c>
      <c r="CQ38" s="5">
        <v>0.4</v>
      </c>
      <c r="CR38" s="5">
        <v>1.5</v>
      </c>
      <c r="CS38" s="5">
        <v>2.2000000000000002</v>
      </c>
      <c r="CT38" s="8">
        <v>1.9</v>
      </c>
      <c r="CU38" s="5">
        <v>1.7</v>
      </c>
      <c r="CV38" s="5" t="s">
        <v>180</v>
      </c>
      <c r="CW38" s="8">
        <v>0.6</v>
      </c>
      <c r="CX38" s="5">
        <v>0.7</v>
      </c>
      <c r="CY38" s="9">
        <f t="shared" si="88"/>
        <v>10.16949152542373</v>
      </c>
      <c r="CZ38" s="9">
        <f t="shared" si="89"/>
        <v>13.986013986013985</v>
      </c>
      <c r="DA38" s="9">
        <f t="shared" si="90"/>
        <v>17.045454545454543</v>
      </c>
      <c r="DB38" s="9">
        <f t="shared" si="91"/>
        <v>3.5087719298245612</v>
      </c>
      <c r="DC38" s="9">
        <f t="shared" si="92"/>
        <v>14.018691588785048</v>
      </c>
      <c r="DD38" s="9">
        <f t="shared" si="93"/>
        <v>23.157894736842106</v>
      </c>
      <c r="DE38" s="9">
        <f t="shared" si="94"/>
        <v>15.966386554621847</v>
      </c>
      <c r="DF38" s="9">
        <f t="shared" si="95"/>
        <v>11.564625850340136</v>
      </c>
      <c r="DG38" s="9" t="str">
        <f t="shared" si="96"/>
        <v/>
      </c>
      <c r="DH38" s="9">
        <f t="shared" si="97"/>
        <v>13.333333333333334</v>
      </c>
      <c r="DI38" s="9">
        <f t="shared" si="98"/>
        <v>11.111111111111111</v>
      </c>
    </row>
    <row r="39" spans="1:113" x14ac:dyDescent="0.2">
      <c r="A39" s="3" t="s">
        <v>217</v>
      </c>
      <c r="B39" s="3" t="e">
        <f>VLOOKUP(A39,#REF!,5,FALSE)</f>
        <v>#REF!</v>
      </c>
      <c r="C39" s="4">
        <v>4</v>
      </c>
      <c r="D39" s="35">
        <f t="shared" si="18"/>
        <v>20.491919191919191</v>
      </c>
      <c r="E39" s="35">
        <f t="shared" si="19"/>
        <v>20.411111111111104</v>
      </c>
      <c r="F39" s="35">
        <f t="shared" si="20"/>
        <v>22.375572519083985</v>
      </c>
      <c r="G39" s="35">
        <f t="shared" si="21"/>
        <v>21.900781250000001</v>
      </c>
      <c r="H39" s="35">
        <f t="shared" si="22"/>
        <v>23.816406249999989</v>
      </c>
      <c r="I39" s="35">
        <f t="shared" si="23"/>
        <v>18.315322580645162</v>
      </c>
      <c r="J39" s="35">
        <f t="shared" si="24"/>
        <v>19.238938053097346</v>
      </c>
      <c r="K39" s="35">
        <f t="shared" si="25"/>
        <v>21.572268907563029</v>
      </c>
      <c r="L39" s="35">
        <f t="shared" si="26"/>
        <v>27.542857142857137</v>
      </c>
      <c r="M39" s="35">
        <f t="shared" si="27"/>
        <v>28.561320754716988</v>
      </c>
      <c r="N39" s="35">
        <f t="shared" si="28"/>
        <v>26.451515151515146</v>
      </c>
      <c r="O39" s="36">
        <f t="shared" si="29"/>
        <v>2.6272727272727323</v>
      </c>
      <c r="P39" s="35">
        <f t="shared" si="30"/>
        <v>1.1272727272727323</v>
      </c>
      <c r="Q39" s="35">
        <f t="shared" si="31"/>
        <v>2.2272727272727337</v>
      </c>
      <c r="R39" s="35">
        <f t="shared" si="32"/>
        <v>-7.2727272727270531E-2</v>
      </c>
      <c r="S39" s="35">
        <f t="shared" si="33"/>
        <v>0.92727272727272947</v>
      </c>
      <c r="T39" s="35">
        <f t="shared" si="34"/>
        <v>-10.872727272727268</v>
      </c>
      <c r="U39" s="35">
        <f t="shared" si="35"/>
        <v>-3.9727272727272691</v>
      </c>
      <c r="V39" s="35">
        <f t="shared" si="36"/>
        <v>-2.7727272727272663</v>
      </c>
      <c r="W39" s="35">
        <f t="shared" si="37"/>
        <v>3.5272727272727309</v>
      </c>
      <c r="X39" s="35">
        <f t="shared" si="38"/>
        <v>4.7272727272727337</v>
      </c>
      <c r="Y39" s="35">
        <f t="shared" si="39"/>
        <v>2.5272727272727309</v>
      </c>
      <c r="Z39" s="35">
        <f t="shared" si="40"/>
        <v>100</v>
      </c>
      <c r="AA39" s="35">
        <f t="shared" si="41"/>
        <v>97.955390334572513</v>
      </c>
      <c r="AB39" s="35">
        <f t="shared" si="42"/>
        <v>92.069632495164399</v>
      </c>
      <c r="AC39" s="35">
        <f t="shared" si="43"/>
        <v>93.01848049281314</v>
      </c>
      <c r="AD39" s="35">
        <f t="shared" si="44"/>
        <v>95.859213250517598</v>
      </c>
      <c r="AE39" s="35">
        <f t="shared" si="45"/>
        <v>100</v>
      </c>
      <c r="AF39" s="35">
        <f t="shared" si="46"/>
        <v>88.139479220468388</v>
      </c>
      <c r="AG39" s="35">
        <f t="shared" si="47"/>
        <v>99.254153167436414</v>
      </c>
      <c r="AH39" s="35">
        <f t="shared" si="48"/>
        <v>100.00000000000001</v>
      </c>
      <c r="AI39" s="35">
        <f t="shared" si="49"/>
        <v>100</v>
      </c>
      <c r="AJ39" s="35">
        <f t="shared" si="50"/>
        <v>99.198835530519986</v>
      </c>
      <c r="AK39" s="36">
        <f t="shared" si="110"/>
        <v>100</v>
      </c>
      <c r="AL39" s="35">
        <f t="shared" si="111"/>
        <v>96.875</v>
      </c>
      <c r="AM39" s="35">
        <f t="shared" si="112"/>
        <v>100</v>
      </c>
      <c r="AN39" s="35">
        <f t="shared" si="113"/>
        <v>95.168067226890756</v>
      </c>
      <c r="AO39" s="35">
        <f t="shared" si="114"/>
        <v>97.268907563025209</v>
      </c>
      <c r="AP39" s="35">
        <f t="shared" si="115"/>
        <v>72.47899159663865</v>
      </c>
      <c r="AQ39" s="35">
        <f t="shared" si="116"/>
        <v>84.662576687116569</v>
      </c>
      <c r="AR39" s="35">
        <f t="shared" si="117"/>
        <v>87.116564417177912</v>
      </c>
      <c r="AS39" s="35">
        <f t="shared" si="118"/>
        <v>100</v>
      </c>
      <c r="AT39" s="35">
        <f t="shared" si="119"/>
        <v>100</v>
      </c>
      <c r="AU39" s="35">
        <f t="shared" si="120"/>
        <v>95.60878243512974</v>
      </c>
      <c r="AV39" s="36">
        <f t="shared" si="55"/>
        <v>88.235294117647058</v>
      </c>
      <c r="AW39" s="35">
        <f t="shared" si="56"/>
        <v>86.431226765799281</v>
      </c>
      <c r="AX39" s="35">
        <f t="shared" si="57"/>
        <v>92.069632495164399</v>
      </c>
      <c r="AY39" s="35">
        <f t="shared" si="58"/>
        <v>93.01848049281314</v>
      </c>
      <c r="AZ39" s="35">
        <f t="shared" si="59"/>
        <v>95.859213250517598</v>
      </c>
      <c r="BA39" s="35">
        <f t="shared" si="60"/>
        <v>100</v>
      </c>
      <c r="BB39" s="35">
        <f t="shared" si="61"/>
        <v>85.010266940451743</v>
      </c>
      <c r="BC39" s="35">
        <f t="shared" si="62"/>
        <v>95.730337078651687</v>
      </c>
      <c r="BD39" s="35">
        <f t="shared" si="63"/>
        <v>96.449704142011839</v>
      </c>
      <c r="BE39" s="35">
        <f t="shared" si="64"/>
        <v>95.428571428571431</v>
      </c>
      <c r="BF39" s="35">
        <f t="shared" si="65"/>
        <v>94.664031620553359</v>
      </c>
      <c r="BG39" s="36">
        <f t="shared" si="66"/>
        <v>88.235294117647058</v>
      </c>
      <c r="BH39" s="35">
        <f t="shared" si="67"/>
        <v>86.431226765799266</v>
      </c>
      <c r="BI39" s="35">
        <f t="shared" si="68"/>
        <v>92.069632495164399</v>
      </c>
      <c r="BJ39" s="35">
        <f t="shared" si="69"/>
        <v>93.01848049281314</v>
      </c>
      <c r="BK39" s="35">
        <f t="shared" si="70"/>
        <v>95.859213250517598</v>
      </c>
      <c r="BL39" s="35">
        <f t="shared" si="71"/>
        <v>100</v>
      </c>
      <c r="BM39" s="35">
        <f t="shared" si="72"/>
        <v>85.010266940451743</v>
      </c>
      <c r="BN39" s="35">
        <f t="shared" si="73"/>
        <v>95.730337078651687</v>
      </c>
      <c r="BO39" s="35">
        <f t="shared" si="74"/>
        <v>96.449704142011825</v>
      </c>
      <c r="BP39" s="35">
        <f t="shared" si="75"/>
        <v>95.428571428571431</v>
      </c>
      <c r="BQ39" s="35">
        <f t="shared" si="76"/>
        <v>94.664031620553359</v>
      </c>
      <c r="BR39" s="13">
        <f t="shared" si="99"/>
        <v>95.808383233532936</v>
      </c>
      <c r="BS39" s="14">
        <f t="shared" si="100"/>
        <v>92.814371257485035</v>
      </c>
      <c r="BT39" s="13">
        <f t="shared" si="101"/>
        <v>95.009980039920165</v>
      </c>
      <c r="BU39" s="14">
        <f t="shared" si="102"/>
        <v>90.419161676646695</v>
      </c>
      <c r="BV39" s="14">
        <f t="shared" si="103"/>
        <v>92.415169660678629</v>
      </c>
      <c r="BW39" s="14">
        <f t="shared" si="104"/>
        <v>68.862275449101801</v>
      </c>
      <c r="BX39" s="13">
        <f t="shared" si="105"/>
        <v>82.634730538922156</v>
      </c>
      <c r="BY39" s="14">
        <f t="shared" si="106"/>
        <v>85.029940119760482</v>
      </c>
      <c r="BZ39" s="14">
        <f t="shared" si="107"/>
        <v>97.604790419161674</v>
      </c>
      <c r="CA39" s="13">
        <f t="shared" si="108"/>
        <v>100</v>
      </c>
      <c r="CB39" s="14">
        <f t="shared" si="109"/>
        <v>95.60878243512974</v>
      </c>
      <c r="CC39" s="13">
        <v>48</v>
      </c>
      <c r="CD39" s="14">
        <v>46.5</v>
      </c>
      <c r="CE39" s="13">
        <v>47.6</v>
      </c>
      <c r="CF39" s="14">
        <v>45.3</v>
      </c>
      <c r="CG39" s="14">
        <v>46.3</v>
      </c>
      <c r="CH39" s="14">
        <v>34.5</v>
      </c>
      <c r="CI39" s="13">
        <v>41.4</v>
      </c>
      <c r="CJ39" s="14">
        <v>42.6</v>
      </c>
      <c r="CK39" s="14">
        <v>48.9</v>
      </c>
      <c r="CL39" s="13">
        <v>50.1</v>
      </c>
      <c r="CM39" s="14">
        <v>47.9</v>
      </c>
      <c r="CN39" s="5">
        <v>2.8</v>
      </c>
      <c r="CO39" s="5">
        <v>2.7</v>
      </c>
      <c r="CP39" s="8">
        <v>2.2999999999999998</v>
      </c>
      <c r="CQ39" s="5">
        <v>2.4</v>
      </c>
      <c r="CR39" s="5">
        <v>3.2</v>
      </c>
      <c r="CS39" s="5">
        <v>4.0999999999999996</v>
      </c>
      <c r="CT39" s="8">
        <v>2.9</v>
      </c>
      <c r="CU39" s="5">
        <v>0.6</v>
      </c>
      <c r="CV39" s="5">
        <v>2.2000000000000002</v>
      </c>
      <c r="CW39" s="8">
        <v>3.6</v>
      </c>
      <c r="CX39" s="5">
        <v>3.2</v>
      </c>
      <c r="CY39" s="9">
        <f t="shared" si="88"/>
        <v>5.833333333333333</v>
      </c>
      <c r="CZ39" s="9">
        <f t="shared" si="89"/>
        <v>5.806451612903226</v>
      </c>
      <c r="DA39" s="9">
        <f t="shared" si="90"/>
        <v>4.8319327731092434</v>
      </c>
      <c r="DB39" s="9">
        <f t="shared" si="91"/>
        <v>5.298013245033113</v>
      </c>
      <c r="DC39" s="9">
        <f t="shared" si="92"/>
        <v>6.911447084233262</v>
      </c>
      <c r="DD39" s="9">
        <f t="shared" si="93"/>
        <v>11.884057971014492</v>
      </c>
      <c r="DE39" s="9">
        <f t="shared" si="94"/>
        <v>7.004830917874397</v>
      </c>
      <c r="DF39" s="9">
        <f t="shared" si="95"/>
        <v>1.408450704225352</v>
      </c>
      <c r="DG39" s="9">
        <f t="shared" si="96"/>
        <v>4.4989775051124745</v>
      </c>
      <c r="DH39" s="9">
        <f t="shared" si="97"/>
        <v>7.1856287425149699</v>
      </c>
      <c r="DI39" s="9">
        <f t="shared" si="98"/>
        <v>6.6805845511482262</v>
      </c>
    </row>
    <row r="40" spans="1:113" x14ac:dyDescent="0.2">
      <c r="A40" s="3" t="s">
        <v>218</v>
      </c>
      <c r="B40" s="3" t="e">
        <f>VLOOKUP(A40,#REF!,5,FALSE)</f>
        <v>#REF!</v>
      </c>
      <c r="C40" s="4">
        <v>4</v>
      </c>
      <c r="D40" s="35">
        <f t="shared" si="18"/>
        <v>9.2919191919191881</v>
      </c>
      <c r="E40" s="35">
        <f t="shared" si="19"/>
        <v>6.5111111111111057</v>
      </c>
      <c r="F40" s="35">
        <f t="shared" si="20"/>
        <v>17.175572519083982</v>
      </c>
      <c r="G40" s="35">
        <f t="shared" si="21"/>
        <v>14.600781250000004</v>
      </c>
      <c r="H40" s="35">
        <f t="shared" si="22"/>
        <v>15.816406249999989</v>
      </c>
      <c r="I40" s="35">
        <f t="shared" si="23"/>
        <v>14.615322580645163</v>
      </c>
      <c r="J40" s="35">
        <f t="shared" si="24"/>
        <v>7.5389380530973469</v>
      </c>
      <c r="K40" s="35">
        <f t="shared" si="25"/>
        <v>8.8722689075630257</v>
      </c>
      <c r="L40" s="35">
        <f t="shared" si="26"/>
        <v>20.74285714285714</v>
      </c>
      <c r="M40" s="35">
        <f t="shared" si="27"/>
        <v>22.161320754716989</v>
      </c>
      <c r="N40" s="35">
        <f t="shared" si="28"/>
        <v>18.551515151515147</v>
      </c>
      <c r="O40" s="36">
        <f t="shared" si="29"/>
        <v>4.5454545454539641E-2</v>
      </c>
      <c r="P40" s="35">
        <f t="shared" si="30"/>
        <v>-4.1545454545454561</v>
      </c>
      <c r="Q40" s="35">
        <f t="shared" si="31"/>
        <v>5.6454545454545411</v>
      </c>
      <c r="R40" s="35">
        <f t="shared" si="32"/>
        <v>1.2454545454545425</v>
      </c>
      <c r="S40" s="35">
        <f t="shared" si="33"/>
        <v>1.5454545454545396</v>
      </c>
      <c r="T40" s="35">
        <f t="shared" si="34"/>
        <v>-5.9545454545454568</v>
      </c>
      <c r="U40" s="35">
        <f t="shared" si="35"/>
        <v>-7.0545454545454582</v>
      </c>
      <c r="V40" s="35">
        <f t="shared" si="36"/>
        <v>-6.8545454545454589</v>
      </c>
      <c r="W40" s="35">
        <f t="shared" si="37"/>
        <v>5.3454545454545439</v>
      </c>
      <c r="X40" s="35">
        <f t="shared" si="38"/>
        <v>6.9454545454545453</v>
      </c>
      <c r="Y40" s="35">
        <f t="shared" si="39"/>
        <v>3.2454545454545425</v>
      </c>
      <c r="Z40" s="35">
        <f t="shared" si="40"/>
        <v>100</v>
      </c>
      <c r="AA40" s="35">
        <f t="shared" si="41"/>
        <v>89.574915144658178</v>
      </c>
      <c r="AB40" s="35">
        <f t="shared" si="42"/>
        <v>91.863648923610228</v>
      </c>
      <c r="AC40" s="35">
        <f t="shared" si="43"/>
        <v>87.402330728819422</v>
      </c>
      <c r="AD40" s="35">
        <f t="shared" si="44"/>
        <v>88.821892393320965</v>
      </c>
      <c r="AE40" s="35">
        <f t="shared" si="45"/>
        <v>100</v>
      </c>
      <c r="AF40" s="35">
        <f t="shared" si="46"/>
        <v>73.443497685670664</v>
      </c>
      <c r="AG40" s="35">
        <f t="shared" si="47"/>
        <v>80.916490965865123</v>
      </c>
      <c r="AH40" s="35">
        <f t="shared" si="48"/>
        <v>100.00000000000001</v>
      </c>
      <c r="AI40" s="35">
        <f t="shared" si="49"/>
        <v>100.00000000000001</v>
      </c>
      <c r="AJ40" s="35">
        <f t="shared" si="50"/>
        <v>94.970197447562867</v>
      </c>
      <c r="AK40" s="36">
        <f t="shared" si="110"/>
        <v>100</v>
      </c>
      <c r="AL40" s="35">
        <f t="shared" si="111"/>
        <v>88.58695652173914</v>
      </c>
      <c r="AM40" s="35">
        <f t="shared" si="112"/>
        <v>100</v>
      </c>
      <c r="AN40" s="35">
        <f t="shared" si="113"/>
        <v>89.622641509433961</v>
      </c>
      <c r="AO40" s="35">
        <f t="shared" si="114"/>
        <v>90.330188679245282</v>
      </c>
      <c r="AP40" s="35">
        <f t="shared" si="115"/>
        <v>72.64150943396227</v>
      </c>
      <c r="AQ40" s="35">
        <f t="shared" si="116"/>
        <v>70.546318289786214</v>
      </c>
      <c r="AR40" s="35">
        <f t="shared" si="117"/>
        <v>71.021377672209027</v>
      </c>
      <c r="AS40" s="35">
        <f t="shared" si="118"/>
        <v>100</v>
      </c>
      <c r="AT40" s="35">
        <f t="shared" si="119"/>
        <v>100</v>
      </c>
      <c r="AU40" s="35">
        <f t="shared" si="120"/>
        <v>91.533180778032033</v>
      </c>
      <c r="AV40" s="36">
        <f t="shared" si="55"/>
        <v>75.773491214667686</v>
      </c>
      <c r="AW40" s="35">
        <f t="shared" si="56"/>
        <v>67.874040457683591</v>
      </c>
      <c r="AX40" s="35">
        <f t="shared" si="57"/>
        <v>91.863648923610228</v>
      </c>
      <c r="AY40" s="35">
        <f t="shared" si="58"/>
        <v>87.402330728819422</v>
      </c>
      <c r="AZ40" s="35">
        <f t="shared" si="59"/>
        <v>88.821892393320965</v>
      </c>
      <c r="BA40" s="35">
        <f t="shared" si="60"/>
        <v>100</v>
      </c>
      <c r="BB40" s="35">
        <f t="shared" si="61"/>
        <v>68.311821648577293</v>
      </c>
      <c r="BC40" s="35">
        <f t="shared" si="62"/>
        <v>75.262658689624985</v>
      </c>
      <c r="BD40" s="35">
        <f t="shared" si="63"/>
        <v>93.012756474294946</v>
      </c>
      <c r="BE40" s="35">
        <f t="shared" si="64"/>
        <v>93.237476808905399</v>
      </c>
      <c r="BF40" s="35">
        <f t="shared" si="65"/>
        <v>88.547815820543093</v>
      </c>
      <c r="BG40" s="36">
        <f t="shared" si="66"/>
        <v>67.647058823529406</v>
      </c>
      <c r="BH40" s="35">
        <f t="shared" si="67"/>
        <v>60.594795539033463</v>
      </c>
      <c r="BI40" s="35">
        <f t="shared" si="68"/>
        <v>82.011605415860728</v>
      </c>
      <c r="BJ40" s="35">
        <f t="shared" si="69"/>
        <v>78.028747433264883</v>
      </c>
      <c r="BK40" s="35">
        <f t="shared" si="70"/>
        <v>79.296066252587991</v>
      </c>
      <c r="BL40" s="35">
        <f t="shared" si="71"/>
        <v>89.275362318840578</v>
      </c>
      <c r="BM40" s="35">
        <f t="shared" si="72"/>
        <v>60.985626283367552</v>
      </c>
      <c r="BN40" s="35">
        <f t="shared" si="73"/>
        <v>67.19101123595506</v>
      </c>
      <c r="BO40" s="35">
        <f t="shared" si="74"/>
        <v>83.03747534516765</v>
      </c>
      <c r="BP40" s="35">
        <f t="shared" si="75"/>
        <v>83.238095238095241</v>
      </c>
      <c r="BQ40" s="35">
        <f t="shared" si="76"/>
        <v>79.051383399209485</v>
      </c>
      <c r="BR40" s="13">
        <f t="shared" si="99"/>
        <v>84.210526315789451</v>
      </c>
      <c r="BS40" s="14">
        <f t="shared" si="100"/>
        <v>74.5995423340961</v>
      </c>
      <c r="BT40" s="13">
        <f t="shared" si="101"/>
        <v>97.025171624713948</v>
      </c>
      <c r="BU40" s="14">
        <f t="shared" si="102"/>
        <v>86.956521739130437</v>
      </c>
      <c r="BV40" s="14">
        <f t="shared" si="103"/>
        <v>87.643020594965662</v>
      </c>
      <c r="BW40" s="14">
        <f t="shared" si="104"/>
        <v>70.480549199084663</v>
      </c>
      <c r="BX40" s="13">
        <f t="shared" si="105"/>
        <v>67.963386727688786</v>
      </c>
      <c r="BY40" s="14">
        <f t="shared" si="106"/>
        <v>68.421052631578931</v>
      </c>
      <c r="BZ40" s="14">
        <f t="shared" si="107"/>
        <v>96.338672768878723</v>
      </c>
      <c r="CA40" s="13">
        <f t="shared" si="108"/>
        <v>100</v>
      </c>
      <c r="CB40" s="14">
        <f t="shared" si="109"/>
        <v>91.533180778032033</v>
      </c>
      <c r="CC40" s="13">
        <v>36.799999999999997</v>
      </c>
      <c r="CD40" s="14">
        <v>32.6</v>
      </c>
      <c r="CE40" s="13">
        <v>42.4</v>
      </c>
      <c r="CF40" s="14">
        <v>38</v>
      </c>
      <c r="CG40" s="14">
        <v>38.299999999999997</v>
      </c>
      <c r="CH40" s="14">
        <v>30.8</v>
      </c>
      <c r="CI40" s="13">
        <v>29.7</v>
      </c>
      <c r="CJ40" s="14">
        <v>29.9</v>
      </c>
      <c r="CK40" s="14">
        <v>42.1</v>
      </c>
      <c r="CL40" s="13">
        <v>43.7</v>
      </c>
      <c r="CM40" s="14">
        <v>40</v>
      </c>
      <c r="CN40" s="5">
        <v>3.5</v>
      </c>
      <c r="CO40" s="5">
        <v>3.6</v>
      </c>
      <c r="CP40" s="8">
        <v>2.5</v>
      </c>
      <c r="CQ40" s="5">
        <v>2.2999999999999998</v>
      </c>
      <c r="CR40" s="5">
        <v>2.7</v>
      </c>
      <c r="CS40" s="5">
        <v>2.1</v>
      </c>
      <c r="CT40" s="8">
        <v>3.4</v>
      </c>
      <c r="CU40" s="5">
        <v>1.2</v>
      </c>
      <c r="CV40" s="5">
        <v>3.4</v>
      </c>
      <c r="CW40" s="8">
        <v>2</v>
      </c>
      <c r="CX40" s="5">
        <v>3.4</v>
      </c>
      <c r="CY40" s="9">
        <f t="shared" si="88"/>
        <v>9.5108695652173925</v>
      </c>
      <c r="CZ40" s="9">
        <f t="shared" si="89"/>
        <v>11.042944785276074</v>
      </c>
      <c r="DA40" s="9">
        <f t="shared" si="90"/>
        <v>5.8962264150943398</v>
      </c>
      <c r="DB40" s="9">
        <f t="shared" si="91"/>
        <v>6.0526315789473681</v>
      </c>
      <c r="DC40" s="9">
        <f t="shared" si="92"/>
        <v>7.0496083550913839</v>
      </c>
      <c r="DD40" s="9">
        <f t="shared" si="93"/>
        <v>6.8181818181818175</v>
      </c>
      <c r="DE40" s="9">
        <f t="shared" si="94"/>
        <v>11.447811447811448</v>
      </c>
      <c r="DF40" s="9">
        <f t="shared" si="95"/>
        <v>4.0133779264214047</v>
      </c>
      <c r="DG40" s="9">
        <f t="shared" si="96"/>
        <v>8.0760095011876469</v>
      </c>
      <c r="DH40" s="9">
        <f t="shared" si="97"/>
        <v>4.5766590389016013</v>
      </c>
      <c r="DI40" s="9">
        <f t="shared" si="98"/>
        <v>8.5</v>
      </c>
    </row>
    <row r="41" spans="1:113" x14ac:dyDescent="0.2">
      <c r="A41" s="3" t="s">
        <v>219</v>
      </c>
      <c r="B41" s="3" t="e">
        <f>VLOOKUP(A41,#REF!,5,FALSE)</f>
        <v>#REF!</v>
      </c>
      <c r="C41" s="4">
        <v>4</v>
      </c>
      <c r="D41" s="35" t="str">
        <f t="shared" si="18"/>
        <v/>
      </c>
      <c r="E41" s="35" t="str">
        <f t="shared" si="19"/>
        <v/>
      </c>
      <c r="F41" s="35">
        <f t="shared" si="20"/>
        <v>0.77557251908398328</v>
      </c>
      <c r="G41" s="35">
        <f t="shared" si="21"/>
        <v>-3.4992187499999972</v>
      </c>
      <c r="H41" s="35">
        <f t="shared" si="22"/>
        <v>9.1164062499999936</v>
      </c>
      <c r="I41" s="35">
        <f t="shared" si="23"/>
        <v>3.3153225806451623</v>
      </c>
      <c r="J41" s="35">
        <f t="shared" si="24"/>
        <v>4.5389380530973469</v>
      </c>
      <c r="K41" s="35">
        <f t="shared" si="25"/>
        <v>5.1722689075630264</v>
      </c>
      <c r="L41" s="35">
        <f t="shared" si="26"/>
        <v>8.9428571428571395</v>
      </c>
      <c r="M41" s="35">
        <f t="shared" si="27"/>
        <v>4.0613207547169878</v>
      </c>
      <c r="N41" s="35">
        <f t="shared" si="28"/>
        <v>8.2515151515151466</v>
      </c>
      <c r="O41" s="36" t="str">
        <f t="shared" si="29"/>
        <v/>
      </c>
      <c r="P41" s="35" t="str">
        <f t="shared" si="30"/>
        <v/>
      </c>
      <c r="Q41" s="35">
        <f t="shared" si="31"/>
        <v>-0.16666666666666785</v>
      </c>
      <c r="R41" s="35">
        <f t="shared" si="32"/>
        <v>-6.2666666666666693</v>
      </c>
      <c r="S41" s="35">
        <f t="shared" si="33"/>
        <v>5.4333333333333336</v>
      </c>
      <c r="T41" s="35">
        <f t="shared" si="34"/>
        <v>-6.6666666666666679</v>
      </c>
      <c r="U41" s="35">
        <f t="shared" si="35"/>
        <v>0.53333333333333144</v>
      </c>
      <c r="V41" s="35">
        <f t="shared" si="36"/>
        <v>3.3333333333331439E-2</v>
      </c>
      <c r="W41" s="35">
        <f t="shared" si="37"/>
        <v>4.1333333333333329</v>
      </c>
      <c r="X41" s="35">
        <f t="shared" si="38"/>
        <v>-0.56666666666666643</v>
      </c>
      <c r="Y41" s="35">
        <f t="shared" si="39"/>
        <v>3.5333333333333314</v>
      </c>
      <c r="Z41" s="35">
        <f t="shared" si="40"/>
        <v>0</v>
      </c>
      <c r="AA41" s="35">
        <f t="shared" si="41"/>
        <v>0</v>
      </c>
      <c r="AB41" s="35">
        <f t="shared" si="42"/>
        <v>76.867517077589781</v>
      </c>
      <c r="AC41" s="35">
        <f t="shared" si="43"/>
        <v>62.457437683570269</v>
      </c>
      <c r="AD41" s="35">
        <f t="shared" si="44"/>
        <v>100</v>
      </c>
      <c r="AE41" s="35">
        <f t="shared" si="45"/>
        <v>86.392405063291122</v>
      </c>
      <c r="AF41" s="35">
        <f t="shared" si="46"/>
        <v>91.737654258238962</v>
      </c>
      <c r="AG41" s="35">
        <f t="shared" si="47"/>
        <v>98.515963955946162</v>
      </c>
      <c r="AH41" s="35">
        <f t="shared" si="48"/>
        <v>100</v>
      </c>
      <c r="AI41" s="35">
        <f t="shared" si="49"/>
        <v>83.075837742504419</v>
      </c>
      <c r="AJ41" s="35">
        <f t="shared" si="50"/>
        <v>100</v>
      </c>
      <c r="AK41" s="36">
        <f t="shared" si="110"/>
        <v>0</v>
      </c>
      <c r="AL41" s="35">
        <f t="shared" si="111"/>
        <v>0</v>
      </c>
      <c r="AM41" s="35">
        <f t="shared" si="112"/>
        <v>82.278481012658219</v>
      </c>
      <c r="AN41" s="35">
        <f t="shared" si="113"/>
        <v>62.974683544303787</v>
      </c>
      <c r="AO41" s="35">
        <f t="shared" si="114"/>
        <v>100</v>
      </c>
      <c r="AP41" s="35">
        <f t="shared" si="115"/>
        <v>61.708860759493668</v>
      </c>
      <c r="AQ41" s="35">
        <f t="shared" si="116"/>
        <v>88.118811881188122</v>
      </c>
      <c r="AR41" s="35">
        <f t="shared" si="117"/>
        <v>86.468646864686463</v>
      </c>
      <c r="AS41" s="35">
        <f t="shared" si="118"/>
        <v>100</v>
      </c>
      <c r="AT41" s="35">
        <f t="shared" si="119"/>
        <v>86.195286195286201</v>
      </c>
      <c r="AU41" s="35">
        <f t="shared" si="120"/>
        <v>100</v>
      </c>
      <c r="AV41" s="36">
        <f t="shared" si="55"/>
        <v>0</v>
      </c>
      <c r="AW41" s="35">
        <f t="shared" si="56"/>
        <v>0</v>
      </c>
      <c r="AX41" s="35">
        <f t="shared" si="57"/>
        <v>76.867517077589781</v>
      </c>
      <c r="AY41" s="35">
        <f t="shared" si="58"/>
        <v>62.457437683570269</v>
      </c>
      <c r="AZ41" s="35">
        <f t="shared" si="59"/>
        <v>100</v>
      </c>
      <c r="BA41" s="35">
        <f t="shared" si="60"/>
        <v>86.392405063291122</v>
      </c>
      <c r="BB41" s="35">
        <f t="shared" si="61"/>
        <v>83.799677696046558</v>
      </c>
      <c r="BC41" s="35">
        <f t="shared" si="62"/>
        <v>89.991466363248463</v>
      </c>
      <c r="BD41" s="35">
        <f t="shared" si="63"/>
        <v>91.34709010561005</v>
      </c>
      <c r="BE41" s="35">
        <f t="shared" si="64"/>
        <v>74.531645569620238</v>
      </c>
      <c r="BF41" s="35">
        <f t="shared" si="65"/>
        <v>89.7151898734177</v>
      </c>
      <c r="BG41" s="36">
        <f t="shared" si="66"/>
        <v>0</v>
      </c>
      <c r="BH41" s="35">
        <f t="shared" si="67"/>
        <v>0</v>
      </c>
      <c r="BI41" s="35">
        <f t="shared" si="68"/>
        <v>50.290135396518373</v>
      </c>
      <c r="BJ41" s="35">
        <f t="shared" si="69"/>
        <v>40.862422997946602</v>
      </c>
      <c r="BK41" s="35">
        <f t="shared" si="70"/>
        <v>65.424430641821957</v>
      </c>
      <c r="BL41" s="35">
        <f t="shared" si="71"/>
        <v>56.521739130434781</v>
      </c>
      <c r="BM41" s="35">
        <f t="shared" si="72"/>
        <v>54.825462012320322</v>
      </c>
      <c r="BN41" s="35">
        <f t="shared" si="73"/>
        <v>58.876404494382022</v>
      </c>
      <c r="BO41" s="35">
        <f t="shared" si="74"/>
        <v>59.763313609467453</v>
      </c>
      <c r="BP41" s="35">
        <f t="shared" si="75"/>
        <v>48.761904761904759</v>
      </c>
      <c r="BQ41" s="35">
        <f t="shared" si="76"/>
        <v>58.695652173913039</v>
      </c>
      <c r="BR41" s="13">
        <f t="shared" si="99"/>
        <v>0</v>
      </c>
      <c r="BS41" s="14">
        <f t="shared" si="100"/>
        <v>0</v>
      </c>
      <c r="BT41" s="13">
        <f t="shared" si="101"/>
        <v>82.278481012658219</v>
      </c>
      <c r="BU41" s="14">
        <f t="shared" si="102"/>
        <v>62.974683544303787</v>
      </c>
      <c r="BV41" s="14">
        <f t="shared" si="103"/>
        <v>100</v>
      </c>
      <c r="BW41" s="14">
        <f t="shared" si="104"/>
        <v>61.708860759493668</v>
      </c>
      <c r="BX41" s="13">
        <f t="shared" si="105"/>
        <v>84.493670886075947</v>
      </c>
      <c r="BY41" s="14">
        <f t="shared" si="106"/>
        <v>82.911392405063282</v>
      </c>
      <c r="BZ41" s="14">
        <f t="shared" si="107"/>
        <v>95.886075949367083</v>
      </c>
      <c r="CA41" s="13">
        <f t="shared" si="108"/>
        <v>81.012658227848107</v>
      </c>
      <c r="CB41" s="14">
        <f t="shared" si="109"/>
        <v>93.987341772151893</v>
      </c>
      <c r="CE41" s="13">
        <v>26</v>
      </c>
      <c r="CF41" s="14">
        <v>19.899999999999999</v>
      </c>
      <c r="CG41" s="14">
        <v>31.6</v>
      </c>
      <c r="CH41" s="14">
        <v>19.5</v>
      </c>
      <c r="CI41" s="13">
        <v>26.7</v>
      </c>
      <c r="CJ41" s="14">
        <v>26.2</v>
      </c>
      <c r="CK41" s="14">
        <v>30.3</v>
      </c>
      <c r="CL41" s="13">
        <v>25.6</v>
      </c>
      <c r="CM41" s="14">
        <v>29.7</v>
      </c>
      <c r="CN41" s="5" t="s">
        <v>180</v>
      </c>
      <c r="CO41" s="5" t="s">
        <v>180</v>
      </c>
      <c r="CP41" s="8">
        <v>1.3</v>
      </c>
      <c r="CQ41" s="5">
        <v>2.6</v>
      </c>
      <c r="CR41" s="5">
        <v>1.8</v>
      </c>
      <c r="CS41" s="5">
        <v>1.9</v>
      </c>
      <c r="CT41" s="8">
        <v>1.4</v>
      </c>
      <c r="CU41" s="5">
        <v>0.9</v>
      </c>
      <c r="CV41" s="5">
        <v>1.1000000000000001</v>
      </c>
      <c r="CW41" s="8">
        <v>1.6</v>
      </c>
      <c r="CX41" s="5">
        <v>1.5</v>
      </c>
      <c r="CY41" s="9" t="str">
        <f t="shared" si="88"/>
        <v/>
      </c>
      <c r="CZ41" s="9" t="str">
        <f t="shared" si="89"/>
        <v/>
      </c>
      <c r="DA41" s="9">
        <f t="shared" si="90"/>
        <v>5</v>
      </c>
      <c r="DB41" s="9">
        <f t="shared" si="91"/>
        <v>13.06532663316583</v>
      </c>
      <c r="DC41" s="9">
        <f t="shared" si="92"/>
        <v>5.6962025316455698</v>
      </c>
      <c r="DD41" s="9">
        <f t="shared" si="93"/>
        <v>9.7435897435897445</v>
      </c>
      <c r="DE41" s="9">
        <f t="shared" si="94"/>
        <v>5.2434456928838946</v>
      </c>
      <c r="DF41" s="9">
        <f t="shared" si="95"/>
        <v>3.4351145038167941</v>
      </c>
      <c r="DG41" s="9">
        <f t="shared" si="96"/>
        <v>3.6303630363036308</v>
      </c>
      <c r="DH41" s="9">
        <f t="shared" si="97"/>
        <v>6.25</v>
      </c>
      <c r="DI41" s="9">
        <f t="shared" si="98"/>
        <v>5.0505050505050502</v>
      </c>
    </row>
    <row r="42" spans="1:113" x14ac:dyDescent="0.2">
      <c r="A42" s="3" t="s">
        <v>220</v>
      </c>
      <c r="B42" s="3" t="e">
        <f>VLOOKUP(A42,#REF!,5,FALSE)</f>
        <v>#REF!</v>
      </c>
      <c r="C42" s="4">
        <v>3</v>
      </c>
      <c r="D42" s="35">
        <f t="shared" si="18"/>
        <v>-5.008080808080809</v>
      </c>
      <c r="E42" s="35">
        <f t="shared" si="19"/>
        <v>-4.4888888888888943</v>
      </c>
      <c r="F42" s="35">
        <f t="shared" si="20"/>
        <v>5.2755725190839833</v>
      </c>
      <c r="G42" s="35">
        <f t="shared" si="21"/>
        <v>5.3007812500000036</v>
      </c>
      <c r="H42" s="35">
        <f t="shared" si="22"/>
        <v>11.916406249999991</v>
      </c>
      <c r="I42" s="35">
        <f t="shared" si="23"/>
        <v>5.5153225806451616</v>
      </c>
      <c r="J42" s="35">
        <f t="shared" si="24"/>
        <v>4.0389380530973469</v>
      </c>
      <c r="K42" s="35">
        <f t="shared" si="25"/>
        <v>7.3722689075630257</v>
      </c>
      <c r="L42" s="35">
        <f t="shared" si="26"/>
        <v>13.342857142857142</v>
      </c>
      <c r="M42" s="35">
        <f t="shared" si="27"/>
        <v>10.161320754716986</v>
      </c>
      <c r="N42" s="35">
        <f t="shared" si="28"/>
        <v>11.151515151515149</v>
      </c>
      <c r="O42" s="36">
        <f t="shared" si="29"/>
        <v>-5.9545454545454533</v>
      </c>
      <c r="P42" s="35">
        <f t="shared" si="30"/>
        <v>-6.8545454545454518</v>
      </c>
      <c r="Q42" s="35">
        <f t="shared" si="31"/>
        <v>2.0454545454545467</v>
      </c>
      <c r="R42" s="35">
        <f t="shared" si="32"/>
        <v>0.24545454545454604</v>
      </c>
      <c r="S42" s="35">
        <f t="shared" si="33"/>
        <v>5.9454545454545453</v>
      </c>
      <c r="T42" s="35">
        <f t="shared" si="34"/>
        <v>-6.754545454545454</v>
      </c>
      <c r="U42" s="35">
        <f t="shared" si="35"/>
        <v>-2.254545454545454</v>
      </c>
      <c r="V42" s="35">
        <f t="shared" si="36"/>
        <v>-5.4545454545454675E-2</v>
      </c>
      <c r="W42" s="35">
        <f t="shared" si="37"/>
        <v>6.2454545454545496</v>
      </c>
      <c r="X42" s="35">
        <f t="shared" si="38"/>
        <v>3.245454545454546</v>
      </c>
      <c r="Y42" s="35">
        <f t="shared" si="39"/>
        <v>4.1454545454545482</v>
      </c>
      <c r="Z42" s="35">
        <f t="shared" si="40"/>
        <v>99.999999999999986</v>
      </c>
      <c r="AA42" s="35">
        <f t="shared" si="41"/>
        <v>97.070631970260237</v>
      </c>
      <c r="AB42" s="35">
        <f t="shared" si="42"/>
        <v>82.831968872295434</v>
      </c>
      <c r="AC42" s="35">
        <f t="shared" si="43"/>
        <v>82.744973974499771</v>
      </c>
      <c r="AD42" s="35">
        <f t="shared" si="44"/>
        <v>100</v>
      </c>
      <c r="AE42" s="35">
        <f t="shared" si="45"/>
        <v>88.313953488372078</v>
      </c>
      <c r="AF42" s="35">
        <f t="shared" si="46"/>
        <v>78.605116309345561</v>
      </c>
      <c r="AG42" s="35">
        <f t="shared" si="47"/>
        <v>93.247417673153507</v>
      </c>
      <c r="AH42" s="35">
        <f t="shared" si="48"/>
        <v>100</v>
      </c>
      <c r="AI42" s="35">
        <f t="shared" si="49"/>
        <v>93.720128542214425</v>
      </c>
      <c r="AJ42" s="35">
        <f t="shared" si="50"/>
        <v>100</v>
      </c>
      <c r="AK42" s="36">
        <f t="shared" si="110"/>
        <v>100</v>
      </c>
      <c r="AL42" s="35">
        <f t="shared" si="111"/>
        <v>96</v>
      </c>
      <c r="AM42" s="35">
        <f t="shared" si="112"/>
        <v>88.662790697674424</v>
      </c>
      <c r="AN42" s="35">
        <f t="shared" si="113"/>
        <v>83.430232558139537</v>
      </c>
      <c r="AO42" s="35">
        <f t="shared" si="114"/>
        <v>100</v>
      </c>
      <c r="AP42" s="35">
        <f t="shared" si="115"/>
        <v>63.081395348837212</v>
      </c>
      <c r="AQ42" s="35">
        <f t="shared" si="116"/>
        <v>75.504322766570596</v>
      </c>
      <c r="AR42" s="35">
        <f t="shared" si="117"/>
        <v>81.844380403458203</v>
      </c>
      <c r="AS42" s="35">
        <f t="shared" si="118"/>
        <v>100</v>
      </c>
      <c r="AT42" s="35">
        <f t="shared" si="119"/>
        <v>97.239263803680984</v>
      </c>
      <c r="AU42" s="35">
        <f t="shared" si="120"/>
        <v>100</v>
      </c>
      <c r="AV42" s="36">
        <f t="shared" si="55"/>
        <v>58.072738543091646</v>
      </c>
      <c r="AW42" s="35">
        <f t="shared" si="56"/>
        <v>56.371574306215962</v>
      </c>
      <c r="AX42" s="35">
        <f t="shared" si="57"/>
        <v>82.831968872295434</v>
      </c>
      <c r="AY42" s="35">
        <f t="shared" si="58"/>
        <v>82.744973974499771</v>
      </c>
      <c r="AZ42" s="35">
        <f t="shared" si="59"/>
        <v>100</v>
      </c>
      <c r="BA42" s="35">
        <f t="shared" si="60"/>
        <v>88.313953488372078</v>
      </c>
      <c r="BB42" s="35">
        <f t="shared" si="61"/>
        <v>75.537223628288984</v>
      </c>
      <c r="BC42" s="35">
        <f t="shared" si="62"/>
        <v>89.608048079435576</v>
      </c>
      <c r="BD42" s="35">
        <f t="shared" si="63"/>
        <v>96.097082702628327</v>
      </c>
      <c r="BE42" s="35">
        <f t="shared" si="64"/>
        <v>84.77906976744184</v>
      </c>
      <c r="BF42" s="35">
        <f t="shared" si="65"/>
        <v>90.459830866807593</v>
      </c>
      <c r="BG42" s="36">
        <f t="shared" si="66"/>
        <v>41.360294117647058</v>
      </c>
      <c r="BH42" s="35">
        <f t="shared" si="67"/>
        <v>40.148698884758367</v>
      </c>
      <c r="BI42" s="35">
        <f t="shared" si="68"/>
        <v>58.994197292069629</v>
      </c>
      <c r="BJ42" s="35">
        <f t="shared" si="69"/>
        <v>58.932238193018478</v>
      </c>
      <c r="BK42" s="35">
        <f t="shared" si="70"/>
        <v>71.221532091097316</v>
      </c>
      <c r="BL42" s="35">
        <f t="shared" si="71"/>
        <v>62.89855072463768</v>
      </c>
      <c r="BM42" s="35">
        <f t="shared" si="72"/>
        <v>53.798767967145785</v>
      </c>
      <c r="BN42" s="35">
        <f t="shared" si="73"/>
        <v>63.820224719101127</v>
      </c>
      <c r="BO42" s="35">
        <f t="shared" si="74"/>
        <v>68.441814595660759</v>
      </c>
      <c r="BP42" s="35">
        <f t="shared" si="75"/>
        <v>60.38095238095238</v>
      </c>
      <c r="BQ42" s="35">
        <f t="shared" si="76"/>
        <v>64.426877470355734</v>
      </c>
      <c r="BR42" s="13">
        <f t="shared" si="99"/>
        <v>64.841498559077806</v>
      </c>
      <c r="BS42" s="14">
        <f t="shared" si="100"/>
        <v>62.247838616714702</v>
      </c>
      <c r="BT42" s="13">
        <f t="shared" si="101"/>
        <v>87.896253602305464</v>
      </c>
      <c r="BU42" s="14">
        <f t="shared" si="102"/>
        <v>82.708933717579242</v>
      </c>
      <c r="BV42" s="14">
        <f t="shared" si="103"/>
        <v>99.135446685878946</v>
      </c>
      <c r="BW42" s="14">
        <f t="shared" si="104"/>
        <v>62.536023054755042</v>
      </c>
      <c r="BX42" s="13">
        <f t="shared" si="105"/>
        <v>75.504322766570596</v>
      </c>
      <c r="BY42" s="14">
        <f t="shared" si="106"/>
        <v>81.844380403458203</v>
      </c>
      <c r="BZ42" s="14">
        <f t="shared" si="107"/>
        <v>100</v>
      </c>
      <c r="CA42" s="13">
        <f t="shared" si="108"/>
        <v>91.354466858789621</v>
      </c>
      <c r="CB42" s="14">
        <f t="shared" si="109"/>
        <v>93.948126801152725</v>
      </c>
      <c r="CC42" s="13">
        <v>22.5</v>
      </c>
      <c r="CD42" s="14">
        <v>21.6</v>
      </c>
      <c r="CE42" s="13">
        <v>30.5</v>
      </c>
      <c r="CF42" s="14">
        <v>28.7</v>
      </c>
      <c r="CG42" s="14">
        <v>34.4</v>
      </c>
      <c r="CH42" s="14">
        <v>21.7</v>
      </c>
      <c r="CI42" s="13">
        <v>26.2</v>
      </c>
      <c r="CJ42" s="14">
        <v>28.4</v>
      </c>
      <c r="CK42" s="14">
        <v>34.700000000000003</v>
      </c>
      <c r="CL42" s="13">
        <v>31.7</v>
      </c>
      <c r="CM42" s="14">
        <v>32.6</v>
      </c>
      <c r="CN42" s="5">
        <v>2.1</v>
      </c>
      <c r="CO42" s="5">
        <v>2.5</v>
      </c>
      <c r="CP42" s="8">
        <v>0.9</v>
      </c>
      <c r="CQ42" s="5">
        <v>0.9</v>
      </c>
      <c r="CR42" s="5">
        <v>2.2999999999999998</v>
      </c>
      <c r="CS42" s="5">
        <v>1.9</v>
      </c>
      <c r="CT42" s="8">
        <v>1.8</v>
      </c>
      <c r="CU42" s="5">
        <v>2.9</v>
      </c>
      <c r="CV42" s="5">
        <v>1.7</v>
      </c>
      <c r="CW42" s="8">
        <v>2.2999999999999998</v>
      </c>
      <c r="CX42" s="5">
        <v>0.7</v>
      </c>
      <c r="CY42" s="9">
        <f t="shared" si="88"/>
        <v>9.3333333333333339</v>
      </c>
      <c r="CZ42" s="9">
        <f t="shared" si="89"/>
        <v>11.574074074074073</v>
      </c>
      <c r="DA42" s="9">
        <f t="shared" si="90"/>
        <v>2.9508196721311477</v>
      </c>
      <c r="DB42" s="9">
        <f t="shared" si="91"/>
        <v>3.1358885017421603</v>
      </c>
      <c r="DC42" s="9">
        <f t="shared" si="92"/>
        <v>6.6860465116279064</v>
      </c>
      <c r="DD42" s="9">
        <f t="shared" si="93"/>
        <v>8.7557603686635943</v>
      </c>
      <c r="DE42" s="9">
        <f t="shared" si="94"/>
        <v>6.8702290076335881</v>
      </c>
      <c r="DF42" s="9">
        <f t="shared" si="95"/>
        <v>10.211267605633804</v>
      </c>
      <c r="DG42" s="9">
        <f t="shared" si="96"/>
        <v>4.8991354466858779</v>
      </c>
      <c r="DH42" s="9">
        <f t="shared" si="97"/>
        <v>7.2555205047318605</v>
      </c>
      <c r="DI42" s="9">
        <f t="shared" si="98"/>
        <v>2.1472392638036806</v>
      </c>
    </row>
    <row r="43" spans="1:113" x14ac:dyDescent="0.2">
      <c r="A43" s="3" t="s">
        <v>328</v>
      </c>
      <c r="B43" s="3" t="e">
        <f>VLOOKUP(A43,#REF!,5,FALSE)</f>
        <v>#REF!</v>
      </c>
      <c r="C43" s="4">
        <v>5</v>
      </c>
      <c r="D43" s="35">
        <f t="shared" si="18"/>
        <v>8.3919191919191896</v>
      </c>
      <c r="E43" s="35">
        <f t="shared" si="19"/>
        <v>10.111111111111107</v>
      </c>
      <c r="F43" s="35">
        <f t="shared" si="20"/>
        <v>14.475572519083986</v>
      </c>
      <c r="G43" s="35">
        <f t="shared" si="21"/>
        <v>10.400781250000001</v>
      </c>
      <c r="H43" s="35">
        <f t="shared" si="22"/>
        <v>9.3164062499999929</v>
      </c>
      <c r="I43" s="35">
        <f t="shared" si="23"/>
        <v>5.4153225806451637</v>
      </c>
      <c r="J43" s="35">
        <f t="shared" si="24"/>
        <v>5.0389380530973469</v>
      </c>
      <c r="K43" s="35">
        <f t="shared" si="25"/>
        <v>6.5722689075630285</v>
      </c>
      <c r="L43" s="35">
        <f t="shared" si="26"/>
        <v>15.342857142857142</v>
      </c>
      <c r="M43" s="35">
        <f t="shared" si="27"/>
        <v>15.661320754716989</v>
      </c>
      <c r="N43" s="35">
        <f t="shared" si="28"/>
        <v>12.851515151515144</v>
      </c>
      <c r="O43" s="36">
        <f t="shared" si="29"/>
        <v>2.9909090909090921</v>
      </c>
      <c r="P43" s="35">
        <f t="shared" si="30"/>
        <v>3.2909090909090963</v>
      </c>
      <c r="Q43" s="35">
        <f t="shared" si="31"/>
        <v>6.7909090909090963</v>
      </c>
      <c r="R43" s="35">
        <f t="shared" si="32"/>
        <v>0.89090909090909065</v>
      </c>
      <c r="S43" s="35">
        <f t="shared" si="33"/>
        <v>-1.1090909090909058</v>
      </c>
      <c r="T43" s="35">
        <f t="shared" si="34"/>
        <v>-11.309090909090905</v>
      </c>
      <c r="U43" s="35">
        <f t="shared" si="35"/>
        <v>-5.7090909090909072</v>
      </c>
      <c r="V43" s="35">
        <f t="shared" si="36"/>
        <v>-5.3090909090909051</v>
      </c>
      <c r="W43" s="35">
        <f t="shared" si="37"/>
        <v>3.7909090909090963</v>
      </c>
      <c r="X43" s="35">
        <f t="shared" si="38"/>
        <v>4.2909090909090963</v>
      </c>
      <c r="Y43" s="35">
        <f t="shared" si="39"/>
        <v>1.3909090909090907</v>
      </c>
      <c r="Z43" s="35">
        <f t="shared" si="40"/>
        <v>98.077469938251525</v>
      </c>
      <c r="AA43" s="35">
        <f t="shared" si="41"/>
        <v>100</v>
      </c>
      <c r="AB43" s="35">
        <f t="shared" si="42"/>
        <v>100</v>
      </c>
      <c r="AC43" s="35">
        <f t="shared" si="43"/>
        <v>90.383212905828614</v>
      </c>
      <c r="AD43" s="35">
        <f t="shared" si="44"/>
        <v>85.739318178262437</v>
      </c>
      <c r="AE43" s="35">
        <f t="shared" si="45"/>
        <v>81.533238418574086</v>
      </c>
      <c r="AF43" s="35">
        <f t="shared" si="46"/>
        <v>77.158155643460205</v>
      </c>
      <c r="AG43" s="35">
        <f t="shared" si="47"/>
        <v>85.682270458929054</v>
      </c>
      <c r="AH43" s="35">
        <f t="shared" si="48"/>
        <v>100</v>
      </c>
      <c r="AI43" s="35">
        <f t="shared" si="49"/>
        <v>100</v>
      </c>
      <c r="AJ43" s="35">
        <f t="shared" si="50"/>
        <v>95.666517914063476</v>
      </c>
      <c r="AK43" s="36">
        <f t="shared" si="110"/>
        <v>99.171270718232037</v>
      </c>
      <c r="AL43" s="35">
        <f t="shared" si="111"/>
        <v>100</v>
      </c>
      <c r="AM43" s="35">
        <f t="shared" si="112"/>
        <v>100</v>
      </c>
      <c r="AN43" s="35">
        <f t="shared" si="113"/>
        <v>85.138539042821137</v>
      </c>
      <c r="AO43" s="35">
        <f t="shared" si="114"/>
        <v>80.100755667506292</v>
      </c>
      <c r="AP43" s="35">
        <f t="shared" si="115"/>
        <v>54.408060453400502</v>
      </c>
      <c r="AQ43" s="35">
        <f t="shared" si="116"/>
        <v>74.114441416893726</v>
      </c>
      <c r="AR43" s="35">
        <f t="shared" si="117"/>
        <v>75.204359673024513</v>
      </c>
      <c r="AS43" s="35">
        <f t="shared" si="118"/>
        <v>100</v>
      </c>
      <c r="AT43" s="35">
        <f t="shared" si="119"/>
        <v>100</v>
      </c>
      <c r="AU43" s="35">
        <f t="shared" si="120"/>
        <v>92.204301075268802</v>
      </c>
      <c r="AV43" s="36">
        <f t="shared" si="55"/>
        <v>85.940046673581264</v>
      </c>
      <c r="AW43" s="35">
        <f t="shared" si="56"/>
        <v>87.624657046810199</v>
      </c>
      <c r="AX43" s="35">
        <f t="shared" si="57"/>
        <v>100</v>
      </c>
      <c r="AY43" s="35">
        <f t="shared" si="58"/>
        <v>90.383212905828614</v>
      </c>
      <c r="AZ43" s="35">
        <f t="shared" si="59"/>
        <v>85.739318178262437</v>
      </c>
      <c r="BA43" s="35">
        <f t="shared" si="60"/>
        <v>81.533238418574086</v>
      </c>
      <c r="BB43" s="35">
        <f t="shared" si="61"/>
        <v>72.734419853211193</v>
      </c>
      <c r="BC43" s="35">
        <f t="shared" si="62"/>
        <v>80.76981858319418</v>
      </c>
      <c r="BD43" s="35">
        <f t="shared" si="63"/>
        <v>94.26666467937541</v>
      </c>
      <c r="BE43" s="35">
        <f t="shared" si="64"/>
        <v>92.274919035624322</v>
      </c>
      <c r="BF43" s="35">
        <f t="shared" si="65"/>
        <v>88.276201949403116</v>
      </c>
      <c r="BG43" s="36">
        <f t="shared" si="66"/>
        <v>65.992647058823536</v>
      </c>
      <c r="BH43" s="35">
        <f t="shared" si="67"/>
        <v>67.28624535315987</v>
      </c>
      <c r="BI43" s="35">
        <f t="shared" si="68"/>
        <v>76.789168278529985</v>
      </c>
      <c r="BJ43" s="35">
        <f t="shared" si="69"/>
        <v>69.404517453798761</v>
      </c>
      <c r="BK43" s="35">
        <f t="shared" si="70"/>
        <v>65.838509316770185</v>
      </c>
      <c r="BL43" s="35">
        <f t="shared" si="71"/>
        <v>62.608695652173914</v>
      </c>
      <c r="BM43" s="35">
        <f t="shared" si="72"/>
        <v>55.852156057494867</v>
      </c>
      <c r="BN43" s="35">
        <f t="shared" si="73"/>
        <v>62.022471910112358</v>
      </c>
      <c r="BO43" s="35">
        <f t="shared" si="74"/>
        <v>72.386587771203168</v>
      </c>
      <c r="BP43" s="35">
        <f t="shared" si="75"/>
        <v>70.857142857142861</v>
      </c>
      <c r="BQ43" s="35">
        <f t="shared" si="76"/>
        <v>67.786561264822126</v>
      </c>
      <c r="BR43" s="13">
        <f t="shared" si="99"/>
        <v>90.428211586901753</v>
      </c>
      <c r="BS43" s="14">
        <f t="shared" si="100"/>
        <v>91.183879093198996</v>
      </c>
      <c r="BT43" s="13">
        <f t="shared" si="101"/>
        <v>100</v>
      </c>
      <c r="BU43" s="14">
        <f t="shared" si="102"/>
        <v>85.138539042821151</v>
      </c>
      <c r="BV43" s="14">
        <f t="shared" si="103"/>
        <v>80.100755667506292</v>
      </c>
      <c r="BW43" s="14">
        <f t="shared" si="104"/>
        <v>54.408060453400509</v>
      </c>
      <c r="BX43" s="13">
        <f t="shared" si="105"/>
        <v>68.513853904282101</v>
      </c>
      <c r="BY43" s="14">
        <f t="shared" si="106"/>
        <v>69.521410579345087</v>
      </c>
      <c r="BZ43" s="14">
        <f t="shared" si="107"/>
        <v>92.443324937027711</v>
      </c>
      <c r="CA43" s="13">
        <f t="shared" si="108"/>
        <v>93.702770780856426</v>
      </c>
      <c r="CB43" s="14">
        <f t="shared" si="109"/>
        <v>86.397984886649866</v>
      </c>
      <c r="CC43" s="13">
        <v>35.9</v>
      </c>
      <c r="CD43" s="14">
        <v>36.200000000000003</v>
      </c>
      <c r="CE43" s="13">
        <v>39.700000000000003</v>
      </c>
      <c r="CF43" s="14">
        <v>33.799999999999997</v>
      </c>
      <c r="CG43" s="14">
        <v>31.8</v>
      </c>
      <c r="CH43" s="14">
        <v>21.6</v>
      </c>
      <c r="CI43" s="13">
        <v>27.2</v>
      </c>
      <c r="CJ43" s="14">
        <v>27.6</v>
      </c>
      <c r="CK43" s="14">
        <v>36.700000000000003</v>
      </c>
      <c r="CL43" s="13">
        <v>37.200000000000003</v>
      </c>
      <c r="CM43" s="14">
        <v>34.299999999999997</v>
      </c>
      <c r="CN43" s="5">
        <v>2.2000000000000002</v>
      </c>
      <c r="CO43" s="5">
        <v>3.1</v>
      </c>
      <c r="CP43" s="8">
        <v>3.8</v>
      </c>
      <c r="CQ43" s="5">
        <v>2.2999999999999998</v>
      </c>
      <c r="CR43" s="5">
        <v>2.4</v>
      </c>
      <c r="CS43" s="5">
        <v>1.1000000000000001</v>
      </c>
      <c r="CT43" s="8">
        <v>1.4</v>
      </c>
      <c r="CU43" s="5">
        <v>2.5</v>
      </c>
      <c r="CV43" s="5">
        <v>3</v>
      </c>
      <c r="CW43" s="8">
        <v>2.1</v>
      </c>
      <c r="CX43" s="5">
        <v>2.8</v>
      </c>
      <c r="CY43" s="9">
        <f t="shared" si="88"/>
        <v>6.1281337047353768</v>
      </c>
      <c r="CZ43" s="9">
        <f t="shared" si="89"/>
        <v>8.5635359116022087</v>
      </c>
      <c r="DA43" s="9">
        <f t="shared" si="90"/>
        <v>9.5717884130982345</v>
      </c>
      <c r="DB43" s="9">
        <f t="shared" si="91"/>
        <v>6.8047337278106506</v>
      </c>
      <c r="DC43" s="9">
        <f t="shared" si="92"/>
        <v>7.5471698113207548</v>
      </c>
      <c r="DD43" s="9">
        <f t="shared" si="93"/>
        <v>5.0925925925925934</v>
      </c>
      <c r="DE43" s="9">
        <f t="shared" si="94"/>
        <v>5.1470588235294112</v>
      </c>
      <c r="DF43" s="9">
        <f t="shared" si="95"/>
        <v>9.0579710144927539</v>
      </c>
      <c r="DG43" s="9">
        <f t="shared" si="96"/>
        <v>8.1743869209809272</v>
      </c>
      <c r="DH43" s="9">
        <f t="shared" si="97"/>
        <v>5.6451612903225801</v>
      </c>
      <c r="DI43" s="9">
        <f t="shared" si="98"/>
        <v>8.1632653061224492</v>
      </c>
    </row>
    <row r="44" spans="1:113" x14ac:dyDescent="0.2">
      <c r="A44" s="3" t="s">
        <v>329</v>
      </c>
      <c r="B44" s="3" t="e">
        <f>VLOOKUP(A44,#REF!,5,FALSE)</f>
        <v>#REF!</v>
      </c>
      <c r="C44" s="4">
        <v>3</v>
      </c>
      <c r="D44" s="35">
        <f t="shared" si="18"/>
        <v>10.291919191919188</v>
      </c>
      <c r="E44" s="35">
        <f t="shared" si="19"/>
        <v>10.111111111111107</v>
      </c>
      <c r="F44" s="35">
        <f t="shared" si="20"/>
        <v>9.2755725190839833</v>
      </c>
      <c r="G44" s="35">
        <f t="shared" si="21"/>
        <v>-5.599218749999995</v>
      </c>
      <c r="H44" s="35">
        <f t="shared" si="22"/>
        <v>10.816406249999989</v>
      </c>
      <c r="I44" s="35">
        <f t="shared" si="23"/>
        <v>11.215322580645161</v>
      </c>
      <c r="J44" s="35">
        <f t="shared" si="24"/>
        <v>-0.46106194690265312</v>
      </c>
      <c r="K44" s="35">
        <f t="shared" si="25"/>
        <v>-5.2277310924369722</v>
      </c>
      <c r="L44" s="35">
        <f t="shared" si="26"/>
        <v>29.342857142857142</v>
      </c>
      <c r="M44" s="35">
        <f t="shared" si="27"/>
        <v>12.461320754716986</v>
      </c>
      <c r="N44" s="35">
        <f t="shared" si="28"/>
        <v>4.1515151515151487</v>
      </c>
      <c r="O44" s="36">
        <f t="shared" si="29"/>
        <v>7.3636363636363598</v>
      </c>
      <c r="P44" s="35">
        <f t="shared" si="30"/>
        <v>5.7636363636363654</v>
      </c>
      <c r="Q44" s="35">
        <f t="shared" si="31"/>
        <v>4.0636363636363626</v>
      </c>
      <c r="R44" s="35">
        <f t="shared" si="32"/>
        <v>-12.636363636363637</v>
      </c>
      <c r="S44" s="35">
        <f t="shared" si="33"/>
        <v>2.8636363636363598</v>
      </c>
      <c r="T44" s="35">
        <f t="shared" si="34"/>
        <v>-3.0363636363636388</v>
      </c>
      <c r="U44" s="35">
        <f t="shared" si="35"/>
        <v>-8.7363636363636381</v>
      </c>
      <c r="V44" s="35">
        <f t="shared" si="36"/>
        <v>-14.636363636363637</v>
      </c>
      <c r="W44" s="35">
        <f t="shared" si="37"/>
        <v>20.263636363636365</v>
      </c>
      <c r="X44" s="35">
        <f t="shared" si="38"/>
        <v>3.5636363636363626</v>
      </c>
      <c r="Y44" s="35">
        <f t="shared" si="39"/>
        <v>-4.836363636363636</v>
      </c>
      <c r="Z44" s="35">
        <f t="shared" si="40"/>
        <v>100</v>
      </c>
      <c r="AA44" s="35">
        <f t="shared" si="41"/>
        <v>96.835231407722134</v>
      </c>
      <c r="AB44" s="35">
        <f t="shared" si="42"/>
        <v>84.022787276398077</v>
      </c>
      <c r="AC44" s="35">
        <f t="shared" si="43"/>
        <v>46.021373222020706</v>
      </c>
      <c r="AD44" s="35">
        <f t="shared" si="44"/>
        <v>86.809176225234609</v>
      </c>
      <c r="AE44" s="35">
        <f t="shared" si="45"/>
        <v>100</v>
      </c>
      <c r="AF44" s="35">
        <f t="shared" si="46"/>
        <v>44.558521560574945</v>
      </c>
      <c r="AG44" s="35">
        <f t="shared" si="47"/>
        <v>35.50561797752809</v>
      </c>
      <c r="AH44" s="35">
        <f t="shared" si="48"/>
        <v>100</v>
      </c>
      <c r="AI44" s="35">
        <f t="shared" si="49"/>
        <v>100</v>
      </c>
      <c r="AJ44" s="35">
        <f t="shared" si="50"/>
        <v>78.121367123924671</v>
      </c>
      <c r="AK44" s="36">
        <f t="shared" si="110"/>
        <v>100</v>
      </c>
      <c r="AL44" s="35">
        <f t="shared" si="111"/>
        <v>95.767195767195787</v>
      </c>
      <c r="AM44" s="35">
        <f t="shared" si="112"/>
        <v>100</v>
      </c>
      <c r="AN44" s="35">
        <f t="shared" si="113"/>
        <v>51.594202898550726</v>
      </c>
      <c r="AO44" s="35">
        <f t="shared" si="114"/>
        <v>96.521739130434767</v>
      </c>
      <c r="AP44" s="35">
        <f t="shared" si="115"/>
        <v>79.420289855072468</v>
      </c>
      <c r="AQ44" s="35">
        <f t="shared" si="116"/>
        <v>42.800788954635109</v>
      </c>
      <c r="AR44" s="35">
        <f t="shared" si="117"/>
        <v>31.163708086785007</v>
      </c>
      <c r="AS44" s="35">
        <f t="shared" si="118"/>
        <v>100</v>
      </c>
      <c r="AT44" s="35">
        <f t="shared" si="119"/>
        <v>100</v>
      </c>
      <c r="AU44" s="35">
        <f t="shared" si="120"/>
        <v>75.294117647058826</v>
      </c>
      <c r="AV44" s="36">
        <f t="shared" si="55"/>
        <v>69.485294117647058</v>
      </c>
      <c r="AW44" s="35">
        <f t="shared" si="56"/>
        <v>67.28624535315987</v>
      </c>
      <c r="AX44" s="35">
        <f t="shared" si="57"/>
        <v>66.7311411992263</v>
      </c>
      <c r="AY44" s="35">
        <f t="shared" si="58"/>
        <v>36.550308008213548</v>
      </c>
      <c r="AZ44" s="35">
        <f t="shared" si="59"/>
        <v>68.944099378881987</v>
      </c>
      <c r="BA44" s="35">
        <f t="shared" si="60"/>
        <v>79.420289855072468</v>
      </c>
      <c r="BB44" s="35">
        <f t="shared" si="61"/>
        <v>44.558521560574945</v>
      </c>
      <c r="BC44" s="35">
        <f t="shared" si="62"/>
        <v>35.50561797752809</v>
      </c>
      <c r="BD44" s="35">
        <f t="shared" si="63"/>
        <v>100</v>
      </c>
      <c r="BE44" s="35">
        <f t="shared" si="64"/>
        <v>64.761904761904759</v>
      </c>
      <c r="BF44" s="35">
        <f t="shared" si="65"/>
        <v>50.59288537549407</v>
      </c>
      <c r="BG44" s="36">
        <f t="shared" si="66"/>
        <v>69.485294117647058</v>
      </c>
      <c r="BH44" s="35">
        <f t="shared" si="67"/>
        <v>67.28624535315987</v>
      </c>
      <c r="BI44" s="35">
        <f t="shared" si="68"/>
        <v>66.7311411992263</v>
      </c>
      <c r="BJ44" s="35">
        <f t="shared" si="69"/>
        <v>36.550308008213548</v>
      </c>
      <c r="BK44" s="35">
        <f t="shared" si="70"/>
        <v>68.944099378881987</v>
      </c>
      <c r="BL44" s="35">
        <f t="shared" si="71"/>
        <v>79.420289855072468</v>
      </c>
      <c r="BM44" s="35">
        <f t="shared" si="72"/>
        <v>44.558521560574945</v>
      </c>
      <c r="BN44" s="35">
        <f t="shared" si="73"/>
        <v>35.50561797752809</v>
      </c>
      <c r="BO44" s="35">
        <f t="shared" si="74"/>
        <v>100</v>
      </c>
      <c r="BP44" s="35">
        <f t="shared" si="75"/>
        <v>64.761904761904759</v>
      </c>
      <c r="BQ44" s="35">
        <f t="shared" si="76"/>
        <v>50.59288537549407</v>
      </c>
      <c r="BR44" s="13">
        <f t="shared" si="99"/>
        <v>74.556213017751475</v>
      </c>
      <c r="BS44" s="14">
        <f t="shared" si="100"/>
        <v>71.400394477317548</v>
      </c>
      <c r="BT44" s="13">
        <f t="shared" si="101"/>
        <v>68.047337278106497</v>
      </c>
      <c r="BU44" s="14">
        <f t="shared" si="102"/>
        <v>35.108481262327416</v>
      </c>
      <c r="BV44" s="14">
        <f t="shared" si="103"/>
        <v>65.680473372781051</v>
      </c>
      <c r="BW44" s="14">
        <f t="shared" si="104"/>
        <v>54.043392504930964</v>
      </c>
      <c r="BX44" s="13">
        <f t="shared" si="105"/>
        <v>42.800788954635102</v>
      </c>
      <c r="BY44" s="14">
        <f t="shared" si="106"/>
        <v>31.163708086785007</v>
      </c>
      <c r="BZ44" s="14">
        <f t="shared" si="107"/>
        <v>100</v>
      </c>
      <c r="CA44" s="13">
        <f t="shared" si="108"/>
        <v>67.061143984220905</v>
      </c>
      <c r="CB44" s="14">
        <f t="shared" si="109"/>
        <v>50.493096646942803</v>
      </c>
      <c r="CC44" s="13">
        <v>37.799999999999997</v>
      </c>
      <c r="CD44" s="14">
        <v>36.200000000000003</v>
      </c>
      <c r="CE44" s="13">
        <v>34.5</v>
      </c>
      <c r="CF44" s="14">
        <v>17.8</v>
      </c>
      <c r="CG44" s="14">
        <v>33.299999999999997</v>
      </c>
      <c r="CH44" s="14">
        <v>27.4</v>
      </c>
      <c r="CI44" s="13">
        <v>21.7</v>
      </c>
      <c r="CJ44" s="14">
        <v>15.8</v>
      </c>
      <c r="CK44" s="14">
        <v>50.7</v>
      </c>
      <c r="CL44" s="13">
        <v>34</v>
      </c>
      <c r="CM44" s="14">
        <v>25.6</v>
      </c>
      <c r="CN44" s="5">
        <v>5.6</v>
      </c>
      <c r="CO44" s="5">
        <v>5.7</v>
      </c>
      <c r="CP44" s="8">
        <v>5.4</v>
      </c>
      <c r="CQ44" s="5">
        <v>1.6</v>
      </c>
      <c r="CR44" s="5">
        <v>2.4</v>
      </c>
      <c r="CS44" s="5">
        <v>5.9</v>
      </c>
      <c r="CT44" s="8">
        <v>3.2</v>
      </c>
      <c r="CU44" s="5">
        <v>2.2999999999999998</v>
      </c>
      <c r="CV44" s="5">
        <v>16.100000000000001</v>
      </c>
      <c r="CW44" s="8">
        <v>3.6</v>
      </c>
      <c r="CX44" s="5">
        <v>1.7</v>
      </c>
      <c r="CY44" s="9">
        <f t="shared" si="88"/>
        <v>14.814814814814813</v>
      </c>
      <c r="CZ44" s="9">
        <f t="shared" si="89"/>
        <v>15.745856353591158</v>
      </c>
      <c r="DA44" s="9">
        <f t="shared" si="90"/>
        <v>15.65217391304348</v>
      </c>
      <c r="DB44" s="9">
        <f t="shared" si="91"/>
        <v>8.9887640449438209</v>
      </c>
      <c r="DC44" s="9">
        <f t="shared" si="92"/>
        <v>7.2072072072072073</v>
      </c>
      <c r="DD44" s="9">
        <f t="shared" si="93"/>
        <v>21.532846715328468</v>
      </c>
      <c r="DE44" s="9">
        <f t="shared" si="94"/>
        <v>14.746543778801843</v>
      </c>
      <c r="DF44" s="9">
        <f t="shared" si="95"/>
        <v>14.556962025316453</v>
      </c>
      <c r="DG44" s="9">
        <f t="shared" si="96"/>
        <v>31.755424063116372</v>
      </c>
      <c r="DH44" s="9">
        <f t="shared" si="97"/>
        <v>10.588235294117647</v>
      </c>
      <c r="DI44" s="9">
        <f t="shared" si="98"/>
        <v>6.640625</v>
      </c>
    </row>
    <row r="45" spans="1:113" x14ac:dyDescent="0.2">
      <c r="A45" s="3" t="s">
        <v>223</v>
      </c>
      <c r="B45" s="3" t="e">
        <f>VLOOKUP(A45,#REF!,5,FALSE)</f>
        <v>#REF!</v>
      </c>
      <c r="C45" s="4">
        <v>4</v>
      </c>
      <c r="D45" s="35">
        <f t="shared" si="18"/>
        <v>-0.70808080808080831</v>
      </c>
      <c r="E45" s="35">
        <f t="shared" si="19"/>
        <v>1.1111111111111036</v>
      </c>
      <c r="F45" s="35">
        <f t="shared" si="20"/>
        <v>-19.624427480916019</v>
      </c>
      <c r="G45" s="35" t="str">
        <f t="shared" si="21"/>
        <v/>
      </c>
      <c r="H45" s="35">
        <f t="shared" si="22"/>
        <v>-6.2835937500000085</v>
      </c>
      <c r="I45" s="35">
        <f t="shared" si="23"/>
        <v>-7.0846774193548381</v>
      </c>
      <c r="J45" s="35">
        <f t="shared" si="24"/>
        <v>-11.161061946902652</v>
      </c>
      <c r="K45" s="35" t="str">
        <f t="shared" si="25"/>
        <v/>
      </c>
      <c r="L45" s="35">
        <f t="shared" si="26"/>
        <v>-11.857142857142861</v>
      </c>
      <c r="M45" s="35">
        <f t="shared" si="27"/>
        <v>-8.8386792452830143</v>
      </c>
      <c r="N45" s="35">
        <f t="shared" si="28"/>
        <v>-13.548484848484852</v>
      </c>
      <c r="O45" s="36">
        <f t="shared" si="29"/>
        <v>12.8</v>
      </c>
      <c r="P45" s="35">
        <f t="shared" si="30"/>
        <v>13.2</v>
      </c>
      <c r="Q45" s="35">
        <f t="shared" si="31"/>
        <v>-8.4</v>
      </c>
      <c r="R45" s="35" t="str">
        <f t="shared" si="32"/>
        <v/>
      </c>
      <c r="S45" s="35">
        <f t="shared" si="33"/>
        <v>2.1999999999999993</v>
      </c>
      <c r="T45" s="35">
        <f t="shared" si="34"/>
        <v>-4.9000000000000004</v>
      </c>
      <c r="U45" s="35">
        <f t="shared" si="35"/>
        <v>-3</v>
      </c>
      <c r="V45" s="35" t="str">
        <f t="shared" si="36"/>
        <v/>
      </c>
      <c r="W45" s="35">
        <f t="shared" si="37"/>
        <v>-4.5</v>
      </c>
      <c r="X45" s="35">
        <f t="shared" si="38"/>
        <v>-1.3000000000000007</v>
      </c>
      <c r="Y45" s="35">
        <f t="shared" si="39"/>
        <v>-6.1</v>
      </c>
      <c r="Z45" s="35">
        <f t="shared" si="40"/>
        <v>97.442690311418687</v>
      </c>
      <c r="AA45" s="35">
        <f t="shared" si="41"/>
        <v>100</v>
      </c>
      <c r="AB45" s="35">
        <f t="shared" si="42"/>
        <v>32.294576975428036</v>
      </c>
      <c r="AC45" s="35">
        <f t="shared" si="43"/>
        <v>0</v>
      </c>
      <c r="AD45" s="35">
        <f t="shared" si="44"/>
        <v>100</v>
      </c>
      <c r="AE45" s="35">
        <f t="shared" si="45"/>
        <v>78.641975308641975</v>
      </c>
      <c r="AF45" s="35">
        <f t="shared" si="46"/>
        <v>100</v>
      </c>
      <c r="AG45" s="35">
        <f t="shared" si="47"/>
        <v>0</v>
      </c>
      <c r="AH45" s="35">
        <f t="shared" si="48"/>
        <v>82.956786802940655</v>
      </c>
      <c r="AI45" s="35">
        <f t="shared" si="49"/>
        <v>100</v>
      </c>
      <c r="AJ45" s="35">
        <f t="shared" si="50"/>
        <v>64.540474930752225</v>
      </c>
      <c r="AK45" s="36">
        <f t="shared" si="110"/>
        <v>98.529411764705884</v>
      </c>
      <c r="AL45" s="35">
        <f t="shared" si="111"/>
        <v>100</v>
      </c>
      <c r="AM45" s="35">
        <f t="shared" si="112"/>
        <v>34.567901234567906</v>
      </c>
      <c r="AN45" s="35">
        <f t="shared" si="113"/>
        <v>0</v>
      </c>
      <c r="AO45" s="35">
        <f t="shared" si="114"/>
        <v>100</v>
      </c>
      <c r="AP45" s="35">
        <f t="shared" si="115"/>
        <v>56.172839506172842</v>
      </c>
      <c r="AQ45" s="35">
        <f t="shared" si="116"/>
        <v>100</v>
      </c>
      <c r="AR45" s="35">
        <f t="shared" si="117"/>
        <v>0</v>
      </c>
      <c r="AS45" s="35">
        <f t="shared" si="118"/>
        <v>86.36363636363636</v>
      </c>
      <c r="AT45" s="35">
        <f t="shared" si="119"/>
        <v>100</v>
      </c>
      <c r="AU45" s="35">
        <f t="shared" si="120"/>
        <v>62.204724409448822</v>
      </c>
      <c r="AV45" s="36">
        <f t="shared" si="55"/>
        <v>97.442690311418687</v>
      </c>
      <c r="AW45" s="35">
        <f t="shared" si="56"/>
        <v>100</v>
      </c>
      <c r="AX45" s="35">
        <f t="shared" si="57"/>
        <v>21.424507907611787</v>
      </c>
      <c r="AY45" s="35">
        <f t="shared" si="58"/>
        <v>0</v>
      </c>
      <c r="AZ45" s="35">
        <f t="shared" si="59"/>
        <v>66.340884179758859</v>
      </c>
      <c r="BA45" s="35">
        <f t="shared" si="60"/>
        <v>52.171781756180735</v>
      </c>
      <c r="BB45" s="35">
        <f t="shared" si="61"/>
        <v>44.676289406933201</v>
      </c>
      <c r="BC45" s="35">
        <f t="shared" si="62"/>
        <v>0</v>
      </c>
      <c r="BD45" s="35">
        <f t="shared" si="63"/>
        <v>37.062014154774339</v>
      </c>
      <c r="BE45" s="35">
        <f t="shared" si="64"/>
        <v>47.847338935574221</v>
      </c>
      <c r="BF45" s="35">
        <f t="shared" si="65"/>
        <v>30.880899790746334</v>
      </c>
      <c r="BG45" s="36">
        <f t="shared" si="66"/>
        <v>49.264705882352942</v>
      </c>
      <c r="BH45" s="35">
        <f t="shared" si="67"/>
        <v>50.557620817843869</v>
      </c>
      <c r="BI45" s="35">
        <f t="shared" si="68"/>
        <v>10.831721470019342</v>
      </c>
      <c r="BJ45" s="35">
        <f t="shared" si="69"/>
        <v>0</v>
      </c>
      <c r="BK45" s="35">
        <f t="shared" si="70"/>
        <v>33.540372670807457</v>
      </c>
      <c r="BL45" s="35">
        <f t="shared" si="71"/>
        <v>26.376811594202898</v>
      </c>
      <c r="BM45" s="35">
        <f t="shared" si="72"/>
        <v>22.587268993839835</v>
      </c>
      <c r="BN45" s="35">
        <f t="shared" si="73"/>
        <v>0</v>
      </c>
      <c r="BO45" s="35">
        <f t="shared" si="74"/>
        <v>18.737672583826431</v>
      </c>
      <c r="BP45" s="35">
        <f t="shared" si="75"/>
        <v>24.19047619047619</v>
      </c>
      <c r="BQ45" s="35">
        <f t="shared" si="76"/>
        <v>15.612648221343873</v>
      </c>
      <c r="BR45" s="13">
        <f t="shared" si="99"/>
        <v>98.529411764705884</v>
      </c>
      <c r="BS45" s="14">
        <f t="shared" si="100"/>
        <v>100</v>
      </c>
      <c r="BT45" s="13">
        <f t="shared" si="101"/>
        <v>20.588235294117645</v>
      </c>
      <c r="BU45" s="14">
        <f t="shared" si="102"/>
        <v>0</v>
      </c>
      <c r="BV45" s="14">
        <f t="shared" si="103"/>
        <v>59.558823529411761</v>
      </c>
      <c r="BW45" s="14">
        <f t="shared" si="104"/>
        <v>33.455882352941174</v>
      </c>
      <c r="BX45" s="13">
        <f t="shared" si="105"/>
        <v>40.441176470588239</v>
      </c>
      <c r="BY45" s="14">
        <f t="shared" si="106"/>
        <v>0</v>
      </c>
      <c r="BZ45" s="14">
        <f t="shared" si="107"/>
        <v>34.926470588235297</v>
      </c>
      <c r="CA45" s="13">
        <f t="shared" si="108"/>
        <v>46.691176470588239</v>
      </c>
      <c r="CB45" s="14">
        <f t="shared" si="109"/>
        <v>29.044117647058826</v>
      </c>
      <c r="CC45" s="13">
        <v>26.8</v>
      </c>
      <c r="CD45" s="14">
        <v>27.2</v>
      </c>
      <c r="CE45" s="13">
        <v>5.6</v>
      </c>
      <c r="CG45" s="14">
        <v>16.2</v>
      </c>
      <c r="CH45" s="14">
        <v>9.1</v>
      </c>
      <c r="CI45" s="13">
        <v>11</v>
      </c>
      <c r="CK45" s="14">
        <v>9.5</v>
      </c>
      <c r="CL45" s="13">
        <v>12.7</v>
      </c>
      <c r="CM45" s="14">
        <v>7.9</v>
      </c>
      <c r="CN45" s="5">
        <v>3.4</v>
      </c>
      <c r="CO45" s="5">
        <v>2.6</v>
      </c>
      <c r="CP45" s="8">
        <v>0.7</v>
      </c>
      <c r="CQ45" s="5" t="s">
        <v>180</v>
      </c>
      <c r="CR45" s="5">
        <v>3.2</v>
      </c>
      <c r="CS45" s="5">
        <v>2.4</v>
      </c>
      <c r="CT45" s="8">
        <v>2.2000000000000002</v>
      </c>
      <c r="CU45" s="5" t="s">
        <v>180</v>
      </c>
      <c r="CV45" s="5">
        <v>3.4</v>
      </c>
      <c r="CW45" s="8">
        <v>3.2</v>
      </c>
      <c r="CX45" s="5">
        <v>2.2999999999999998</v>
      </c>
      <c r="CY45" s="9">
        <f t="shared" si="88"/>
        <v>12.686567164179104</v>
      </c>
      <c r="CZ45" s="9">
        <f t="shared" si="89"/>
        <v>9.5588235294117663</v>
      </c>
      <c r="DA45" s="9">
        <f t="shared" si="90"/>
        <v>12.5</v>
      </c>
      <c r="DB45" s="9" t="str">
        <f t="shared" si="91"/>
        <v/>
      </c>
      <c r="DC45" s="9">
        <f t="shared" si="92"/>
        <v>19.753086419753089</v>
      </c>
      <c r="DD45" s="9">
        <f t="shared" si="93"/>
        <v>26.373626373626376</v>
      </c>
      <c r="DE45" s="9">
        <f t="shared" si="94"/>
        <v>20</v>
      </c>
      <c r="DF45" s="9" t="str">
        <f t="shared" si="95"/>
        <v/>
      </c>
      <c r="DG45" s="9">
        <f t="shared" si="96"/>
        <v>35.789473684210527</v>
      </c>
      <c r="DH45" s="9">
        <f t="shared" si="97"/>
        <v>25.196850393700792</v>
      </c>
      <c r="DI45" s="9">
        <f t="shared" si="98"/>
        <v>29.113924050632907</v>
      </c>
    </row>
    <row r="46" spans="1:113" x14ac:dyDescent="0.2">
      <c r="A46" s="3" t="s">
        <v>224</v>
      </c>
      <c r="B46" s="3" t="e">
        <f>VLOOKUP(A46,#REF!,5,FALSE)</f>
        <v>#REF!</v>
      </c>
      <c r="C46" s="4">
        <v>6</v>
      </c>
      <c r="D46" s="35">
        <f t="shared" si="18"/>
        <v>-11.008080808080809</v>
      </c>
      <c r="E46" s="35">
        <f t="shared" si="19"/>
        <v>-9.4888888888888943</v>
      </c>
      <c r="F46" s="35" t="str">
        <f t="shared" si="20"/>
        <v/>
      </c>
      <c r="G46" s="35" t="str">
        <f t="shared" si="21"/>
        <v/>
      </c>
      <c r="H46" s="35">
        <f t="shared" si="22"/>
        <v>-8.3835937500000082</v>
      </c>
      <c r="I46" s="35">
        <f t="shared" si="23"/>
        <v>-6.1846774193548377</v>
      </c>
      <c r="J46" s="35">
        <f t="shared" si="24"/>
        <v>-14.161061946902652</v>
      </c>
      <c r="K46" s="35" t="str">
        <f t="shared" si="25"/>
        <v/>
      </c>
      <c r="L46" s="35">
        <f t="shared" si="26"/>
        <v>-6.6571428571428619</v>
      </c>
      <c r="M46" s="35">
        <f t="shared" si="27"/>
        <v>-16.038679245283014</v>
      </c>
      <c r="N46" s="35">
        <f t="shared" si="28"/>
        <v>-15.048484848484852</v>
      </c>
      <c r="O46" s="36">
        <f t="shared" si="29"/>
        <v>5.0249999999999986</v>
      </c>
      <c r="P46" s="35">
        <f t="shared" si="30"/>
        <v>5.125</v>
      </c>
      <c r="Q46" s="35" t="str">
        <f t="shared" si="31"/>
        <v/>
      </c>
      <c r="R46" s="35" t="str">
        <f t="shared" si="32"/>
        <v/>
      </c>
      <c r="S46" s="35">
        <f t="shared" si="33"/>
        <v>2.6249999999999982</v>
      </c>
      <c r="T46" s="35">
        <f t="shared" si="34"/>
        <v>-1.4750000000000014</v>
      </c>
      <c r="U46" s="35">
        <f t="shared" si="35"/>
        <v>-3.4750000000000014</v>
      </c>
      <c r="V46" s="35" t="str">
        <f t="shared" si="36"/>
        <v/>
      </c>
      <c r="W46" s="35">
        <f t="shared" si="37"/>
        <v>3.2249999999999979</v>
      </c>
      <c r="X46" s="35">
        <f t="shared" si="38"/>
        <v>-5.9750000000000014</v>
      </c>
      <c r="Y46" s="35">
        <f t="shared" si="39"/>
        <v>-5.0750000000000011</v>
      </c>
      <c r="Z46" s="35">
        <f t="shared" si="40"/>
        <v>98.301293408929823</v>
      </c>
      <c r="AA46" s="35">
        <f t="shared" si="41"/>
        <v>100</v>
      </c>
      <c r="AB46" s="35">
        <f t="shared" si="42"/>
        <v>0</v>
      </c>
      <c r="AC46" s="35">
        <f t="shared" si="43"/>
        <v>0</v>
      </c>
      <c r="AD46" s="35">
        <f t="shared" si="44"/>
        <v>100</v>
      </c>
      <c r="AE46" s="35">
        <f t="shared" si="45"/>
        <v>99.290780141843953</v>
      </c>
      <c r="AF46" s="35">
        <f t="shared" si="46"/>
        <v>56.656748941876536</v>
      </c>
      <c r="AG46" s="35">
        <f t="shared" si="47"/>
        <v>0</v>
      </c>
      <c r="AH46" s="35">
        <f t="shared" si="48"/>
        <v>100</v>
      </c>
      <c r="AI46" s="35">
        <f t="shared" si="49"/>
        <v>82.827380952380963</v>
      </c>
      <c r="AJ46" s="35">
        <f t="shared" si="50"/>
        <v>100</v>
      </c>
      <c r="AK46" s="36">
        <f t="shared" si="110"/>
        <v>99.397590361445779</v>
      </c>
      <c r="AL46" s="35">
        <f t="shared" si="111"/>
        <v>100</v>
      </c>
      <c r="AM46" s="35">
        <f t="shared" si="112"/>
        <v>0</v>
      </c>
      <c r="AN46" s="35">
        <f t="shared" si="113"/>
        <v>0</v>
      </c>
      <c r="AO46" s="35">
        <f t="shared" si="114"/>
        <v>100</v>
      </c>
      <c r="AP46" s="35">
        <f t="shared" si="115"/>
        <v>70.921985815602838</v>
      </c>
      <c r="AQ46" s="35">
        <f t="shared" si="116"/>
        <v>54.421768707482997</v>
      </c>
      <c r="AR46" s="35">
        <f t="shared" si="117"/>
        <v>0</v>
      </c>
      <c r="AS46" s="35">
        <f t="shared" si="118"/>
        <v>100</v>
      </c>
      <c r="AT46" s="35">
        <f t="shared" si="119"/>
        <v>85.9375</v>
      </c>
      <c r="AU46" s="35">
        <f t="shared" si="120"/>
        <v>100</v>
      </c>
      <c r="AV46" s="36">
        <f t="shared" si="55"/>
        <v>98.301293408929823</v>
      </c>
      <c r="AW46" s="35">
        <f t="shared" si="56"/>
        <v>100</v>
      </c>
      <c r="AX46" s="35">
        <f t="shared" si="57"/>
        <v>0</v>
      </c>
      <c r="AY46" s="35">
        <f t="shared" si="58"/>
        <v>0</v>
      </c>
      <c r="AZ46" s="35">
        <f t="shared" si="59"/>
        <v>94.611988325974707</v>
      </c>
      <c r="BA46" s="35">
        <f t="shared" si="60"/>
        <v>93.940981316570614</v>
      </c>
      <c r="BB46" s="35">
        <f t="shared" si="61"/>
        <v>53.239652655797713</v>
      </c>
      <c r="BC46" s="35">
        <f t="shared" si="62"/>
        <v>0</v>
      </c>
      <c r="BD46" s="35">
        <f t="shared" si="63"/>
        <v>93.968774506309245</v>
      </c>
      <c r="BE46" s="35">
        <f t="shared" si="64"/>
        <v>33.952954675846236</v>
      </c>
      <c r="BF46" s="35">
        <f t="shared" si="65"/>
        <v>40.992428210867175</v>
      </c>
      <c r="BG46" s="36">
        <f t="shared" si="66"/>
        <v>30.330882352941178</v>
      </c>
      <c r="BH46" s="35">
        <f t="shared" si="67"/>
        <v>30.8550185873606</v>
      </c>
      <c r="BI46" s="35">
        <f t="shared" si="68"/>
        <v>0</v>
      </c>
      <c r="BJ46" s="35">
        <f t="shared" si="69"/>
        <v>0</v>
      </c>
      <c r="BK46" s="35">
        <f t="shared" si="70"/>
        <v>29.192546583850934</v>
      </c>
      <c r="BL46" s="35">
        <f t="shared" si="71"/>
        <v>28.985507246376812</v>
      </c>
      <c r="BM46" s="35">
        <f t="shared" si="72"/>
        <v>16.427104722792606</v>
      </c>
      <c r="BN46" s="35">
        <f t="shared" si="73"/>
        <v>0</v>
      </c>
      <c r="BO46" s="35">
        <f t="shared" si="74"/>
        <v>28.994082840236686</v>
      </c>
      <c r="BP46" s="35">
        <f t="shared" si="75"/>
        <v>10.476190476190476</v>
      </c>
      <c r="BQ46" s="35">
        <f t="shared" si="76"/>
        <v>12.648221343873518</v>
      </c>
      <c r="BR46" s="13">
        <f t="shared" si="99"/>
        <v>99.397590361445779</v>
      </c>
      <c r="BS46" s="14">
        <f t="shared" si="100"/>
        <v>100</v>
      </c>
      <c r="BT46" s="13">
        <f t="shared" si="101"/>
        <v>0</v>
      </c>
      <c r="BU46" s="14">
        <f t="shared" si="102"/>
        <v>0</v>
      </c>
      <c r="BV46" s="14">
        <f t="shared" si="103"/>
        <v>84.939759036144565</v>
      </c>
      <c r="BW46" s="14">
        <f t="shared" si="104"/>
        <v>60.240963855421683</v>
      </c>
      <c r="BX46" s="13">
        <f t="shared" si="105"/>
        <v>48.192771084337345</v>
      </c>
      <c r="BY46" s="14">
        <f t="shared" si="106"/>
        <v>0</v>
      </c>
      <c r="BZ46" s="14">
        <f t="shared" si="107"/>
        <v>88.554216867469876</v>
      </c>
      <c r="CA46" s="13">
        <f t="shared" si="108"/>
        <v>33.132530120481924</v>
      </c>
      <c r="CB46" s="14">
        <f t="shared" si="109"/>
        <v>38.554216867469876</v>
      </c>
      <c r="CC46" s="13">
        <v>16.5</v>
      </c>
      <c r="CD46" s="14">
        <v>16.600000000000001</v>
      </c>
      <c r="CG46" s="14">
        <v>14.1</v>
      </c>
      <c r="CH46" s="14">
        <v>10</v>
      </c>
      <c r="CI46" s="13">
        <v>8</v>
      </c>
      <c r="CK46" s="14">
        <v>14.7</v>
      </c>
      <c r="CL46" s="13">
        <v>5.5</v>
      </c>
      <c r="CM46" s="14">
        <v>6.4</v>
      </c>
      <c r="CN46" s="5">
        <v>1.8</v>
      </c>
      <c r="CO46" s="5">
        <v>1.6</v>
      </c>
      <c r="CP46" s="8" t="s">
        <v>180</v>
      </c>
      <c r="CQ46" s="5" t="s">
        <v>180</v>
      </c>
      <c r="CR46" s="5">
        <v>1.6</v>
      </c>
      <c r="CS46" s="5">
        <v>2.9</v>
      </c>
      <c r="CT46" s="8">
        <v>0.5</v>
      </c>
      <c r="CU46" s="5" t="s">
        <v>180</v>
      </c>
      <c r="CV46" s="5">
        <v>1.4</v>
      </c>
      <c r="CW46" s="8">
        <v>0.3</v>
      </c>
      <c r="CX46" s="5">
        <v>0.6</v>
      </c>
      <c r="CY46" s="9">
        <f t="shared" si="88"/>
        <v>10.90909090909091</v>
      </c>
      <c r="CZ46" s="9">
        <f t="shared" si="89"/>
        <v>9.6385542168674689</v>
      </c>
      <c r="DA46" s="9" t="str">
        <f t="shared" si="90"/>
        <v/>
      </c>
      <c r="DB46" s="9" t="str">
        <f t="shared" si="91"/>
        <v/>
      </c>
      <c r="DC46" s="9">
        <f t="shared" si="92"/>
        <v>11.347517730496454</v>
      </c>
      <c r="DD46" s="9">
        <f t="shared" si="93"/>
        <v>28.999999999999996</v>
      </c>
      <c r="DE46" s="9">
        <f t="shared" si="94"/>
        <v>6.25</v>
      </c>
      <c r="DF46" s="9" t="str">
        <f t="shared" si="95"/>
        <v/>
      </c>
      <c r="DG46" s="9">
        <f t="shared" si="96"/>
        <v>9.5238095238095237</v>
      </c>
      <c r="DH46" s="9">
        <f t="shared" si="97"/>
        <v>5.4545454545454541</v>
      </c>
      <c r="DI46" s="9">
        <f t="shared" si="98"/>
        <v>9.3749999999999982</v>
      </c>
    </row>
    <row r="47" spans="1:113" x14ac:dyDescent="0.2">
      <c r="A47" s="3" t="s">
        <v>225</v>
      </c>
      <c r="B47" s="3" t="e">
        <f>VLOOKUP(A47,#REF!,5,FALSE)</f>
        <v>#REF!</v>
      </c>
      <c r="C47" s="4">
        <v>6</v>
      </c>
      <c r="D47" s="35" t="str">
        <f t="shared" si="18"/>
        <v/>
      </c>
      <c r="E47" s="35" t="str">
        <f t="shared" si="19"/>
        <v/>
      </c>
      <c r="F47" s="35">
        <f t="shared" si="20"/>
        <v>7.5572519083983991E-2</v>
      </c>
      <c r="G47" s="35">
        <f t="shared" si="21"/>
        <v>1.1007812500000043</v>
      </c>
      <c r="H47" s="35">
        <f t="shared" si="22"/>
        <v>3.0164062499999922</v>
      </c>
      <c r="I47" s="35">
        <f t="shared" si="23"/>
        <v>2.7153225806451609</v>
      </c>
      <c r="J47" s="35">
        <f t="shared" si="24"/>
        <v>-16.461061946902653</v>
      </c>
      <c r="K47" s="35">
        <f t="shared" si="25"/>
        <v>-11.827731092436974</v>
      </c>
      <c r="L47" s="35">
        <f t="shared" si="26"/>
        <v>-6.3571428571428612</v>
      </c>
      <c r="M47" s="35">
        <f t="shared" si="27"/>
        <v>8.861320754716985</v>
      </c>
      <c r="N47" s="35">
        <f t="shared" si="28"/>
        <v>4.4515151515151459</v>
      </c>
      <c r="O47" s="36" t="str">
        <f t="shared" si="29"/>
        <v/>
      </c>
      <c r="P47" s="35" t="str">
        <f t="shared" si="30"/>
        <v/>
      </c>
      <c r="Q47" s="35">
        <f t="shared" si="31"/>
        <v>5.2555555555555564</v>
      </c>
      <c r="R47" s="35">
        <f t="shared" si="32"/>
        <v>4.4555555555555557</v>
      </c>
      <c r="S47" s="35">
        <f t="shared" si="33"/>
        <v>5.4555555555555557</v>
      </c>
      <c r="T47" s="35">
        <f t="shared" si="34"/>
        <v>-1.1444444444444457</v>
      </c>
      <c r="U47" s="35">
        <f t="shared" si="35"/>
        <v>-14.344444444444445</v>
      </c>
      <c r="V47" s="35">
        <f t="shared" si="36"/>
        <v>-10.844444444444445</v>
      </c>
      <c r="W47" s="35">
        <f t="shared" si="37"/>
        <v>-5.0444444444444443</v>
      </c>
      <c r="X47" s="35">
        <f t="shared" si="38"/>
        <v>10.355555555555554</v>
      </c>
      <c r="Y47" s="35">
        <f t="shared" si="39"/>
        <v>5.8555555555555543</v>
      </c>
      <c r="Z47" s="35">
        <f t="shared" si="40"/>
        <v>0</v>
      </c>
      <c r="AA47" s="35">
        <f t="shared" si="41"/>
        <v>0</v>
      </c>
      <c r="AB47" s="35">
        <f t="shared" si="42"/>
        <v>89.327929753461675</v>
      </c>
      <c r="AC47" s="35">
        <f t="shared" si="43"/>
        <v>91.832078485055902</v>
      </c>
      <c r="AD47" s="35">
        <f t="shared" si="44"/>
        <v>96.37188208616783</v>
      </c>
      <c r="AE47" s="35">
        <f t="shared" si="45"/>
        <v>100</v>
      </c>
      <c r="AF47" s="35">
        <f t="shared" si="46"/>
        <v>39.560574948665298</v>
      </c>
      <c r="AG47" s="35">
        <f t="shared" si="47"/>
        <v>69.878651685393251</v>
      </c>
      <c r="AH47" s="35">
        <f t="shared" si="48"/>
        <v>100</v>
      </c>
      <c r="AI47" s="35">
        <f t="shared" si="49"/>
        <v>100</v>
      </c>
      <c r="AJ47" s="35">
        <f t="shared" si="50"/>
        <v>88.396479092989381</v>
      </c>
      <c r="AK47" s="36">
        <f t="shared" si="110"/>
        <v>0</v>
      </c>
      <c r="AL47" s="35">
        <f t="shared" si="111"/>
        <v>0</v>
      </c>
      <c r="AM47" s="35">
        <f t="shared" si="112"/>
        <v>99.215686274509807</v>
      </c>
      <c r="AN47" s="35">
        <f t="shared" si="113"/>
        <v>96.078431372549019</v>
      </c>
      <c r="AO47" s="35">
        <f t="shared" si="114"/>
        <v>100</v>
      </c>
      <c r="AP47" s="35">
        <f t="shared" si="115"/>
        <v>74.117647058823522</v>
      </c>
      <c r="AQ47" s="35">
        <f t="shared" si="116"/>
        <v>38</v>
      </c>
      <c r="AR47" s="35">
        <f t="shared" si="117"/>
        <v>61.333333333333329</v>
      </c>
      <c r="AS47" s="35">
        <f t="shared" si="118"/>
        <v>100</v>
      </c>
      <c r="AT47" s="35">
        <f t="shared" si="119"/>
        <v>100</v>
      </c>
      <c r="AU47" s="35">
        <f t="shared" si="120"/>
        <v>85.19736842105263</v>
      </c>
      <c r="AV47" s="36">
        <f t="shared" si="55"/>
        <v>0</v>
      </c>
      <c r="AW47" s="35">
        <f t="shared" si="56"/>
        <v>0</v>
      </c>
      <c r="AX47" s="35">
        <f t="shared" si="57"/>
        <v>84.511478163493834</v>
      </c>
      <c r="AY47" s="35">
        <f t="shared" si="58"/>
        <v>86.880606289851926</v>
      </c>
      <c r="AZ47" s="35">
        <f t="shared" si="59"/>
        <v>91.175629290617863</v>
      </c>
      <c r="BA47" s="35">
        <f t="shared" si="60"/>
        <v>94.608123569794031</v>
      </c>
      <c r="BB47" s="35">
        <f t="shared" si="61"/>
        <v>20.21303901437372</v>
      </c>
      <c r="BC47" s="35">
        <f t="shared" si="62"/>
        <v>35.703725606150201</v>
      </c>
      <c r="BD47" s="35">
        <f t="shared" si="63"/>
        <v>51.09389598255995</v>
      </c>
      <c r="BE47" s="35">
        <f t="shared" si="64"/>
        <v>100</v>
      </c>
      <c r="BF47" s="35">
        <f t="shared" si="65"/>
        <v>88.396479092989381</v>
      </c>
      <c r="BG47" s="36">
        <f t="shared" si="66"/>
        <v>0</v>
      </c>
      <c r="BH47" s="35">
        <f t="shared" si="67"/>
        <v>0</v>
      </c>
      <c r="BI47" s="35">
        <f t="shared" si="68"/>
        <v>48.936170212765951</v>
      </c>
      <c r="BJ47" s="35">
        <f t="shared" si="69"/>
        <v>50.308008213552355</v>
      </c>
      <c r="BK47" s="35">
        <f t="shared" si="70"/>
        <v>52.795031055900623</v>
      </c>
      <c r="BL47" s="35">
        <f t="shared" si="71"/>
        <v>54.782608695652165</v>
      </c>
      <c r="BM47" s="35">
        <f t="shared" si="72"/>
        <v>11.704312114989733</v>
      </c>
      <c r="BN47" s="35">
        <f t="shared" si="73"/>
        <v>20.674157303370784</v>
      </c>
      <c r="BO47" s="35">
        <f t="shared" si="74"/>
        <v>29.585798816568047</v>
      </c>
      <c r="BP47" s="35">
        <f t="shared" si="75"/>
        <v>57.904761904761905</v>
      </c>
      <c r="BQ47" s="35">
        <f t="shared" si="76"/>
        <v>51.185770750988141</v>
      </c>
      <c r="BR47" s="13">
        <f t="shared" si="99"/>
        <v>0</v>
      </c>
      <c r="BS47" s="14">
        <f t="shared" si="100"/>
        <v>0</v>
      </c>
      <c r="BT47" s="13">
        <f t="shared" si="101"/>
        <v>83.223684210526329</v>
      </c>
      <c r="BU47" s="14">
        <f t="shared" si="102"/>
        <v>80.592105263157904</v>
      </c>
      <c r="BV47" s="14">
        <f t="shared" si="103"/>
        <v>83.881578947368425</v>
      </c>
      <c r="BW47" s="14">
        <f t="shared" si="104"/>
        <v>62.171052631578952</v>
      </c>
      <c r="BX47" s="13">
        <f t="shared" si="105"/>
        <v>18.750000000000004</v>
      </c>
      <c r="BY47" s="14">
        <f t="shared" si="106"/>
        <v>30.263157894736842</v>
      </c>
      <c r="BZ47" s="14">
        <f t="shared" si="107"/>
        <v>49.342105263157897</v>
      </c>
      <c r="CA47" s="13">
        <f t="shared" si="108"/>
        <v>100</v>
      </c>
      <c r="CB47" s="14">
        <f t="shared" si="109"/>
        <v>85.19736842105263</v>
      </c>
      <c r="CE47" s="13">
        <v>25.3</v>
      </c>
      <c r="CF47" s="14">
        <v>24.5</v>
      </c>
      <c r="CG47" s="14">
        <v>25.5</v>
      </c>
      <c r="CH47" s="14">
        <v>18.899999999999999</v>
      </c>
      <c r="CI47" s="13">
        <v>5.7</v>
      </c>
      <c r="CJ47" s="14">
        <v>9.1999999999999993</v>
      </c>
      <c r="CK47" s="14">
        <v>15</v>
      </c>
      <c r="CL47" s="13">
        <v>30.4</v>
      </c>
      <c r="CM47" s="14">
        <v>25.9</v>
      </c>
      <c r="CN47" s="5" t="s">
        <v>180</v>
      </c>
      <c r="CO47" s="5" t="s">
        <v>180</v>
      </c>
      <c r="CP47" s="8">
        <v>2.2000000000000002</v>
      </c>
      <c r="CQ47" s="5">
        <v>1.5</v>
      </c>
      <c r="CR47" s="5">
        <v>3.1</v>
      </c>
      <c r="CS47" s="5">
        <v>2.2000000000000002</v>
      </c>
      <c r="CT47" s="8">
        <v>3.5</v>
      </c>
      <c r="CU47" s="5">
        <v>3.4</v>
      </c>
      <c r="CV47" s="5">
        <v>4.5</v>
      </c>
      <c r="CW47" s="8">
        <v>2</v>
      </c>
      <c r="CX47" s="5">
        <v>3.1</v>
      </c>
      <c r="CY47" s="9" t="str">
        <f t="shared" si="88"/>
        <v/>
      </c>
      <c r="CZ47" s="9" t="str">
        <f t="shared" si="89"/>
        <v/>
      </c>
      <c r="DA47" s="9">
        <f t="shared" si="90"/>
        <v>8.6956521739130448</v>
      </c>
      <c r="DB47" s="9">
        <f t="shared" si="91"/>
        <v>6.1224489795918364</v>
      </c>
      <c r="DC47" s="9">
        <f t="shared" si="92"/>
        <v>12.156862745098039</v>
      </c>
      <c r="DD47" s="9">
        <f t="shared" si="93"/>
        <v>11.640211640211643</v>
      </c>
      <c r="DE47" s="9">
        <f t="shared" si="94"/>
        <v>61.403508771929829</v>
      </c>
      <c r="DF47" s="9">
        <f t="shared" si="95"/>
        <v>36.956521739130437</v>
      </c>
      <c r="DG47" s="9">
        <f t="shared" si="96"/>
        <v>30</v>
      </c>
      <c r="DH47" s="9">
        <f t="shared" si="97"/>
        <v>6.5789473684210522</v>
      </c>
      <c r="DI47" s="9">
        <f t="shared" si="98"/>
        <v>11.969111969111971</v>
      </c>
    </row>
    <row r="48" spans="1:113" x14ac:dyDescent="0.2">
      <c r="A48" s="3" t="s">
        <v>226</v>
      </c>
      <c r="B48" s="3" t="e">
        <f>VLOOKUP(A48,#REF!,5,FALSE)</f>
        <v>#REF!</v>
      </c>
      <c r="C48" s="4">
        <v>3</v>
      </c>
      <c r="D48" s="35">
        <f t="shared" si="18"/>
        <v>-6.7080808080808083</v>
      </c>
      <c r="E48" s="35">
        <f t="shared" si="19"/>
        <v>-3.788888888888895</v>
      </c>
      <c r="F48" s="35">
        <f t="shared" si="20"/>
        <v>-10.024427480916017</v>
      </c>
      <c r="G48" s="35">
        <f t="shared" si="21"/>
        <v>-13.199218749999996</v>
      </c>
      <c r="H48" s="35">
        <f t="shared" si="22"/>
        <v>-0.68359375000000711</v>
      </c>
      <c r="I48" s="35">
        <f t="shared" si="23"/>
        <v>-5.4846774193548384</v>
      </c>
      <c r="J48" s="35">
        <f t="shared" si="24"/>
        <v>-1.561061946902651</v>
      </c>
      <c r="K48" s="35">
        <f t="shared" si="25"/>
        <v>-10.227731092436972</v>
      </c>
      <c r="L48" s="35">
        <f t="shared" si="26"/>
        <v>-1.8571428571428612</v>
      </c>
      <c r="M48" s="35">
        <f t="shared" si="27"/>
        <v>2.6613207547169857</v>
      </c>
      <c r="N48" s="35">
        <f t="shared" si="28"/>
        <v>1.5515151515151473</v>
      </c>
      <c r="O48" s="36">
        <f t="shared" si="29"/>
        <v>2.7000000000000028</v>
      </c>
      <c r="P48" s="35">
        <f t="shared" si="30"/>
        <v>4.2000000000000028</v>
      </c>
      <c r="Q48" s="35">
        <f t="shared" si="31"/>
        <v>-2.8999999999999986</v>
      </c>
      <c r="R48" s="35">
        <f t="shared" si="32"/>
        <v>-7.8999999999999986</v>
      </c>
      <c r="S48" s="35">
        <f t="shared" si="33"/>
        <v>3.7000000000000028</v>
      </c>
      <c r="T48" s="35">
        <f t="shared" si="34"/>
        <v>-7.3999999999999986</v>
      </c>
      <c r="U48" s="35">
        <f t="shared" si="35"/>
        <v>2.5000000000000036</v>
      </c>
      <c r="V48" s="35">
        <f t="shared" si="36"/>
        <v>-7.2999999999999972</v>
      </c>
      <c r="W48" s="35">
        <f t="shared" si="37"/>
        <v>1.4000000000000021</v>
      </c>
      <c r="X48" s="35">
        <f t="shared" si="38"/>
        <v>6.1000000000000014</v>
      </c>
      <c r="Y48" s="35">
        <f t="shared" si="39"/>
        <v>4.9000000000000021</v>
      </c>
      <c r="Z48" s="35">
        <f t="shared" si="40"/>
        <v>92.244790292798726</v>
      </c>
      <c r="AA48" s="35">
        <f t="shared" si="41"/>
        <v>99.999999999999986</v>
      </c>
      <c r="AB48" s="35">
        <f t="shared" si="42"/>
        <v>65.139389207318146</v>
      </c>
      <c r="AC48" s="35">
        <f t="shared" si="43"/>
        <v>46.40468699960438</v>
      </c>
      <c r="AD48" s="35">
        <f t="shared" si="44"/>
        <v>100</v>
      </c>
      <c r="AE48" s="35">
        <f t="shared" si="45"/>
        <v>68.715596330275218</v>
      </c>
      <c r="AF48" s="35">
        <f t="shared" si="46"/>
        <v>100</v>
      </c>
      <c r="AG48" s="35">
        <f t="shared" si="47"/>
        <v>57.375368168430235</v>
      </c>
      <c r="AH48" s="35">
        <f t="shared" si="48"/>
        <v>90.926064227035098</v>
      </c>
      <c r="AI48" s="35">
        <f t="shared" si="49"/>
        <v>100</v>
      </c>
      <c r="AJ48" s="35">
        <f t="shared" si="50"/>
        <v>98.610067618332067</v>
      </c>
      <c r="AK48" s="36">
        <f t="shared" si="110"/>
        <v>93.27354260089686</v>
      </c>
      <c r="AL48" s="35">
        <f t="shared" si="111"/>
        <v>100</v>
      </c>
      <c r="AM48" s="35">
        <f t="shared" si="112"/>
        <v>69.724770642201833</v>
      </c>
      <c r="AN48" s="35">
        <f t="shared" si="113"/>
        <v>46.788990825688067</v>
      </c>
      <c r="AO48" s="35">
        <f t="shared" si="114"/>
        <v>100</v>
      </c>
      <c r="AP48" s="35">
        <f t="shared" si="115"/>
        <v>49.082568807339449</v>
      </c>
      <c r="AQ48" s="35">
        <f t="shared" si="116"/>
        <v>100</v>
      </c>
      <c r="AR48" s="35">
        <f t="shared" si="117"/>
        <v>52.427184466019412</v>
      </c>
      <c r="AS48" s="35">
        <f t="shared" si="118"/>
        <v>94.660194174757279</v>
      </c>
      <c r="AT48" s="35">
        <f t="shared" si="119"/>
        <v>100</v>
      </c>
      <c r="AU48" s="35">
        <f t="shared" si="120"/>
        <v>95.041322314049594</v>
      </c>
      <c r="AV48" s="36">
        <f t="shared" si="55"/>
        <v>82.948468643655815</v>
      </c>
      <c r="AW48" s="35">
        <f t="shared" si="56"/>
        <v>89.922117422962302</v>
      </c>
      <c r="AX48" s="35">
        <f t="shared" si="57"/>
        <v>63.781830970155212</v>
      </c>
      <c r="AY48" s="35">
        <f t="shared" si="58"/>
        <v>45.437575305038429</v>
      </c>
      <c r="AZ48" s="35">
        <f t="shared" si="59"/>
        <v>97.915918074020851</v>
      </c>
      <c r="BA48" s="35">
        <f t="shared" si="60"/>
        <v>67.283507006827165</v>
      </c>
      <c r="BB48" s="35">
        <f t="shared" si="61"/>
        <v>91.766083459195272</v>
      </c>
      <c r="BC48" s="35">
        <f t="shared" si="62"/>
        <v>52.651128238462249</v>
      </c>
      <c r="BD48" s="35">
        <f t="shared" si="63"/>
        <v>83.439287984742535</v>
      </c>
      <c r="BE48" s="35">
        <f t="shared" si="64"/>
        <v>100</v>
      </c>
      <c r="BF48" s="35">
        <f t="shared" si="65"/>
        <v>98.610067618332067</v>
      </c>
      <c r="BG48" s="36">
        <f t="shared" si="66"/>
        <v>38.235294117647058</v>
      </c>
      <c r="BH48" s="35">
        <f t="shared" si="67"/>
        <v>41.449814126394052</v>
      </c>
      <c r="BI48" s="35">
        <f t="shared" si="68"/>
        <v>29.400386847195357</v>
      </c>
      <c r="BJ48" s="35">
        <f t="shared" si="69"/>
        <v>20.94455852156057</v>
      </c>
      <c r="BK48" s="35">
        <f t="shared" si="70"/>
        <v>45.134575569358184</v>
      </c>
      <c r="BL48" s="35">
        <f t="shared" si="71"/>
        <v>31.014492753623188</v>
      </c>
      <c r="BM48" s="35">
        <f t="shared" si="72"/>
        <v>42.299794661190965</v>
      </c>
      <c r="BN48" s="35">
        <f t="shared" si="73"/>
        <v>24.269662921348313</v>
      </c>
      <c r="BO48" s="35">
        <f t="shared" si="74"/>
        <v>38.46153846153846</v>
      </c>
      <c r="BP48" s="35">
        <f t="shared" si="75"/>
        <v>46.095238095238095</v>
      </c>
      <c r="BQ48" s="35">
        <f t="shared" si="76"/>
        <v>45.454545454545453</v>
      </c>
      <c r="BR48" s="13">
        <f t="shared" si="99"/>
        <v>85.950413223140501</v>
      </c>
      <c r="BS48" s="14">
        <f t="shared" si="100"/>
        <v>92.148760330578511</v>
      </c>
      <c r="BT48" s="13">
        <f t="shared" si="101"/>
        <v>62.809917355371901</v>
      </c>
      <c r="BU48" s="14">
        <f t="shared" si="102"/>
        <v>42.148760330578511</v>
      </c>
      <c r="BV48" s="14">
        <f t="shared" si="103"/>
        <v>90.082644628099189</v>
      </c>
      <c r="BW48" s="14">
        <f t="shared" si="104"/>
        <v>44.214876033057848</v>
      </c>
      <c r="BX48" s="13">
        <f t="shared" si="105"/>
        <v>85.123966942148769</v>
      </c>
      <c r="BY48" s="14">
        <f t="shared" si="106"/>
        <v>44.628099173553728</v>
      </c>
      <c r="BZ48" s="14">
        <f t="shared" si="107"/>
        <v>80.578512396694208</v>
      </c>
      <c r="CA48" s="13">
        <f t="shared" si="108"/>
        <v>100</v>
      </c>
      <c r="CB48" s="14">
        <f t="shared" si="109"/>
        <v>95.041322314049594</v>
      </c>
      <c r="CC48" s="13">
        <v>20.8</v>
      </c>
      <c r="CD48" s="14">
        <v>22.3</v>
      </c>
      <c r="CE48" s="13">
        <v>15.2</v>
      </c>
      <c r="CF48" s="14">
        <v>10.199999999999999</v>
      </c>
      <c r="CG48" s="14">
        <v>21.8</v>
      </c>
      <c r="CH48" s="14">
        <v>10.7</v>
      </c>
      <c r="CI48" s="13">
        <v>20.6</v>
      </c>
      <c r="CJ48" s="14">
        <v>10.8</v>
      </c>
      <c r="CK48" s="14">
        <v>19.5</v>
      </c>
      <c r="CL48" s="13">
        <v>24.2</v>
      </c>
      <c r="CM48" s="14">
        <v>23</v>
      </c>
      <c r="CN48" s="5">
        <v>1.9</v>
      </c>
      <c r="CO48" s="5">
        <v>0.3</v>
      </c>
      <c r="CP48" s="8">
        <v>1.3</v>
      </c>
      <c r="CQ48" s="5">
        <v>1.1000000000000001</v>
      </c>
      <c r="CR48" s="5">
        <v>1.1000000000000001</v>
      </c>
      <c r="CS48" s="5">
        <v>0.8</v>
      </c>
      <c r="CT48" s="8">
        <v>2.5</v>
      </c>
      <c r="CU48" s="5">
        <v>0.8</v>
      </c>
      <c r="CV48" s="5">
        <v>2</v>
      </c>
      <c r="CW48" s="8">
        <v>0.7</v>
      </c>
      <c r="CX48" s="5">
        <v>1</v>
      </c>
      <c r="CY48" s="9">
        <f t="shared" si="88"/>
        <v>9.1346153846153832</v>
      </c>
      <c r="CZ48" s="9">
        <f t="shared" si="89"/>
        <v>1.3452914798206277</v>
      </c>
      <c r="DA48" s="9">
        <f t="shared" si="90"/>
        <v>8.5526315789473681</v>
      </c>
      <c r="DB48" s="9">
        <f t="shared" si="91"/>
        <v>10.784313725490199</v>
      </c>
      <c r="DC48" s="9">
        <f t="shared" si="92"/>
        <v>5.0458715596330279</v>
      </c>
      <c r="DD48" s="9">
        <f t="shared" si="93"/>
        <v>7.4766355140186924</v>
      </c>
      <c r="DE48" s="9">
        <f t="shared" si="94"/>
        <v>12.135922330097086</v>
      </c>
      <c r="DF48" s="9">
        <f t="shared" si="95"/>
        <v>7.4074074074074066</v>
      </c>
      <c r="DG48" s="9">
        <f t="shared" si="96"/>
        <v>10.256410256410255</v>
      </c>
      <c r="DH48" s="9">
        <f t="shared" si="97"/>
        <v>2.8925619834710741</v>
      </c>
      <c r="DI48" s="9">
        <f t="shared" si="98"/>
        <v>4.3478260869565215</v>
      </c>
    </row>
    <row r="49" spans="1:113" x14ac:dyDescent="0.2">
      <c r="A49" s="3" t="s">
        <v>227</v>
      </c>
      <c r="B49" s="3" t="e">
        <f>VLOOKUP(A49,#REF!,5,FALSE)</f>
        <v>#REF!</v>
      </c>
      <c r="C49" s="4">
        <v>4</v>
      </c>
      <c r="D49" s="35" t="str">
        <f t="shared" si="18"/>
        <v/>
      </c>
      <c r="E49" s="35" t="str">
        <f t="shared" si="19"/>
        <v/>
      </c>
      <c r="F49" s="35">
        <f t="shared" si="20"/>
        <v>-18.024427480916017</v>
      </c>
      <c r="G49" s="35">
        <f t="shared" si="21"/>
        <v>-7.599218749999995</v>
      </c>
      <c r="H49" s="35" t="str">
        <f t="shared" si="22"/>
        <v/>
      </c>
      <c r="I49" s="35" t="str">
        <f t="shared" si="23"/>
        <v/>
      </c>
      <c r="J49" s="35" t="str">
        <f t="shared" si="24"/>
        <v/>
      </c>
      <c r="K49" s="35">
        <f t="shared" si="25"/>
        <v>-12.727731092436972</v>
      </c>
      <c r="L49" s="35" t="str">
        <f t="shared" si="26"/>
        <v/>
      </c>
      <c r="M49" s="35" t="str">
        <f t="shared" si="27"/>
        <v/>
      </c>
      <c r="N49" s="35" t="str">
        <f t="shared" si="28"/>
        <v/>
      </c>
      <c r="O49" s="36" t="str">
        <f t="shared" si="29"/>
        <v/>
      </c>
      <c r="P49" s="35" t="str">
        <f t="shared" si="30"/>
        <v/>
      </c>
      <c r="Q49" s="35">
        <f t="shared" si="31"/>
        <v>-3.2333333333333334</v>
      </c>
      <c r="R49" s="35">
        <f t="shared" si="32"/>
        <v>5.3666666666666671</v>
      </c>
      <c r="S49" s="35" t="str">
        <f t="shared" si="33"/>
        <v/>
      </c>
      <c r="T49" s="35" t="str">
        <f t="shared" si="34"/>
        <v/>
      </c>
      <c r="U49" s="35" t="str">
        <f t="shared" si="35"/>
        <v/>
      </c>
      <c r="V49" s="35">
        <f t="shared" si="36"/>
        <v>-2.1333333333333329</v>
      </c>
      <c r="W49" s="35" t="str">
        <f t="shared" si="37"/>
        <v/>
      </c>
      <c r="X49" s="35" t="str">
        <f t="shared" si="38"/>
        <v/>
      </c>
      <c r="Y49" s="35" t="str">
        <f t="shared" si="39"/>
        <v/>
      </c>
      <c r="Z49" s="35">
        <f t="shared" si="40"/>
        <v>0</v>
      </c>
      <c r="AA49" s="35">
        <f t="shared" si="41"/>
        <v>0</v>
      </c>
      <c r="AB49" s="35">
        <f t="shared" si="42"/>
        <v>42.925348284895819</v>
      </c>
      <c r="AC49" s="35">
        <f t="shared" si="43"/>
        <v>100</v>
      </c>
      <c r="AD49" s="35">
        <f t="shared" si="44"/>
        <v>0</v>
      </c>
      <c r="AE49" s="35">
        <f t="shared" si="45"/>
        <v>0</v>
      </c>
      <c r="AF49" s="35">
        <f t="shared" si="46"/>
        <v>0</v>
      </c>
      <c r="AG49" s="35">
        <f t="shared" si="47"/>
        <v>100</v>
      </c>
      <c r="AH49" s="35">
        <f t="shared" si="48"/>
        <v>0</v>
      </c>
      <c r="AI49" s="35">
        <f t="shared" si="49"/>
        <v>0</v>
      </c>
      <c r="AJ49" s="35">
        <f t="shared" si="50"/>
        <v>0</v>
      </c>
      <c r="AK49" s="36">
        <f t="shared" si="110"/>
        <v>0</v>
      </c>
      <c r="AL49" s="35">
        <f t="shared" si="111"/>
        <v>0</v>
      </c>
      <c r="AM49" s="35">
        <f t="shared" si="112"/>
        <v>45.569620253164558</v>
      </c>
      <c r="AN49" s="35">
        <f t="shared" si="113"/>
        <v>100</v>
      </c>
      <c r="AO49" s="35">
        <f t="shared" si="114"/>
        <v>0</v>
      </c>
      <c r="AP49" s="35">
        <f t="shared" si="115"/>
        <v>0</v>
      </c>
      <c r="AQ49" s="35">
        <f t="shared" si="116"/>
        <v>0</v>
      </c>
      <c r="AR49" s="35">
        <f t="shared" si="117"/>
        <v>100</v>
      </c>
      <c r="AS49" s="35">
        <f t="shared" si="118"/>
        <v>0</v>
      </c>
      <c r="AT49" s="35">
        <f t="shared" si="119"/>
        <v>0</v>
      </c>
      <c r="AU49" s="35">
        <f t="shared" si="120"/>
        <v>0</v>
      </c>
      <c r="AV49" s="36">
        <f t="shared" si="55"/>
        <v>0</v>
      </c>
      <c r="AW49" s="35">
        <f t="shared" si="56"/>
        <v>0</v>
      </c>
      <c r="AX49" s="35">
        <f t="shared" si="57"/>
        <v>42.925348284895819</v>
      </c>
      <c r="AY49" s="35">
        <f t="shared" si="58"/>
        <v>100</v>
      </c>
      <c r="AZ49" s="35">
        <f t="shared" si="59"/>
        <v>0</v>
      </c>
      <c r="BA49" s="35">
        <f t="shared" si="60"/>
        <v>0</v>
      </c>
      <c r="BB49" s="35">
        <f t="shared" si="61"/>
        <v>0</v>
      </c>
      <c r="BC49" s="35">
        <f t="shared" si="62"/>
        <v>57.489688522258575</v>
      </c>
      <c r="BD49" s="35">
        <f t="shared" si="63"/>
        <v>0</v>
      </c>
      <c r="BE49" s="35">
        <f t="shared" si="64"/>
        <v>0</v>
      </c>
      <c r="BF49" s="35">
        <f t="shared" si="65"/>
        <v>0</v>
      </c>
      <c r="BG49" s="36">
        <f t="shared" si="66"/>
        <v>0</v>
      </c>
      <c r="BH49" s="35">
        <f t="shared" si="67"/>
        <v>0</v>
      </c>
      <c r="BI49" s="35">
        <f t="shared" si="68"/>
        <v>13.926499032882012</v>
      </c>
      <c r="BJ49" s="35">
        <f t="shared" si="69"/>
        <v>32.4435318275154</v>
      </c>
      <c r="BK49" s="35">
        <f t="shared" si="70"/>
        <v>0</v>
      </c>
      <c r="BL49" s="35">
        <f t="shared" si="71"/>
        <v>0</v>
      </c>
      <c r="BM49" s="35">
        <f t="shared" si="72"/>
        <v>0</v>
      </c>
      <c r="BN49" s="35">
        <f t="shared" si="73"/>
        <v>18.651685393258429</v>
      </c>
      <c r="BO49" s="35">
        <f t="shared" si="74"/>
        <v>0</v>
      </c>
      <c r="BP49" s="35">
        <f t="shared" si="75"/>
        <v>0</v>
      </c>
      <c r="BQ49" s="35">
        <f t="shared" si="76"/>
        <v>0</v>
      </c>
      <c r="BR49" s="13">
        <f t="shared" si="99"/>
        <v>0</v>
      </c>
      <c r="BS49" s="14">
        <f t="shared" si="100"/>
        <v>0</v>
      </c>
      <c r="BT49" s="13">
        <f t="shared" si="101"/>
        <v>45.569620253164558</v>
      </c>
      <c r="BU49" s="14">
        <f t="shared" si="102"/>
        <v>100</v>
      </c>
      <c r="BV49" s="14">
        <f t="shared" si="103"/>
        <v>0</v>
      </c>
      <c r="BW49" s="14">
        <f t="shared" si="104"/>
        <v>0</v>
      </c>
      <c r="BX49" s="13">
        <f t="shared" si="105"/>
        <v>0</v>
      </c>
      <c r="BY49" s="14">
        <f t="shared" si="106"/>
        <v>52.531645569620252</v>
      </c>
      <c r="BZ49" s="14">
        <f t="shared" si="107"/>
        <v>0</v>
      </c>
      <c r="CA49" s="13">
        <f t="shared" si="108"/>
        <v>0</v>
      </c>
      <c r="CB49" s="14">
        <f t="shared" si="109"/>
        <v>0</v>
      </c>
      <c r="CE49" s="13">
        <v>7.2</v>
      </c>
      <c r="CF49" s="14">
        <v>15.8</v>
      </c>
      <c r="CJ49" s="14">
        <v>8.3000000000000007</v>
      </c>
      <c r="CN49" s="5" t="s">
        <v>180</v>
      </c>
      <c r="CO49" s="5" t="s">
        <v>180</v>
      </c>
      <c r="CP49" s="8">
        <v>1.4</v>
      </c>
      <c r="CQ49" s="5">
        <v>2.2000000000000002</v>
      </c>
      <c r="CR49" s="5" t="s">
        <v>180</v>
      </c>
      <c r="CS49" s="5" t="s">
        <v>180</v>
      </c>
      <c r="CT49" s="8" t="s">
        <v>180</v>
      </c>
      <c r="CU49" s="5">
        <v>1.2</v>
      </c>
      <c r="CV49" s="5" t="s">
        <v>180</v>
      </c>
      <c r="CW49" s="8" t="s">
        <v>180</v>
      </c>
      <c r="CX49" s="5" t="s">
        <v>180</v>
      </c>
      <c r="CY49" s="9" t="str">
        <f t="shared" si="88"/>
        <v/>
      </c>
      <c r="CZ49" s="9" t="str">
        <f t="shared" si="89"/>
        <v/>
      </c>
      <c r="DA49" s="9">
        <f t="shared" si="90"/>
        <v>19.444444444444443</v>
      </c>
      <c r="DB49" s="9">
        <f t="shared" si="91"/>
        <v>13.924050632911392</v>
      </c>
      <c r="DC49" s="9" t="str">
        <f t="shared" si="92"/>
        <v/>
      </c>
      <c r="DD49" s="9" t="str">
        <f t="shared" si="93"/>
        <v/>
      </c>
      <c r="DE49" s="9" t="str">
        <f t="shared" si="94"/>
        <v/>
      </c>
      <c r="DF49" s="9">
        <f t="shared" si="95"/>
        <v>14.457831325301203</v>
      </c>
      <c r="DG49" s="9" t="str">
        <f t="shared" si="96"/>
        <v/>
      </c>
      <c r="DH49" s="9" t="str">
        <f t="shared" si="97"/>
        <v/>
      </c>
      <c r="DI49" s="9" t="str">
        <f t="shared" si="98"/>
        <v/>
      </c>
    </row>
    <row r="50" spans="1:113" x14ac:dyDescent="0.2">
      <c r="A50" s="3" t="s">
        <v>228</v>
      </c>
      <c r="B50" s="3" t="e">
        <f>VLOOKUP(A50,#REF!,5,FALSE)</f>
        <v>#REF!</v>
      </c>
      <c r="C50" s="4">
        <v>4</v>
      </c>
      <c r="D50" s="35">
        <f t="shared" si="18"/>
        <v>-24.208080808080808</v>
      </c>
      <c r="E50" s="35">
        <f t="shared" si="19"/>
        <v>-22.488888888888894</v>
      </c>
      <c r="F50" s="35">
        <f t="shared" si="20"/>
        <v>-1.924427480916016</v>
      </c>
      <c r="G50" s="35">
        <f t="shared" si="21"/>
        <v>13.300781250000007</v>
      </c>
      <c r="H50" s="35">
        <f t="shared" si="22"/>
        <v>-1.8835937500000064</v>
      </c>
      <c r="I50" s="35">
        <f t="shared" si="23"/>
        <v>-7.384677419354837</v>
      </c>
      <c r="J50" s="35">
        <f t="shared" si="24"/>
        <v>-11.361061946902652</v>
      </c>
      <c r="K50" s="35">
        <f t="shared" si="25"/>
        <v>14.072268907563029</v>
      </c>
      <c r="L50" s="35">
        <f t="shared" si="26"/>
        <v>-16.857142857142861</v>
      </c>
      <c r="M50" s="35">
        <f t="shared" si="27"/>
        <v>-15.838679245283014</v>
      </c>
      <c r="N50" s="35">
        <f t="shared" si="28"/>
        <v>-14.448484848484853</v>
      </c>
      <c r="O50" s="36">
        <f t="shared" si="29"/>
        <v>-11.190909090909088</v>
      </c>
      <c r="P50" s="35">
        <f t="shared" si="30"/>
        <v>-10.890909090909089</v>
      </c>
      <c r="Q50" s="35">
        <f t="shared" si="31"/>
        <v>8.8090909090909122</v>
      </c>
      <c r="R50" s="35">
        <f t="shared" si="32"/>
        <v>22.209090909090914</v>
      </c>
      <c r="S50" s="35">
        <f t="shared" si="33"/>
        <v>6.1090909090909129</v>
      </c>
      <c r="T50" s="35">
        <f t="shared" si="34"/>
        <v>-5.6909090909090878</v>
      </c>
      <c r="U50" s="35">
        <f t="shared" si="35"/>
        <v>-3.6909090909090878</v>
      </c>
      <c r="V50" s="35">
        <f t="shared" si="36"/>
        <v>20.609090909090913</v>
      </c>
      <c r="W50" s="35">
        <f t="shared" si="37"/>
        <v>-9.9909090909090885</v>
      </c>
      <c r="X50" s="35">
        <f t="shared" si="38"/>
        <v>-8.7909090909090892</v>
      </c>
      <c r="Y50" s="35">
        <f t="shared" si="39"/>
        <v>-7.4909090909090885</v>
      </c>
      <c r="Z50" s="35">
        <f t="shared" si="40"/>
        <v>90.655637254901961</v>
      </c>
      <c r="AA50" s="35">
        <f t="shared" si="41"/>
        <v>100.00000000000001</v>
      </c>
      <c r="AB50" s="35">
        <f t="shared" si="42"/>
        <v>59.803730387532333</v>
      </c>
      <c r="AC50" s="35">
        <f t="shared" si="43"/>
        <v>100</v>
      </c>
      <c r="AD50" s="35">
        <f t="shared" si="44"/>
        <v>56.59564145525524</v>
      </c>
      <c r="AE50" s="35">
        <f t="shared" si="45"/>
        <v>33.847490423725468</v>
      </c>
      <c r="AF50" s="35">
        <f t="shared" si="46"/>
        <v>28.115621544779653</v>
      </c>
      <c r="AG50" s="35">
        <f t="shared" si="47"/>
        <v>100</v>
      </c>
      <c r="AH50" s="35">
        <f t="shared" si="48"/>
        <v>11.252718353310067</v>
      </c>
      <c r="AI50" s="35">
        <f t="shared" si="49"/>
        <v>78.481632653061226</v>
      </c>
      <c r="AJ50" s="35">
        <f t="shared" si="50"/>
        <v>100</v>
      </c>
      <c r="AK50" s="36">
        <f t="shared" si="110"/>
        <v>91.666666666666671</v>
      </c>
      <c r="AL50" s="35">
        <f t="shared" si="111"/>
        <v>100</v>
      </c>
      <c r="AM50" s="35">
        <f t="shared" si="112"/>
        <v>63.487738419618523</v>
      </c>
      <c r="AN50" s="35">
        <f t="shared" si="113"/>
        <v>100</v>
      </c>
      <c r="AO50" s="35">
        <f t="shared" si="114"/>
        <v>56.130790190735688</v>
      </c>
      <c r="AP50" s="35">
        <f t="shared" si="115"/>
        <v>23.978201634877387</v>
      </c>
      <c r="AQ50" s="35">
        <f t="shared" si="116"/>
        <v>30.769230769230766</v>
      </c>
      <c r="AR50" s="35">
        <f t="shared" si="117"/>
        <v>100</v>
      </c>
      <c r="AS50" s="35">
        <f t="shared" si="118"/>
        <v>12.820512820512819</v>
      </c>
      <c r="AT50" s="35">
        <f t="shared" si="119"/>
        <v>81.428571428571431</v>
      </c>
      <c r="AU50" s="35">
        <f t="shared" si="120"/>
        <v>100</v>
      </c>
      <c r="AV50" s="36">
        <f t="shared" si="55"/>
        <v>7.6907365510306684</v>
      </c>
      <c r="AW50" s="35">
        <f t="shared" si="56"/>
        <v>8.4834620150605282</v>
      </c>
      <c r="AX50" s="35">
        <f t="shared" si="57"/>
        <v>57.137110328599682</v>
      </c>
      <c r="AY50" s="35">
        <f t="shared" si="58"/>
        <v>95.541047286427158</v>
      </c>
      <c r="AZ50" s="35">
        <f t="shared" si="59"/>
        <v>54.072068564822182</v>
      </c>
      <c r="BA50" s="35">
        <f t="shared" si="60"/>
        <v>32.338246831000461</v>
      </c>
      <c r="BB50" s="35">
        <f t="shared" si="61"/>
        <v>28.115621544779653</v>
      </c>
      <c r="BC50" s="35">
        <f t="shared" si="62"/>
        <v>100</v>
      </c>
      <c r="BD50" s="35">
        <f t="shared" si="63"/>
        <v>11.252718353310067</v>
      </c>
      <c r="BE50" s="35">
        <f t="shared" si="64"/>
        <v>13.764753764753765</v>
      </c>
      <c r="BF50" s="35">
        <f t="shared" si="65"/>
        <v>17.538821886647973</v>
      </c>
      <c r="BG50" s="36">
        <f t="shared" si="66"/>
        <v>6.0661764705882355</v>
      </c>
      <c r="BH50" s="35">
        <f t="shared" si="67"/>
        <v>6.6914498141263943</v>
      </c>
      <c r="BI50" s="35">
        <f t="shared" si="68"/>
        <v>45.067698259187615</v>
      </c>
      <c r="BJ50" s="35">
        <f t="shared" si="69"/>
        <v>75.359342915811098</v>
      </c>
      <c r="BK50" s="35">
        <f t="shared" si="70"/>
        <v>42.65010351966874</v>
      </c>
      <c r="BL50" s="35">
        <f t="shared" si="71"/>
        <v>25.507246376811597</v>
      </c>
      <c r="BM50" s="35">
        <f t="shared" si="72"/>
        <v>22.17659137577002</v>
      </c>
      <c r="BN50" s="35">
        <f t="shared" si="73"/>
        <v>78.876404494382029</v>
      </c>
      <c r="BO50" s="35">
        <f t="shared" si="74"/>
        <v>8.8757396449704142</v>
      </c>
      <c r="BP50" s="35">
        <f t="shared" si="75"/>
        <v>10.857142857142858</v>
      </c>
      <c r="BQ50" s="35">
        <f t="shared" si="76"/>
        <v>13.83399209486166</v>
      </c>
      <c r="BR50" s="13">
        <f t="shared" si="99"/>
        <v>8.9918256130790173</v>
      </c>
      <c r="BS50" s="14">
        <f t="shared" si="100"/>
        <v>9.8092643051771109</v>
      </c>
      <c r="BT50" s="13">
        <f t="shared" si="101"/>
        <v>63.487738419618523</v>
      </c>
      <c r="BU50" s="14">
        <f t="shared" si="102"/>
        <v>100</v>
      </c>
      <c r="BV50" s="14">
        <f t="shared" si="103"/>
        <v>56.130790190735688</v>
      </c>
      <c r="BW50" s="14">
        <f t="shared" si="104"/>
        <v>23.978201634877383</v>
      </c>
      <c r="BX50" s="13">
        <f t="shared" si="105"/>
        <v>29.427792915531338</v>
      </c>
      <c r="BY50" s="14">
        <f t="shared" si="106"/>
        <v>95.640326975476825</v>
      </c>
      <c r="BZ50" s="14">
        <f t="shared" si="107"/>
        <v>12.261580381471388</v>
      </c>
      <c r="CA50" s="13">
        <f t="shared" si="108"/>
        <v>15.531335149863759</v>
      </c>
      <c r="CB50" s="14">
        <f t="shared" si="109"/>
        <v>19.073569482288828</v>
      </c>
      <c r="CC50" s="13">
        <v>3.3</v>
      </c>
      <c r="CD50" s="14">
        <v>3.6</v>
      </c>
      <c r="CE50" s="13">
        <v>23.3</v>
      </c>
      <c r="CF50" s="14">
        <v>36.700000000000003</v>
      </c>
      <c r="CG50" s="14">
        <v>20.6</v>
      </c>
      <c r="CH50" s="14">
        <v>8.8000000000000007</v>
      </c>
      <c r="CI50" s="13">
        <v>10.8</v>
      </c>
      <c r="CJ50" s="14">
        <v>35.1</v>
      </c>
      <c r="CK50" s="14">
        <v>4.5</v>
      </c>
      <c r="CL50" s="13">
        <v>5.7</v>
      </c>
      <c r="CM50" s="14">
        <v>7</v>
      </c>
      <c r="CN50" s="5">
        <v>1.4</v>
      </c>
      <c r="CO50" s="5">
        <v>1.2</v>
      </c>
      <c r="CP50" s="8">
        <v>5.3</v>
      </c>
      <c r="CQ50" s="5">
        <v>3.6</v>
      </c>
      <c r="CR50" s="5">
        <v>5.6</v>
      </c>
      <c r="CS50" s="5">
        <v>3.4</v>
      </c>
      <c r="CT50" s="8">
        <v>2.1</v>
      </c>
      <c r="CU50" s="5">
        <v>2.1</v>
      </c>
      <c r="CV50" s="5">
        <v>1.8</v>
      </c>
      <c r="CW50" s="8">
        <v>1.7</v>
      </c>
      <c r="CX50" s="5">
        <v>2.2000000000000002</v>
      </c>
      <c r="CY50" s="9">
        <f t="shared" si="88"/>
        <v>42.424242424242422</v>
      </c>
      <c r="CZ50" s="9">
        <f t="shared" si="89"/>
        <v>33.333333333333329</v>
      </c>
      <c r="DA50" s="9">
        <f t="shared" si="90"/>
        <v>22.746781115879827</v>
      </c>
      <c r="DB50" s="9">
        <f t="shared" si="91"/>
        <v>9.8092643051771109</v>
      </c>
      <c r="DC50" s="9">
        <f t="shared" si="92"/>
        <v>27.184466019417474</v>
      </c>
      <c r="DD50" s="9">
        <f t="shared" si="93"/>
        <v>38.636363636363633</v>
      </c>
      <c r="DE50" s="9">
        <f t="shared" si="94"/>
        <v>19.444444444444446</v>
      </c>
      <c r="DF50" s="9">
        <f t="shared" si="95"/>
        <v>5.982905982905983</v>
      </c>
      <c r="DG50" s="9">
        <f t="shared" si="96"/>
        <v>40</v>
      </c>
      <c r="DH50" s="9">
        <f t="shared" si="97"/>
        <v>29.82456140350877</v>
      </c>
      <c r="DI50" s="9">
        <f t="shared" si="98"/>
        <v>31.428571428571434</v>
      </c>
    </row>
    <row r="51" spans="1:113" x14ac:dyDescent="0.2">
      <c r="A51" s="3" t="s">
        <v>229</v>
      </c>
      <c r="B51" s="3" t="e">
        <f>VLOOKUP(A51,#REF!,5,FALSE)</f>
        <v>#REF!</v>
      </c>
      <c r="C51" s="4">
        <v>3</v>
      </c>
      <c r="D51" s="35">
        <f t="shared" si="18"/>
        <v>-17.80808080808081</v>
      </c>
      <c r="E51" s="35">
        <f t="shared" si="19"/>
        <v>-19.388888888888896</v>
      </c>
      <c r="F51" s="35">
        <f t="shared" si="20"/>
        <v>16.57557251908398</v>
      </c>
      <c r="G51" s="35">
        <f t="shared" si="21"/>
        <v>12.300781250000007</v>
      </c>
      <c r="H51" s="35">
        <f t="shared" si="22"/>
        <v>2.5164062499999922</v>
      </c>
      <c r="I51" s="35">
        <f t="shared" si="23"/>
        <v>-3.4846774193548384</v>
      </c>
      <c r="J51" s="35">
        <f t="shared" si="24"/>
        <v>-1.9610619469026531</v>
      </c>
      <c r="K51" s="35">
        <f t="shared" si="25"/>
        <v>-1.6277310924369743</v>
      </c>
      <c r="L51" s="35">
        <f t="shared" si="26"/>
        <v>-11.257142857142862</v>
      </c>
      <c r="M51" s="35">
        <f t="shared" si="27"/>
        <v>-8.6386792452830132</v>
      </c>
      <c r="N51" s="35">
        <f t="shared" si="28"/>
        <v>-10.848484848484853</v>
      </c>
      <c r="O51" s="36">
        <f t="shared" si="29"/>
        <v>-8.918181818181818</v>
      </c>
      <c r="P51" s="35">
        <f t="shared" si="30"/>
        <v>-11.918181818181818</v>
      </c>
      <c r="Q51" s="35">
        <f t="shared" si="31"/>
        <v>23.18181818181818</v>
      </c>
      <c r="R51" s="35">
        <f t="shared" si="32"/>
        <v>17.081818181818186</v>
      </c>
      <c r="S51" s="35">
        <f t="shared" si="33"/>
        <v>6.3818181818181827</v>
      </c>
      <c r="T51" s="35">
        <f t="shared" si="34"/>
        <v>-5.918181818181818</v>
      </c>
      <c r="U51" s="35">
        <f t="shared" si="35"/>
        <v>1.581818181818182</v>
      </c>
      <c r="V51" s="35">
        <f t="shared" si="36"/>
        <v>0.7818181818181813</v>
      </c>
      <c r="W51" s="35">
        <f t="shared" si="37"/>
        <v>-8.5181818181818176</v>
      </c>
      <c r="X51" s="35">
        <f t="shared" si="38"/>
        <v>-5.7181818181818169</v>
      </c>
      <c r="Y51" s="35">
        <f t="shared" si="39"/>
        <v>-8.0181818181818176</v>
      </c>
      <c r="Z51" s="35">
        <f t="shared" si="40"/>
        <v>100</v>
      </c>
      <c r="AA51" s="35">
        <f t="shared" si="41"/>
        <v>69.842486490629682</v>
      </c>
      <c r="AB51" s="35">
        <f t="shared" si="42"/>
        <v>100</v>
      </c>
      <c r="AC51" s="35">
        <f t="shared" si="43"/>
        <v>90.667891494650391</v>
      </c>
      <c r="AD51" s="35">
        <f t="shared" si="44"/>
        <v>64.018742508445015</v>
      </c>
      <c r="AE51" s="35">
        <f t="shared" si="45"/>
        <v>45.530129672006098</v>
      </c>
      <c r="AF51" s="35">
        <f t="shared" si="46"/>
        <v>95.143843011071382</v>
      </c>
      <c r="AG51" s="35">
        <f t="shared" si="47"/>
        <v>100</v>
      </c>
      <c r="AH51" s="35">
        <f t="shared" si="48"/>
        <v>45.695317106895217</v>
      </c>
      <c r="AI51" s="35">
        <f t="shared" si="49"/>
        <v>100</v>
      </c>
      <c r="AJ51" s="35">
        <f t="shared" si="50"/>
        <v>85.255997793914858</v>
      </c>
      <c r="AK51" s="36">
        <f t="shared" si="110"/>
        <v>100</v>
      </c>
      <c r="AL51" s="35">
        <f t="shared" si="111"/>
        <v>69.072164948453619</v>
      </c>
      <c r="AM51" s="35">
        <f t="shared" si="112"/>
        <v>100</v>
      </c>
      <c r="AN51" s="35">
        <f t="shared" si="113"/>
        <v>85.406698564593313</v>
      </c>
      <c r="AO51" s="35">
        <f t="shared" si="114"/>
        <v>59.808612440191389</v>
      </c>
      <c r="AP51" s="35">
        <f t="shared" si="115"/>
        <v>30.382775119617229</v>
      </c>
      <c r="AQ51" s="35">
        <f t="shared" si="116"/>
        <v>100</v>
      </c>
      <c r="AR51" s="35">
        <f t="shared" si="117"/>
        <v>96.039603960396036</v>
      </c>
      <c r="AS51" s="35">
        <f t="shared" si="118"/>
        <v>50</v>
      </c>
      <c r="AT51" s="35">
        <f t="shared" si="119"/>
        <v>100</v>
      </c>
      <c r="AU51" s="35">
        <f t="shared" si="120"/>
        <v>82.170542635658919</v>
      </c>
      <c r="AV51" s="36">
        <f t="shared" si="55"/>
        <v>22.053986068111449</v>
      </c>
      <c r="AW51" s="35">
        <f t="shared" si="56"/>
        <v>15.403052240266092</v>
      </c>
      <c r="AX51" s="35">
        <f t="shared" si="57"/>
        <v>100</v>
      </c>
      <c r="AY51" s="35">
        <f t="shared" si="58"/>
        <v>90.667891494650391</v>
      </c>
      <c r="AZ51" s="35">
        <f t="shared" si="59"/>
        <v>64.018742508445015</v>
      </c>
      <c r="BA51" s="35">
        <f t="shared" si="60"/>
        <v>45.530129672006098</v>
      </c>
      <c r="BB51" s="35">
        <f t="shared" si="61"/>
        <v>51.302280341510865</v>
      </c>
      <c r="BC51" s="35">
        <f t="shared" si="62"/>
        <v>53.920756948551144</v>
      </c>
      <c r="BD51" s="35">
        <f t="shared" si="63"/>
        <v>24.639260874078683</v>
      </c>
      <c r="BE51" s="35">
        <f t="shared" si="64"/>
        <v>30.390977443609025</v>
      </c>
      <c r="BF51" s="35">
        <f t="shared" si="65"/>
        <v>25.910131058872473</v>
      </c>
      <c r="BG51" s="36">
        <f t="shared" si="66"/>
        <v>17.830882352941174</v>
      </c>
      <c r="BH51" s="35">
        <f t="shared" si="67"/>
        <v>12.453531598513012</v>
      </c>
      <c r="BI51" s="35">
        <f t="shared" si="68"/>
        <v>80.851063829787236</v>
      </c>
      <c r="BJ51" s="35">
        <f t="shared" si="69"/>
        <v>73.305954825462024</v>
      </c>
      <c r="BK51" s="35">
        <f t="shared" si="70"/>
        <v>51.759834368530022</v>
      </c>
      <c r="BL51" s="35">
        <f t="shared" si="71"/>
        <v>36.811594202898547</v>
      </c>
      <c r="BM51" s="35">
        <f t="shared" si="72"/>
        <v>41.478439425051334</v>
      </c>
      <c r="BN51" s="35">
        <f t="shared" si="73"/>
        <v>43.595505617977523</v>
      </c>
      <c r="BO51" s="35">
        <f t="shared" si="74"/>
        <v>19.92110453648915</v>
      </c>
      <c r="BP51" s="35">
        <f t="shared" si="75"/>
        <v>24.571428571428573</v>
      </c>
      <c r="BQ51" s="35">
        <f t="shared" si="76"/>
        <v>20.948616600790512</v>
      </c>
      <c r="BR51" s="13">
        <f t="shared" si="99"/>
        <v>23.205741626794257</v>
      </c>
      <c r="BS51" s="14">
        <f t="shared" si="100"/>
        <v>16.028708133971293</v>
      </c>
      <c r="BT51" s="13">
        <f t="shared" si="101"/>
        <v>100</v>
      </c>
      <c r="BU51" s="14">
        <f t="shared" si="102"/>
        <v>85.406698564593313</v>
      </c>
      <c r="BV51" s="14">
        <f t="shared" si="103"/>
        <v>59.808612440191389</v>
      </c>
      <c r="BW51" s="14">
        <f t="shared" si="104"/>
        <v>30.382775119617229</v>
      </c>
      <c r="BX51" s="13">
        <f t="shared" si="105"/>
        <v>48.325358851674643</v>
      </c>
      <c r="BY51" s="14">
        <f t="shared" si="106"/>
        <v>46.411483253588514</v>
      </c>
      <c r="BZ51" s="14">
        <f t="shared" si="107"/>
        <v>24.162679425837322</v>
      </c>
      <c r="CA51" s="13">
        <f t="shared" si="108"/>
        <v>30.861244019138763</v>
      </c>
      <c r="CB51" s="14">
        <f t="shared" si="109"/>
        <v>25.358851674641148</v>
      </c>
      <c r="CC51" s="13">
        <v>9.6999999999999993</v>
      </c>
      <c r="CD51" s="14">
        <v>6.7</v>
      </c>
      <c r="CE51" s="13">
        <v>41.8</v>
      </c>
      <c r="CF51" s="14">
        <v>35.700000000000003</v>
      </c>
      <c r="CG51" s="14">
        <v>25</v>
      </c>
      <c r="CH51" s="14">
        <v>12.7</v>
      </c>
      <c r="CI51" s="13">
        <v>20.2</v>
      </c>
      <c r="CJ51" s="14">
        <v>19.399999999999999</v>
      </c>
      <c r="CK51" s="14">
        <v>10.1</v>
      </c>
      <c r="CL51" s="13">
        <v>12.9</v>
      </c>
      <c r="CM51" s="14">
        <v>10.6</v>
      </c>
      <c r="CN51" s="5">
        <v>0.8</v>
      </c>
      <c r="CO51" s="5">
        <v>0.5</v>
      </c>
      <c r="CP51" s="8">
        <v>4.5999999999999996</v>
      </c>
      <c r="CQ51" s="5">
        <v>4.0999999999999996</v>
      </c>
      <c r="CR51" s="5">
        <v>3.8</v>
      </c>
      <c r="CS51" s="5">
        <v>1.4</v>
      </c>
      <c r="CT51" s="8">
        <v>1</v>
      </c>
      <c r="CU51" s="5">
        <v>2.7</v>
      </c>
      <c r="CV51" s="5">
        <v>0.3</v>
      </c>
      <c r="CW51" s="8">
        <v>2.2000000000000002</v>
      </c>
      <c r="CX51" s="5">
        <v>0.9</v>
      </c>
      <c r="CY51" s="9">
        <f t="shared" si="88"/>
        <v>8.247422680412372</v>
      </c>
      <c r="CZ51" s="9">
        <f t="shared" si="89"/>
        <v>7.4626865671641784</v>
      </c>
      <c r="DA51" s="9">
        <f t="shared" si="90"/>
        <v>11.004784688995215</v>
      </c>
      <c r="DB51" s="9">
        <f t="shared" si="91"/>
        <v>11.484593837535012</v>
      </c>
      <c r="DC51" s="9">
        <f t="shared" si="92"/>
        <v>15.2</v>
      </c>
      <c r="DD51" s="9">
        <f t="shared" si="93"/>
        <v>11.023622047244094</v>
      </c>
      <c r="DE51" s="9">
        <f t="shared" si="94"/>
        <v>4.9504950495049505</v>
      </c>
      <c r="DF51" s="9">
        <f t="shared" si="95"/>
        <v>13.91752577319588</v>
      </c>
      <c r="DG51" s="9">
        <f t="shared" si="96"/>
        <v>2.9702970297029703</v>
      </c>
      <c r="DH51" s="9">
        <f t="shared" si="97"/>
        <v>17.054263565891471</v>
      </c>
      <c r="DI51" s="9">
        <f t="shared" si="98"/>
        <v>8.4905660377358494</v>
      </c>
    </row>
    <row r="52" spans="1:113" x14ac:dyDescent="0.2">
      <c r="A52" s="3" t="s">
        <v>230</v>
      </c>
      <c r="B52" s="3" t="e">
        <f>VLOOKUP(A52,#REF!,5,FALSE)</f>
        <v>#REF!</v>
      </c>
      <c r="C52" s="4">
        <v>3</v>
      </c>
      <c r="D52" s="35" t="str">
        <f t="shared" si="18"/>
        <v/>
      </c>
      <c r="E52" s="35" t="str">
        <f t="shared" si="19"/>
        <v/>
      </c>
      <c r="F52" s="35">
        <f t="shared" si="20"/>
        <v>-3.5244274809160174</v>
      </c>
      <c r="G52" s="35">
        <f t="shared" si="21"/>
        <v>1.400781250000005</v>
      </c>
      <c r="H52" s="35">
        <f t="shared" si="22"/>
        <v>-7.1835937500000071</v>
      </c>
      <c r="I52" s="35">
        <f t="shared" si="23"/>
        <v>-9.884677419354837</v>
      </c>
      <c r="J52" s="35">
        <f t="shared" si="24"/>
        <v>2.938938053097349</v>
      </c>
      <c r="K52" s="35">
        <f t="shared" si="25"/>
        <v>2.0722689075630285</v>
      </c>
      <c r="L52" s="35">
        <f t="shared" si="26"/>
        <v>-1.6571428571428619</v>
      </c>
      <c r="M52" s="35">
        <f t="shared" si="27"/>
        <v>5.861320754716985</v>
      </c>
      <c r="N52" s="35">
        <f t="shared" si="28"/>
        <v>-2.7484848484848534</v>
      </c>
      <c r="O52" s="36" t="str">
        <f t="shared" si="29"/>
        <v/>
      </c>
      <c r="P52" s="35" t="str">
        <f t="shared" si="30"/>
        <v/>
      </c>
      <c r="Q52" s="35">
        <f t="shared" si="31"/>
        <v>1.4666666666666686</v>
      </c>
      <c r="R52" s="35">
        <f t="shared" si="32"/>
        <v>4.56666666666667</v>
      </c>
      <c r="S52" s="35">
        <f t="shared" si="33"/>
        <v>-4.93333333333333</v>
      </c>
      <c r="T52" s="35">
        <f t="shared" si="34"/>
        <v>-13.93333333333333</v>
      </c>
      <c r="U52" s="35">
        <f t="shared" si="35"/>
        <v>4.8666666666666707</v>
      </c>
      <c r="V52" s="35">
        <f t="shared" si="36"/>
        <v>2.8666666666666707</v>
      </c>
      <c r="W52" s="35">
        <f t="shared" si="37"/>
        <v>-0.53333333333333144</v>
      </c>
      <c r="X52" s="35">
        <f t="shared" si="38"/>
        <v>7.1666666666666679</v>
      </c>
      <c r="Y52" s="35">
        <f t="shared" si="39"/>
        <v>-1.5333333333333314</v>
      </c>
      <c r="Z52" s="35">
        <f t="shared" si="40"/>
        <v>0</v>
      </c>
      <c r="AA52" s="35">
        <f t="shared" si="41"/>
        <v>0</v>
      </c>
      <c r="AB52" s="35">
        <f t="shared" si="42"/>
        <v>82.422630560928425</v>
      </c>
      <c r="AC52" s="35">
        <f t="shared" si="43"/>
        <v>100</v>
      </c>
      <c r="AD52" s="35">
        <f t="shared" si="44"/>
        <v>62.204468042476464</v>
      </c>
      <c r="AE52" s="35">
        <f t="shared" si="45"/>
        <v>35.859046283309958</v>
      </c>
      <c r="AF52" s="35">
        <f t="shared" si="46"/>
        <v>99.287092100233778</v>
      </c>
      <c r="AG52" s="35">
        <f t="shared" si="47"/>
        <v>100</v>
      </c>
      <c r="AH52" s="35">
        <f t="shared" si="48"/>
        <v>74.852497929421006</v>
      </c>
      <c r="AI52" s="35">
        <f t="shared" si="49"/>
        <v>100</v>
      </c>
      <c r="AJ52" s="35">
        <f t="shared" si="50"/>
        <v>70.810853697238983</v>
      </c>
      <c r="AK52" s="36">
        <f t="shared" si="110"/>
        <v>0</v>
      </c>
      <c r="AL52" s="35">
        <f t="shared" si="111"/>
        <v>0</v>
      </c>
      <c r="AM52" s="35">
        <f t="shared" si="112"/>
        <v>87.5</v>
      </c>
      <c r="AN52" s="35">
        <f t="shared" si="113"/>
        <v>100</v>
      </c>
      <c r="AO52" s="35">
        <f t="shared" si="114"/>
        <v>61.693548387096776</v>
      </c>
      <c r="AP52" s="35">
        <f t="shared" si="115"/>
        <v>25.403225806451612</v>
      </c>
      <c r="AQ52" s="35">
        <f t="shared" si="116"/>
        <v>100</v>
      </c>
      <c r="AR52" s="35">
        <f t="shared" si="117"/>
        <v>92.031872509960152</v>
      </c>
      <c r="AS52" s="35">
        <f t="shared" si="118"/>
        <v>78.486055776892428</v>
      </c>
      <c r="AT52" s="35">
        <f t="shared" si="119"/>
        <v>100</v>
      </c>
      <c r="AU52" s="35">
        <f t="shared" si="120"/>
        <v>68.248175182481759</v>
      </c>
      <c r="AV52" s="36">
        <f t="shared" si="55"/>
        <v>0</v>
      </c>
      <c r="AW52" s="35">
        <f t="shared" si="56"/>
        <v>0</v>
      </c>
      <c r="AX52" s="35">
        <f t="shared" si="57"/>
        <v>80.42256702762991</v>
      </c>
      <c r="AY52" s="35">
        <f t="shared" si="58"/>
        <v>97.573404877171413</v>
      </c>
      <c r="AZ52" s="35">
        <f t="shared" si="59"/>
        <v>60.695017454776263</v>
      </c>
      <c r="BA52" s="35">
        <f t="shared" si="60"/>
        <v>34.988892415106314</v>
      </c>
      <c r="BB52" s="35">
        <f t="shared" si="61"/>
        <v>98.75372832326623</v>
      </c>
      <c r="BC52" s="35">
        <f t="shared" si="62"/>
        <v>99.462806528335918</v>
      </c>
      <c r="BD52" s="35">
        <f t="shared" si="63"/>
        <v>74.450395197166671</v>
      </c>
      <c r="BE52" s="35">
        <f t="shared" si="64"/>
        <v>100</v>
      </c>
      <c r="BF52" s="35">
        <f t="shared" si="65"/>
        <v>70.810853697238983</v>
      </c>
      <c r="BG52" s="36">
        <f t="shared" si="66"/>
        <v>0</v>
      </c>
      <c r="BH52" s="35">
        <f t="shared" si="67"/>
        <v>0</v>
      </c>
      <c r="BI52" s="35">
        <f t="shared" si="68"/>
        <v>41.972920696324948</v>
      </c>
      <c r="BJ52" s="35">
        <f t="shared" si="69"/>
        <v>50.92402464065708</v>
      </c>
      <c r="BK52" s="35">
        <f t="shared" si="70"/>
        <v>31.677018633540374</v>
      </c>
      <c r="BL52" s="35">
        <f t="shared" si="71"/>
        <v>18.260869565217391</v>
      </c>
      <c r="BM52" s="35">
        <f t="shared" si="72"/>
        <v>51.540041067761805</v>
      </c>
      <c r="BN52" s="35">
        <f t="shared" si="73"/>
        <v>51.91011235955056</v>
      </c>
      <c r="BO52" s="35">
        <f t="shared" si="74"/>
        <v>38.856015779092701</v>
      </c>
      <c r="BP52" s="35">
        <f t="shared" si="75"/>
        <v>52.19047619047619</v>
      </c>
      <c r="BQ52" s="35">
        <f t="shared" si="76"/>
        <v>36.956521739130437</v>
      </c>
      <c r="BR52" s="13">
        <f t="shared" si="99"/>
        <v>0</v>
      </c>
      <c r="BS52" s="14">
        <f t="shared" si="100"/>
        <v>0</v>
      </c>
      <c r="BT52" s="13">
        <f t="shared" si="101"/>
        <v>79.197080291970806</v>
      </c>
      <c r="BU52" s="14">
        <f t="shared" si="102"/>
        <v>90.510948905109501</v>
      </c>
      <c r="BV52" s="14">
        <f t="shared" si="103"/>
        <v>55.839416058394164</v>
      </c>
      <c r="BW52" s="14">
        <f t="shared" si="104"/>
        <v>22.992700729927009</v>
      </c>
      <c r="BX52" s="13">
        <f t="shared" si="105"/>
        <v>91.605839416058402</v>
      </c>
      <c r="BY52" s="14">
        <f t="shared" si="106"/>
        <v>84.306569343065703</v>
      </c>
      <c r="BZ52" s="14">
        <f t="shared" si="107"/>
        <v>71.897810218978108</v>
      </c>
      <c r="CA52" s="13">
        <f t="shared" si="108"/>
        <v>100</v>
      </c>
      <c r="CB52" s="14">
        <f t="shared" si="109"/>
        <v>68.248175182481745</v>
      </c>
      <c r="CE52" s="13">
        <v>21.7</v>
      </c>
      <c r="CF52" s="14">
        <v>24.8</v>
      </c>
      <c r="CG52" s="14">
        <v>15.3</v>
      </c>
      <c r="CH52" s="14">
        <v>6.3</v>
      </c>
      <c r="CI52" s="13">
        <v>25.1</v>
      </c>
      <c r="CJ52" s="14">
        <v>23.1</v>
      </c>
      <c r="CK52" s="14">
        <v>19.7</v>
      </c>
      <c r="CL52" s="13">
        <v>27.4</v>
      </c>
      <c r="CM52" s="14">
        <v>18.7</v>
      </c>
      <c r="CN52" s="5" t="s">
        <v>180</v>
      </c>
      <c r="CO52" s="5" t="s">
        <v>180</v>
      </c>
      <c r="CP52" s="8">
        <v>1.1000000000000001</v>
      </c>
      <c r="CQ52" s="5">
        <v>0.8</v>
      </c>
      <c r="CR52" s="5">
        <v>2.6</v>
      </c>
      <c r="CS52" s="5">
        <v>1.4</v>
      </c>
      <c r="CT52" s="8">
        <v>1.3</v>
      </c>
      <c r="CU52" s="5">
        <v>1.1000000000000001</v>
      </c>
      <c r="CV52" s="5">
        <v>2.1</v>
      </c>
      <c r="CW52" s="8">
        <v>1.1000000000000001</v>
      </c>
      <c r="CX52" s="5">
        <v>2.7</v>
      </c>
      <c r="CY52" s="9" t="str">
        <f t="shared" si="88"/>
        <v/>
      </c>
      <c r="CZ52" s="9" t="str">
        <f t="shared" si="89"/>
        <v/>
      </c>
      <c r="DA52" s="9">
        <f t="shared" si="90"/>
        <v>5.0691244239631335</v>
      </c>
      <c r="DB52" s="9">
        <f t="shared" si="91"/>
        <v>3.225806451612903</v>
      </c>
      <c r="DC52" s="9">
        <f t="shared" si="92"/>
        <v>16.993464052287582</v>
      </c>
      <c r="DD52" s="9">
        <f t="shared" si="93"/>
        <v>22.222222222222221</v>
      </c>
      <c r="DE52" s="9">
        <f t="shared" si="94"/>
        <v>5.1792828685258963</v>
      </c>
      <c r="DF52" s="9">
        <f t="shared" si="95"/>
        <v>4.7619047619047628</v>
      </c>
      <c r="DG52" s="9">
        <f t="shared" si="96"/>
        <v>10.659898477157363</v>
      </c>
      <c r="DH52" s="9">
        <f t="shared" si="97"/>
        <v>4.014598540145986</v>
      </c>
      <c r="DI52" s="9">
        <f t="shared" si="98"/>
        <v>14.438502673796794</v>
      </c>
    </row>
    <row r="53" spans="1:113" x14ac:dyDescent="0.2">
      <c r="A53" s="3" t="s">
        <v>231</v>
      </c>
      <c r="B53" s="3" t="e">
        <f>VLOOKUP(A53,#REF!,5,FALSE)</f>
        <v>#REF!</v>
      </c>
      <c r="C53" s="4">
        <v>3</v>
      </c>
      <c r="D53" s="35" t="str">
        <f t="shared" si="18"/>
        <v/>
      </c>
      <c r="E53" s="35" t="str">
        <f t="shared" si="19"/>
        <v/>
      </c>
      <c r="F53" s="35">
        <f t="shared" si="20"/>
        <v>-17.724427480916017</v>
      </c>
      <c r="G53" s="35">
        <f t="shared" si="21"/>
        <v>-8.6992187499999964</v>
      </c>
      <c r="H53" s="35">
        <f t="shared" si="22"/>
        <v>-13.083593750000007</v>
      </c>
      <c r="I53" s="35">
        <f t="shared" si="23"/>
        <v>-6.5846774193548381</v>
      </c>
      <c r="J53" s="35" t="str">
        <f t="shared" si="24"/>
        <v/>
      </c>
      <c r="K53" s="35">
        <f t="shared" si="25"/>
        <v>-16.227731092436972</v>
      </c>
      <c r="L53" s="35" t="str">
        <f t="shared" si="26"/>
        <v/>
      </c>
      <c r="M53" s="35" t="str">
        <f t="shared" si="27"/>
        <v/>
      </c>
      <c r="N53" s="35" t="str">
        <f t="shared" si="28"/>
        <v/>
      </c>
      <c r="O53" s="36" t="str">
        <f t="shared" si="29"/>
        <v/>
      </c>
      <c r="P53" s="35" t="str">
        <f t="shared" si="30"/>
        <v/>
      </c>
      <c r="Q53" s="35">
        <f t="shared" si="31"/>
        <v>-1.6999999999999993</v>
      </c>
      <c r="R53" s="35">
        <f t="shared" si="32"/>
        <v>5.5</v>
      </c>
      <c r="S53" s="35">
        <f t="shared" si="33"/>
        <v>0.20000000000000107</v>
      </c>
      <c r="T53" s="35">
        <f t="shared" si="34"/>
        <v>0.40000000000000036</v>
      </c>
      <c r="U53" s="35" t="str">
        <f t="shared" si="35"/>
        <v/>
      </c>
      <c r="V53" s="35">
        <f t="shared" si="36"/>
        <v>-4.3999999999999995</v>
      </c>
      <c r="W53" s="35" t="str">
        <f t="shared" si="37"/>
        <v/>
      </c>
      <c r="X53" s="35" t="str">
        <f t="shared" si="38"/>
        <v/>
      </c>
      <c r="Y53" s="35" t="str">
        <f t="shared" si="39"/>
        <v/>
      </c>
      <c r="Z53" s="35">
        <f t="shared" si="40"/>
        <v>0</v>
      </c>
      <c r="AA53" s="35">
        <f t="shared" si="41"/>
        <v>0</v>
      </c>
      <c r="AB53" s="35">
        <f t="shared" si="42"/>
        <v>48.059842892669636</v>
      </c>
      <c r="AC53" s="35">
        <f t="shared" si="43"/>
        <v>100</v>
      </c>
      <c r="AD53" s="35">
        <f t="shared" si="44"/>
        <v>64.475148237348776</v>
      </c>
      <c r="AE53" s="35">
        <f t="shared" si="45"/>
        <v>92.185743862762493</v>
      </c>
      <c r="AF53" s="35">
        <f t="shared" si="46"/>
        <v>0</v>
      </c>
      <c r="AG53" s="35">
        <f t="shared" si="47"/>
        <v>100.00000000000001</v>
      </c>
      <c r="AH53" s="35">
        <f t="shared" si="48"/>
        <v>0</v>
      </c>
      <c r="AI53" s="35">
        <f t="shared" si="49"/>
        <v>0</v>
      </c>
      <c r="AJ53" s="35">
        <f t="shared" si="50"/>
        <v>0</v>
      </c>
      <c r="AK53" s="36">
        <f t="shared" si="110"/>
        <v>0</v>
      </c>
      <c r="AL53" s="35">
        <f t="shared" si="111"/>
        <v>0</v>
      </c>
      <c r="AM53" s="35">
        <f t="shared" si="112"/>
        <v>51.020408163265309</v>
      </c>
      <c r="AN53" s="35">
        <f t="shared" si="113"/>
        <v>100</v>
      </c>
      <c r="AO53" s="35">
        <f t="shared" si="114"/>
        <v>63.945578231292522</v>
      </c>
      <c r="AP53" s="35">
        <f t="shared" si="115"/>
        <v>65.306122448979593</v>
      </c>
      <c r="AQ53" s="35">
        <f t="shared" si="116"/>
        <v>0</v>
      </c>
      <c r="AR53" s="35">
        <f t="shared" si="117"/>
        <v>100</v>
      </c>
      <c r="AS53" s="35">
        <f t="shared" si="118"/>
        <v>0</v>
      </c>
      <c r="AT53" s="35">
        <f t="shared" si="119"/>
        <v>0</v>
      </c>
      <c r="AU53" s="35">
        <f t="shared" si="120"/>
        <v>0</v>
      </c>
      <c r="AV53" s="36">
        <f t="shared" si="55"/>
        <v>0</v>
      </c>
      <c r="AW53" s="35">
        <f t="shared" si="56"/>
        <v>0</v>
      </c>
      <c r="AX53" s="35">
        <f t="shared" si="57"/>
        <v>48.059842892669636</v>
      </c>
      <c r="AY53" s="35">
        <f t="shared" si="58"/>
        <v>100</v>
      </c>
      <c r="AZ53" s="35">
        <f t="shared" si="59"/>
        <v>64.475148237348776</v>
      </c>
      <c r="BA53" s="35">
        <f t="shared" si="60"/>
        <v>92.185743862762493</v>
      </c>
      <c r="BB53" s="35">
        <f t="shared" si="61"/>
        <v>0</v>
      </c>
      <c r="BC53" s="35">
        <f t="shared" si="62"/>
        <v>35.734923182756248</v>
      </c>
      <c r="BD53" s="35">
        <f t="shared" si="63"/>
        <v>0</v>
      </c>
      <c r="BE53" s="35">
        <f t="shared" si="64"/>
        <v>0</v>
      </c>
      <c r="BF53" s="35">
        <f t="shared" si="65"/>
        <v>0</v>
      </c>
      <c r="BG53" s="36">
        <f t="shared" si="66"/>
        <v>0</v>
      </c>
      <c r="BH53" s="35">
        <f t="shared" si="67"/>
        <v>0</v>
      </c>
      <c r="BI53" s="35">
        <f t="shared" si="68"/>
        <v>14.506769825918761</v>
      </c>
      <c r="BJ53" s="35">
        <f t="shared" si="69"/>
        <v>30.184804928131417</v>
      </c>
      <c r="BK53" s="35">
        <f t="shared" si="70"/>
        <v>19.46169772256729</v>
      </c>
      <c r="BL53" s="35">
        <f t="shared" si="71"/>
        <v>27.826086956521738</v>
      </c>
      <c r="BM53" s="35">
        <f t="shared" si="72"/>
        <v>0</v>
      </c>
      <c r="BN53" s="35">
        <f t="shared" si="73"/>
        <v>10.786516853932584</v>
      </c>
      <c r="BO53" s="35">
        <f t="shared" si="74"/>
        <v>0</v>
      </c>
      <c r="BP53" s="35">
        <f t="shared" si="75"/>
        <v>0</v>
      </c>
      <c r="BQ53" s="35">
        <f t="shared" si="76"/>
        <v>0</v>
      </c>
      <c r="BR53" s="13">
        <f t="shared" si="99"/>
        <v>0</v>
      </c>
      <c r="BS53" s="14">
        <f t="shared" si="100"/>
        <v>0</v>
      </c>
      <c r="BT53" s="13">
        <f t="shared" si="101"/>
        <v>51.020408163265309</v>
      </c>
      <c r="BU53" s="14">
        <f t="shared" si="102"/>
        <v>100</v>
      </c>
      <c r="BV53" s="14">
        <f t="shared" si="103"/>
        <v>63.945578231292522</v>
      </c>
      <c r="BW53" s="14">
        <f t="shared" si="104"/>
        <v>65.306122448979593</v>
      </c>
      <c r="BX53" s="13">
        <f t="shared" si="105"/>
        <v>0</v>
      </c>
      <c r="BY53" s="14">
        <f t="shared" si="106"/>
        <v>32.653061224489797</v>
      </c>
      <c r="BZ53" s="14">
        <f t="shared" si="107"/>
        <v>0</v>
      </c>
      <c r="CA53" s="13">
        <f t="shared" si="108"/>
        <v>0</v>
      </c>
      <c r="CB53" s="14">
        <f t="shared" si="109"/>
        <v>0</v>
      </c>
      <c r="CE53" s="13">
        <v>7.5</v>
      </c>
      <c r="CF53" s="14">
        <v>14.7</v>
      </c>
      <c r="CG53" s="14">
        <v>9.4</v>
      </c>
      <c r="CH53" s="14">
        <v>9.6</v>
      </c>
      <c r="CJ53" s="14">
        <v>4.8</v>
      </c>
      <c r="CN53" s="5" t="s">
        <v>180</v>
      </c>
      <c r="CO53" s="5" t="s">
        <v>180</v>
      </c>
      <c r="CP53" s="8">
        <v>1.1000000000000001</v>
      </c>
      <c r="CQ53" s="5">
        <v>2.6</v>
      </c>
      <c r="CR53" s="5">
        <v>1.9</v>
      </c>
      <c r="CS53" s="5">
        <v>0.9</v>
      </c>
      <c r="CT53" s="8" t="s">
        <v>180</v>
      </c>
      <c r="CU53" s="5">
        <v>0.7</v>
      </c>
      <c r="CV53" s="5" t="s">
        <v>180</v>
      </c>
      <c r="CW53" s="8" t="s">
        <v>180</v>
      </c>
      <c r="CX53" s="5" t="s">
        <v>180</v>
      </c>
      <c r="CY53" s="9" t="str">
        <f t="shared" si="88"/>
        <v/>
      </c>
      <c r="CZ53" s="9" t="str">
        <f t="shared" si="89"/>
        <v/>
      </c>
      <c r="DA53" s="9">
        <f t="shared" si="90"/>
        <v>14.666666666666666</v>
      </c>
      <c r="DB53" s="9">
        <f t="shared" si="91"/>
        <v>17.687074829931973</v>
      </c>
      <c r="DC53" s="9">
        <f t="shared" si="92"/>
        <v>20.212765957446805</v>
      </c>
      <c r="DD53" s="9">
        <f t="shared" si="93"/>
        <v>9.375</v>
      </c>
      <c r="DE53" s="9" t="str">
        <f t="shared" si="94"/>
        <v/>
      </c>
      <c r="DF53" s="9">
        <f t="shared" si="95"/>
        <v>14.583333333333334</v>
      </c>
      <c r="DG53" s="9" t="str">
        <f t="shared" si="96"/>
        <v/>
      </c>
      <c r="DH53" s="9" t="str">
        <f t="shared" si="97"/>
        <v/>
      </c>
      <c r="DI53" s="9" t="str">
        <f t="shared" si="98"/>
        <v/>
      </c>
    </row>
    <row r="54" spans="1:113" x14ac:dyDescent="0.2">
      <c r="A54" s="3" t="s">
        <v>232</v>
      </c>
      <c r="B54" s="3" t="e">
        <f>VLOOKUP(A54,#REF!,5,FALSE)</f>
        <v>#REF!</v>
      </c>
      <c r="C54" s="4">
        <v>4</v>
      </c>
      <c r="D54" s="35">
        <f t="shared" si="18"/>
        <v>-3.508080808080809</v>
      </c>
      <c r="E54" s="35">
        <f t="shared" si="19"/>
        <v>-7.8888888888888964</v>
      </c>
      <c r="F54" s="35">
        <f t="shared" si="20"/>
        <v>-15.624427480916017</v>
      </c>
      <c r="G54" s="35">
        <f t="shared" si="21"/>
        <v>-12.699218749999996</v>
      </c>
      <c r="H54" s="35">
        <f t="shared" si="22"/>
        <v>-8.3593750000009237E-2</v>
      </c>
      <c r="I54" s="35">
        <f t="shared" si="23"/>
        <v>2.3153225806451623</v>
      </c>
      <c r="J54" s="35">
        <f t="shared" si="24"/>
        <v>-16.76106194690265</v>
      </c>
      <c r="K54" s="35">
        <f t="shared" si="25"/>
        <v>-0.7277310924369722</v>
      </c>
      <c r="L54" s="35">
        <f t="shared" si="26"/>
        <v>8.2428571428571402</v>
      </c>
      <c r="M54" s="35">
        <f t="shared" si="27"/>
        <v>2.5613207547169878</v>
      </c>
      <c r="N54" s="35">
        <f t="shared" si="28"/>
        <v>-0.34848484848485128</v>
      </c>
      <c r="O54" s="36">
        <f t="shared" si="29"/>
        <v>5.4636363636363647</v>
      </c>
      <c r="P54" s="35">
        <f t="shared" si="30"/>
        <v>-0.33636363636363598</v>
      </c>
      <c r="Q54" s="35">
        <f t="shared" si="31"/>
        <v>-8.9363636363636356</v>
      </c>
      <c r="R54" s="35">
        <f t="shared" si="32"/>
        <v>-7.836363636363636</v>
      </c>
      <c r="S54" s="35">
        <f t="shared" si="33"/>
        <v>3.8636363636363633</v>
      </c>
      <c r="T54" s="35">
        <f t="shared" si="34"/>
        <v>-3.6363636363635266E-2</v>
      </c>
      <c r="U54" s="35">
        <f t="shared" si="35"/>
        <v>-13.136363636363635</v>
      </c>
      <c r="V54" s="35">
        <f t="shared" si="36"/>
        <v>1.7636363636363654</v>
      </c>
      <c r="W54" s="35">
        <f t="shared" si="37"/>
        <v>11.063636363636366</v>
      </c>
      <c r="X54" s="35">
        <f t="shared" si="38"/>
        <v>5.5636363636363662</v>
      </c>
      <c r="Y54" s="35">
        <f t="shared" si="39"/>
        <v>2.5636363636363662</v>
      </c>
      <c r="Z54" s="35">
        <f t="shared" si="40"/>
        <v>100</v>
      </c>
      <c r="AA54" s="35">
        <f t="shared" si="41"/>
        <v>76.679058240396529</v>
      </c>
      <c r="AB54" s="35">
        <f t="shared" si="42"/>
        <v>34.628051649328242</v>
      </c>
      <c r="AC54" s="35">
        <f t="shared" si="43"/>
        <v>40.97341694877629</v>
      </c>
      <c r="AD54" s="35">
        <f t="shared" si="44"/>
        <v>86.486486486486484</v>
      </c>
      <c r="AE54" s="35">
        <f t="shared" si="45"/>
        <v>100</v>
      </c>
      <c r="AF54" s="35">
        <f t="shared" si="46"/>
        <v>18.992452411343582</v>
      </c>
      <c r="AG54" s="35">
        <f t="shared" si="47"/>
        <v>78.13619799574856</v>
      </c>
      <c r="AH54" s="35">
        <f t="shared" si="48"/>
        <v>100</v>
      </c>
      <c r="AI54" s="35">
        <f t="shared" si="49"/>
        <v>100</v>
      </c>
      <c r="AJ54" s="35">
        <f t="shared" si="50"/>
        <v>90.839387925803223</v>
      </c>
      <c r="AK54" s="36">
        <f t="shared" si="110"/>
        <v>100</v>
      </c>
      <c r="AL54" s="35">
        <f t="shared" si="111"/>
        <v>75.833333333333329</v>
      </c>
      <c r="AM54" s="35">
        <f t="shared" si="112"/>
        <v>42.857142857142861</v>
      </c>
      <c r="AN54" s="35">
        <f t="shared" si="113"/>
        <v>47.767857142857146</v>
      </c>
      <c r="AO54" s="35">
        <f t="shared" si="114"/>
        <v>100</v>
      </c>
      <c r="AP54" s="35">
        <f t="shared" si="115"/>
        <v>82.589285714285722</v>
      </c>
      <c r="AQ54" s="35">
        <f t="shared" si="116"/>
        <v>18.243243243243242</v>
      </c>
      <c r="AR54" s="35">
        <f t="shared" si="117"/>
        <v>68.581081081081081</v>
      </c>
      <c r="AS54" s="35">
        <f t="shared" si="118"/>
        <v>100</v>
      </c>
      <c r="AT54" s="35">
        <f t="shared" si="119"/>
        <v>100</v>
      </c>
      <c r="AU54" s="35">
        <f t="shared" si="120"/>
        <v>87.551867219917014</v>
      </c>
      <c r="AV54" s="36">
        <f t="shared" si="55"/>
        <v>75.566375198728139</v>
      </c>
      <c r="AW54" s="35">
        <f t="shared" si="56"/>
        <v>57.943584848789314</v>
      </c>
      <c r="AX54" s="35">
        <f t="shared" si="57"/>
        <v>31.805112656176483</v>
      </c>
      <c r="AY54" s="35">
        <f t="shared" si="58"/>
        <v>37.633192740995611</v>
      </c>
      <c r="AZ54" s="35">
        <f t="shared" si="59"/>
        <v>79.435957696827259</v>
      </c>
      <c r="BA54" s="35">
        <f t="shared" si="60"/>
        <v>91.847826086956516</v>
      </c>
      <c r="BB54" s="35">
        <f t="shared" si="61"/>
        <v>18.992452411343582</v>
      </c>
      <c r="BC54" s="35">
        <f t="shared" si="62"/>
        <v>78.13619799574856</v>
      </c>
      <c r="BD54" s="35">
        <f t="shared" si="63"/>
        <v>100</v>
      </c>
      <c r="BE54" s="35">
        <f t="shared" si="64"/>
        <v>78.627413127413135</v>
      </c>
      <c r="BF54" s="35">
        <f t="shared" si="65"/>
        <v>71.424660826834739</v>
      </c>
      <c r="BG54" s="36">
        <f t="shared" si="66"/>
        <v>44.117647058823529</v>
      </c>
      <c r="BH54" s="35">
        <f t="shared" si="67"/>
        <v>33.828996282527882</v>
      </c>
      <c r="BI54" s="35">
        <f t="shared" si="68"/>
        <v>18.568665377176014</v>
      </c>
      <c r="BJ54" s="35">
        <f t="shared" si="69"/>
        <v>21.97125256673511</v>
      </c>
      <c r="BK54" s="35">
        <f t="shared" si="70"/>
        <v>46.376811594202898</v>
      </c>
      <c r="BL54" s="35">
        <f t="shared" si="71"/>
        <v>53.623188405797102</v>
      </c>
      <c r="BM54" s="35">
        <f t="shared" si="72"/>
        <v>11.08829568788501</v>
      </c>
      <c r="BN54" s="35">
        <f t="shared" si="73"/>
        <v>45.617977528089888</v>
      </c>
      <c r="BO54" s="35">
        <f t="shared" si="74"/>
        <v>58.382642998027613</v>
      </c>
      <c r="BP54" s="35">
        <f t="shared" si="75"/>
        <v>45.904761904761905</v>
      </c>
      <c r="BQ54" s="35">
        <f t="shared" si="76"/>
        <v>41.699604743083</v>
      </c>
      <c r="BR54" s="13">
        <f t="shared" si="99"/>
        <v>81.081081081081081</v>
      </c>
      <c r="BS54" s="14">
        <f t="shared" si="100"/>
        <v>61.486486486486477</v>
      </c>
      <c r="BT54" s="13">
        <f t="shared" si="101"/>
        <v>32.432432432432428</v>
      </c>
      <c r="BU54" s="14">
        <f t="shared" si="102"/>
        <v>36.148648648648646</v>
      </c>
      <c r="BV54" s="14">
        <f t="shared" si="103"/>
        <v>75.675675675675663</v>
      </c>
      <c r="BW54" s="14">
        <f t="shared" si="104"/>
        <v>62.5</v>
      </c>
      <c r="BX54" s="13">
        <f t="shared" si="105"/>
        <v>18.243243243243242</v>
      </c>
      <c r="BY54" s="14">
        <f t="shared" si="106"/>
        <v>68.581081081081081</v>
      </c>
      <c r="BZ54" s="14">
        <f t="shared" si="107"/>
        <v>100</v>
      </c>
      <c r="CA54" s="13">
        <f t="shared" si="108"/>
        <v>81.418918918918919</v>
      </c>
      <c r="CB54" s="14">
        <f t="shared" si="109"/>
        <v>71.28378378378379</v>
      </c>
      <c r="CC54" s="13">
        <v>24</v>
      </c>
      <c r="CD54" s="14">
        <v>18.2</v>
      </c>
      <c r="CE54" s="13">
        <v>9.6</v>
      </c>
      <c r="CF54" s="14">
        <v>10.7</v>
      </c>
      <c r="CG54" s="14">
        <v>22.4</v>
      </c>
      <c r="CH54" s="14">
        <v>18.5</v>
      </c>
      <c r="CI54" s="13">
        <v>5.4</v>
      </c>
      <c r="CJ54" s="14">
        <v>20.3</v>
      </c>
      <c r="CK54" s="14">
        <v>29.6</v>
      </c>
      <c r="CL54" s="13">
        <v>24.1</v>
      </c>
      <c r="CM54" s="14">
        <v>21.1</v>
      </c>
      <c r="CN54" s="5">
        <v>2.6</v>
      </c>
      <c r="CO54" s="5">
        <v>2.1</v>
      </c>
      <c r="CP54" s="8">
        <v>1.3</v>
      </c>
      <c r="CQ54" s="5">
        <v>1.3</v>
      </c>
      <c r="CR54" s="5">
        <v>2.8</v>
      </c>
      <c r="CS54" s="5">
        <v>3.1</v>
      </c>
      <c r="CT54" s="8">
        <v>1</v>
      </c>
      <c r="CU54" s="5">
        <v>2.4</v>
      </c>
      <c r="CV54" s="5">
        <v>3.2</v>
      </c>
      <c r="CW54" s="8">
        <v>2.9</v>
      </c>
      <c r="CX54" s="5">
        <v>2.4</v>
      </c>
      <c r="CY54" s="9">
        <f t="shared" si="88"/>
        <v>10.833333333333334</v>
      </c>
      <c r="CZ54" s="9">
        <f t="shared" si="89"/>
        <v>11.538461538461538</v>
      </c>
      <c r="DA54" s="9">
        <f t="shared" si="90"/>
        <v>13.541666666666668</v>
      </c>
      <c r="DB54" s="9">
        <f t="shared" si="91"/>
        <v>12.149532710280376</v>
      </c>
      <c r="DC54" s="9">
        <f t="shared" si="92"/>
        <v>12.5</v>
      </c>
      <c r="DD54" s="9">
        <f t="shared" si="93"/>
        <v>16.756756756756758</v>
      </c>
      <c r="DE54" s="9">
        <f t="shared" si="94"/>
        <v>18.518518518518519</v>
      </c>
      <c r="DF54" s="9">
        <f t="shared" si="95"/>
        <v>11.822660098522167</v>
      </c>
      <c r="DG54" s="9">
        <f t="shared" si="96"/>
        <v>10.810810810810811</v>
      </c>
      <c r="DH54" s="9">
        <f t="shared" si="97"/>
        <v>12.033195020746886</v>
      </c>
      <c r="DI54" s="9">
        <f t="shared" si="98"/>
        <v>11.374407582938389</v>
      </c>
    </row>
    <row r="55" spans="1:113" x14ac:dyDescent="0.2">
      <c r="A55" s="3" t="s">
        <v>233</v>
      </c>
      <c r="B55" s="3" t="e">
        <f>VLOOKUP(A55,#REF!,5,FALSE)</f>
        <v>#REF!</v>
      </c>
      <c r="C55" s="4">
        <v>3</v>
      </c>
      <c r="D55" s="35">
        <f t="shared" si="18"/>
        <v>3.991919191919191</v>
      </c>
      <c r="E55" s="35">
        <f t="shared" si="19"/>
        <v>4.711111111111105</v>
      </c>
      <c r="F55" s="35" t="str">
        <f t="shared" si="20"/>
        <v/>
      </c>
      <c r="G55" s="35" t="str">
        <f t="shared" si="21"/>
        <v/>
      </c>
      <c r="H55" s="35" t="str">
        <f t="shared" si="22"/>
        <v/>
      </c>
      <c r="I55" s="35" t="str">
        <f t="shared" si="23"/>
        <v/>
      </c>
      <c r="J55" s="35" t="str">
        <f t="shared" si="24"/>
        <v/>
      </c>
      <c r="K55" s="35" t="str">
        <f t="shared" si="25"/>
        <v/>
      </c>
      <c r="L55" s="35" t="str">
        <f t="shared" si="26"/>
        <v/>
      </c>
      <c r="M55" s="35" t="str">
        <f t="shared" si="27"/>
        <v/>
      </c>
      <c r="N55" s="35" t="str">
        <f t="shared" si="28"/>
        <v/>
      </c>
      <c r="O55" s="36">
        <f t="shared" si="29"/>
        <v>0.35000000000000142</v>
      </c>
      <c r="P55" s="35">
        <f t="shared" si="30"/>
        <v>-0.34999999999999787</v>
      </c>
      <c r="Q55" s="35" t="str">
        <f t="shared" si="31"/>
        <v/>
      </c>
      <c r="R55" s="35" t="str">
        <f t="shared" si="32"/>
        <v/>
      </c>
      <c r="S55" s="35" t="str">
        <f t="shared" si="33"/>
        <v/>
      </c>
      <c r="T55" s="35" t="str">
        <f t="shared" si="34"/>
        <v/>
      </c>
      <c r="U55" s="35" t="str">
        <f t="shared" si="35"/>
        <v/>
      </c>
      <c r="V55" s="35" t="str">
        <f t="shared" si="36"/>
        <v/>
      </c>
      <c r="W55" s="35" t="str">
        <f t="shared" si="37"/>
        <v/>
      </c>
      <c r="X55" s="35" t="str">
        <f t="shared" si="38"/>
        <v/>
      </c>
      <c r="Y55" s="35" t="str">
        <f t="shared" si="39"/>
        <v/>
      </c>
      <c r="Z55" s="35">
        <f t="shared" si="40"/>
        <v>100</v>
      </c>
      <c r="AA55" s="35">
        <f t="shared" si="41"/>
        <v>98.868236266005781</v>
      </c>
      <c r="AB55" s="35">
        <f t="shared" si="42"/>
        <v>0</v>
      </c>
      <c r="AC55" s="35">
        <f t="shared" si="43"/>
        <v>0</v>
      </c>
      <c r="AD55" s="35">
        <f t="shared" si="44"/>
        <v>0</v>
      </c>
      <c r="AE55" s="35">
        <f t="shared" si="45"/>
        <v>0</v>
      </c>
      <c r="AF55" s="35">
        <f t="shared" si="46"/>
        <v>0</v>
      </c>
      <c r="AG55" s="35">
        <f t="shared" si="47"/>
        <v>0</v>
      </c>
      <c r="AH55" s="35">
        <f t="shared" si="48"/>
        <v>0</v>
      </c>
      <c r="AI55" s="35">
        <f t="shared" si="49"/>
        <v>0</v>
      </c>
      <c r="AJ55" s="35">
        <f t="shared" si="50"/>
        <v>0</v>
      </c>
      <c r="AK55" s="36">
        <f t="shared" si="110"/>
        <v>100</v>
      </c>
      <c r="AL55" s="35">
        <f t="shared" si="111"/>
        <v>97.777777777777771</v>
      </c>
      <c r="AM55" s="35">
        <f t="shared" si="112"/>
        <v>0</v>
      </c>
      <c r="AN55" s="35">
        <f t="shared" si="113"/>
        <v>0</v>
      </c>
      <c r="AO55" s="35">
        <f t="shared" si="114"/>
        <v>0</v>
      </c>
      <c r="AP55" s="35">
        <f t="shared" si="115"/>
        <v>0</v>
      </c>
      <c r="AQ55" s="35">
        <f t="shared" si="116"/>
        <v>0</v>
      </c>
      <c r="AR55" s="35">
        <f t="shared" si="117"/>
        <v>0</v>
      </c>
      <c r="AS55" s="35">
        <f t="shared" si="118"/>
        <v>0</v>
      </c>
      <c r="AT55" s="35">
        <f t="shared" si="119"/>
        <v>0</v>
      </c>
      <c r="AU55" s="35">
        <f t="shared" si="120"/>
        <v>0</v>
      </c>
      <c r="AV55" s="36">
        <f t="shared" si="55"/>
        <v>100</v>
      </c>
      <c r="AW55" s="35">
        <f t="shared" si="56"/>
        <v>98.868236266005781</v>
      </c>
      <c r="AX55" s="35">
        <f t="shared" si="57"/>
        <v>0</v>
      </c>
      <c r="AY55" s="35">
        <f t="shared" si="58"/>
        <v>0</v>
      </c>
      <c r="AZ55" s="35">
        <f t="shared" si="59"/>
        <v>0</v>
      </c>
      <c r="BA55" s="35">
        <f t="shared" si="60"/>
        <v>0</v>
      </c>
      <c r="BB55" s="35">
        <f t="shared" si="61"/>
        <v>0</v>
      </c>
      <c r="BC55" s="35">
        <f t="shared" si="62"/>
        <v>0</v>
      </c>
      <c r="BD55" s="35">
        <f t="shared" si="63"/>
        <v>0</v>
      </c>
      <c r="BE55" s="35">
        <f t="shared" si="64"/>
        <v>0</v>
      </c>
      <c r="BF55" s="35">
        <f t="shared" si="65"/>
        <v>0</v>
      </c>
      <c r="BG55" s="36">
        <f t="shared" si="66"/>
        <v>57.904411764705884</v>
      </c>
      <c r="BH55" s="35">
        <f t="shared" si="67"/>
        <v>57.249070631970262</v>
      </c>
      <c r="BI55" s="35">
        <f t="shared" si="68"/>
        <v>0</v>
      </c>
      <c r="BJ55" s="35">
        <f t="shared" si="69"/>
        <v>0</v>
      </c>
      <c r="BK55" s="35">
        <f t="shared" si="70"/>
        <v>0</v>
      </c>
      <c r="BL55" s="35">
        <f t="shared" si="71"/>
        <v>0</v>
      </c>
      <c r="BM55" s="35">
        <f t="shared" si="72"/>
        <v>0</v>
      </c>
      <c r="BN55" s="35">
        <f t="shared" si="73"/>
        <v>0</v>
      </c>
      <c r="BO55" s="35">
        <f t="shared" si="74"/>
        <v>0</v>
      </c>
      <c r="BP55" s="35">
        <f t="shared" si="75"/>
        <v>0</v>
      </c>
      <c r="BQ55" s="35">
        <f t="shared" si="76"/>
        <v>0</v>
      </c>
      <c r="BR55" s="13">
        <f t="shared" si="99"/>
        <v>100</v>
      </c>
      <c r="BS55" s="14">
        <f t="shared" si="100"/>
        <v>97.777777777777771</v>
      </c>
      <c r="BT55" s="13">
        <f t="shared" si="101"/>
        <v>0</v>
      </c>
      <c r="BU55" s="14">
        <f t="shared" si="102"/>
        <v>0</v>
      </c>
      <c r="BV55" s="14">
        <f t="shared" si="103"/>
        <v>0</v>
      </c>
      <c r="BW55" s="14">
        <f t="shared" si="104"/>
        <v>0</v>
      </c>
      <c r="BX55" s="13">
        <f t="shared" si="105"/>
        <v>0</v>
      </c>
      <c r="BY55" s="14">
        <f t="shared" si="106"/>
        <v>0</v>
      </c>
      <c r="BZ55" s="14">
        <f t="shared" si="107"/>
        <v>0</v>
      </c>
      <c r="CA55" s="13">
        <f t="shared" si="108"/>
        <v>0</v>
      </c>
      <c r="CB55" s="14">
        <f t="shared" si="109"/>
        <v>0</v>
      </c>
      <c r="CC55" s="13">
        <v>31.5</v>
      </c>
      <c r="CD55" s="14">
        <v>30.8</v>
      </c>
      <c r="CN55" s="5">
        <v>2.4</v>
      </c>
      <c r="CO55" s="5">
        <v>1.8</v>
      </c>
      <c r="CP55" s="8" t="s">
        <v>180</v>
      </c>
      <c r="CQ55" s="5" t="s">
        <v>180</v>
      </c>
      <c r="CR55" s="5" t="s">
        <v>180</v>
      </c>
      <c r="CS55" s="5" t="s">
        <v>180</v>
      </c>
      <c r="CT55" s="8" t="s">
        <v>180</v>
      </c>
      <c r="CU55" s="5" t="s">
        <v>180</v>
      </c>
      <c r="CV55" s="5" t="s">
        <v>180</v>
      </c>
      <c r="CW55" s="8" t="s">
        <v>180</v>
      </c>
      <c r="CX55" s="5" t="s">
        <v>180</v>
      </c>
      <c r="CY55" s="9">
        <f t="shared" si="88"/>
        <v>7.6190476190476186</v>
      </c>
      <c r="CZ55" s="9">
        <f t="shared" si="89"/>
        <v>5.8441558441558437</v>
      </c>
      <c r="DA55" s="9" t="str">
        <f t="shared" si="90"/>
        <v/>
      </c>
      <c r="DB55" s="9" t="str">
        <f t="shared" si="91"/>
        <v/>
      </c>
      <c r="DC55" s="9" t="str">
        <f t="shared" si="92"/>
        <v/>
      </c>
      <c r="DD55" s="9" t="str">
        <f t="shared" si="93"/>
        <v/>
      </c>
      <c r="DE55" s="9" t="str">
        <f t="shared" si="94"/>
        <v/>
      </c>
      <c r="DF55" s="9" t="str">
        <f t="shared" si="95"/>
        <v/>
      </c>
      <c r="DG55" s="9" t="str">
        <f t="shared" si="96"/>
        <v/>
      </c>
      <c r="DH55" s="9" t="str">
        <f t="shared" si="97"/>
        <v/>
      </c>
      <c r="DI55" s="9" t="str">
        <f t="shared" si="98"/>
        <v/>
      </c>
    </row>
    <row r="56" spans="1:113" x14ac:dyDescent="0.2">
      <c r="A56" s="3" t="s">
        <v>234</v>
      </c>
      <c r="B56" s="3" t="e">
        <f>VLOOKUP(A56,#REF!,5,FALSE)</f>
        <v>#REF!</v>
      </c>
      <c r="C56" s="4">
        <v>4</v>
      </c>
      <c r="D56" s="35">
        <f t="shared" si="18"/>
        <v>2.8919191919191896</v>
      </c>
      <c r="E56" s="35">
        <f t="shared" si="19"/>
        <v>3.3111111111111029</v>
      </c>
      <c r="F56" s="35">
        <f t="shared" si="20"/>
        <v>-6.424427480916016</v>
      </c>
      <c r="G56" s="35">
        <f t="shared" si="21"/>
        <v>2.0007812500000028</v>
      </c>
      <c r="H56" s="35">
        <f t="shared" si="22"/>
        <v>-11.883593750000008</v>
      </c>
      <c r="I56" s="35">
        <f t="shared" si="23"/>
        <v>-3.5846774193548381</v>
      </c>
      <c r="J56" s="35">
        <f t="shared" si="24"/>
        <v>6.0389380530973469</v>
      </c>
      <c r="K56" s="35">
        <f t="shared" si="25"/>
        <v>5.2722689075630278</v>
      </c>
      <c r="L56" s="35" t="str">
        <f t="shared" si="26"/>
        <v/>
      </c>
      <c r="M56" s="35" t="str">
        <f t="shared" si="27"/>
        <v/>
      </c>
      <c r="N56" s="35" t="str">
        <f t="shared" si="28"/>
        <v/>
      </c>
      <c r="O56" s="36">
        <f t="shared" si="29"/>
        <v>7.6875</v>
      </c>
      <c r="P56" s="35">
        <f t="shared" si="30"/>
        <v>6.6875</v>
      </c>
      <c r="Q56" s="35">
        <f t="shared" si="31"/>
        <v>-3.9124999999999979</v>
      </c>
      <c r="R56" s="35">
        <f t="shared" si="32"/>
        <v>2.6875</v>
      </c>
      <c r="S56" s="35">
        <f t="shared" si="33"/>
        <v>-12.112499999999999</v>
      </c>
      <c r="T56" s="35">
        <f t="shared" si="34"/>
        <v>-10.112499999999999</v>
      </c>
      <c r="U56" s="35">
        <f t="shared" si="35"/>
        <v>5.4875000000000007</v>
      </c>
      <c r="V56" s="35">
        <f t="shared" si="36"/>
        <v>3.5875000000000021</v>
      </c>
      <c r="W56" s="35" t="str">
        <f t="shared" si="37"/>
        <v/>
      </c>
      <c r="X56" s="35" t="str">
        <f t="shared" si="38"/>
        <v/>
      </c>
      <c r="Y56" s="35" t="str">
        <f t="shared" si="39"/>
        <v/>
      </c>
      <c r="Z56" s="35">
        <f t="shared" si="40"/>
        <v>100</v>
      </c>
      <c r="AA56" s="35">
        <f t="shared" si="41"/>
        <v>97.789082371355903</v>
      </c>
      <c r="AB56" s="35">
        <f t="shared" si="42"/>
        <v>69.720830350751612</v>
      </c>
      <c r="AC56" s="35">
        <f t="shared" si="43"/>
        <v>100</v>
      </c>
      <c r="AD56" s="35">
        <f t="shared" si="44"/>
        <v>42.077892437358379</v>
      </c>
      <c r="AE56" s="35">
        <f t="shared" si="45"/>
        <v>70.023964395754888</v>
      </c>
      <c r="AF56" s="35">
        <f t="shared" si="46"/>
        <v>97.9770613908386</v>
      </c>
      <c r="AG56" s="35">
        <f t="shared" si="47"/>
        <v>100.00000000000001</v>
      </c>
      <c r="AH56" s="35">
        <f t="shared" si="48"/>
        <v>0</v>
      </c>
      <c r="AI56" s="35">
        <f t="shared" si="49"/>
        <v>0</v>
      </c>
      <c r="AJ56" s="35">
        <f t="shared" si="50"/>
        <v>0</v>
      </c>
      <c r="AK56" s="36">
        <f t="shared" si="110"/>
        <v>100</v>
      </c>
      <c r="AL56" s="35">
        <f t="shared" si="111"/>
        <v>96.71052631578948</v>
      </c>
      <c r="AM56" s="35">
        <f t="shared" si="112"/>
        <v>74.015748031496074</v>
      </c>
      <c r="AN56" s="35">
        <f t="shared" si="113"/>
        <v>100</v>
      </c>
      <c r="AO56" s="35">
        <f t="shared" si="114"/>
        <v>41.732283464566933</v>
      </c>
      <c r="AP56" s="35">
        <f t="shared" si="115"/>
        <v>49.606299212598429</v>
      </c>
      <c r="AQ56" s="35">
        <f t="shared" si="116"/>
        <v>100</v>
      </c>
      <c r="AR56" s="35">
        <f t="shared" si="117"/>
        <v>93.262411347517727</v>
      </c>
      <c r="AS56" s="35">
        <f t="shared" si="118"/>
        <v>0</v>
      </c>
      <c r="AT56" s="35">
        <f t="shared" si="119"/>
        <v>0</v>
      </c>
      <c r="AU56" s="35">
        <f t="shared" si="120"/>
        <v>0</v>
      </c>
      <c r="AV56" s="36">
        <f t="shared" si="55"/>
        <v>94.553791098188313</v>
      </c>
      <c r="AW56" s="35">
        <f t="shared" si="56"/>
        <v>92.463284662247162</v>
      </c>
      <c r="AX56" s="35">
        <f t="shared" si="57"/>
        <v>61.527825786380916</v>
      </c>
      <c r="AY56" s="35">
        <f t="shared" si="58"/>
        <v>88.248842529336898</v>
      </c>
      <c r="AZ56" s="35">
        <f t="shared" si="59"/>
        <v>37.133253036708155</v>
      </c>
      <c r="BA56" s="35">
        <f t="shared" si="60"/>
        <v>61.795338072408654</v>
      </c>
      <c r="BB56" s="35">
        <f t="shared" si="61"/>
        <v>97.9770613908386</v>
      </c>
      <c r="BC56" s="35">
        <f t="shared" si="62"/>
        <v>100.00000000000001</v>
      </c>
      <c r="BD56" s="35">
        <f t="shared" si="63"/>
        <v>0</v>
      </c>
      <c r="BE56" s="35">
        <f t="shared" si="64"/>
        <v>0</v>
      </c>
      <c r="BF56" s="35">
        <f t="shared" si="65"/>
        <v>0</v>
      </c>
      <c r="BG56" s="36">
        <f t="shared" si="66"/>
        <v>55.882352941176471</v>
      </c>
      <c r="BH56" s="35">
        <f t="shared" si="67"/>
        <v>54.646840148698885</v>
      </c>
      <c r="BI56" s="35">
        <f t="shared" si="68"/>
        <v>36.36363636363636</v>
      </c>
      <c r="BJ56" s="35">
        <f t="shared" si="69"/>
        <v>52.156057494866523</v>
      </c>
      <c r="BK56" s="35">
        <f t="shared" si="70"/>
        <v>21.946169772256731</v>
      </c>
      <c r="BL56" s="35">
        <f t="shared" si="71"/>
        <v>36.521739130434781</v>
      </c>
      <c r="BM56" s="35">
        <f t="shared" si="72"/>
        <v>57.905544147843941</v>
      </c>
      <c r="BN56" s="35">
        <f t="shared" si="73"/>
        <v>59.101123595505619</v>
      </c>
      <c r="BO56" s="35">
        <f t="shared" si="74"/>
        <v>0</v>
      </c>
      <c r="BP56" s="35">
        <f t="shared" si="75"/>
        <v>0</v>
      </c>
      <c r="BQ56" s="35">
        <f t="shared" si="76"/>
        <v>0</v>
      </c>
      <c r="BR56" s="13">
        <f t="shared" si="99"/>
        <v>100</v>
      </c>
      <c r="BS56" s="14">
        <f t="shared" si="100"/>
        <v>96.710526315789465</v>
      </c>
      <c r="BT56" s="13">
        <f t="shared" si="101"/>
        <v>61.842105263157897</v>
      </c>
      <c r="BU56" s="14">
        <f t="shared" si="102"/>
        <v>83.55263157894737</v>
      </c>
      <c r="BV56" s="14">
        <f t="shared" si="103"/>
        <v>34.868421052631582</v>
      </c>
      <c r="BW56" s="14">
        <f t="shared" si="104"/>
        <v>41.44736842105263</v>
      </c>
      <c r="BX56" s="13">
        <f t="shared" si="105"/>
        <v>92.76315789473685</v>
      </c>
      <c r="BY56" s="14">
        <f t="shared" si="106"/>
        <v>86.51315789473685</v>
      </c>
      <c r="BZ56" s="14">
        <f t="shared" si="107"/>
        <v>0</v>
      </c>
      <c r="CA56" s="13">
        <f t="shared" si="108"/>
        <v>0</v>
      </c>
      <c r="CB56" s="14">
        <f t="shared" si="109"/>
        <v>0</v>
      </c>
      <c r="CC56" s="13">
        <v>30.4</v>
      </c>
      <c r="CD56" s="14">
        <v>29.4</v>
      </c>
      <c r="CE56" s="13">
        <v>18.8</v>
      </c>
      <c r="CF56" s="14">
        <v>25.4</v>
      </c>
      <c r="CG56" s="14">
        <v>10.6</v>
      </c>
      <c r="CH56" s="14">
        <v>12.6</v>
      </c>
      <c r="CI56" s="13">
        <v>28.2</v>
      </c>
      <c r="CJ56" s="14">
        <v>26.3</v>
      </c>
      <c r="CN56" s="5">
        <v>5.6</v>
      </c>
      <c r="CO56" s="5">
        <v>5</v>
      </c>
      <c r="CP56" s="8">
        <v>5.0999999999999996</v>
      </c>
      <c r="CQ56" s="5">
        <v>4.5</v>
      </c>
      <c r="CR56" s="5">
        <v>3.4</v>
      </c>
      <c r="CS56" s="5">
        <v>3.3</v>
      </c>
      <c r="CT56" s="8">
        <v>3.7</v>
      </c>
      <c r="CU56" s="5">
        <v>3.8</v>
      </c>
      <c r="CV56" s="5" t="s">
        <v>180</v>
      </c>
      <c r="CW56" s="8" t="s">
        <v>180</v>
      </c>
      <c r="CX56" s="5" t="s">
        <v>180</v>
      </c>
      <c r="CY56" s="9">
        <f t="shared" si="88"/>
        <v>18.421052631578945</v>
      </c>
      <c r="CZ56" s="9">
        <f t="shared" si="89"/>
        <v>17.006802721088434</v>
      </c>
      <c r="DA56" s="9">
        <f t="shared" si="90"/>
        <v>27.127659574468083</v>
      </c>
      <c r="DB56" s="9">
        <f t="shared" si="91"/>
        <v>17.716535433070867</v>
      </c>
      <c r="DC56" s="9">
        <f t="shared" si="92"/>
        <v>32.075471698113205</v>
      </c>
      <c r="DD56" s="9">
        <f t="shared" si="93"/>
        <v>26.190476190476193</v>
      </c>
      <c r="DE56" s="9">
        <f t="shared" si="94"/>
        <v>13.120567375886527</v>
      </c>
      <c r="DF56" s="9">
        <f t="shared" si="95"/>
        <v>14.448669201520911</v>
      </c>
      <c r="DG56" s="9" t="str">
        <f t="shared" si="96"/>
        <v/>
      </c>
      <c r="DH56" s="9" t="str">
        <f t="shared" si="97"/>
        <v/>
      </c>
      <c r="DI56" s="9" t="str">
        <f t="shared" si="98"/>
        <v/>
      </c>
    </row>
    <row r="57" spans="1:113" x14ac:dyDescent="0.2">
      <c r="A57" s="3" t="s">
        <v>235</v>
      </c>
      <c r="B57" s="3" t="e">
        <f>VLOOKUP(A57,#REF!,5,FALSE)</f>
        <v>#REF!</v>
      </c>
      <c r="C57" s="4">
        <v>4</v>
      </c>
      <c r="D57" s="35">
        <f t="shared" si="18"/>
        <v>-7.7080808080808083</v>
      </c>
      <c r="E57" s="35">
        <f t="shared" si="19"/>
        <v>-6.5888888888888957</v>
      </c>
      <c r="F57" s="35">
        <f t="shared" si="20"/>
        <v>-16.424427480916016</v>
      </c>
      <c r="G57" s="35">
        <f t="shared" si="21"/>
        <v>-12.499218749999995</v>
      </c>
      <c r="H57" s="35">
        <f t="shared" si="22"/>
        <v>-8.3835937500000082</v>
      </c>
      <c r="I57" s="35">
        <f t="shared" si="23"/>
        <v>-2.9846774193548384</v>
      </c>
      <c r="J57" s="35">
        <f t="shared" si="24"/>
        <v>-5.9610619469026531</v>
      </c>
      <c r="K57" s="35">
        <f t="shared" si="25"/>
        <v>-6.2277310924369722</v>
      </c>
      <c r="L57" s="35">
        <f t="shared" si="26"/>
        <v>-13.857142857142861</v>
      </c>
      <c r="M57" s="35">
        <f t="shared" si="27"/>
        <v>-14.638679245283013</v>
      </c>
      <c r="N57" s="35">
        <f t="shared" si="28"/>
        <v>-15.348484848484853</v>
      </c>
      <c r="O57" s="36">
        <f t="shared" si="29"/>
        <v>7.2727272727272751</v>
      </c>
      <c r="P57" s="35">
        <f t="shared" si="30"/>
        <v>6.9727272727272744</v>
      </c>
      <c r="Q57" s="35">
        <f t="shared" si="31"/>
        <v>-3.7272727272727249</v>
      </c>
      <c r="R57" s="35">
        <f t="shared" si="32"/>
        <v>-1.6272727272727252</v>
      </c>
      <c r="S57" s="35">
        <f t="shared" si="33"/>
        <v>1.5727272727272741</v>
      </c>
      <c r="T57" s="35">
        <f t="shared" si="34"/>
        <v>0.67272727272727373</v>
      </c>
      <c r="U57" s="35">
        <f t="shared" si="35"/>
        <v>3.6727272727272737</v>
      </c>
      <c r="V57" s="35">
        <f t="shared" si="36"/>
        <v>2.2727272727272751</v>
      </c>
      <c r="W57" s="35">
        <f t="shared" si="37"/>
        <v>-5.0272727272727256</v>
      </c>
      <c r="X57" s="35">
        <f t="shared" si="38"/>
        <v>-5.6272727272727252</v>
      </c>
      <c r="Y57" s="35">
        <f t="shared" si="39"/>
        <v>-6.4272727272727259</v>
      </c>
      <c r="Z57" s="35">
        <f t="shared" si="40"/>
        <v>100</v>
      </c>
      <c r="AA57" s="35">
        <f t="shared" si="41"/>
        <v>99.583192519995507</v>
      </c>
      <c r="AB57" s="35">
        <f t="shared" si="42"/>
        <v>44.487427466150869</v>
      </c>
      <c r="AC57" s="35">
        <f t="shared" si="43"/>
        <v>58.498226619376503</v>
      </c>
      <c r="AD57" s="35">
        <f t="shared" si="44"/>
        <v>76.298701298701303</v>
      </c>
      <c r="AE57" s="35">
        <f t="shared" si="45"/>
        <v>100</v>
      </c>
      <c r="AF57" s="35">
        <f t="shared" si="46"/>
        <v>100</v>
      </c>
      <c r="AG57" s="35">
        <f t="shared" si="47"/>
        <v>99.980579830767098</v>
      </c>
      <c r="AH57" s="35">
        <f t="shared" si="48"/>
        <v>44.47001241873037</v>
      </c>
      <c r="AI57" s="35">
        <f t="shared" si="49"/>
        <v>100</v>
      </c>
      <c r="AJ57" s="35">
        <f t="shared" si="50"/>
        <v>91.725382368104476</v>
      </c>
      <c r="AK57" s="36">
        <f t="shared" si="110"/>
        <v>100</v>
      </c>
      <c r="AL57" s="35">
        <f t="shared" si="111"/>
        <v>98.484848484848484</v>
      </c>
      <c r="AM57" s="35">
        <f t="shared" si="112"/>
        <v>62.411347517730505</v>
      </c>
      <c r="AN57" s="35">
        <f t="shared" si="113"/>
        <v>77.304964539007088</v>
      </c>
      <c r="AO57" s="35">
        <f t="shared" si="114"/>
        <v>100</v>
      </c>
      <c r="AP57" s="35">
        <f t="shared" si="115"/>
        <v>93.61702127659575</v>
      </c>
      <c r="AQ57" s="35">
        <f t="shared" si="116"/>
        <v>100</v>
      </c>
      <c r="AR57" s="35">
        <f t="shared" si="117"/>
        <v>91.358024691358025</v>
      </c>
      <c r="AS57" s="35">
        <f t="shared" si="118"/>
        <v>46.296296296296298</v>
      </c>
      <c r="AT57" s="35">
        <f t="shared" si="119"/>
        <v>100</v>
      </c>
      <c r="AU57" s="35">
        <f t="shared" si="120"/>
        <v>88.405797101449267</v>
      </c>
      <c r="AV57" s="36">
        <f t="shared" si="55"/>
        <v>95.128676470588246</v>
      </c>
      <c r="AW57" s="35">
        <f t="shared" si="56"/>
        <v>94.732173031429554</v>
      </c>
      <c r="AX57" s="35">
        <f t="shared" si="57"/>
        <v>44.487427466150869</v>
      </c>
      <c r="AY57" s="35">
        <f t="shared" si="58"/>
        <v>58.498226619376503</v>
      </c>
      <c r="AZ57" s="35">
        <f t="shared" si="59"/>
        <v>76.298701298701303</v>
      </c>
      <c r="BA57" s="35">
        <f t="shared" si="60"/>
        <v>100</v>
      </c>
      <c r="BB57" s="35">
        <f t="shared" si="61"/>
        <v>86.94231846182565</v>
      </c>
      <c r="BC57" s="35">
        <f t="shared" si="62"/>
        <v>86.925434116445359</v>
      </c>
      <c r="BD57" s="35">
        <f t="shared" si="63"/>
        <v>38.663259817105974</v>
      </c>
      <c r="BE57" s="35">
        <f t="shared" si="64"/>
        <v>34.350649350649348</v>
      </c>
      <c r="BF57" s="35">
        <f t="shared" si="65"/>
        <v>31.508264462809915</v>
      </c>
      <c r="BG57" s="36">
        <f t="shared" si="66"/>
        <v>36.397058823529413</v>
      </c>
      <c r="BH57" s="35">
        <f t="shared" si="67"/>
        <v>36.245353159851305</v>
      </c>
      <c r="BI57" s="35">
        <f t="shared" si="68"/>
        <v>17.021276595744681</v>
      </c>
      <c r="BJ57" s="35">
        <f t="shared" si="69"/>
        <v>22.381930184804926</v>
      </c>
      <c r="BK57" s="35">
        <f t="shared" si="70"/>
        <v>29.192546583850934</v>
      </c>
      <c r="BL57" s="35">
        <f t="shared" si="71"/>
        <v>38.260869565217391</v>
      </c>
      <c r="BM57" s="35">
        <f t="shared" si="72"/>
        <v>33.264887063655031</v>
      </c>
      <c r="BN57" s="35">
        <f t="shared" si="73"/>
        <v>33.258426966292134</v>
      </c>
      <c r="BO57" s="35">
        <f t="shared" si="74"/>
        <v>14.792899408284024</v>
      </c>
      <c r="BP57" s="35">
        <f t="shared" si="75"/>
        <v>13.142857142857142</v>
      </c>
      <c r="BQ57" s="35">
        <f t="shared" si="76"/>
        <v>12.055335968379445</v>
      </c>
      <c r="BR57" s="13">
        <f t="shared" si="99"/>
        <v>100</v>
      </c>
      <c r="BS57" s="14">
        <f t="shared" si="100"/>
        <v>98.484848484848484</v>
      </c>
      <c r="BT57" s="13">
        <f t="shared" si="101"/>
        <v>44.44444444444445</v>
      </c>
      <c r="BU57" s="14">
        <f t="shared" si="102"/>
        <v>55.050505050505052</v>
      </c>
      <c r="BV57" s="14">
        <f t="shared" si="103"/>
        <v>71.212121212121204</v>
      </c>
      <c r="BW57" s="14">
        <f t="shared" si="104"/>
        <v>66.666666666666657</v>
      </c>
      <c r="BX57" s="13">
        <f t="shared" si="105"/>
        <v>81.818181818181813</v>
      </c>
      <c r="BY57" s="14">
        <f t="shared" si="106"/>
        <v>74.747474747474755</v>
      </c>
      <c r="BZ57" s="14">
        <f t="shared" si="107"/>
        <v>37.878787878787875</v>
      </c>
      <c r="CA57" s="13">
        <f t="shared" si="108"/>
        <v>34.848484848484851</v>
      </c>
      <c r="CB57" s="14">
        <f t="shared" si="109"/>
        <v>30.808080808080806</v>
      </c>
      <c r="CC57" s="13">
        <v>19.8</v>
      </c>
      <c r="CD57" s="14">
        <v>19.5</v>
      </c>
      <c r="CE57" s="13">
        <v>8.8000000000000007</v>
      </c>
      <c r="CF57" s="14">
        <v>10.9</v>
      </c>
      <c r="CG57" s="14">
        <v>14.1</v>
      </c>
      <c r="CH57" s="14">
        <v>13.2</v>
      </c>
      <c r="CI57" s="13">
        <v>16.2</v>
      </c>
      <c r="CJ57" s="14">
        <v>14.8</v>
      </c>
      <c r="CK57" s="14">
        <v>7.5</v>
      </c>
      <c r="CL57" s="13">
        <v>6.9</v>
      </c>
      <c r="CM57" s="14">
        <v>6.1</v>
      </c>
      <c r="CN57" s="5">
        <v>2.2000000000000002</v>
      </c>
      <c r="CO57" s="5">
        <v>2.4</v>
      </c>
      <c r="CP57" s="8">
        <v>0.5</v>
      </c>
      <c r="CQ57" s="5">
        <v>0.6</v>
      </c>
      <c r="CR57" s="5">
        <v>0.7</v>
      </c>
      <c r="CS57" s="5">
        <v>0.6</v>
      </c>
      <c r="CT57" s="8">
        <v>1.9</v>
      </c>
      <c r="CU57" s="5">
        <v>2.4</v>
      </c>
      <c r="CV57" s="5">
        <v>0.7</v>
      </c>
      <c r="CW57" s="8">
        <v>0.7</v>
      </c>
      <c r="CX57" s="5">
        <v>0.9</v>
      </c>
      <c r="CY57" s="9">
        <f t="shared" si="88"/>
        <v>11.111111111111112</v>
      </c>
      <c r="CZ57" s="9">
        <f t="shared" si="89"/>
        <v>12.307692307692307</v>
      </c>
      <c r="DA57" s="9">
        <f t="shared" si="90"/>
        <v>5.6818181818181817</v>
      </c>
      <c r="DB57" s="9">
        <f t="shared" si="91"/>
        <v>5.5045871559633026</v>
      </c>
      <c r="DC57" s="9">
        <f t="shared" si="92"/>
        <v>4.9645390070921982</v>
      </c>
      <c r="DD57" s="9">
        <f t="shared" si="93"/>
        <v>4.5454545454545459</v>
      </c>
      <c r="DE57" s="9">
        <f t="shared" si="94"/>
        <v>11.728395061728394</v>
      </c>
      <c r="DF57" s="9">
        <f t="shared" si="95"/>
        <v>16.216216216216214</v>
      </c>
      <c r="DG57" s="9">
        <f t="shared" si="96"/>
        <v>9.3333333333333321</v>
      </c>
      <c r="DH57" s="9">
        <f t="shared" si="97"/>
        <v>10.144927536231883</v>
      </c>
      <c r="DI57" s="9">
        <f t="shared" si="98"/>
        <v>14.754098360655741</v>
      </c>
    </row>
    <row r="58" spans="1:113" x14ac:dyDescent="0.2">
      <c r="A58" s="3" t="s">
        <v>236</v>
      </c>
      <c r="B58" s="3" t="e">
        <f>VLOOKUP(A58,#REF!,5,FALSE)</f>
        <v>#REF!</v>
      </c>
      <c r="C58" s="4">
        <v>5</v>
      </c>
      <c r="D58" s="35">
        <f t="shared" si="18"/>
        <v>-2.4080808080808076</v>
      </c>
      <c r="E58" s="35">
        <f t="shared" si="19"/>
        <v>9.4111111111111043</v>
      </c>
      <c r="F58" s="35" t="str">
        <f t="shared" si="20"/>
        <v/>
      </c>
      <c r="G58" s="35" t="str">
        <f t="shared" si="21"/>
        <v/>
      </c>
      <c r="H58" s="35" t="str">
        <f t="shared" si="22"/>
        <v/>
      </c>
      <c r="I58" s="35" t="str">
        <f t="shared" si="23"/>
        <v/>
      </c>
      <c r="J58" s="35">
        <f t="shared" si="24"/>
        <v>-4.4610619469026531</v>
      </c>
      <c r="K58" s="35">
        <f t="shared" si="25"/>
        <v>-9.8277310924369736</v>
      </c>
      <c r="L58" s="35" t="str">
        <f t="shared" si="26"/>
        <v/>
      </c>
      <c r="M58" s="35" t="str">
        <f t="shared" si="27"/>
        <v/>
      </c>
      <c r="N58" s="35" t="str">
        <f t="shared" si="28"/>
        <v/>
      </c>
      <c r="O58" s="36">
        <f t="shared" si="29"/>
        <v>2.7250000000000014</v>
      </c>
      <c r="P58" s="35">
        <f t="shared" si="30"/>
        <v>13.125</v>
      </c>
      <c r="Q58" s="35" t="str">
        <f t="shared" si="31"/>
        <v/>
      </c>
      <c r="R58" s="35" t="str">
        <f t="shared" si="32"/>
        <v/>
      </c>
      <c r="S58" s="35" t="str">
        <f t="shared" si="33"/>
        <v/>
      </c>
      <c r="T58" s="35" t="str">
        <f t="shared" si="34"/>
        <v/>
      </c>
      <c r="U58" s="35">
        <f t="shared" si="35"/>
        <v>-4.6750000000000007</v>
      </c>
      <c r="V58" s="35">
        <f t="shared" si="36"/>
        <v>-11.175000000000001</v>
      </c>
      <c r="W58" s="35" t="str">
        <f t="shared" si="37"/>
        <v/>
      </c>
      <c r="X58" s="35" t="str">
        <f t="shared" si="38"/>
        <v/>
      </c>
      <c r="Y58" s="35" t="str">
        <f t="shared" si="39"/>
        <v/>
      </c>
      <c r="Z58" s="35">
        <f t="shared" si="40"/>
        <v>69.924399337199674</v>
      </c>
      <c r="AA58" s="35">
        <f t="shared" si="41"/>
        <v>100</v>
      </c>
      <c r="AB58" s="35">
        <f t="shared" si="42"/>
        <v>0</v>
      </c>
      <c r="AC58" s="35">
        <f t="shared" si="43"/>
        <v>0</v>
      </c>
      <c r="AD58" s="35">
        <f t="shared" si="44"/>
        <v>0</v>
      </c>
      <c r="AE58" s="35">
        <f t="shared" si="45"/>
        <v>0</v>
      </c>
      <c r="AF58" s="35">
        <f t="shared" si="46"/>
        <v>100</v>
      </c>
      <c r="AG58" s="35">
        <f t="shared" si="47"/>
        <v>69.249031930425957</v>
      </c>
      <c r="AH58" s="35">
        <f t="shared" si="48"/>
        <v>0</v>
      </c>
      <c r="AI58" s="35">
        <f t="shared" si="49"/>
        <v>0</v>
      </c>
      <c r="AJ58" s="35">
        <f t="shared" si="50"/>
        <v>0</v>
      </c>
      <c r="AK58" s="36">
        <f t="shared" si="110"/>
        <v>70.704225352112672</v>
      </c>
      <c r="AL58" s="35">
        <f t="shared" si="111"/>
        <v>100</v>
      </c>
      <c r="AM58" s="35">
        <f t="shared" si="112"/>
        <v>0</v>
      </c>
      <c r="AN58" s="35">
        <f t="shared" si="113"/>
        <v>0</v>
      </c>
      <c r="AO58" s="35">
        <f t="shared" si="114"/>
        <v>0</v>
      </c>
      <c r="AP58" s="35">
        <f t="shared" si="115"/>
        <v>0</v>
      </c>
      <c r="AQ58" s="35">
        <f t="shared" si="116"/>
        <v>100</v>
      </c>
      <c r="AR58" s="35">
        <f t="shared" si="117"/>
        <v>63.27683615819209</v>
      </c>
      <c r="AS58" s="35">
        <f t="shared" si="118"/>
        <v>0</v>
      </c>
      <c r="AT58" s="35">
        <f t="shared" si="119"/>
        <v>0</v>
      </c>
      <c r="AU58" s="35">
        <f t="shared" si="120"/>
        <v>0</v>
      </c>
      <c r="AV58" s="36">
        <f t="shared" si="55"/>
        <v>69.924399337199674</v>
      </c>
      <c r="AW58" s="35">
        <f t="shared" si="56"/>
        <v>100</v>
      </c>
      <c r="AX58" s="35">
        <f t="shared" si="57"/>
        <v>0</v>
      </c>
      <c r="AY58" s="35">
        <f t="shared" si="58"/>
        <v>0</v>
      </c>
      <c r="AZ58" s="35">
        <f t="shared" si="59"/>
        <v>0</v>
      </c>
      <c r="BA58" s="35">
        <f t="shared" si="60"/>
        <v>0</v>
      </c>
      <c r="BB58" s="35">
        <f t="shared" si="61"/>
        <v>55.080544870867904</v>
      </c>
      <c r="BC58" s="35">
        <f t="shared" si="62"/>
        <v>38.142744105079913</v>
      </c>
      <c r="BD58" s="35">
        <f t="shared" si="63"/>
        <v>0</v>
      </c>
      <c r="BE58" s="35">
        <f t="shared" si="64"/>
        <v>0</v>
      </c>
      <c r="BF58" s="35">
        <f t="shared" si="65"/>
        <v>0</v>
      </c>
      <c r="BG58" s="36">
        <f t="shared" si="66"/>
        <v>46.139705882352942</v>
      </c>
      <c r="BH58" s="35">
        <f t="shared" si="67"/>
        <v>65.985130111524171</v>
      </c>
      <c r="BI58" s="35">
        <f t="shared" si="68"/>
        <v>0</v>
      </c>
      <c r="BJ58" s="35">
        <f t="shared" si="69"/>
        <v>0</v>
      </c>
      <c r="BK58" s="35">
        <f t="shared" si="70"/>
        <v>0</v>
      </c>
      <c r="BL58" s="35">
        <f t="shared" si="71"/>
        <v>0</v>
      </c>
      <c r="BM58" s="35">
        <f t="shared" si="72"/>
        <v>36.344969199178642</v>
      </c>
      <c r="BN58" s="35">
        <f t="shared" si="73"/>
        <v>25.168539325842698</v>
      </c>
      <c r="BO58" s="35">
        <f t="shared" si="74"/>
        <v>0</v>
      </c>
      <c r="BP58" s="35">
        <f t="shared" si="75"/>
        <v>0</v>
      </c>
      <c r="BQ58" s="35">
        <f t="shared" si="76"/>
        <v>0</v>
      </c>
      <c r="BR58" s="13">
        <f t="shared" si="99"/>
        <v>70.704225352112687</v>
      </c>
      <c r="BS58" s="14">
        <f t="shared" si="100"/>
        <v>100</v>
      </c>
      <c r="BT58" s="13">
        <f t="shared" si="101"/>
        <v>0</v>
      </c>
      <c r="BU58" s="14">
        <f t="shared" si="102"/>
        <v>0</v>
      </c>
      <c r="BV58" s="14">
        <f t="shared" si="103"/>
        <v>0</v>
      </c>
      <c r="BW58" s="14">
        <f t="shared" si="104"/>
        <v>0</v>
      </c>
      <c r="BX58" s="13">
        <f t="shared" si="105"/>
        <v>49.859154929577464</v>
      </c>
      <c r="BY58" s="14">
        <f t="shared" si="106"/>
        <v>31.549295774647884</v>
      </c>
      <c r="BZ58" s="14">
        <f t="shared" si="107"/>
        <v>0</v>
      </c>
      <c r="CA58" s="13">
        <f t="shared" si="108"/>
        <v>0</v>
      </c>
      <c r="CB58" s="14">
        <f t="shared" si="109"/>
        <v>0</v>
      </c>
      <c r="CC58" s="13">
        <v>25.1</v>
      </c>
      <c r="CD58" s="14">
        <v>35.5</v>
      </c>
      <c r="CI58" s="13">
        <v>17.7</v>
      </c>
      <c r="CJ58" s="14">
        <v>11.2</v>
      </c>
      <c r="CN58" s="5">
        <v>3.2</v>
      </c>
      <c r="CO58" s="5">
        <v>2.7</v>
      </c>
      <c r="CP58" s="8" t="s">
        <v>180</v>
      </c>
      <c r="CQ58" s="5" t="s">
        <v>180</v>
      </c>
      <c r="CR58" s="5" t="s">
        <v>180</v>
      </c>
      <c r="CS58" s="5" t="s">
        <v>180</v>
      </c>
      <c r="CT58" s="8">
        <v>1</v>
      </c>
      <c r="CU58" s="5">
        <v>1.3</v>
      </c>
      <c r="CV58" s="5" t="s">
        <v>180</v>
      </c>
      <c r="CW58" s="8" t="s">
        <v>180</v>
      </c>
      <c r="CX58" s="5" t="s">
        <v>180</v>
      </c>
      <c r="CY58" s="9">
        <f t="shared" si="88"/>
        <v>12.749003984063744</v>
      </c>
      <c r="CZ58" s="9">
        <f t="shared" si="89"/>
        <v>7.6056338028169019</v>
      </c>
      <c r="DA58" s="9" t="str">
        <f t="shared" si="90"/>
        <v/>
      </c>
      <c r="DB58" s="9" t="str">
        <f t="shared" si="91"/>
        <v/>
      </c>
      <c r="DC58" s="9" t="str">
        <f t="shared" si="92"/>
        <v/>
      </c>
      <c r="DD58" s="9" t="str">
        <f t="shared" si="93"/>
        <v/>
      </c>
      <c r="DE58" s="9">
        <f t="shared" si="94"/>
        <v>5.6497175141242941</v>
      </c>
      <c r="DF58" s="9">
        <f t="shared" si="95"/>
        <v>11.607142857142859</v>
      </c>
      <c r="DG58" s="9" t="str">
        <f t="shared" si="96"/>
        <v/>
      </c>
      <c r="DH58" s="9" t="str">
        <f t="shared" si="97"/>
        <v/>
      </c>
      <c r="DI58" s="9" t="str">
        <f t="shared" si="98"/>
        <v/>
      </c>
    </row>
    <row r="59" spans="1:113" x14ac:dyDescent="0.2">
      <c r="A59" s="3" t="s">
        <v>237</v>
      </c>
      <c r="B59" s="3" t="e">
        <f>VLOOKUP(A59,#REF!,5,FALSE)</f>
        <v>#REF!</v>
      </c>
      <c r="C59" s="4">
        <v>5</v>
      </c>
      <c r="D59" s="35" t="str">
        <f t="shared" si="18"/>
        <v/>
      </c>
      <c r="E59" s="35" t="str">
        <f t="shared" si="19"/>
        <v/>
      </c>
      <c r="F59" s="35">
        <f t="shared" si="20"/>
        <v>5.9755725190839826</v>
      </c>
      <c r="G59" s="35">
        <f t="shared" si="21"/>
        <v>-2.4992187499999972</v>
      </c>
      <c r="H59" s="35">
        <f t="shared" si="22"/>
        <v>14.616406249999994</v>
      </c>
      <c r="I59" s="35">
        <f t="shared" si="23"/>
        <v>1.3153225806451623</v>
      </c>
      <c r="J59" s="35">
        <f t="shared" si="24"/>
        <v>8.938938053097349</v>
      </c>
      <c r="K59" s="35">
        <f t="shared" si="25"/>
        <v>-0.32773109243697363</v>
      </c>
      <c r="L59" s="35" t="str">
        <f t="shared" si="26"/>
        <v/>
      </c>
      <c r="M59" s="35">
        <f t="shared" si="27"/>
        <v>16.161320754716989</v>
      </c>
      <c r="N59" s="35">
        <f t="shared" si="28"/>
        <v>8.851515151515148</v>
      </c>
      <c r="O59" s="36" t="str">
        <f t="shared" si="29"/>
        <v/>
      </c>
      <c r="P59" s="35" t="str">
        <f t="shared" si="30"/>
        <v/>
      </c>
      <c r="Q59" s="35">
        <f t="shared" si="31"/>
        <v>2.8874999999999993</v>
      </c>
      <c r="R59" s="35">
        <f t="shared" si="32"/>
        <v>-7.4125000000000014</v>
      </c>
      <c r="S59" s="35">
        <f t="shared" si="33"/>
        <v>8.7875000000000014</v>
      </c>
      <c r="T59" s="35">
        <f t="shared" si="34"/>
        <v>-10.8125</v>
      </c>
      <c r="U59" s="35">
        <f t="shared" si="35"/>
        <v>2.7875000000000014</v>
      </c>
      <c r="V59" s="35">
        <f t="shared" si="36"/>
        <v>-7.6125000000000007</v>
      </c>
      <c r="W59" s="35" t="str">
        <f t="shared" si="37"/>
        <v/>
      </c>
      <c r="X59" s="35">
        <f t="shared" si="38"/>
        <v>9.3875000000000028</v>
      </c>
      <c r="Y59" s="35">
        <f t="shared" si="39"/>
        <v>1.9875000000000007</v>
      </c>
      <c r="Z59" s="35">
        <f t="shared" si="40"/>
        <v>0</v>
      </c>
      <c r="AA59" s="35">
        <f t="shared" si="41"/>
        <v>0</v>
      </c>
      <c r="AB59" s="35">
        <f t="shared" si="42"/>
        <v>78.566475676070198</v>
      </c>
      <c r="AC59" s="35">
        <f t="shared" si="43"/>
        <v>55.871527643252868</v>
      </c>
      <c r="AD59" s="35">
        <f t="shared" si="44"/>
        <v>100</v>
      </c>
      <c r="AE59" s="35">
        <f t="shared" si="45"/>
        <v>66.037735849056588</v>
      </c>
      <c r="AF59" s="35">
        <f t="shared" si="46"/>
        <v>100</v>
      </c>
      <c r="AG59" s="35">
        <f t="shared" si="47"/>
        <v>72.841504389609469</v>
      </c>
      <c r="AH59" s="35">
        <f t="shared" si="48"/>
        <v>0</v>
      </c>
      <c r="AI59" s="35">
        <f t="shared" si="49"/>
        <v>100</v>
      </c>
      <c r="AJ59" s="35">
        <f t="shared" si="50"/>
        <v>83.389249431228436</v>
      </c>
      <c r="AK59" s="36">
        <f t="shared" si="110"/>
        <v>0</v>
      </c>
      <c r="AL59" s="35">
        <f t="shared" si="111"/>
        <v>0</v>
      </c>
      <c r="AM59" s="35">
        <f t="shared" si="112"/>
        <v>84.097035040431265</v>
      </c>
      <c r="AN59" s="35">
        <f t="shared" si="113"/>
        <v>56.334231805929917</v>
      </c>
      <c r="AO59" s="35">
        <f t="shared" si="114"/>
        <v>100</v>
      </c>
      <c r="AP59" s="35">
        <f t="shared" si="115"/>
        <v>47.169811320754718</v>
      </c>
      <c r="AQ59" s="35">
        <f t="shared" si="116"/>
        <v>100</v>
      </c>
      <c r="AR59" s="35">
        <f t="shared" si="117"/>
        <v>66.559485530546624</v>
      </c>
      <c r="AS59" s="35">
        <f t="shared" si="118"/>
        <v>0</v>
      </c>
      <c r="AT59" s="35">
        <f t="shared" si="119"/>
        <v>100</v>
      </c>
      <c r="AU59" s="35">
        <f t="shared" si="120"/>
        <v>80.371352785145888</v>
      </c>
      <c r="AV59" s="36">
        <f t="shared" si="55"/>
        <v>0</v>
      </c>
      <c r="AW59" s="35">
        <f t="shared" si="56"/>
        <v>0</v>
      </c>
      <c r="AX59" s="35">
        <f t="shared" si="57"/>
        <v>78.566475676070198</v>
      </c>
      <c r="AY59" s="35">
        <f t="shared" si="58"/>
        <v>55.871527643252868</v>
      </c>
      <c r="AZ59" s="35">
        <f t="shared" si="59"/>
        <v>100</v>
      </c>
      <c r="BA59" s="35">
        <f t="shared" si="60"/>
        <v>66.037735849056588</v>
      </c>
      <c r="BB59" s="35">
        <f t="shared" si="61"/>
        <v>83.138971756227946</v>
      </c>
      <c r="BC59" s="35">
        <f t="shared" si="62"/>
        <v>60.559677761288953</v>
      </c>
      <c r="BD59" s="35">
        <f t="shared" si="63"/>
        <v>0</v>
      </c>
      <c r="BE59" s="35">
        <f t="shared" si="64"/>
        <v>93.487870619946094</v>
      </c>
      <c r="BF59" s="35">
        <f t="shared" si="65"/>
        <v>77.958833619210978</v>
      </c>
      <c r="BG59" s="36">
        <f t="shared" si="66"/>
        <v>0</v>
      </c>
      <c r="BH59" s="35">
        <f t="shared" si="67"/>
        <v>0</v>
      </c>
      <c r="BI59" s="35">
        <f t="shared" si="68"/>
        <v>60.348162475822051</v>
      </c>
      <c r="BJ59" s="35">
        <f t="shared" si="69"/>
        <v>42.915811088295683</v>
      </c>
      <c r="BK59" s="35">
        <f t="shared" si="70"/>
        <v>76.811594202898561</v>
      </c>
      <c r="BL59" s="35">
        <f t="shared" si="71"/>
        <v>50.724637681159422</v>
      </c>
      <c r="BM59" s="35">
        <f t="shared" si="72"/>
        <v>63.860369609856257</v>
      </c>
      <c r="BN59" s="35">
        <f t="shared" si="73"/>
        <v>46.516853932584269</v>
      </c>
      <c r="BO59" s="35">
        <f t="shared" si="74"/>
        <v>0</v>
      </c>
      <c r="BP59" s="35">
        <f t="shared" si="75"/>
        <v>71.809523809523824</v>
      </c>
      <c r="BQ59" s="35">
        <f t="shared" si="76"/>
        <v>59.881422924901187</v>
      </c>
      <c r="BR59" s="13">
        <f t="shared" si="99"/>
        <v>0</v>
      </c>
      <c r="BS59" s="14">
        <f t="shared" si="100"/>
        <v>0</v>
      </c>
      <c r="BT59" s="13">
        <f t="shared" si="101"/>
        <v>82.75862068965516</v>
      </c>
      <c r="BU59" s="14">
        <f t="shared" si="102"/>
        <v>55.437665782493362</v>
      </c>
      <c r="BV59" s="14">
        <f t="shared" si="103"/>
        <v>98.408488063660471</v>
      </c>
      <c r="BW59" s="14">
        <f t="shared" si="104"/>
        <v>46.41909814323607</v>
      </c>
      <c r="BX59" s="13">
        <f t="shared" si="105"/>
        <v>82.49336870026525</v>
      </c>
      <c r="BY59" s="14">
        <f t="shared" si="106"/>
        <v>54.907161803713521</v>
      </c>
      <c r="BZ59" s="14">
        <f t="shared" si="107"/>
        <v>0</v>
      </c>
      <c r="CA59" s="13">
        <f t="shared" si="108"/>
        <v>100</v>
      </c>
      <c r="CB59" s="14">
        <f t="shared" si="109"/>
        <v>80.371352785145888</v>
      </c>
      <c r="CE59" s="13">
        <v>31.2</v>
      </c>
      <c r="CF59" s="14">
        <v>20.9</v>
      </c>
      <c r="CG59" s="14">
        <v>37.1</v>
      </c>
      <c r="CH59" s="14">
        <v>17.5</v>
      </c>
      <c r="CI59" s="13">
        <v>31.1</v>
      </c>
      <c r="CJ59" s="14">
        <v>20.7</v>
      </c>
      <c r="CL59" s="13">
        <v>37.700000000000003</v>
      </c>
      <c r="CM59" s="14">
        <v>30.3</v>
      </c>
      <c r="CN59" s="5" t="s">
        <v>180</v>
      </c>
      <c r="CO59" s="5" t="s">
        <v>180</v>
      </c>
      <c r="CP59" s="8">
        <v>2.7</v>
      </c>
      <c r="CQ59" s="5">
        <v>2.1</v>
      </c>
      <c r="CR59" s="5">
        <v>3.6</v>
      </c>
      <c r="CS59" s="5">
        <v>3.4</v>
      </c>
      <c r="CT59" s="8">
        <v>2.9</v>
      </c>
      <c r="CU59" s="5">
        <v>1.9</v>
      </c>
      <c r="CV59" s="5" t="s">
        <v>180</v>
      </c>
      <c r="CW59" s="8">
        <v>5</v>
      </c>
      <c r="CX59" s="5">
        <v>5.5</v>
      </c>
      <c r="CY59" s="9" t="str">
        <f t="shared" si="88"/>
        <v/>
      </c>
      <c r="CZ59" s="9" t="str">
        <f t="shared" si="89"/>
        <v/>
      </c>
      <c r="DA59" s="9">
        <f t="shared" si="90"/>
        <v>8.6538461538461551</v>
      </c>
      <c r="DB59" s="9">
        <f t="shared" si="91"/>
        <v>10.047846889952154</v>
      </c>
      <c r="DC59" s="9">
        <f t="shared" si="92"/>
        <v>9.703504043126685</v>
      </c>
      <c r="DD59" s="9">
        <f t="shared" si="93"/>
        <v>19.428571428571427</v>
      </c>
      <c r="DE59" s="9">
        <f t="shared" si="94"/>
        <v>9.32475884244373</v>
      </c>
      <c r="DF59" s="9">
        <f t="shared" si="95"/>
        <v>9.1787439613526569</v>
      </c>
      <c r="DG59" s="9" t="str">
        <f t="shared" si="96"/>
        <v/>
      </c>
      <c r="DH59" s="9">
        <f t="shared" si="97"/>
        <v>13.262599469496021</v>
      </c>
      <c r="DI59" s="9">
        <f t="shared" si="98"/>
        <v>18.151815181518153</v>
      </c>
    </row>
    <row r="60" spans="1:113" x14ac:dyDescent="0.2">
      <c r="A60" s="3" t="s">
        <v>238</v>
      </c>
      <c r="B60" s="3" t="e">
        <f>VLOOKUP(A60,#REF!,5,FALSE)</f>
        <v>#REF!</v>
      </c>
      <c r="C60" s="4">
        <v>4</v>
      </c>
      <c r="D60" s="35">
        <f t="shared" si="18"/>
        <v>-16.608080808080807</v>
      </c>
      <c r="E60" s="35">
        <f t="shared" si="19"/>
        <v>-16.588888888888896</v>
      </c>
      <c r="F60" s="35" t="str">
        <f t="shared" si="20"/>
        <v/>
      </c>
      <c r="G60" s="35" t="str">
        <f t="shared" si="21"/>
        <v/>
      </c>
      <c r="H60" s="35" t="str">
        <f t="shared" si="22"/>
        <v/>
      </c>
      <c r="I60" s="35" t="str">
        <f t="shared" si="23"/>
        <v/>
      </c>
      <c r="J60" s="35" t="str">
        <f t="shared" si="24"/>
        <v/>
      </c>
      <c r="K60" s="35" t="str">
        <f t="shared" si="25"/>
        <v/>
      </c>
      <c r="L60" s="35" t="str">
        <f t="shared" si="26"/>
        <v/>
      </c>
      <c r="M60" s="35" t="str">
        <f t="shared" si="27"/>
        <v/>
      </c>
      <c r="N60" s="35">
        <f t="shared" si="28"/>
        <v>-7.4484848484848527</v>
      </c>
      <c r="O60" s="36">
        <f t="shared" si="29"/>
        <v>-0.56666666666666643</v>
      </c>
      <c r="P60" s="35">
        <f t="shared" si="30"/>
        <v>-1.9666666666666668</v>
      </c>
      <c r="Q60" s="35" t="str">
        <f t="shared" si="31"/>
        <v/>
      </c>
      <c r="R60" s="35" t="str">
        <f t="shared" si="32"/>
        <v/>
      </c>
      <c r="S60" s="35" t="str">
        <f t="shared" si="33"/>
        <v/>
      </c>
      <c r="T60" s="35" t="str">
        <f t="shared" si="34"/>
        <v/>
      </c>
      <c r="U60" s="35" t="str">
        <f t="shared" si="35"/>
        <v/>
      </c>
      <c r="V60" s="35" t="str">
        <f t="shared" si="36"/>
        <v/>
      </c>
      <c r="W60" s="35" t="str">
        <f t="shared" si="37"/>
        <v/>
      </c>
      <c r="X60" s="35" t="str">
        <f t="shared" si="38"/>
        <v/>
      </c>
      <c r="Y60" s="35">
        <f t="shared" si="39"/>
        <v>2.5333333333333332</v>
      </c>
      <c r="Z60" s="35">
        <f t="shared" si="40"/>
        <v>100</v>
      </c>
      <c r="AA60" s="35">
        <f t="shared" si="41"/>
        <v>88.127962893489311</v>
      </c>
      <c r="AB60" s="35">
        <f t="shared" si="42"/>
        <v>0</v>
      </c>
      <c r="AC60" s="35">
        <f t="shared" si="43"/>
        <v>0</v>
      </c>
      <c r="AD60" s="35">
        <f t="shared" si="44"/>
        <v>0</v>
      </c>
      <c r="AE60" s="35">
        <f t="shared" si="45"/>
        <v>0</v>
      </c>
      <c r="AF60" s="35">
        <f t="shared" si="46"/>
        <v>0</v>
      </c>
      <c r="AG60" s="35">
        <f t="shared" si="47"/>
        <v>0</v>
      </c>
      <c r="AH60" s="35">
        <f t="shared" si="48"/>
        <v>0</v>
      </c>
      <c r="AI60" s="35">
        <f t="shared" si="49"/>
        <v>0</v>
      </c>
      <c r="AJ60" s="35">
        <f t="shared" si="50"/>
        <v>100</v>
      </c>
      <c r="AK60" s="36">
        <f t="shared" si="110"/>
        <v>100</v>
      </c>
      <c r="AL60" s="35">
        <f t="shared" si="111"/>
        <v>87.155963302752298</v>
      </c>
      <c r="AM60" s="35">
        <f t="shared" si="112"/>
        <v>0</v>
      </c>
      <c r="AN60" s="35">
        <f t="shared" si="113"/>
        <v>0</v>
      </c>
      <c r="AO60" s="35">
        <f t="shared" si="114"/>
        <v>0</v>
      </c>
      <c r="AP60" s="35">
        <f t="shared" si="115"/>
        <v>0</v>
      </c>
      <c r="AQ60" s="35">
        <f t="shared" si="116"/>
        <v>0</v>
      </c>
      <c r="AR60" s="35">
        <f t="shared" si="117"/>
        <v>0</v>
      </c>
      <c r="AS60" s="35">
        <f t="shared" si="118"/>
        <v>0</v>
      </c>
      <c r="AT60" s="35">
        <f t="shared" si="119"/>
        <v>0</v>
      </c>
      <c r="AU60" s="35">
        <f t="shared" si="120"/>
        <v>100</v>
      </c>
      <c r="AV60" s="36">
        <f t="shared" si="55"/>
        <v>72.418592436974805</v>
      </c>
      <c r="AW60" s="35">
        <f t="shared" si="56"/>
        <v>63.82103027084441</v>
      </c>
      <c r="AX60" s="35">
        <f t="shared" si="57"/>
        <v>0</v>
      </c>
      <c r="AY60" s="35">
        <f t="shared" si="58"/>
        <v>0</v>
      </c>
      <c r="AZ60" s="35">
        <f t="shared" si="59"/>
        <v>0</v>
      </c>
      <c r="BA60" s="35">
        <f t="shared" si="60"/>
        <v>0</v>
      </c>
      <c r="BB60" s="35">
        <f t="shared" si="61"/>
        <v>0</v>
      </c>
      <c r="BC60" s="35">
        <f t="shared" si="62"/>
        <v>0</v>
      </c>
      <c r="BD60" s="35">
        <f t="shared" si="63"/>
        <v>0</v>
      </c>
      <c r="BE60" s="35">
        <f t="shared" si="64"/>
        <v>0</v>
      </c>
      <c r="BF60" s="35">
        <f t="shared" si="65"/>
        <v>100</v>
      </c>
      <c r="BG60" s="36">
        <f t="shared" si="66"/>
        <v>20.036764705882355</v>
      </c>
      <c r="BH60" s="35">
        <f t="shared" si="67"/>
        <v>17.657992565055764</v>
      </c>
      <c r="BI60" s="35">
        <f t="shared" si="68"/>
        <v>0</v>
      </c>
      <c r="BJ60" s="35">
        <f t="shared" si="69"/>
        <v>0</v>
      </c>
      <c r="BK60" s="35">
        <f t="shared" si="70"/>
        <v>0</v>
      </c>
      <c r="BL60" s="35">
        <f t="shared" si="71"/>
        <v>0</v>
      </c>
      <c r="BM60" s="35">
        <f t="shared" si="72"/>
        <v>0</v>
      </c>
      <c r="BN60" s="35">
        <f t="shared" si="73"/>
        <v>0</v>
      </c>
      <c r="BO60" s="35">
        <f t="shared" si="74"/>
        <v>0</v>
      </c>
      <c r="BP60" s="35">
        <f t="shared" si="75"/>
        <v>0</v>
      </c>
      <c r="BQ60" s="35">
        <f t="shared" si="76"/>
        <v>27.66798418972332</v>
      </c>
      <c r="BR60" s="13">
        <f t="shared" si="99"/>
        <v>77.857142857142861</v>
      </c>
      <c r="BS60" s="14">
        <f t="shared" si="100"/>
        <v>67.857142857142861</v>
      </c>
      <c r="BT60" s="13">
        <f t="shared" si="101"/>
        <v>0</v>
      </c>
      <c r="BU60" s="14">
        <f t="shared" si="102"/>
        <v>0</v>
      </c>
      <c r="BV60" s="14">
        <f t="shared" si="103"/>
        <v>0</v>
      </c>
      <c r="BW60" s="14">
        <f t="shared" si="104"/>
        <v>0</v>
      </c>
      <c r="BX60" s="13">
        <f t="shared" si="105"/>
        <v>0</v>
      </c>
      <c r="BY60" s="14">
        <f t="shared" si="106"/>
        <v>0</v>
      </c>
      <c r="BZ60" s="14">
        <f t="shared" si="107"/>
        <v>0</v>
      </c>
      <c r="CA60" s="13">
        <f t="shared" si="108"/>
        <v>0</v>
      </c>
      <c r="CB60" s="14">
        <f t="shared" si="109"/>
        <v>100</v>
      </c>
      <c r="CC60" s="13">
        <v>10.9</v>
      </c>
      <c r="CD60" s="14">
        <v>9.5</v>
      </c>
      <c r="CM60" s="14">
        <v>14</v>
      </c>
      <c r="CN60" s="5">
        <v>2.5</v>
      </c>
      <c r="CO60" s="5">
        <v>2.2999999999999998</v>
      </c>
      <c r="CP60" s="8" t="s">
        <v>180</v>
      </c>
      <c r="CQ60" s="5" t="s">
        <v>180</v>
      </c>
      <c r="CR60" s="5" t="s">
        <v>180</v>
      </c>
      <c r="CS60" s="5" t="s">
        <v>180</v>
      </c>
      <c r="CT60" s="8" t="s">
        <v>180</v>
      </c>
      <c r="CU60" s="5" t="s">
        <v>180</v>
      </c>
      <c r="CV60" s="5" t="s">
        <v>180</v>
      </c>
      <c r="CW60" s="8" t="s">
        <v>180</v>
      </c>
      <c r="CX60" s="5">
        <v>4.2</v>
      </c>
      <c r="CY60" s="9">
        <f t="shared" si="88"/>
        <v>22.935779816513762</v>
      </c>
      <c r="CZ60" s="9">
        <f t="shared" si="89"/>
        <v>24.210526315789473</v>
      </c>
      <c r="DA60" s="9" t="str">
        <f t="shared" si="90"/>
        <v/>
      </c>
      <c r="DB60" s="9" t="str">
        <f t="shared" si="91"/>
        <v/>
      </c>
      <c r="DC60" s="9" t="str">
        <f t="shared" si="92"/>
        <v/>
      </c>
      <c r="DD60" s="9" t="str">
        <f t="shared" si="93"/>
        <v/>
      </c>
      <c r="DE60" s="9" t="str">
        <f t="shared" si="94"/>
        <v/>
      </c>
      <c r="DF60" s="9" t="str">
        <f t="shared" si="95"/>
        <v/>
      </c>
      <c r="DG60" s="9" t="str">
        <f t="shared" si="96"/>
        <v/>
      </c>
      <c r="DH60" s="9" t="str">
        <f t="shared" si="97"/>
        <v/>
      </c>
      <c r="DI60" s="9">
        <f t="shared" si="98"/>
        <v>30</v>
      </c>
    </row>
    <row r="61" spans="1:113" x14ac:dyDescent="0.2">
      <c r="A61" s="3" t="s">
        <v>239</v>
      </c>
      <c r="B61" s="3" t="e">
        <f>VLOOKUP(A61,#REF!,5,FALSE)</f>
        <v>#REF!</v>
      </c>
      <c r="C61" s="4">
        <v>4</v>
      </c>
      <c r="D61" s="35" t="str">
        <f t="shared" si="18"/>
        <v/>
      </c>
      <c r="E61" s="35" t="str">
        <f t="shared" si="19"/>
        <v/>
      </c>
      <c r="F61" s="35">
        <f t="shared" si="20"/>
        <v>-7.424427480916016</v>
      </c>
      <c r="G61" s="35">
        <f t="shared" si="21"/>
        <v>-13.299218749999996</v>
      </c>
      <c r="H61" s="35">
        <f t="shared" si="22"/>
        <v>-5.9835937500000078</v>
      </c>
      <c r="I61" s="35">
        <f t="shared" si="23"/>
        <v>-9.384677419354837</v>
      </c>
      <c r="J61" s="35">
        <f t="shared" si="24"/>
        <v>-19.061061946902651</v>
      </c>
      <c r="K61" s="35">
        <f t="shared" si="25"/>
        <v>-17.127731092436974</v>
      </c>
      <c r="L61" s="35">
        <f t="shared" si="26"/>
        <v>-16.05714285714286</v>
      </c>
      <c r="M61" s="35">
        <f t="shared" si="27"/>
        <v>-12.938679245283014</v>
      </c>
      <c r="N61" s="35" t="str">
        <f t="shared" si="28"/>
        <v/>
      </c>
      <c r="O61" s="36" t="str">
        <f t="shared" si="29"/>
        <v/>
      </c>
      <c r="P61" s="35" t="str">
        <f t="shared" si="30"/>
        <v/>
      </c>
      <c r="Q61" s="35">
        <f t="shared" si="31"/>
        <v>8.7875000000000014</v>
      </c>
      <c r="R61" s="35">
        <f t="shared" si="32"/>
        <v>1.0875000000000004</v>
      </c>
      <c r="S61" s="35">
        <f t="shared" si="33"/>
        <v>7.4875000000000007</v>
      </c>
      <c r="T61" s="35">
        <f t="shared" si="34"/>
        <v>-2.2124999999999995</v>
      </c>
      <c r="U61" s="35">
        <f t="shared" si="35"/>
        <v>-5.9124999999999996</v>
      </c>
      <c r="V61" s="35">
        <f t="shared" si="36"/>
        <v>-5.1124999999999989</v>
      </c>
      <c r="W61" s="35">
        <f t="shared" si="37"/>
        <v>-3.7124999999999995</v>
      </c>
      <c r="X61" s="35">
        <f t="shared" si="38"/>
        <v>-0.41249999999999964</v>
      </c>
      <c r="Y61" s="35" t="str">
        <f t="shared" si="39"/>
        <v/>
      </c>
      <c r="Z61" s="35">
        <f t="shared" si="40"/>
        <v>0</v>
      </c>
      <c r="AA61" s="35">
        <f t="shared" si="41"/>
        <v>0</v>
      </c>
      <c r="AB61" s="35">
        <f t="shared" si="42"/>
        <v>100</v>
      </c>
      <c r="AC61" s="35">
        <f t="shared" si="43"/>
        <v>60.236947142560517</v>
      </c>
      <c r="AD61" s="35">
        <f t="shared" si="44"/>
        <v>99.221857770954017</v>
      </c>
      <c r="AE61" s="35">
        <f t="shared" si="45"/>
        <v>57.248005210877707</v>
      </c>
      <c r="AF61" s="35">
        <f t="shared" si="46"/>
        <v>60.892642671729106</v>
      </c>
      <c r="AG61" s="35">
        <f t="shared" si="47"/>
        <v>83.837184651261396</v>
      </c>
      <c r="AH61" s="35">
        <f t="shared" si="48"/>
        <v>100</v>
      </c>
      <c r="AI61" s="35">
        <f t="shared" si="49"/>
        <v>100</v>
      </c>
      <c r="AJ61" s="35">
        <f t="shared" si="50"/>
        <v>0</v>
      </c>
      <c r="AK61" s="36">
        <f t="shared" si="110"/>
        <v>0</v>
      </c>
      <c r="AL61" s="35">
        <f t="shared" si="111"/>
        <v>0</v>
      </c>
      <c r="AM61" s="35">
        <f t="shared" si="112"/>
        <v>100</v>
      </c>
      <c r="AN61" s="35">
        <f t="shared" si="113"/>
        <v>56.741573033707866</v>
      </c>
      <c r="AO61" s="35">
        <f t="shared" si="114"/>
        <v>92.696629213483149</v>
      </c>
      <c r="AP61" s="35">
        <f t="shared" si="115"/>
        <v>38.202247191011232</v>
      </c>
      <c r="AQ61" s="35">
        <f t="shared" si="116"/>
        <v>58.490566037735853</v>
      </c>
      <c r="AR61" s="35">
        <f t="shared" si="117"/>
        <v>73.584905660377359</v>
      </c>
      <c r="AS61" s="35">
        <f t="shared" si="118"/>
        <v>100</v>
      </c>
      <c r="AT61" s="35">
        <f t="shared" si="119"/>
        <v>100</v>
      </c>
      <c r="AU61" s="35">
        <f t="shared" si="120"/>
        <v>0</v>
      </c>
      <c r="AV61" s="36">
        <f t="shared" si="55"/>
        <v>0</v>
      </c>
      <c r="AW61" s="35">
        <f t="shared" si="56"/>
        <v>0</v>
      </c>
      <c r="AX61" s="35">
        <f t="shared" si="57"/>
        <v>100</v>
      </c>
      <c r="AY61" s="35">
        <f t="shared" si="58"/>
        <v>60.236947142560517</v>
      </c>
      <c r="AZ61" s="35">
        <f t="shared" si="59"/>
        <v>99.221857770954017</v>
      </c>
      <c r="BA61" s="35">
        <f t="shared" si="60"/>
        <v>57.248005210877707</v>
      </c>
      <c r="BB61" s="35">
        <f t="shared" si="61"/>
        <v>18.488567934845303</v>
      </c>
      <c r="BC61" s="35">
        <f t="shared" si="62"/>
        <v>25.455119303118295</v>
      </c>
      <c r="BD61" s="35">
        <f t="shared" si="63"/>
        <v>30.362564545797042</v>
      </c>
      <c r="BE61" s="35">
        <f t="shared" si="64"/>
        <v>47.578384162653833</v>
      </c>
      <c r="BF61" s="35">
        <f t="shared" si="65"/>
        <v>0</v>
      </c>
      <c r="BG61" s="36">
        <f t="shared" si="66"/>
        <v>0</v>
      </c>
      <c r="BH61" s="35">
        <f t="shared" si="67"/>
        <v>0</v>
      </c>
      <c r="BI61" s="35">
        <f t="shared" si="68"/>
        <v>34.429400386847192</v>
      </c>
      <c r="BJ61" s="35">
        <f t="shared" si="69"/>
        <v>20.739219712525667</v>
      </c>
      <c r="BK61" s="35">
        <f t="shared" si="70"/>
        <v>34.161490683229815</v>
      </c>
      <c r="BL61" s="35">
        <f t="shared" si="71"/>
        <v>19.710144927536231</v>
      </c>
      <c r="BM61" s="35">
        <f t="shared" si="72"/>
        <v>6.3655030800821351</v>
      </c>
      <c r="BN61" s="35">
        <f t="shared" si="73"/>
        <v>8.7640449438202239</v>
      </c>
      <c r="BO61" s="35">
        <f t="shared" si="74"/>
        <v>10.453648915187376</v>
      </c>
      <c r="BP61" s="35">
        <f t="shared" si="75"/>
        <v>16.38095238095238</v>
      </c>
      <c r="BQ61" s="35">
        <f t="shared" si="76"/>
        <v>0</v>
      </c>
      <c r="BR61" s="13">
        <f t="shared" si="99"/>
        <v>0</v>
      </c>
      <c r="BS61" s="14">
        <f t="shared" si="100"/>
        <v>0</v>
      </c>
      <c r="BT61" s="13">
        <f t="shared" si="101"/>
        <v>100</v>
      </c>
      <c r="BU61" s="14">
        <f t="shared" si="102"/>
        <v>56.741573033707859</v>
      </c>
      <c r="BV61" s="14">
        <f t="shared" si="103"/>
        <v>92.696629213483135</v>
      </c>
      <c r="BW61" s="14">
        <f t="shared" si="104"/>
        <v>38.202247191011232</v>
      </c>
      <c r="BX61" s="13">
        <f t="shared" si="105"/>
        <v>17.415730337078653</v>
      </c>
      <c r="BY61" s="14">
        <f t="shared" si="106"/>
        <v>21.91011235955056</v>
      </c>
      <c r="BZ61" s="14">
        <f t="shared" si="107"/>
        <v>29.775280898876407</v>
      </c>
      <c r="CA61" s="13">
        <f t="shared" si="108"/>
        <v>48.31460674157303</v>
      </c>
      <c r="CB61" s="14">
        <f t="shared" si="109"/>
        <v>0</v>
      </c>
      <c r="CE61" s="13">
        <v>17.8</v>
      </c>
      <c r="CF61" s="14">
        <v>10.1</v>
      </c>
      <c r="CG61" s="14">
        <v>16.5</v>
      </c>
      <c r="CH61" s="14">
        <v>6.8</v>
      </c>
      <c r="CI61" s="13">
        <v>3.1</v>
      </c>
      <c r="CJ61" s="14">
        <v>3.9</v>
      </c>
      <c r="CK61" s="14">
        <v>5.3</v>
      </c>
      <c r="CL61" s="13">
        <v>8.6</v>
      </c>
      <c r="CN61" s="5" t="s">
        <v>180</v>
      </c>
      <c r="CO61" s="5" t="s">
        <v>180</v>
      </c>
      <c r="CP61" s="8">
        <v>1.1000000000000001</v>
      </c>
      <c r="CQ61" s="5">
        <v>0.5</v>
      </c>
      <c r="CR61" s="5">
        <v>0.9</v>
      </c>
      <c r="CS61" s="5">
        <v>0.6</v>
      </c>
      <c r="CT61" s="8">
        <v>0.2</v>
      </c>
      <c r="CU61" s="5">
        <v>0.6</v>
      </c>
      <c r="CV61" s="5">
        <v>0.7</v>
      </c>
      <c r="CW61" s="8">
        <v>1.2</v>
      </c>
      <c r="CX61" s="5" t="s">
        <v>180</v>
      </c>
      <c r="CY61" s="9" t="str">
        <f t="shared" si="88"/>
        <v/>
      </c>
      <c r="CZ61" s="9" t="str">
        <f t="shared" si="89"/>
        <v/>
      </c>
      <c r="DA61" s="9">
        <f t="shared" si="90"/>
        <v>6.1797752808988768</v>
      </c>
      <c r="DB61" s="9">
        <f t="shared" si="91"/>
        <v>4.9504950495049505</v>
      </c>
      <c r="DC61" s="9">
        <f t="shared" si="92"/>
        <v>5.454545454545455</v>
      </c>
      <c r="DD61" s="9">
        <f t="shared" si="93"/>
        <v>8.8235294117647065</v>
      </c>
      <c r="DE61" s="9">
        <f t="shared" si="94"/>
        <v>6.4516129032258061</v>
      </c>
      <c r="DF61" s="9">
        <f t="shared" si="95"/>
        <v>15.384615384615385</v>
      </c>
      <c r="DG61" s="9">
        <f t="shared" si="96"/>
        <v>13.20754716981132</v>
      </c>
      <c r="DH61" s="9">
        <f t="shared" si="97"/>
        <v>13.953488372093023</v>
      </c>
      <c r="DI61" s="9" t="str">
        <f t="shared" si="98"/>
        <v/>
      </c>
    </row>
    <row r="62" spans="1:113" x14ac:dyDescent="0.2">
      <c r="A62" s="3" t="s">
        <v>240</v>
      </c>
      <c r="B62" s="3" t="e">
        <f>VLOOKUP(A62,#REF!,5,FALSE)</f>
        <v>#REF!</v>
      </c>
      <c r="C62" s="4">
        <v>4</v>
      </c>
      <c r="D62" s="35" t="str">
        <f t="shared" si="18"/>
        <v/>
      </c>
      <c r="E62" s="35" t="str">
        <f t="shared" si="19"/>
        <v/>
      </c>
      <c r="F62" s="35">
        <f t="shared" si="20"/>
        <v>-9.7244274809160167</v>
      </c>
      <c r="G62" s="35">
        <f t="shared" si="21"/>
        <v>-6.8992187499999957</v>
      </c>
      <c r="H62" s="35">
        <f t="shared" si="22"/>
        <v>-3.0835937500000092</v>
      </c>
      <c r="I62" s="35" t="str">
        <f t="shared" si="23"/>
        <v/>
      </c>
      <c r="J62" s="35" t="str">
        <f t="shared" si="24"/>
        <v/>
      </c>
      <c r="K62" s="35" t="str">
        <f t="shared" si="25"/>
        <v/>
      </c>
      <c r="L62" s="35" t="str">
        <f t="shared" si="26"/>
        <v/>
      </c>
      <c r="M62" s="35" t="str">
        <f t="shared" si="27"/>
        <v/>
      </c>
      <c r="N62" s="35" t="str">
        <f t="shared" si="28"/>
        <v/>
      </c>
      <c r="O62" s="36" t="str">
        <f t="shared" si="29"/>
        <v/>
      </c>
      <c r="P62" s="35" t="str">
        <f t="shared" si="30"/>
        <v/>
      </c>
      <c r="Q62" s="35">
        <f t="shared" si="31"/>
        <v>-1.6333333333333329</v>
      </c>
      <c r="R62" s="35">
        <f t="shared" si="32"/>
        <v>-0.63333333333333286</v>
      </c>
      <c r="S62" s="35">
        <f t="shared" si="33"/>
        <v>2.2666666666666657</v>
      </c>
      <c r="T62" s="35" t="str">
        <f t="shared" si="34"/>
        <v/>
      </c>
      <c r="U62" s="35" t="str">
        <f t="shared" si="35"/>
        <v/>
      </c>
      <c r="V62" s="35" t="str">
        <f t="shared" si="36"/>
        <v/>
      </c>
      <c r="W62" s="35" t="str">
        <f t="shared" si="37"/>
        <v/>
      </c>
      <c r="X62" s="35" t="str">
        <f t="shared" si="38"/>
        <v/>
      </c>
      <c r="Y62" s="35" t="str">
        <f t="shared" si="39"/>
        <v/>
      </c>
      <c r="Z62" s="35">
        <f t="shared" si="40"/>
        <v>0</v>
      </c>
      <c r="AA62" s="35">
        <f t="shared" si="41"/>
        <v>0</v>
      </c>
      <c r="AB62" s="35">
        <f t="shared" si="42"/>
        <v>74.642565155835612</v>
      </c>
      <c r="AC62" s="35">
        <f t="shared" si="43"/>
        <v>84.35297106204618</v>
      </c>
      <c r="AD62" s="35">
        <f t="shared" si="44"/>
        <v>100</v>
      </c>
      <c r="AE62" s="35">
        <f t="shared" si="45"/>
        <v>0</v>
      </c>
      <c r="AF62" s="35">
        <f t="shared" si="46"/>
        <v>0</v>
      </c>
      <c r="AG62" s="35">
        <f t="shared" si="47"/>
        <v>0</v>
      </c>
      <c r="AH62" s="35">
        <f t="shared" si="48"/>
        <v>0</v>
      </c>
      <c r="AI62" s="35">
        <f t="shared" si="49"/>
        <v>0</v>
      </c>
      <c r="AJ62" s="35">
        <f t="shared" si="50"/>
        <v>0</v>
      </c>
      <c r="AK62" s="36">
        <f t="shared" si="110"/>
        <v>0</v>
      </c>
      <c r="AL62" s="35">
        <f t="shared" si="111"/>
        <v>0</v>
      </c>
      <c r="AM62" s="35">
        <f t="shared" si="112"/>
        <v>79.896907216494853</v>
      </c>
      <c r="AN62" s="35">
        <f t="shared" si="113"/>
        <v>85.051546391752581</v>
      </c>
      <c r="AO62" s="35">
        <f t="shared" si="114"/>
        <v>100</v>
      </c>
      <c r="AP62" s="35">
        <f t="shared" si="115"/>
        <v>0</v>
      </c>
      <c r="AQ62" s="35">
        <f t="shared" si="116"/>
        <v>0</v>
      </c>
      <c r="AR62" s="35">
        <f t="shared" si="117"/>
        <v>0</v>
      </c>
      <c r="AS62" s="35">
        <f t="shared" si="118"/>
        <v>0</v>
      </c>
      <c r="AT62" s="35">
        <f t="shared" si="119"/>
        <v>0</v>
      </c>
      <c r="AU62" s="35">
        <f t="shared" si="120"/>
        <v>0</v>
      </c>
      <c r="AV62" s="36">
        <f t="shared" si="55"/>
        <v>0</v>
      </c>
      <c r="AW62" s="35">
        <f t="shared" si="56"/>
        <v>0</v>
      </c>
      <c r="AX62" s="35">
        <f t="shared" si="57"/>
        <v>74.642565155835612</v>
      </c>
      <c r="AY62" s="35">
        <f t="shared" si="58"/>
        <v>84.35297106204618</v>
      </c>
      <c r="AZ62" s="35">
        <f t="shared" si="59"/>
        <v>100</v>
      </c>
      <c r="BA62" s="35">
        <f t="shared" si="60"/>
        <v>0</v>
      </c>
      <c r="BB62" s="35">
        <f t="shared" si="61"/>
        <v>0</v>
      </c>
      <c r="BC62" s="35">
        <f t="shared" si="62"/>
        <v>0</v>
      </c>
      <c r="BD62" s="35">
        <f t="shared" si="63"/>
        <v>0</v>
      </c>
      <c r="BE62" s="35">
        <f t="shared" si="64"/>
        <v>0</v>
      </c>
      <c r="BF62" s="35">
        <f t="shared" si="65"/>
        <v>0</v>
      </c>
      <c r="BG62" s="36">
        <f t="shared" si="66"/>
        <v>0</v>
      </c>
      <c r="BH62" s="35">
        <f t="shared" si="67"/>
        <v>0</v>
      </c>
      <c r="BI62" s="35">
        <f t="shared" si="68"/>
        <v>29.980657640232106</v>
      </c>
      <c r="BJ62" s="35">
        <f t="shared" si="69"/>
        <v>33.880903490759749</v>
      </c>
      <c r="BK62" s="35">
        <f t="shared" si="70"/>
        <v>40.165631469979296</v>
      </c>
      <c r="BL62" s="35">
        <f t="shared" si="71"/>
        <v>0</v>
      </c>
      <c r="BM62" s="35">
        <f t="shared" si="72"/>
        <v>0</v>
      </c>
      <c r="BN62" s="35">
        <f t="shared" si="73"/>
        <v>0</v>
      </c>
      <c r="BO62" s="35">
        <f t="shared" si="74"/>
        <v>0</v>
      </c>
      <c r="BP62" s="35">
        <f t="shared" si="75"/>
        <v>0</v>
      </c>
      <c r="BQ62" s="35">
        <f t="shared" si="76"/>
        <v>0</v>
      </c>
      <c r="BR62" s="13">
        <f t="shared" si="99"/>
        <v>0</v>
      </c>
      <c r="BS62" s="14">
        <f t="shared" si="100"/>
        <v>0</v>
      </c>
      <c r="BT62" s="13">
        <f t="shared" si="101"/>
        <v>79.896907216494853</v>
      </c>
      <c r="BU62" s="14">
        <f t="shared" si="102"/>
        <v>85.051546391752581</v>
      </c>
      <c r="BV62" s="14">
        <f t="shared" si="103"/>
        <v>100</v>
      </c>
      <c r="BW62" s="14">
        <f t="shared" si="104"/>
        <v>0</v>
      </c>
      <c r="BX62" s="13">
        <f t="shared" si="105"/>
        <v>0</v>
      </c>
      <c r="BY62" s="14">
        <f t="shared" si="106"/>
        <v>0</v>
      </c>
      <c r="BZ62" s="14">
        <f t="shared" si="107"/>
        <v>0</v>
      </c>
      <c r="CA62" s="13">
        <f t="shared" si="108"/>
        <v>0</v>
      </c>
      <c r="CB62" s="14">
        <f t="shared" si="109"/>
        <v>0</v>
      </c>
      <c r="CE62" s="13">
        <v>15.5</v>
      </c>
      <c r="CF62" s="14">
        <v>16.5</v>
      </c>
      <c r="CG62" s="14">
        <v>19.399999999999999</v>
      </c>
      <c r="CN62" s="5" t="s">
        <v>180</v>
      </c>
      <c r="CO62" s="5" t="s">
        <v>180</v>
      </c>
      <c r="CP62" s="8">
        <v>7.5</v>
      </c>
      <c r="CQ62" s="5">
        <v>5.2</v>
      </c>
      <c r="CR62" s="5">
        <v>8.9</v>
      </c>
      <c r="CS62" s="5" t="s">
        <v>180</v>
      </c>
      <c r="CT62" s="8" t="s">
        <v>180</v>
      </c>
      <c r="CU62" s="5" t="s">
        <v>180</v>
      </c>
      <c r="CV62" s="5" t="s">
        <v>180</v>
      </c>
      <c r="CW62" s="8" t="s">
        <v>180</v>
      </c>
      <c r="CX62" s="5" t="s">
        <v>180</v>
      </c>
      <c r="CY62" s="9" t="str">
        <f t="shared" si="88"/>
        <v/>
      </c>
      <c r="CZ62" s="9" t="str">
        <f t="shared" si="89"/>
        <v/>
      </c>
      <c r="DA62" s="9">
        <f t="shared" si="90"/>
        <v>48.387096774193552</v>
      </c>
      <c r="DB62" s="9">
        <f t="shared" si="91"/>
        <v>31.515151515151519</v>
      </c>
      <c r="DC62" s="9">
        <f t="shared" si="92"/>
        <v>45.876288659793815</v>
      </c>
      <c r="DD62" s="9" t="str">
        <f t="shared" si="93"/>
        <v/>
      </c>
      <c r="DE62" s="9" t="str">
        <f t="shared" si="94"/>
        <v/>
      </c>
      <c r="DF62" s="9" t="str">
        <f t="shared" si="95"/>
        <v/>
      </c>
      <c r="DG62" s="9" t="str">
        <f t="shared" si="96"/>
        <v/>
      </c>
      <c r="DH62" s="9" t="str">
        <f t="shared" si="97"/>
        <v/>
      </c>
      <c r="DI62" s="9" t="str">
        <f t="shared" si="98"/>
        <v/>
      </c>
    </row>
    <row r="63" spans="1:113" x14ac:dyDescent="0.2">
      <c r="A63" s="3" t="s">
        <v>241</v>
      </c>
      <c r="B63" s="3" t="e">
        <f>VLOOKUP(A63,#REF!,5,FALSE)</f>
        <v>#REF!</v>
      </c>
      <c r="C63" s="4">
        <v>5</v>
      </c>
      <c r="D63" s="35" t="str">
        <f t="shared" si="18"/>
        <v/>
      </c>
      <c r="E63" s="35" t="str">
        <f t="shared" si="19"/>
        <v/>
      </c>
      <c r="F63" s="35">
        <f t="shared" si="20"/>
        <v>-1.1244274809160153</v>
      </c>
      <c r="G63" s="35">
        <f t="shared" si="21"/>
        <v>-6.099218749999995</v>
      </c>
      <c r="H63" s="35">
        <f t="shared" si="22"/>
        <v>0.61640624999999361</v>
      </c>
      <c r="I63" s="35">
        <f t="shared" si="23"/>
        <v>-3.1846774193548377</v>
      </c>
      <c r="J63" s="35" t="str">
        <f t="shared" si="24"/>
        <v/>
      </c>
      <c r="K63" s="35" t="str">
        <f t="shared" si="25"/>
        <v/>
      </c>
      <c r="L63" s="35" t="str">
        <f t="shared" si="26"/>
        <v/>
      </c>
      <c r="M63" s="35">
        <f t="shared" si="27"/>
        <v>-5.8386792452830143</v>
      </c>
      <c r="N63" s="35">
        <f t="shared" si="28"/>
        <v>-10.348484848484853</v>
      </c>
      <c r="O63" s="36" t="str">
        <f t="shared" si="29"/>
        <v/>
      </c>
      <c r="P63" s="35" t="str">
        <f t="shared" si="30"/>
        <v/>
      </c>
      <c r="Q63" s="35">
        <f t="shared" si="31"/>
        <v>6.7166666666666686</v>
      </c>
      <c r="R63" s="35">
        <f t="shared" si="32"/>
        <v>-8.3333333333332149E-2</v>
      </c>
      <c r="S63" s="35">
        <f t="shared" si="33"/>
        <v>5.7166666666666686</v>
      </c>
      <c r="T63" s="35">
        <f t="shared" si="34"/>
        <v>-4.3833333333333329</v>
      </c>
      <c r="U63" s="35" t="str">
        <f t="shared" si="35"/>
        <v/>
      </c>
      <c r="V63" s="35" t="str">
        <f t="shared" si="36"/>
        <v/>
      </c>
      <c r="W63" s="35" t="str">
        <f t="shared" si="37"/>
        <v/>
      </c>
      <c r="X63" s="35">
        <f t="shared" si="38"/>
        <v>-1.6833333333333336</v>
      </c>
      <c r="Y63" s="35">
        <f t="shared" si="39"/>
        <v>-6.2833333333333332</v>
      </c>
      <c r="Z63" s="35">
        <f t="shared" si="40"/>
        <v>0</v>
      </c>
      <c r="AA63" s="35">
        <f t="shared" si="41"/>
        <v>0</v>
      </c>
      <c r="AB63" s="35">
        <f t="shared" si="42"/>
        <v>97.46790926674872</v>
      </c>
      <c r="AC63" s="35">
        <f t="shared" si="43"/>
        <v>74.276647377263387</v>
      </c>
      <c r="AD63" s="35">
        <f t="shared" si="44"/>
        <v>100</v>
      </c>
      <c r="AE63" s="35">
        <f t="shared" si="45"/>
        <v>78.787878787878768</v>
      </c>
      <c r="AF63" s="35">
        <f t="shared" si="46"/>
        <v>0</v>
      </c>
      <c r="AG63" s="35">
        <f t="shared" si="47"/>
        <v>0</v>
      </c>
      <c r="AH63" s="35">
        <f t="shared" si="48"/>
        <v>0</v>
      </c>
      <c r="AI63" s="35">
        <f t="shared" si="49"/>
        <v>100</v>
      </c>
      <c r="AJ63" s="35">
        <f t="shared" si="50"/>
        <v>73.355403942498938</v>
      </c>
      <c r="AK63" s="36">
        <f t="shared" si="110"/>
        <v>0</v>
      </c>
      <c r="AL63" s="35">
        <f t="shared" si="111"/>
        <v>0</v>
      </c>
      <c r="AM63" s="35">
        <f t="shared" si="112"/>
        <v>100</v>
      </c>
      <c r="AN63" s="35">
        <f t="shared" si="113"/>
        <v>71.784232365145229</v>
      </c>
      <c r="AO63" s="35">
        <f t="shared" si="114"/>
        <v>95.850622406639005</v>
      </c>
      <c r="AP63" s="35">
        <f t="shared" si="115"/>
        <v>53.941908713692946</v>
      </c>
      <c r="AQ63" s="35">
        <f t="shared" si="116"/>
        <v>0</v>
      </c>
      <c r="AR63" s="35">
        <f t="shared" si="117"/>
        <v>0</v>
      </c>
      <c r="AS63" s="35">
        <f t="shared" si="118"/>
        <v>0</v>
      </c>
      <c r="AT63" s="35">
        <f t="shared" si="119"/>
        <v>100</v>
      </c>
      <c r="AU63" s="35">
        <f t="shared" si="120"/>
        <v>70.70063694267516</v>
      </c>
      <c r="AV63" s="36">
        <f t="shared" si="55"/>
        <v>0</v>
      </c>
      <c r="AW63" s="35">
        <f t="shared" si="56"/>
        <v>0</v>
      </c>
      <c r="AX63" s="35">
        <f t="shared" si="57"/>
        <v>97.46790926674872</v>
      </c>
      <c r="AY63" s="35">
        <f t="shared" si="58"/>
        <v>74.276647377263387</v>
      </c>
      <c r="AZ63" s="35">
        <f t="shared" si="59"/>
        <v>100</v>
      </c>
      <c r="BA63" s="35">
        <f t="shared" si="60"/>
        <v>78.787878787878768</v>
      </c>
      <c r="BB63" s="35">
        <f t="shared" si="61"/>
        <v>0</v>
      </c>
      <c r="BC63" s="35">
        <f t="shared" si="62"/>
        <v>0</v>
      </c>
      <c r="BD63" s="35">
        <f t="shared" si="63"/>
        <v>0</v>
      </c>
      <c r="BE63" s="35">
        <f t="shared" si="64"/>
        <v>62.52813852813852</v>
      </c>
      <c r="BF63" s="35">
        <f t="shared" si="65"/>
        <v>45.867768595041326</v>
      </c>
      <c r="BG63" s="36">
        <f t="shared" si="66"/>
        <v>0</v>
      </c>
      <c r="BH63" s="35">
        <f t="shared" si="67"/>
        <v>0</v>
      </c>
      <c r="BI63" s="35">
        <f t="shared" si="68"/>
        <v>46.615087040618953</v>
      </c>
      <c r="BJ63" s="35">
        <f t="shared" si="69"/>
        <v>35.523613963039011</v>
      </c>
      <c r="BK63" s="35">
        <f t="shared" si="70"/>
        <v>47.826086956521742</v>
      </c>
      <c r="BL63" s="35">
        <f t="shared" si="71"/>
        <v>37.681159420289852</v>
      </c>
      <c r="BM63" s="35">
        <f t="shared" si="72"/>
        <v>0</v>
      </c>
      <c r="BN63" s="35">
        <f t="shared" si="73"/>
        <v>0</v>
      </c>
      <c r="BO63" s="35">
        <f t="shared" si="74"/>
        <v>0</v>
      </c>
      <c r="BP63" s="35">
        <f t="shared" si="75"/>
        <v>29.904761904761905</v>
      </c>
      <c r="BQ63" s="35">
        <f t="shared" si="76"/>
        <v>21.936758893280633</v>
      </c>
      <c r="BR63" s="13">
        <f t="shared" si="99"/>
        <v>0</v>
      </c>
      <c r="BS63" s="14">
        <f t="shared" si="100"/>
        <v>0</v>
      </c>
      <c r="BT63" s="13">
        <f t="shared" si="101"/>
        <v>100</v>
      </c>
      <c r="BU63" s="14">
        <f t="shared" si="102"/>
        <v>71.784232365145229</v>
      </c>
      <c r="BV63" s="14">
        <f t="shared" si="103"/>
        <v>95.850622406639005</v>
      </c>
      <c r="BW63" s="14">
        <f t="shared" si="104"/>
        <v>53.941908713692946</v>
      </c>
      <c r="BX63" s="13">
        <f t="shared" si="105"/>
        <v>0</v>
      </c>
      <c r="BY63" s="14">
        <f t="shared" si="106"/>
        <v>0</v>
      </c>
      <c r="BZ63" s="14">
        <f t="shared" si="107"/>
        <v>0</v>
      </c>
      <c r="CA63" s="13">
        <f t="shared" si="108"/>
        <v>65.145228215767631</v>
      </c>
      <c r="CB63" s="14">
        <f t="shared" si="109"/>
        <v>46.058091286307054</v>
      </c>
      <c r="CE63" s="13">
        <v>24.1</v>
      </c>
      <c r="CF63" s="14">
        <v>17.3</v>
      </c>
      <c r="CG63" s="14">
        <v>23.1</v>
      </c>
      <c r="CH63" s="14">
        <v>13</v>
      </c>
      <c r="CL63" s="13">
        <v>15.7</v>
      </c>
      <c r="CM63" s="14">
        <v>11.1</v>
      </c>
      <c r="CN63" s="5" t="s">
        <v>180</v>
      </c>
      <c r="CO63" s="5" t="s">
        <v>180</v>
      </c>
      <c r="CP63" s="8">
        <v>2.8</v>
      </c>
      <c r="CQ63" s="5">
        <v>2.6</v>
      </c>
      <c r="CR63" s="5">
        <v>2.1</v>
      </c>
      <c r="CS63" s="5">
        <v>2.1</v>
      </c>
      <c r="CT63" s="8" t="s">
        <v>180</v>
      </c>
      <c r="CU63" s="5" t="s">
        <v>180</v>
      </c>
      <c r="CV63" s="5" t="s">
        <v>180</v>
      </c>
      <c r="CW63" s="8">
        <v>2.6</v>
      </c>
      <c r="CX63" s="5">
        <v>1.6</v>
      </c>
      <c r="CY63" s="9" t="str">
        <f t="shared" si="88"/>
        <v/>
      </c>
      <c r="CZ63" s="9" t="str">
        <f t="shared" si="89"/>
        <v/>
      </c>
      <c r="DA63" s="9">
        <f t="shared" si="90"/>
        <v>11.618257261410788</v>
      </c>
      <c r="DB63" s="9">
        <f t="shared" si="91"/>
        <v>15.028901734104046</v>
      </c>
      <c r="DC63" s="9">
        <f t="shared" si="92"/>
        <v>9.0909090909090917</v>
      </c>
      <c r="DD63" s="9">
        <f t="shared" si="93"/>
        <v>16.153846153846153</v>
      </c>
      <c r="DE63" s="9" t="str">
        <f t="shared" si="94"/>
        <v/>
      </c>
      <c r="DF63" s="9" t="str">
        <f t="shared" si="95"/>
        <v/>
      </c>
      <c r="DG63" s="9" t="str">
        <f t="shared" si="96"/>
        <v/>
      </c>
      <c r="DH63" s="9">
        <f t="shared" si="97"/>
        <v>16.560509554140129</v>
      </c>
      <c r="DI63" s="9">
        <f t="shared" si="98"/>
        <v>14.414414414414415</v>
      </c>
    </row>
    <row r="64" spans="1:113" x14ac:dyDescent="0.2">
      <c r="A64" s="3" t="s">
        <v>242</v>
      </c>
      <c r="B64" s="3" t="e">
        <f>VLOOKUP(A64,#REF!,5,FALSE)</f>
        <v>#REF!</v>
      </c>
      <c r="C64" s="4">
        <v>3</v>
      </c>
      <c r="D64" s="35" t="str">
        <f t="shared" si="18"/>
        <v/>
      </c>
      <c r="E64" s="35" t="str">
        <f t="shared" si="19"/>
        <v/>
      </c>
      <c r="F64" s="35" t="str">
        <f t="shared" si="20"/>
        <v/>
      </c>
      <c r="G64" s="35" t="str">
        <f t="shared" si="21"/>
        <v/>
      </c>
      <c r="H64" s="35" t="str">
        <f t="shared" si="22"/>
        <v/>
      </c>
      <c r="I64" s="35" t="str">
        <f t="shared" si="23"/>
        <v/>
      </c>
      <c r="J64" s="35" t="str">
        <f t="shared" si="24"/>
        <v/>
      </c>
      <c r="K64" s="35" t="str">
        <f t="shared" si="25"/>
        <v/>
      </c>
      <c r="L64" s="35" t="str">
        <f t="shared" si="26"/>
        <v/>
      </c>
      <c r="M64" s="35" t="str">
        <f t="shared" si="27"/>
        <v/>
      </c>
      <c r="N64" s="35">
        <f t="shared" si="28"/>
        <v>13.951515151515146</v>
      </c>
      <c r="O64" s="36" t="str">
        <f t="shared" si="29"/>
        <v/>
      </c>
      <c r="P64" s="35" t="str">
        <f t="shared" si="30"/>
        <v/>
      </c>
      <c r="Q64" s="35" t="str">
        <f t="shared" si="31"/>
        <v/>
      </c>
      <c r="R64" s="35" t="str">
        <f t="shared" si="32"/>
        <v/>
      </c>
      <c r="S64" s="35" t="str">
        <f t="shared" si="33"/>
        <v/>
      </c>
      <c r="T64" s="35" t="str">
        <f t="shared" si="34"/>
        <v/>
      </c>
      <c r="U64" s="35" t="str">
        <f t="shared" si="35"/>
        <v/>
      </c>
      <c r="V64" s="35" t="str">
        <f t="shared" si="36"/>
        <v/>
      </c>
      <c r="W64" s="35" t="str">
        <f t="shared" si="37"/>
        <v/>
      </c>
      <c r="X64" s="35" t="str">
        <f t="shared" si="38"/>
        <v/>
      </c>
      <c r="Y64" s="35">
        <f t="shared" si="39"/>
        <v>0</v>
      </c>
      <c r="Z64" s="35">
        <f t="shared" si="40"/>
        <v>0</v>
      </c>
      <c r="AA64" s="35">
        <f t="shared" si="41"/>
        <v>0</v>
      </c>
      <c r="AB64" s="35">
        <f t="shared" si="42"/>
        <v>0</v>
      </c>
      <c r="AC64" s="35">
        <f t="shared" si="43"/>
        <v>0</v>
      </c>
      <c r="AD64" s="35">
        <f t="shared" si="44"/>
        <v>0</v>
      </c>
      <c r="AE64" s="35">
        <f t="shared" si="45"/>
        <v>0</v>
      </c>
      <c r="AF64" s="35">
        <f t="shared" si="46"/>
        <v>0</v>
      </c>
      <c r="AG64" s="35">
        <f t="shared" si="47"/>
        <v>0</v>
      </c>
      <c r="AH64" s="35">
        <f t="shared" si="48"/>
        <v>0</v>
      </c>
      <c r="AI64" s="35">
        <f t="shared" si="49"/>
        <v>0</v>
      </c>
      <c r="AJ64" s="35">
        <f t="shared" si="50"/>
        <v>100</v>
      </c>
      <c r="AK64" s="36">
        <f t="shared" si="110"/>
        <v>0</v>
      </c>
      <c r="AL64" s="35">
        <f t="shared" si="111"/>
        <v>0</v>
      </c>
      <c r="AM64" s="35">
        <f t="shared" si="112"/>
        <v>0</v>
      </c>
      <c r="AN64" s="35">
        <f t="shared" si="113"/>
        <v>0</v>
      </c>
      <c r="AO64" s="35">
        <f t="shared" si="114"/>
        <v>0</v>
      </c>
      <c r="AP64" s="35">
        <f t="shared" si="115"/>
        <v>0</v>
      </c>
      <c r="AQ64" s="35">
        <f t="shared" si="116"/>
        <v>0</v>
      </c>
      <c r="AR64" s="35">
        <f t="shared" si="117"/>
        <v>0</v>
      </c>
      <c r="AS64" s="35">
        <f t="shared" si="118"/>
        <v>0</v>
      </c>
      <c r="AT64" s="35">
        <f t="shared" si="119"/>
        <v>0</v>
      </c>
      <c r="AU64" s="35">
        <f t="shared" si="120"/>
        <v>100</v>
      </c>
      <c r="AV64" s="36">
        <f t="shared" si="55"/>
        <v>0</v>
      </c>
      <c r="AW64" s="35">
        <f t="shared" si="56"/>
        <v>0</v>
      </c>
      <c r="AX64" s="35">
        <f t="shared" si="57"/>
        <v>0</v>
      </c>
      <c r="AY64" s="35">
        <f t="shared" si="58"/>
        <v>0</v>
      </c>
      <c r="AZ64" s="35">
        <f t="shared" si="59"/>
        <v>0</v>
      </c>
      <c r="BA64" s="35">
        <f t="shared" si="60"/>
        <v>0</v>
      </c>
      <c r="BB64" s="35">
        <f t="shared" si="61"/>
        <v>0</v>
      </c>
      <c r="BC64" s="35">
        <f t="shared" si="62"/>
        <v>0</v>
      </c>
      <c r="BD64" s="35">
        <f t="shared" si="63"/>
        <v>0</v>
      </c>
      <c r="BE64" s="35">
        <f t="shared" si="64"/>
        <v>0</v>
      </c>
      <c r="BF64" s="35">
        <f t="shared" si="65"/>
        <v>100</v>
      </c>
      <c r="BG64" s="36">
        <f t="shared" si="66"/>
        <v>0</v>
      </c>
      <c r="BH64" s="35">
        <f t="shared" si="67"/>
        <v>0</v>
      </c>
      <c r="BI64" s="35">
        <f t="shared" si="68"/>
        <v>0</v>
      </c>
      <c r="BJ64" s="35">
        <f t="shared" si="69"/>
        <v>0</v>
      </c>
      <c r="BK64" s="35">
        <f t="shared" si="70"/>
        <v>0</v>
      </c>
      <c r="BL64" s="35">
        <f t="shared" si="71"/>
        <v>0</v>
      </c>
      <c r="BM64" s="35">
        <f t="shared" si="72"/>
        <v>0</v>
      </c>
      <c r="BN64" s="35">
        <f t="shared" si="73"/>
        <v>0</v>
      </c>
      <c r="BO64" s="35">
        <f t="shared" si="74"/>
        <v>0</v>
      </c>
      <c r="BP64" s="35">
        <f t="shared" si="75"/>
        <v>0</v>
      </c>
      <c r="BQ64" s="35">
        <f t="shared" si="76"/>
        <v>69.960474308300391</v>
      </c>
      <c r="BR64" s="13">
        <f t="shared" si="99"/>
        <v>0</v>
      </c>
      <c r="BS64" s="14">
        <f t="shared" si="100"/>
        <v>0</v>
      </c>
      <c r="BT64" s="13">
        <f t="shared" si="101"/>
        <v>0</v>
      </c>
      <c r="BU64" s="14">
        <f t="shared" si="102"/>
        <v>0</v>
      </c>
      <c r="BV64" s="14">
        <f t="shared" si="103"/>
        <v>0</v>
      </c>
      <c r="BW64" s="14">
        <f t="shared" si="104"/>
        <v>0</v>
      </c>
      <c r="BX64" s="13">
        <f t="shared" si="105"/>
        <v>0</v>
      </c>
      <c r="BY64" s="14">
        <f t="shared" si="106"/>
        <v>0</v>
      </c>
      <c r="BZ64" s="14">
        <f t="shared" si="107"/>
        <v>0</v>
      </c>
      <c r="CA64" s="13">
        <f t="shared" si="108"/>
        <v>0</v>
      </c>
      <c r="CB64" s="14">
        <f t="shared" si="109"/>
        <v>100</v>
      </c>
      <c r="CM64" s="14">
        <v>35.4</v>
      </c>
      <c r="CN64" s="5" t="s">
        <v>180</v>
      </c>
      <c r="CO64" s="5" t="s">
        <v>180</v>
      </c>
      <c r="CP64" s="8" t="s">
        <v>180</v>
      </c>
      <c r="CQ64" s="5" t="s">
        <v>180</v>
      </c>
      <c r="CR64" s="5" t="s">
        <v>180</v>
      </c>
      <c r="CS64" s="5" t="s">
        <v>180</v>
      </c>
      <c r="CT64" s="8" t="s">
        <v>180</v>
      </c>
      <c r="CU64" s="5" t="s">
        <v>180</v>
      </c>
      <c r="CV64" s="5" t="s">
        <v>180</v>
      </c>
      <c r="CW64" s="8" t="s">
        <v>180</v>
      </c>
      <c r="CX64" s="5">
        <v>1.3</v>
      </c>
      <c r="CY64" s="9" t="str">
        <f t="shared" si="88"/>
        <v/>
      </c>
      <c r="CZ64" s="9" t="str">
        <f t="shared" si="89"/>
        <v/>
      </c>
      <c r="DA64" s="9" t="str">
        <f t="shared" si="90"/>
        <v/>
      </c>
      <c r="DB64" s="9" t="str">
        <f t="shared" si="91"/>
        <v/>
      </c>
      <c r="DC64" s="9" t="str">
        <f t="shared" si="92"/>
        <v/>
      </c>
      <c r="DD64" s="9" t="str">
        <f t="shared" si="93"/>
        <v/>
      </c>
      <c r="DE64" s="9" t="str">
        <f t="shared" si="94"/>
        <v/>
      </c>
      <c r="DF64" s="9" t="str">
        <f t="shared" si="95"/>
        <v/>
      </c>
      <c r="DG64" s="9" t="str">
        <f t="shared" si="96"/>
        <v/>
      </c>
      <c r="DH64" s="9" t="str">
        <f t="shared" si="97"/>
        <v/>
      </c>
      <c r="DI64" s="9">
        <f t="shared" si="98"/>
        <v>3.6723163841807911</v>
      </c>
    </row>
    <row r="65" spans="1:113" x14ac:dyDescent="0.2">
      <c r="A65" s="3" t="s">
        <v>243</v>
      </c>
      <c r="B65" s="3" t="e">
        <f>VLOOKUP(A65,#REF!,5,FALSE)</f>
        <v>#REF!</v>
      </c>
      <c r="C65" s="4">
        <v>6</v>
      </c>
      <c r="D65" s="35" t="str">
        <f t="shared" si="18"/>
        <v/>
      </c>
      <c r="E65" s="35" t="str">
        <f t="shared" si="19"/>
        <v/>
      </c>
      <c r="F65" s="35">
        <f t="shared" si="20"/>
        <v>-2.442748091601743E-2</v>
      </c>
      <c r="G65" s="35">
        <f t="shared" si="21"/>
        <v>10.300781250000007</v>
      </c>
      <c r="H65" s="35">
        <f t="shared" si="22"/>
        <v>4.4164062499999908</v>
      </c>
      <c r="I65" s="35">
        <f t="shared" si="23"/>
        <v>1.3153225806451623</v>
      </c>
      <c r="J65" s="35" t="str">
        <f t="shared" si="24"/>
        <v/>
      </c>
      <c r="K65" s="35" t="str">
        <f t="shared" si="25"/>
        <v/>
      </c>
      <c r="L65" s="35" t="str">
        <f t="shared" si="26"/>
        <v/>
      </c>
      <c r="M65" s="35" t="str">
        <f t="shared" si="27"/>
        <v/>
      </c>
      <c r="N65" s="35" t="str">
        <f t="shared" si="28"/>
        <v/>
      </c>
      <c r="O65" s="36" t="str">
        <f t="shared" si="29"/>
        <v/>
      </c>
      <c r="P65" s="35" t="str">
        <f t="shared" si="30"/>
        <v/>
      </c>
      <c r="Q65" s="35">
        <f t="shared" si="31"/>
        <v>-0.62500000000000355</v>
      </c>
      <c r="R65" s="35">
        <f t="shared" si="32"/>
        <v>7.875</v>
      </c>
      <c r="S65" s="35">
        <f t="shared" si="33"/>
        <v>1.0749999999999957</v>
      </c>
      <c r="T65" s="35">
        <f t="shared" si="34"/>
        <v>-8.3250000000000028</v>
      </c>
      <c r="U65" s="35" t="str">
        <f t="shared" si="35"/>
        <v/>
      </c>
      <c r="V65" s="35" t="str">
        <f t="shared" si="36"/>
        <v/>
      </c>
      <c r="W65" s="35" t="str">
        <f t="shared" si="37"/>
        <v/>
      </c>
      <c r="X65" s="35" t="str">
        <f t="shared" si="38"/>
        <v/>
      </c>
      <c r="Y65" s="35" t="str">
        <f t="shared" si="39"/>
        <v/>
      </c>
      <c r="Z65" s="35">
        <f t="shared" si="40"/>
        <v>0</v>
      </c>
      <c r="AA65" s="35">
        <f t="shared" si="41"/>
        <v>0</v>
      </c>
      <c r="AB65" s="35">
        <f t="shared" si="42"/>
        <v>70.438331161861683</v>
      </c>
      <c r="AC65" s="35">
        <f t="shared" si="43"/>
        <v>100</v>
      </c>
      <c r="AD65" s="35">
        <f t="shared" si="44"/>
        <v>80.483009872766033</v>
      </c>
      <c r="AE65" s="35">
        <f t="shared" si="45"/>
        <v>73.30236958671999</v>
      </c>
      <c r="AF65" s="35">
        <f t="shared" si="46"/>
        <v>0</v>
      </c>
      <c r="AG65" s="35">
        <f t="shared" si="47"/>
        <v>0</v>
      </c>
      <c r="AH65" s="35">
        <f t="shared" si="48"/>
        <v>0</v>
      </c>
      <c r="AI65" s="35">
        <f t="shared" si="49"/>
        <v>0</v>
      </c>
      <c r="AJ65" s="35">
        <f t="shared" si="50"/>
        <v>0</v>
      </c>
      <c r="AK65" s="36">
        <f t="shared" si="110"/>
        <v>0</v>
      </c>
      <c r="AL65" s="35">
        <f t="shared" si="111"/>
        <v>0</v>
      </c>
      <c r="AM65" s="35">
        <f t="shared" si="112"/>
        <v>74.777448071216611</v>
      </c>
      <c r="AN65" s="35">
        <f t="shared" si="113"/>
        <v>100</v>
      </c>
      <c r="AO65" s="35">
        <f t="shared" si="114"/>
        <v>79.821958456973292</v>
      </c>
      <c r="AP65" s="35">
        <f t="shared" si="115"/>
        <v>51.928783382789312</v>
      </c>
      <c r="AQ65" s="35">
        <f t="shared" si="116"/>
        <v>0</v>
      </c>
      <c r="AR65" s="35">
        <f t="shared" si="117"/>
        <v>0</v>
      </c>
      <c r="AS65" s="35">
        <f t="shared" si="118"/>
        <v>0</v>
      </c>
      <c r="AT65" s="35">
        <f t="shared" si="119"/>
        <v>0</v>
      </c>
      <c r="AU65" s="35">
        <f t="shared" si="120"/>
        <v>0</v>
      </c>
      <c r="AV65" s="36">
        <f t="shared" si="55"/>
        <v>0</v>
      </c>
      <c r="AW65" s="35">
        <f t="shared" si="56"/>
        <v>0</v>
      </c>
      <c r="AX65" s="35">
        <f t="shared" si="57"/>
        <v>70.438331161861683</v>
      </c>
      <c r="AY65" s="35">
        <f t="shared" si="58"/>
        <v>100</v>
      </c>
      <c r="AZ65" s="35">
        <f t="shared" si="59"/>
        <v>80.483009872766033</v>
      </c>
      <c r="BA65" s="35">
        <f t="shared" si="60"/>
        <v>73.30236958671999</v>
      </c>
      <c r="BB65" s="35">
        <f t="shared" si="61"/>
        <v>0</v>
      </c>
      <c r="BC65" s="35">
        <f t="shared" si="62"/>
        <v>0</v>
      </c>
      <c r="BD65" s="35">
        <f t="shared" si="63"/>
        <v>0</v>
      </c>
      <c r="BE65" s="35">
        <f t="shared" si="64"/>
        <v>0</v>
      </c>
      <c r="BF65" s="35">
        <f t="shared" si="65"/>
        <v>0</v>
      </c>
      <c r="BG65" s="36">
        <f t="shared" si="66"/>
        <v>0</v>
      </c>
      <c r="BH65" s="35">
        <f t="shared" si="67"/>
        <v>0</v>
      </c>
      <c r="BI65" s="35">
        <f t="shared" si="68"/>
        <v>48.742746615087036</v>
      </c>
      <c r="BJ65" s="35">
        <f t="shared" si="69"/>
        <v>69.199178644763862</v>
      </c>
      <c r="BK65" s="35">
        <f t="shared" si="70"/>
        <v>55.693581780538302</v>
      </c>
      <c r="BL65" s="35">
        <f t="shared" si="71"/>
        <v>50.724637681159422</v>
      </c>
      <c r="BM65" s="35">
        <f t="shared" si="72"/>
        <v>0</v>
      </c>
      <c r="BN65" s="35">
        <f t="shared" si="73"/>
        <v>0</v>
      </c>
      <c r="BO65" s="35">
        <f t="shared" si="74"/>
        <v>0</v>
      </c>
      <c r="BP65" s="35">
        <f t="shared" si="75"/>
        <v>0</v>
      </c>
      <c r="BQ65" s="35">
        <f t="shared" si="76"/>
        <v>0</v>
      </c>
      <c r="BR65" s="13">
        <f t="shared" si="99"/>
        <v>0</v>
      </c>
      <c r="BS65" s="14">
        <f t="shared" si="100"/>
        <v>0</v>
      </c>
      <c r="BT65" s="13">
        <f t="shared" si="101"/>
        <v>74.777448071216611</v>
      </c>
      <c r="BU65" s="14">
        <f t="shared" si="102"/>
        <v>100</v>
      </c>
      <c r="BV65" s="14">
        <f t="shared" si="103"/>
        <v>79.821958456973292</v>
      </c>
      <c r="BW65" s="14">
        <f t="shared" si="104"/>
        <v>51.928783382789312</v>
      </c>
      <c r="BX65" s="13">
        <f t="shared" si="105"/>
        <v>0</v>
      </c>
      <c r="BY65" s="14">
        <f t="shared" si="106"/>
        <v>0</v>
      </c>
      <c r="BZ65" s="14">
        <f t="shared" si="107"/>
        <v>0</v>
      </c>
      <c r="CA65" s="13">
        <f t="shared" si="108"/>
        <v>0</v>
      </c>
      <c r="CB65" s="14">
        <f t="shared" si="109"/>
        <v>0</v>
      </c>
      <c r="CE65" s="13">
        <v>25.2</v>
      </c>
      <c r="CF65" s="14">
        <v>33.700000000000003</v>
      </c>
      <c r="CG65" s="14">
        <v>26.9</v>
      </c>
      <c r="CH65" s="14">
        <v>17.5</v>
      </c>
      <c r="CN65" s="5" t="s">
        <v>180</v>
      </c>
      <c r="CO65" s="5" t="s">
        <v>180</v>
      </c>
      <c r="CP65" s="8">
        <v>2.2000000000000002</v>
      </c>
      <c r="CQ65" s="5">
        <v>2.1</v>
      </c>
      <c r="CR65" s="5">
        <v>1.5</v>
      </c>
      <c r="CS65" s="5">
        <v>2.5</v>
      </c>
      <c r="CT65" s="8" t="s">
        <v>180</v>
      </c>
      <c r="CU65" s="5" t="s">
        <v>180</v>
      </c>
      <c r="CV65" s="5" t="s">
        <v>180</v>
      </c>
      <c r="CW65" s="8" t="s">
        <v>180</v>
      </c>
      <c r="CX65" s="5" t="s">
        <v>180</v>
      </c>
      <c r="CY65" s="9" t="str">
        <f t="shared" si="88"/>
        <v/>
      </c>
      <c r="CZ65" s="9" t="str">
        <f t="shared" si="89"/>
        <v/>
      </c>
      <c r="DA65" s="9">
        <f t="shared" si="90"/>
        <v>8.7301587301587311</v>
      </c>
      <c r="DB65" s="9">
        <f t="shared" si="91"/>
        <v>6.2314540059347179</v>
      </c>
      <c r="DC65" s="9">
        <f t="shared" si="92"/>
        <v>5.5762081784386623</v>
      </c>
      <c r="DD65" s="9">
        <f t="shared" si="93"/>
        <v>14.285714285714285</v>
      </c>
      <c r="DE65" s="9" t="str">
        <f t="shared" si="94"/>
        <v/>
      </c>
      <c r="DF65" s="9" t="str">
        <f t="shared" si="95"/>
        <v/>
      </c>
      <c r="DG65" s="9" t="str">
        <f t="shared" si="96"/>
        <v/>
      </c>
      <c r="DH65" s="9" t="str">
        <f t="shared" si="97"/>
        <v/>
      </c>
      <c r="DI65" s="9" t="str">
        <f t="shared" si="98"/>
        <v/>
      </c>
    </row>
    <row r="66" spans="1:113" x14ac:dyDescent="0.2">
      <c r="A66" s="3" t="s">
        <v>244</v>
      </c>
      <c r="B66" s="3" t="e">
        <f>VLOOKUP(A66,#REF!,5,FALSE)</f>
        <v>#REF!</v>
      </c>
      <c r="C66" s="4">
        <v>4</v>
      </c>
      <c r="D66" s="35">
        <f t="shared" si="18"/>
        <v>14.89191919191919</v>
      </c>
      <c r="E66" s="35">
        <f t="shared" si="19"/>
        <v>15.611111111111107</v>
      </c>
      <c r="F66" s="35">
        <f t="shared" si="20"/>
        <v>10.275572519083983</v>
      </c>
      <c r="G66" s="35">
        <f t="shared" si="21"/>
        <v>14.200781250000006</v>
      </c>
      <c r="H66" s="35">
        <f t="shared" si="22"/>
        <v>14.116406249999994</v>
      </c>
      <c r="I66" s="35">
        <f t="shared" si="23"/>
        <v>9.5153225806451616</v>
      </c>
      <c r="J66" s="35">
        <f t="shared" si="24"/>
        <v>16.03893805309735</v>
      </c>
      <c r="K66" s="35">
        <f t="shared" si="25"/>
        <v>15.17226890756303</v>
      </c>
      <c r="L66" s="35">
        <f t="shared" si="26"/>
        <v>-1.0571428571428605</v>
      </c>
      <c r="M66" s="35">
        <f t="shared" si="27"/>
        <v>21.461320754716986</v>
      </c>
      <c r="N66" s="35">
        <f t="shared" si="28"/>
        <v>20.651515151515149</v>
      </c>
      <c r="O66" s="36">
        <f t="shared" si="29"/>
        <v>6.0999999999999943</v>
      </c>
      <c r="P66" s="35">
        <f t="shared" si="30"/>
        <v>5.3999999999999986</v>
      </c>
      <c r="Q66" s="35">
        <f t="shared" si="31"/>
        <v>-0.80000000000000426</v>
      </c>
      <c r="R66" s="35">
        <f t="shared" si="32"/>
        <v>1.2999999999999972</v>
      </c>
      <c r="S66" s="35">
        <f t="shared" si="33"/>
        <v>0.29999999999999716</v>
      </c>
      <c r="T66" s="35">
        <f t="shared" si="34"/>
        <v>-10.600000000000005</v>
      </c>
      <c r="U66" s="35">
        <f t="shared" si="35"/>
        <v>1.8999999999999986</v>
      </c>
      <c r="V66" s="35">
        <f t="shared" si="36"/>
        <v>-0.10000000000000142</v>
      </c>
      <c r="W66" s="35">
        <f t="shared" si="37"/>
        <v>-16.000000000000004</v>
      </c>
      <c r="X66" s="35">
        <f t="shared" si="38"/>
        <v>6.6999999999999957</v>
      </c>
      <c r="Y66" s="35">
        <f t="shared" si="39"/>
        <v>5.7999999999999972</v>
      </c>
      <c r="Z66" s="35">
        <f t="shared" si="40"/>
        <v>100</v>
      </c>
      <c r="AA66" s="35">
        <f t="shared" si="41"/>
        <v>99.445886231324977</v>
      </c>
      <c r="AB66" s="35">
        <f t="shared" si="42"/>
        <v>88.936273097658329</v>
      </c>
      <c r="AC66" s="35">
        <f t="shared" si="43"/>
        <v>100</v>
      </c>
      <c r="AD66" s="35">
        <f t="shared" si="44"/>
        <v>98.146557420377974</v>
      </c>
      <c r="AE66" s="35">
        <f t="shared" si="45"/>
        <v>96.483965464076476</v>
      </c>
      <c r="AF66" s="35">
        <f t="shared" si="46"/>
        <v>96.424155104541271</v>
      </c>
      <c r="AG66" s="35">
        <f t="shared" si="47"/>
        <v>100</v>
      </c>
      <c r="AH66" s="35">
        <f t="shared" si="48"/>
        <v>49.219763095666188</v>
      </c>
      <c r="AI66" s="35">
        <f t="shared" si="49"/>
        <v>98.441352788146133</v>
      </c>
      <c r="AJ66" s="35">
        <f t="shared" si="50"/>
        <v>100</v>
      </c>
      <c r="AK66" s="36">
        <f t="shared" si="110"/>
        <v>100</v>
      </c>
      <c r="AL66" s="35">
        <f t="shared" si="111"/>
        <v>98.34905660377359</v>
      </c>
      <c r="AM66" s="35">
        <f t="shared" si="112"/>
        <v>94.414893617021278</v>
      </c>
      <c r="AN66" s="35">
        <f t="shared" si="113"/>
        <v>100</v>
      </c>
      <c r="AO66" s="35">
        <f t="shared" si="114"/>
        <v>97.340425531914889</v>
      </c>
      <c r="AP66" s="35">
        <f t="shared" si="115"/>
        <v>68.351063829787236</v>
      </c>
      <c r="AQ66" s="35">
        <f t="shared" si="116"/>
        <v>100</v>
      </c>
      <c r="AR66" s="35">
        <f t="shared" si="117"/>
        <v>94.764397905759168</v>
      </c>
      <c r="AS66" s="35">
        <f t="shared" si="118"/>
        <v>53.141361256544499</v>
      </c>
      <c r="AT66" s="35">
        <f t="shared" si="119"/>
        <v>100</v>
      </c>
      <c r="AU66" s="35">
        <f t="shared" si="120"/>
        <v>97.906976744186053</v>
      </c>
      <c r="AV66" s="36">
        <f t="shared" si="55"/>
        <v>93.677518513343571</v>
      </c>
      <c r="AW66" s="35">
        <f t="shared" si="56"/>
        <v>93.15843848510805</v>
      </c>
      <c r="AX66" s="35">
        <f t="shared" si="57"/>
        <v>82.528933137918827</v>
      </c>
      <c r="AY66" s="35">
        <f t="shared" si="58"/>
        <v>92.795583020772867</v>
      </c>
      <c r="AZ66" s="35">
        <f t="shared" si="59"/>
        <v>91.075670173057361</v>
      </c>
      <c r="BA66" s="35">
        <f t="shared" si="60"/>
        <v>89.532858273950922</v>
      </c>
      <c r="BB66" s="35">
        <f t="shared" si="61"/>
        <v>94.2763636008916</v>
      </c>
      <c r="BC66" s="35">
        <f t="shared" si="62"/>
        <v>97.772558648482757</v>
      </c>
      <c r="BD66" s="35">
        <f t="shared" si="63"/>
        <v>48.123421739354498</v>
      </c>
      <c r="BE66" s="35">
        <f t="shared" si="64"/>
        <v>98.441352788146133</v>
      </c>
      <c r="BF66" s="35">
        <f t="shared" si="65"/>
        <v>100</v>
      </c>
      <c r="BG66" s="36">
        <f t="shared" si="66"/>
        <v>77.941176470588232</v>
      </c>
      <c r="BH66" s="35">
        <f t="shared" si="67"/>
        <v>77.509293680297404</v>
      </c>
      <c r="BI66" s="35">
        <f t="shared" si="68"/>
        <v>68.665377176015468</v>
      </c>
      <c r="BJ66" s="35">
        <f t="shared" si="69"/>
        <v>77.207392197125259</v>
      </c>
      <c r="BK66" s="35">
        <f t="shared" si="70"/>
        <v>75.776397515527961</v>
      </c>
      <c r="BL66" s="35">
        <f t="shared" si="71"/>
        <v>74.492753623188406</v>
      </c>
      <c r="BM66" s="35">
        <f t="shared" si="72"/>
        <v>78.439425051334709</v>
      </c>
      <c r="BN66" s="35">
        <f t="shared" si="73"/>
        <v>81.348314606741582</v>
      </c>
      <c r="BO66" s="35">
        <f t="shared" si="74"/>
        <v>40.039447731755423</v>
      </c>
      <c r="BP66" s="35">
        <f t="shared" si="75"/>
        <v>81.904761904761898</v>
      </c>
      <c r="BQ66" s="35">
        <f t="shared" si="76"/>
        <v>83.201581027667984</v>
      </c>
      <c r="BR66" s="13">
        <f t="shared" si="99"/>
        <v>98.604651162790688</v>
      </c>
      <c r="BS66" s="14">
        <f t="shared" si="100"/>
        <v>96.976744186046517</v>
      </c>
      <c r="BT66" s="13">
        <f t="shared" si="101"/>
        <v>82.558139534883722</v>
      </c>
      <c r="BU66" s="14">
        <f t="shared" si="102"/>
        <v>87.441860465116278</v>
      </c>
      <c r="BV66" s="14">
        <f t="shared" si="103"/>
        <v>85.116279069767444</v>
      </c>
      <c r="BW66" s="14">
        <f t="shared" si="104"/>
        <v>59.767441860465112</v>
      </c>
      <c r="BX66" s="13">
        <f t="shared" si="105"/>
        <v>88.83720930232559</v>
      </c>
      <c r="BY66" s="14">
        <f t="shared" si="106"/>
        <v>84.186046511627907</v>
      </c>
      <c r="BZ66" s="14">
        <f t="shared" si="107"/>
        <v>47.209302325581397</v>
      </c>
      <c r="CA66" s="13">
        <f t="shared" si="108"/>
        <v>100</v>
      </c>
      <c r="CB66" s="14">
        <f t="shared" si="109"/>
        <v>97.906976744186053</v>
      </c>
      <c r="CC66" s="13">
        <v>42.4</v>
      </c>
      <c r="CD66" s="14">
        <v>41.7</v>
      </c>
      <c r="CE66" s="13">
        <v>35.5</v>
      </c>
      <c r="CF66" s="14">
        <v>37.6</v>
      </c>
      <c r="CG66" s="14">
        <v>36.6</v>
      </c>
      <c r="CH66" s="14">
        <v>25.7</v>
      </c>
      <c r="CI66" s="13">
        <v>38.200000000000003</v>
      </c>
      <c r="CJ66" s="14">
        <v>36.200000000000003</v>
      </c>
      <c r="CK66" s="14">
        <v>20.3</v>
      </c>
      <c r="CL66" s="13">
        <v>43</v>
      </c>
      <c r="CM66" s="14">
        <v>42.1</v>
      </c>
      <c r="CN66" s="5">
        <v>2.6</v>
      </c>
      <c r="CO66" s="5">
        <v>2</v>
      </c>
      <c r="CP66" s="8">
        <v>3.7</v>
      </c>
      <c r="CQ66" s="5">
        <v>0.9</v>
      </c>
      <c r="CR66" s="5">
        <v>2.1</v>
      </c>
      <c r="CS66" s="5">
        <v>1.9</v>
      </c>
      <c r="CT66" s="8">
        <v>3.4</v>
      </c>
      <c r="CU66" s="5">
        <v>2.9</v>
      </c>
      <c r="CV66" s="5">
        <v>2.9</v>
      </c>
      <c r="CW66" s="8">
        <v>1.4</v>
      </c>
      <c r="CX66" s="5">
        <v>1.8</v>
      </c>
      <c r="CY66" s="9">
        <f t="shared" si="88"/>
        <v>6.1320754716981138</v>
      </c>
      <c r="CZ66" s="9">
        <f t="shared" si="89"/>
        <v>4.7961630695443649</v>
      </c>
      <c r="DA66" s="9">
        <f t="shared" si="90"/>
        <v>10.422535211267606</v>
      </c>
      <c r="DB66" s="9">
        <f t="shared" si="91"/>
        <v>2.3936170212765959</v>
      </c>
      <c r="DC66" s="9">
        <f t="shared" si="92"/>
        <v>5.7377049180327866</v>
      </c>
      <c r="DD66" s="9">
        <f t="shared" si="93"/>
        <v>7.3929961089494167</v>
      </c>
      <c r="DE66" s="9">
        <f t="shared" si="94"/>
        <v>8.9005235602094235</v>
      </c>
      <c r="DF66" s="9">
        <f t="shared" si="95"/>
        <v>8.0110497237569049</v>
      </c>
      <c r="DG66" s="9">
        <f t="shared" si="96"/>
        <v>14.285714285714285</v>
      </c>
      <c r="DH66" s="9">
        <f t="shared" si="97"/>
        <v>3.2558139534883721</v>
      </c>
      <c r="DI66" s="9">
        <f t="shared" si="98"/>
        <v>4.2755344418052257</v>
      </c>
    </row>
    <row r="67" spans="1:113" x14ac:dyDescent="0.2">
      <c r="A67" s="3" t="s">
        <v>245</v>
      </c>
      <c r="B67" s="3" t="e">
        <f>VLOOKUP(A67,#REF!,5,FALSE)</f>
        <v>#REF!</v>
      </c>
      <c r="C67" s="4">
        <v>3</v>
      </c>
      <c r="D67" s="35">
        <f t="shared" ref="D67:D130" si="121">IF(CC67&gt;0,(CC67-AVERAGE(CC$2:CC$149)),"")</f>
        <v>15.291919191919188</v>
      </c>
      <c r="E67" s="35">
        <f t="shared" ref="E67:E130" si="122">IF(CD67&gt;0,(CD67-AVERAGE(CD$2:CD$149)),"")</f>
        <v>14.811111111111103</v>
      </c>
      <c r="F67" s="35">
        <f t="shared" ref="F67:F130" si="123">IF(CE67&gt;0,(CE67-AVERAGE(CE$2:CE$149)),"")</f>
        <v>9.4755725190839861</v>
      </c>
      <c r="G67" s="35">
        <f t="shared" ref="G67:G130" si="124">IF(CF67&gt;0,(CF67-AVERAGE(CF$2:CF$149)),"")</f>
        <v>-4.7992187499999943</v>
      </c>
      <c r="H67" s="35">
        <f t="shared" ref="H67:H130" si="125">IF(CG67&gt;0,(CG67-AVERAGE(CG$2:CG$149)),"")</f>
        <v>16.716406249999995</v>
      </c>
      <c r="I67" s="35">
        <f t="shared" ref="I67:I130" si="126">IF(CH67&gt;0,(CH67-AVERAGE(CH$2:CH$149)),"")</f>
        <v>5.8153225806451623</v>
      </c>
      <c r="J67" s="35">
        <f t="shared" ref="J67:J130" si="127">IF(CI67&gt;0,(CI67-AVERAGE(CI$2:CI$149)),"")</f>
        <v>13.138938053097345</v>
      </c>
      <c r="K67" s="35">
        <f t="shared" ref="K67:K130" si="128">IF(CJ67&gt;0,(CJ67-AVERAGE(CJ$2:CJ$149)),"")</f>
        <v>10.372268907563026</v>
      </c>
      <c r="L67" s="35">
        <f t="shared" ref="L67:L130" si="129">IF(CK67&gt;0,(CK67-AVERAGE(CK$2:CK$149)),"")</f>
        <v>-1.9571428571428626</v>
      </c>
      <c r="M67" s="35">
        <f t="shared" ref="M67:M130" si="130">IF(CL67&gt;0,(CL67-AVERAGE(CL$2:CL$149)),"")</f>
        <v>12.561320754716988</v>
      </c>
      <c r="N67" s="35">
        <f t="shared" ref="N67:N130" si="131">IF(CM67&gt;0,(CM67-AVERAGE(CM$2:CM$149)),"")</f>
        <v>11.351515151515144</v>
      </c>
      <c r="O67" s="36">
        <f t="shared" ref="O67:O130" si="132">IF(CC67&gt;0,(CC67-AVERAGE($CC67:$CM67)),"")</f>
        <v>10.872727272727271</v>
      </c>
      <c r="P67" s="35">
        <f t="shared" ref="P67:P130" si="133">IF(CD67&gt;0,(CD67-AVERAGE($CC67:$CM67)),"")</f>
        <v>8.9727272727272727</v>
      </c>
      <c r="Q67" s="35">
        <f t="shared" ref="Q67:Q130" si="134">IF(CE67&gt;0,(CE67-AVERAGE($CC67:$CM67)),"")</f>
        <v>2.7727272727272769</v>
      </c>
      <c r="R67" s="35">
        <f t="shared" ref="R67:R130" si="135">IF(CF67&gt;0,(CF67-AVERAGE($CC67:$CM67)),"")</f>
        <v>-13.327272727272724</v>
      </c>
      <c r="S67" s="35">
        <f t="shared" ref="S67:S130" si="136">IF(CG67&gt;0,(CG67-AVERAGE($CC67:$CM67)),"")</f>
        <v>7.2727272727272769</v>
      </c>
      <c r="T67" s="35">
        <f t="shared" ref="T67:T130" si="137">IF(CH67&gt;0,(CH67-AVERAGE($CC67:$CM67)),"")</f>
        <v>-9.9272727272727259</v>
      </c>
      <c r="U67" s="35">
        <f t="shared" ref="U67:U130" si="138">IF(CI67&gt;0,(CI67-AVERAGE($CC67:$CM67)),"")</f>
        <v>3.3727272727272712</v>
      </c>
      <c r="V67" s="35">
        <f t="shared" ref="V67:V130" si="139">IF(CJ67&gt;0,(CJ67-AVERAGE($CC67:$CM67)),"")</f>
        <v>-0.52727272727272734</v>
      </c>
      <c r="W67" s="35">
        <f t="shared" ref="W67:W130" si="140">IF(CK67&gt;0,(CK67-AVERAGE($CC67:$CM67)),"")</f>
        <v>-12.527272727272727</v>
      </c>
      <c r="X67" s="35">
        <f t="shared" ref="X67:X130" si="141">IF(CL67&gt;0,(CL67-AVERAGE($CC67:$CM67)),"")</f>
        <v>2.1727272727272755</v>
      </c>
      <c r="Y67" s="35">
        <f t="shared" ref="Y67:Y130" si="142">IF(CM67&gt;0,(CM67-AVERAGE($CC67:$CM67)),"")</f>
        <v>0.87272727272727124</v>
      </c>
      <c r="Z67" s="35">
        <f t="shared" ref="Z67:Z130" si="143">IFERROR(100*BG67/MAX($BG67:$BH67),0)</f>
        <v>100</v>
      </c>
      <c r="AA67" s="35">
        <f t="shared" ref="AA67:AA130" si="144">IFERROR(100*BH67/MAX($BG67:$BH67),0)</f>
        <v>96.626480908869837</v>
      </c>
      <c r="AB67" s="35">
        <f t="shared" ref="AB67:AB130" si="145">IFERROR(100*BI67/MAX($BI67:$BL67),0)</f>
        <v>82.698949986184019</v>
      </c>
      <c r="AC67" s="35">
        <f t="shared" ref="AC67:AC130" si="146">IFERROR(100*BJ67/MAX($BI67:$BL67),0)</f>
        <v>47.059254913464358</v>
      </c>
      <c r="AD67" s="35">
        <f t="shared" ref="AD67:AD130" si="147">IFERROR(100*BK67/MAX($BI67:$BL67),0)</f>
        <v>100</v>
      </c>
      <c r="AE67" s="35">
        <f t="shared" ref="AE67:AE130" si="148">IFERROR(100*BL67/MAX($BI67:$BL67),0)</f>
        <v>78.571428571428541</v>
      </c>
      <c r="AF67" s="35">
        <f t="shared" ref="AF67:AF130" si="149">IFERROR(100*BM67/MAX($BM67:$BO67),0)</f>
        <v>100</v>
      </c>
      <c r="AG67" s="35">
        <f t="shared" ref="AG67:AG130" si="150">IFERROR(100*BN67/MAX($BM67:$BO67),0)</f>
        <v>97.347296049909303</v>
      </c>
      <c r="AH67" s="35">
        <f t="shared" ref="AH67:AH130" si="151">IFERROR(100*BO67/MAX($BM67:$BO67),0)</f>
        <v>52.78955808482938</v>
      </c>
      <c r="AI67" s="35">
        <f t="shared" ref="AI67:AI130" si="152">IFERROR(100*BP67/MAX($BP67:$BQ67),0)</f>
        <v>100</v>
      </c>
      <c r="AJ67" s="35">
        <f t="shared" ref="AJ67:AJ130" si="153">IFERROR(100*BQ67/MAX($BP67:$BQ67),0)</f>
        <v>99.799473763518122</v>
      </c>
      <c r="AK67" s="36">
        <f t="shared" si="110"/>
        <v>100</v>
      </c>
      <c r="AL67" s="35">
        <f t="shared" si="111"/>
        <v>95.56074766355141</v>
      </c>
      <c r="AM67" s="35">
        <f t="shared" si="112"/>
        <v>88.520408163265316</v>
      </c>
      <c r="AN67" s="35">
        <f t="shared" si="113"/>
        <v>47.448979591836739</v>
      </c>
      <c r="AO67" s="35">
        <f t="shared" si="114"/>
        <v>100</v>
      </c>
      <c r="AP67" s="35">
        <f t="shared" si="115"/>
        <v>56.12244897959183</v>
      </c>
      <c r="AQ67" s="35">
        <f t="shared" si="116"/>
        <v>100</v>
      </c>
      <c r="AR67" s="35">
        <f t="shared" si="117"/>
        <v>88.951841359773383</v>
      </c>
      <c r="AS67" s="35">
        <f t="shared" si="118"/>
        <v>54.957507082152972</v>
      </c>
      <c r="AT67" s="35">
        <f t="shared" si="119"/>
        <v>100</v>
      </c>
      <c r="AU67" s="35">
        <f t="shared" si="120"/>
        <v>96.187683284457464</v>
      </c>
      <c r="AV67" s="36">
        <f t="shared" ref="AV67:AV130" si="154">IFERROR(100*BG67/MAX($BG67:$BQ67),"")</f>
        <v>96.940651260504168</v>
      </c>
      <c r="AW67" s="35">
        <f t="shared" ref="AW67:AW130" si="155">IFERROR(100*BH67/MAX($BG67:$BQ67),"")</f>
        <v>93.670339883165155</v>
      </c>
      <c r="AX67" s="35">
        <f t="shared" ref="AX67:AX130" si="156">IFERROR(100*BI67/MAX($BG67:$BQ67),"")</f>
        <v>82.698949986184019</v>
      </c>
      <c r="AY67" s="35">
        <f t="shared" ref="AY67:AY130" si="157">IFERROR(100*BJ67/MAX($BG67:$BQ67),"")</f>
        <v>47.059254913464358</v>
      </c>
      <c r="AZ67" s="35">
        <f t="shared" ref="AZ67:AZ130" si="158">IFERROR(100*BK67/MAX($BG67:$BQ67),"")</f>
        <v>100</v>
      </c>
      <c r="BA67" s="35">
        <f t="shared" ref="BA67:BA130" si="159">IFERROR(100*BL67/MAX($BG67:$BQ67),"")</f>
        <v>78.571428571428541</v>
      </c>
      <c r="BB67" s="35">
        <f t="shared" ref="BB67:BB130" si="160">IFERROR(100*BM67/MAX($BG67:$BQ67),"")</f>
        <v>89.311381636843606</v>
      </c>
      <c r="BC67" s="35">
        <f t="shared" ref="BC67:BC130" si="161">IFERROR(100*BN67/MAX($BG67:$BQ67),"")</f>
        <v>86.942215088282481</v>
      </c>
      <c r="BD67" s="35">
        <f t="shared" ref="BD67:BD130" si="162">IFERROR(100*BO67/MAX($BG67:$BQ67),"")</f>
        <v>47.147083685545205</v>
      </c>
      <c r="BE67" s="35">
        <f t="shared" ref="BE67:BE130" si="163">IFERROR(100*BP67/MAX($BG67:$BQ67),"")</f>
        <v>80.030612244897938</v>
      </c>
      <c r="BF67" s="35">
        <f t="shared" ref="BF67:BF130" si="164">IFERROR(100*BQ67/MAX($BG67:$BQ67),"")</f>
        <v>79.870129870129844</v>
      </c>
      <c r="BG67" s="36">
        <f t="shared" ref="BG67:BG130" si="165">IFERROR(100*CC67/MAX(CC$2:CC$155),"")</f>
        <v>78.67647058823529</v>
      </c>
      <c r="BH67" s="35">
        <f t="shared" ref="BH67:BH130" si="166">IFERROR(100*CD67/MAX(CD$2:CD$155),"")</f>
        <v>76.022304832713758</v>
      </c>
      <c r="BI67" s="35">
        <f t="shared" ref="BI67:BI130" si="167">IFERROR(100*CE67/MAX(CE$2:CE$155),"")</f>
        <v>67.117988394584145</v>
      </c>
      <c r="BJ67" s="35">
        <f t="shared" ref="BJ67:BJ130" si="168">IFERROR(100*CF67/MAX(CF$2:CF$155),"")</f>
        <v>38.193018480492817</v>
      </c>
      <c r="BK67" s="35">
        <f t="shared" ref="BK67:BK130" si="169">IFERROR(100*CG67/MAX(CG$2:CG$155),"")</f>
        <v>81.159420289855092</v>
      </c>
      <c r="BL67" s="35">
        <f t="shared" ref="BL67:BL130" si="170">IFERROR(100*CH67/MAX(CH$2:CH$155),"")</f>
        <v>63.768115942028984</v>
      </c>
      <c r="BM67" s="35">
        <f t="shared" ref="BM67:BM130" si="171">IFERROR(100*CI67/MAX(CI$2:CI$155),"")</f>
        <v>72.484599589322372</v>
      </c>
      <c r="BN67" s="35">
        <f t="shared" ref="BN67:BN130" si="172">IFERROR(100*CJ67/MAX(CJ$2:CJ$155),"")</f>
        <v>70.561797752808985</v>
      </c>
      <c r="BO67" s="35">
        <f t="shared" ref="BO67:BO130" si="173">IFERROR(100*CK67/MAX(CK$2:CK$155),"")</f>
        <v>38.264299802761336</v>
      </c>
      <c r="BP67" s="35">
        <f t="shared" ref="BP67:BP130" si="174">IFERROR(100*CL67/MAX(CL$2:CL$155),"")</f>
        <v>64.952380952380949</v>
      </c>
      <c r="BQ67" s="35">
        <f t="shared" ref="BQ67:BQ130" si="175">IFERROR(100*CM67/MAX(CM$2:CM$155),"")</f>
        <v>64.822134387351767</v>
      </c>
      <c r="BR67" s="13">
        <f t="shared" si="99"/>
        <v>100</v>
      </c>
      <c r="BS67" s="14">
        <f t="shared" si="100"/>
        <v>95.56074766355141</v>
      </c>
      <c r="BT67" s="13">
        <f t="shared" si="101"/>
        <v>81.074766355140198</v>
      </c>
      <c r="BU67" s="14">
        <f t="shared" si="102"/>
        <v>43.45794392523365</v>
      </c>
      <c r="BV67" s="14">
        <f t="shared" si="103"/>
        <v>91.588785046728987</v>
      </c>
      <c r="BW67" s="14">
        <f t="shared" si="104"/>
        <v>51.401869158878512</v>
      </c>
      <c r="BX67" s="13">
        <f t="shared" si="105"/>
        <v>82.476635514018696</v>
      </c>
      <c r="BY67" s="14">
        <f t="shared" si="106"/>
        <v>73.36448598130842</v>
      </c>
      <c r="BZ67" s="14">
        <f t="shared" si="107"/>
        <v>45.32710280373832</v>
      </c>
      <c r="CA67" s="13">
        <f t="shared" si="108"/>
        <v>79.672897196261687</v>
      </c>
      <c r="CB67" s="14">
        <f t="shared" si="109"/>
        <v>76.63551401869158</v>
      </c>
      <c r="CC67" s="13">
        <v>42.8</v>
      </c>
      <c r="CD67" s="14">
        <v>40.9</v>
      </c>
      <c r="CE67" s="13">
        <v>34.700000000000003</v>
      </c>
      <c r="CF67" s="14">
        <v>18.600000000000001</v>
      </c>
      <c r="CG67" s="14">
        <v>39.200000000000003</v>
      </c>
      <c r="CH67" s="14">
        <v>22</v>
      </c>
      <c r="CI67" s="13">
        <v>35.299999999999997</v>
      </c>
      <c r="CJ67" s="14">
        <v>31.4</v>
      </c>
      <c r="CK67" s="14">
        <v>19.399999999999999</v>
      </c>
      <c r="CL67" s="13">
        <v>34.1</v>
      </c>
      <c r="CM67" s="14">
        <v>32.799999999999997</v>
      </c>
      <c r="CN67" s="5">
        <v>3.9</v>
      </c>
      <c r="CO67" s="5">
        <v>2.5</v>
      </c>
      <c r="CP67" s="8">
        <v>1.9</v>
      </c>
      <c r="CQ67" s="5">
        <v>1.9</v>
      </c>
      <c r="CR67" s="5">
        <v>3.1</v>
      </c>
      <c r="CS67" s="5">
        <v>0.7</v>
      </c>
      <c r="CT67" s="8">
        <v>1.8</v>
      </c>
      <c r="CU67" s="5">
        <v>0.9</v>
      </c>
      <c r="CV67" s="5">
        <v>0.2</v>
      </c>
      <c r="CW67" s="8">
        <v>1.7</v>
      </c>
      <c r="CX67" s="5">
        <v>2</v>
      </c>
      <c r="CY67" s="9">
        <f t="shared" ref="CY67:CY130" si="176">IFERROR(ABS(CN67/CC67)*100,"")</f>
        <v>9.1121495327102817</v>
      </c>
      <c r="CZ67" s="9">
        <f t="shared" ref="CZ67:CZ130" si="177">IFERROR(ABS(CO67/CD67)*100,"")</f>
        <v>6.1124694376528126</v>
      </c>
      <c r="DA67" s="9">
        <f t="shared" ref="DA67:DA130" si="178">IFERROR(ABS(CP67/CE67)*100,"")</f>
        <v>5.4755043227665698</v>
      </c>
      <c r="DB67" s="9">
        <f t="shared" ref="DB67:DB130" si="179">IFERROR(ABS(CQ67/CF67)*100,"")</f>
        <v>10.21505376344086</v>
      </c>
      <c r="DC67" s="9">
        <f t="shared" ref="DC67:DC130" si="180">IFERROR(ABS(CR67/CG67)*100,"")</f>
        <v>7.9081632653061211</v>
      </c>
      <c r="DD67" s="9">
        <f t="shared" ref="DD67:DD130" si="181">IFERROR(ABS(CS67/CH67)*100,"")</f>
        <v>3.1818181818181817</v>
      </c>
      <c r="DE67" s="9">
        <f t="shared" ref="DE67:DE130" si="182">IFERROR(ABS(CT67/CI67)*100,"")</f>
        <v>5.0991501416430598</v>
      </c>
      <c r="DF67" s="9">
        <f t="shared" ref="DF67:DF130" si="183">IFERROR(ABS(CU67/CJ67)*100,"")</f>
        <v>2.8662420382165608</v>
      </c>
      <c r="DG67" s="9">
        <f t="shared" ref="DG67:DG130" si="184">IFERROR(ABS(CV67/CK67)*100,"")</f>
        <v>1.0309278350515465</v>
      </c>
      <c r="DH67" s="9">
        <f t="shared" ref="DH67:DH130" si="185">IFERROR(ABS(CW67/CL67)*100,"")</f>
        <v>4.9853372434017595</v>
      </c>
      <c r="DI67" s="9">
        <f t="shared" ref="DI67:DI130" si="186">IFERROR(ABS(CX67/CM67)*100,"")</f>
        <v>6.0975609756097571</v>
      </c>
    </row>
    <row r="68" spans="1:113" x14ac:dyDescent="0.2">
      <c r="A68" s="3" t="s">
        <v>246</v>
      </c>
      <c r="B68" s="3" t="e">
        <f>VLOOKUP(A68,#REF!,5,FALSE)</f>
        <v>#REF!</v>
      </c>
      <c r="C68" s="4">
        <v>6</v>
      </c>
      <c r="D68" s="35">
        <f t="shared" si="121"/>
        <v>2.6919191919191903</v>
      </c>
      <c r="E68" s="35">
        <f t="shared" si="122"/>
        <v>1.3111111111111029</v>
      </c>
      <c r="F68" s="35">
        <f t="shared" si="123"/>
        <v>11.175572519083982</v>
      </c>
      <c r="G68" s="35">
        <f t="shared" si="124"/>
        <v>12.100781250000004</v>
      </c>
      <c r="H68" s="35">
        <f t="shared" si="125"/>
        <v>8.2164062499999915</v>
      </c>
      <c r="I68" s="35">
        <f t="shared" si="126"/>
        <v>4.615322580645163</v>
      </c>
      <c r="J68" s="35">
        <f t="shared" si="127"/>
        <v>20.138938053097345</v>
      </c>
      <c r="K68" s="35">
        <f t="shared" si="128"/>
        <v>18.472268907563027</v>
      </c>
      <c r="L68" s="35">
        <f t="shared" si="129"/>
        <v>4.8428571428571381</v>
      </c>
      <c r="M68" s="35">
        <f t="shared" si="130"/>
        <v>9.861320754716985</v>
      </c>
      <c r="N68" s="35">
        <f t="shared" si="131"/>
        <v>18.851515151515144</v>
      </c>
      <c r="O68" s="36">
        <f t="shared" si="132"/>
        <v>-2.5909090909090899</v>
      </c>
      <c r="P68" s="35">
        <f t="shared" si="133"/>
        <v>-5.3909090909090907</v>
      </c>
      <c r="Q68" s="35">
        <f t="shared" si="134"/>
        <v>3.6090909090909093</v>
      </c>
      <c r="R68" s="35">
        <f t="shared" si="135"/>
        <v>2.7090909090909108</v>
      </c>
      <c r="S68" s="35">
        <f t="shared" si="136"/>
        <v>-2.0909090909090899</v>
      </c>
      <c r="T68" s="35">
        <f t="shared" si="137"/>
        <v>-11.990909090909089</v>
      </c>
      <c r="U68" s="35">
        <f t="shared" si="138"/>
        <v>9.5090909090909079</v>
      </c>
      <c r="V68" s="35">
        <f t="shared" si="139"/>
        <v>6.7090909090909108</v>
      </c>
      <c r="W68" s="35">
        <f t="shared" si="140"/>
        <v>-6.5909090909090899</v>
      </c>
      <c r="X68" s="35">
        <f t="shared" si="141"/>
        <v>-1.3909090909090907</v>
      </c>
      <c r="Y68" s="35">
        <f t="shared" si="142"/>
        <v>7.5090909090909079</v>
      </c>
      <c r="Z68" s="35">
        <f t="shared" si="143"/>
        <v>100.00000000000001</v>
      </c>
      <c r="AA68" s="35">
        <f t="shared" si="144"/>
        <v>91.740318570127286</v>
      </c>
      <c r="AB68" s="35">
        <f t="shared" si="145"/>
        <v>96.585392431961196</v>
      </c>
      <c r="AC68" s="35">
        <f t="shared" si="146"/>
        <v>100</v>
      </c>
      <c r="AD68" s="35">
        <f t="shared" si="147"/>
        <v>87.195054384276688</v>
      </c>
      <c r="AE68" s="35">
        <f t="shared" si="148"/>
        <v>82.707491324760156</v>
      </c>
      <c r="AF68" s="35">
        <f t="shared" si="149"/>
        <v>97.853039794141338</v>
      </c>
      <c r="AG68" s="35">
        <f t="shared" si="150"/>
        <v>100</v>
      </c>
      <c r="AH68" s="35">
        <f t="shared" si="151"/>
        <v>58.217861333732799</v>
      </c>
      <c r="AI68" s="35">
        <f t="shared" si="152"/>
        <v>75.095828902280516</v>
      </c>
      <c r="AJ68" s="35">
        <f t="shared" si="153"/>
        <v>100</v>
      </c>
      <c r="AK68" s="36">
        <f t="shared" si="110"/>
        <v>100</v>
      </c>
      <c r="AL68" s="35">
        <f t="shared" si="111"/>
        <v>90.728476821192061</v>
      </c>
      <c r="AM68" s="35">
        <f t="shared" si="112"/>
        <v>100</v>
      </c>
      <c r="AN68" s="35">
        <f t="shared" si="113"/>
        <v>97.527472527472526</v>
      </c>
      <c r="AO68" s="35">
        <f t="shared" si="114"/>
        <v>84.340659340659343</v>
      </c>
      <c r="AP68" s="35">
        <f t="shared" si="115"/>
        <v>57.142857142857146</v>
      </c>
      <c r="AQ68" s="35">
        <f t="shared" si="116"/>
        <v>100</v>
      </c>
      <c r="AR68" s="35">
        <f t="shared" si="117"/>
        <v>93.380614657210401</v>
      </c>
      <c r="AS68" s="35">
        <f t="shared" si="118"/>
        <v>61.938534278959814</v>
      </c>
      <c r="AT68" s="35">
        <f t="shared" si="119"/>
        <v>77.91563275434244</v>
      </c>
      <c r="AU68" s="35">
        <f t="shared" si="120"/>
        <v>100</v>
      </c>
      <c r="AV68" s="36">
        <f t="shared" si="154"/>
        <v>62.541883842144458</v>
      </c>
      <c r="AW68" s="35">
        <f t="shared" si="155"/>
        <v>57.376123476542283</v>
      </c>
      <c r="AX68" s="35">
        <f t="shared" si="156"/>
        <v>79.318365448179605</v>
      </c>
      <c r="AY68" s="35">
        <f t="shared" si="157"/>
        <v>82.122527486808934</v>
      </c>
      <c r="AZ68" s="35">
        <f t="shared" si="158"/>
        <v>71.606782503865617</v>
      </c>
      <c r="BA68" s="35">
        <f t="shared" si="159"/>
        <v>67.921482296826269</v>
      </c>
      <c r="BB68" s="35">
        <f t="shared" si="160"/>
        <v>97.853039794141338</v>
      </c>
      <c r="BC68" s="35">
        <f t="shared" si="161"/>
        <v>100</v>
      </c>
      <c r="BD68" s="35">
        <f t="shared" si="162"/>
        <v>58.217861333732799</v>
      </c>
      <c r="BE68" s="35">
        <f t="shared" si="163"/>
        <v>67.380349608197704</v>
      </c>
      <c r="BF68" s="35">
        <f t="shared" si="164"/>
        <v>89.725821784159692</v>
      </c>
      <c r="BG68" s="36">
        <f t="shared" si="165"/>
        <v>55.514705882352942</v>
      </c>
      <c r="BH68" s="35">
        <f t="shared" si="166"/>
        <v>50.929368029739777</v>
      </c>
      <c r="BI68" s="35">
        <f t="shared" si="167"/>
        <v>70.406189555125721</v>
      </c>
      <c r="BJ68" s="35">
        <f t="shared" si="168"/>
        <v>72.895277207392198</v>
      </c>
      <c r="BK68" s="35">
        <f t="shared" si="169"/>
        <v>63.56107660455487</v>
      </c>
      <c r="BL68" s="35">
        <f t="shared" si="170"/>
        <v>60.289855072463766</v>
      </c>
      <c r="BM68" s="35">
        <f t="shared" si="171"/>
        <v>86.858316221765904</v>
      </c>
      <c r="BN68" s="35">
        <f t="shared" si="172"/>
        <v>88.764044943820224</v>
      </c>
      <c r="BO68" s="35">
        <f t="shared" si="173"/>
        <v>51.676528599605518</v>
      </c>
      <c r="BP68" s="35">
        <f t="shared" si="174"/>
        <v>59.80952380952381</v>
      </c>
      <c r="BQ68" s="35">
        <f t="shared" si="175"/>
        <v>79.644268774703548</v>
      </c>
      <c r="BR68" s="13">
        <f t="shared" si="99"/>
        <v>71.394799054373522</v>
      </c>
      <c r="BS68" s="14">
        <f t="shared" si="100"/>
        <v>64.775413711583923</v>
      </c>
      <c r="BT68" s="13">
        <f t="shared" si="101"/>
        <v>86.052009456264784</v>
      </c>
      <c r="BU68" s="14">
        <f t="shared" si="102"/>
        <v>83.924349881796701</v>
      </c>
      <c r="BV68" s="14">
        <f t="shared" si="103"/>
        <v>72.576832151300238</v>
      </c>
      <c r="BW68" s="14">
        <f t="shared" si="104"/>
        <v>49.172576832151307</v>
      </c>
      <c r="BX68" s="13">
        <f t="shared" si="105"/>
        <v>100</v>
      </c>
      <c r="BY68" s="14">
        <f t="shared" si="106"/>
        <v>93.380614657210401</v>
      </c>
      <c r="BZ68" s="14">
        <f t="shared" si="107"/>
        <v>61.938534278959814</v>
      </c>
      <c r="CA68" s="13">
        <f t="shared" si="108"/>
        <v>74.231678486997637</v>
      </c>
      <c r="CB68" s="14">
        <f t="shared" si="109"/>
        <v>95.27186761229315</v>
      </c>
      <c r="CC68" s="13">
        <v>30.2</v>
      </c>
      <c r="CD68" s="14">
        <v>27.4</v>
      </c>
      <c r="CE68" s="13">
        <v>36.4</v>
      </c>
      <c r="CF68" s="14">
        <v>35.5</v>
      </c>
      <c r="CG68" s="14">
        <v>30.7</v>
      </c>
      <c r="CH68" s="14">
        <v>20.8</v>
      </c>
      <c r="CI68" s="13">
        <v>42.3</v>
      </c>
      <c r="CJ68" s="14">
        <v>39.5</v>
      </c>
      <c r="CK68" s="14">
        <v>26.2</v>
      </c>
      <c r="CL68" s="13">
        <v>31.4</v>
      </c>
      <c r="CM68" s="14">
        <v>40.299999999999997</v>
      </c>
      <c r="CN68" s="5">
        <v>3.9</v>
      </c>
      <c r="CO68" s="5">
        <v>5</v>
      </c>
      <c r="CP68" s="8">
        <v>2.9</v>
      </c>
      <c r="CQ68" s="5">
        <v>1.4</v>
      </c>
      <c r="CR68" s="5">
        <v>2.7</v>
      </c>
      <c r="CS68" s="5">
        <v>1.5</v>
      </c>
      <c r="CT68" s="8">
        <v>1.2</v>
      </c>
      <c r="CU68" s="5">
        <v>1.6</v>
      </c>
      <c r="CV68" s="5">
        <v>3.9</v>
      </c>
      <c r="CW68" s="8">
        <v>5.6</v>
      </c>
      <c r="CX68" s="5">
        <v>2</v>
      </c>
      <c r="CY68" s="9">
        <f t="shared" si="176"/>
        <v>12.913907284768211</v>
      </c>
      <c r="CZ68" s="9">
        <f t="shared" si="177"/>
        <v>18.248175182481752</v>
      </c>
      <c r="DA68" s="9">
        <f t="shared" si="178"/>
        <v>7.9670329670329663</v>
      </c>
      <c r="DB68" s="9">
        <f t="shared" si="179"/>
        <v>3.9436619718309855</v>
      </c>
      <c r="DC68" s="9">
        <f t="shared" si="180"/>
        <v>8.7947882736156355</v>
      </c>
      <c r="DD68" s="9">
        <f t="shared" si="181"/>
        <v>7.2115384615384608</v>
      </c>
      <c r="DE68" s="9">
        <f t="shared" si="182"/>
        <v>2.8368794326241136</v>
      </c>
      <c r="DF68" s="9">
        <f t="shared" si="183"/>
        <v>4.0506329113924053</v>
      </c>
      <c r="DG68" s="9">
        <f t="shared" si="184"/>
        <v>14.885496183206106</v>
      </c>
      <c r="DH68" s="9">
        <f t="shared" si="185"/>
        <v>17.834394904458598</v>
      </c>
      <c r="DI68" s="9">
        <f t="shared" si="186"/>
        <v>4.9627791563275441</v>
      </c>
    </row>
    <row r="69" spans="1:113" x14ac:dyDescent="0.2">
      <c r="A69" s="3" t="s">
        <v>247</v>
      </c>
      <c r="B69" s="3" t="e">
        <f>VLOOKUP(A69,#REF!,5,FALSE)</f>
        <v>#REF!</v>
      </c>
      <c r="C69" s="4">
        <v>3</v>
      </c>
      <c r="D69" s="35">
        <f t="shared" si="121"/>
        <v>7.991919191919191</v>
      </c>
      <c r="E69" s="35">
        <f t="shared" si="122"/>
        <v>10.211111111111101</v>
      </c>
      <c r="F69" s="35">
        <f t="shared" si="123"/>
        <v>-3.7244274809160167</v>
      </c>
      <c r="G69" s="35">
        <f t="shared" si="124"/>
        <v>-9.1992187499999964</v>
      </c>
      <c r="H69" s="35">
        <f t="shared" si="125"/>
        <v>8.5164062499999922</v>
      </c>
      <c r="I69" s="35">
        <f t="shared" si="126"/>
        <v>8.2153225806451609</v>
      </c>
      <c r="J69" s="35">
        <f t="shared" si="127"/>
        <v>-7.9610619469026531</v>
      </c>
      <c r="K69" s="35">
        <f t="shared" si="128"/>
        <v>-12.427731092436973</v>
      </c>
      <c r="L69" s="35">
        <f t="shared" si="129"/>
        <v>15.24285714285714</v>
      </c>
      <c r="M69" s="35">
        <f t="shared" si="130"/>
        <v>8.5613207547169878</v>
      </c>
      <c r="N69" s="35">
        <f t="shared" si="131"/>
        <v>-2.2484848484848534</v>
      </c>
      <c r="O69" s="36">
        <f t="shared" si="132"/>
        <v>10.809090909090912</v>
      </c>
      <c r="P69" s="35">
        <f t="shared" si="133"/>
        <v>11.609090909090909</v>
      </c>
      <c r="Q69" s="35">
        <f t="shared" si="134"/>
        <v>-3.1909090909090878</v>
      </c>
      <c r="R69" s="35">
        <f t="shared" si="135"/>
        <v>-10.490909090909089</v>
      </c>
      <c r="S69" s="35">
        <f t="shared" si="136"/>
        <v>6.3090909090909122</v>
      </c>
      <c r="T69" s="35">
        <f t="shared" si="137"/>
        <v>-0.29090909090908923</v>
      </c>
      <c r="U69" s="35">
        <f t="shared" si="138"/>
        <v>-10.490909090909089</v>
      </c>
      <c r="V69" s="35">
        <f t="shared" si="139"/>
        <v>-16.090909090909086</v>
      </c>
      <c r="W69" s="35">
        <f t="shared" si="140"/>
        <v>11.909090909090914</v>
      </c>
      <c r="X69" s="35">
        <f t="shared" si="141"/>
        <v>5.4090909090909136</v>
      </c>
      <c r="Y69" s="35">
        <f t="shared" si="142"/>
        <v>-5.4909090909090885</v>
      </c>
      <c r="Z69" s="35">
        <f t="shared" si="143"/>
        <v>96.717509317776717</v>
      </c>
      <c r="AA69" s="35">
        <f t="shared" si="144"/>
        <v>100</v>
      </c>
      <c r="AB69" s="35">
        <f t="shared" si="145"/>
        <v>58.799980974728086</v>
      </c>
      <c r="AC69" s="35">
        <f t="shared" si="146"/>
        <v>41.22765678123001</v>
      </c>
      <c r="AD69" s="35">
        <f t="shared" si="147"/>
        <v>90.749414519906324</v>
      </c>
      <c r="AE69" s="35">
        <f t="shared" si="148"/>
        <v>100</v>
      </c>
      <c r="AF69" s="35">
        <f t="shared" si="149"/>
        <v>40.39115360016158</v>
      </c>
      <c r="AG69" s="35">
        <f t="shared" si="150"/>
        <v>26.771044391232273</v>
      </c>
      <c r="AH69" s="35">
        <f t="shared" si="151"/>
        <v>100</v>
      </c>
      <c r="AI69" s="35">
        <f t="shared" si="152"/>
        <v>100</v>
      </c>
      <c r="AJ69" s="35">
        <f t="shared" si="153"/>
        <v>66.182553543524222</v>
      </c>
      <c r="AK69" s="36">
        <f t="shared" si="110"/>
        <v>97.796143250688715</v>
      </c>
      <c r="AL69" s="35">
        <f t="shared" si="111"/>
        <v>100</v>
      </c>
      <c r="AM69" s="35">
        <f t="shared" si="112"/>
        <v>69.354838709677423</v>
      </c>
      <c r="AN69" s="35">
        <f t="shared" si="113"/>
        <v>45.806451612903224</v>
      </c>
      <c r="AO69" s="35">
        <f t="shared" si="114"/>
        <v>100</v>
      </c>
      <c r="AP69" s="35">
        <f t="shared" si="115"/>
        <v>78.709677419354833</v>
      </c>
      <c r="AQ69" s="35">
        <f t="shared" si="116"/>
        <v>38.797814207650269</v>
      </c>
      <c r="AR69" s="35">
        <f t="shared" si="117"/>
        <v>23.497267759562842</v>
      </c>
      <c r="AS69" s="35">
        <f t="shared" si="118"/>
        <v>100</v>
      </c>
      <c r="AT69" s="35">
        <f t="shared" si="119"/>
        <v>100</v>
      </c>
      <c r="AU69" s="35">
        <f t="shared" si="120"/>
        <v>63.787375415282391</v>
      </c>
      <c r="AV69" s="36">
        <f t="shared" si="154"/>
        <v>90.397480713596934</v>
      </c>
      <c r="AW69" s="35">
        <f t="shared" si="155"/>
        <v>93.465476263026389</v>
      </c>
      <c r="AX69" s="35">
        <f t="shared" si="156"/>
        <v>57.606937882487237</v>
      </c>
      <c r="AY69" s="35">
        <f t="shared" si="157"/>
        <v>40.39115360016158</v>
      </c>
      <c r="AZ69" s="35">
        <f t="shared" si="158"/>
        <v>88.908122051386499</v>
      </c>
      <c r="BA69" s="35">
        <f t="shared" si="159"/>
        <v>97.971014492753625</v>
      </c>
      <c r="BB69" s="35">
        <f t="shared" si="160"/>
        <v>40.39115360016158</v>
      </c>
      <c r="BC69" s="35">
        <f t="shared" si="161"/>
        <v>26.771044391232273</v>
      </c>
      <c r="BD69" s="35">
        <f t="shared" si="162"/>
        <v>100</v>
      </c>
      <c r="BE69" s="35">
        <f t="shared" si="163"/>
        <v>79.420765027322417</v>
      </c>
      <c r="BF69" s="35">
        <f t="shared" si="164"/>
        <v>52.562690338884217</v>
      </c>
      <c r="BG69" s="36">
        <f t="shared" si="165"/>
        <v>65.257352941176478</v>
      </c>
      <c r="BH69" s="35">
        <f t="shared" si="166"/>
        <v>67.472118959107803</v>
      </c>
      <c r="BI69" s="35">
        <f t="shared" si="167"/>
        <v>41.586073500967117</v>
      </c>
      <c r="BJ69" s="35">
        <f t="shared" si="168"/>
        <v>29.158110882956876</v>
      </c>
      <c r="BK69" s="35">
        <f t="shared" si="169"/>
        <v>64.182194616977227</v>
      </c>
      <c r="BL69" s="35">
        <f t="shared" si="170"/>
        <v>70.724637681159422</v>
      </c>
      <c r="BM69" s="35">
        <f t="shared" si="171"/>
        <v>29.158110882956876</v>
      </c>
      <c r="BN69" s="35">
        <f t="shared" si="172"/>
        <v>19.325842696629213</v>
      </c>
      <c r="BO69" s="35">
        <f t="shared" si="173"/>
        <v>72.189349112426029</v>
      </c>
      <c r="BP69" s="35">
        <f t="shared" si="174"/>
        <v>57.333333333333336</v>
      </c>
      <c r="BQ69" s="35">
        <f t="shared" si="175"/>
        <v>37.944664031620555</v>
      </c>
      <c r="BR69" s="13">
        <f t="shared" si="99"/>
        <v>96.994535519125677</v>
      </c>
      <c r="BS69" s="14">
        <f t="shared" si="100"/>
        <v>99.180327868852444</v>
      </c>
      <c r="BT69" s="13">
        <f t="shared" si="101"/>
        <v>58.743169398907099</v>
      </c>
      <c r="BU69" s="14">
        <f t="shared" si="102"/>
        <v>38.797814207650269</v>
      </c>
      <c r="BV69" s="14">
        <f t="shared" si="103"/>
        <v>84.699453551912569</v>
      </c>
      <c r="BW69" s="14">
        <f t="shared" si="104"/>
        <v>66.666666666666657</v>
      </c>
      <c r="BX69" s="13">
        <f t="shared" si="105"/>
        <v>38.797814207650269</v>
      </c>
      <c r="BY69" s="14">
        <f t="shared" si="106"/>
        <v>23.497267759562838</v>
      </c>
      <c r="BZ69" s="14">
        <f t="shared" si="107"/>
        <v>100</v>
      </c>
      <c r="CA69" s="13">
        <f t="shared" si="108"/>
        <v>82.240437158469945</v>
      </c>
      <c r="CB69" s="14">
        <f t="shared" si="109"/>
        <v>52.459016393442617</v>
      </c>
      <c r="CC69" s="13">
        <v>35.5</v>
      </c>
      <c r="CD69" s="14">
        <v>36.299999999999997</v>
      </c>
      <c r="CE69" s="13">
        <v>21.5</v>
      </c>
      <c r="CF69" s="14">
        <v>14.2</v>
      </c>
      <c r="CG69" s="14">
        <v>31</v>
      </c>
      <c r="CH69" s="14">
        <v>24.4</v>
      </c>
      <c r="CI69" s="13">
        <v>14.2</v>
      </c>
      <c r="CJ69" s="14">
        <v>8.6</v>
      </c>
      <c r="CK69" s="14">
        <v>36.6</v>
      </c>
      <c r="CL69" s="13">
        <v>30.1</v>
      </c>
      <c r="CM69" s="14">
        <v>19.2</v>
      </c>
      <c r="CN69" s="5">
        <v>0.8</v>
      </c>
      <c r="CO69" s="5">
        <v>1.7</v>
      </c>
      <c r="CP69" s="8">
        <v>0.2</v>
      </c>
      <c r="CQ69" s="5">
        <v>1.4</v>
      </c>
      <c r="CR69" s="5">
        <v>0.4</v>
      </c>
      <c r="CS69" s="5">
        <v>0.4</v>
      </c>
      <c r="CT69" s="8">
        <v>1.2</v>
      </c>
      <c r="CU69" s="5">
        <v>1.8</v>
      </c>
      <c r="CV69" s="5">
        <v>1.2</v>
      </c>
      <c r="CW69" s="8">
        <v>1.8</v>
      </c>
      <c r="CX69" s="5">
        <v>2</v>
      </c>
      <c r="CY69" s="9">
        <f t="shared" si="176"/>
        <v>2.2535211267605635</v>
      </c>
      <c r="CZ69" s="9">
        <f t="shared" si="177"/>
        <v>4.6831955922865012</v>
      </c>
      <c r="DA69" s="9">
        <f t="shared" si="178"/>
        <v>0.93023255813953487</v>
      </c>
      <c r="DB69" s="9">
        <f t="shared" si="179"/>
        <v>9.8591549295774641</v>
      </c>
      <c r="DC69" s="9">
        <f t="shared" si="180"/>
        <v>1.2903225806451613</v>
      </c>
      <c r="DD69" s="9">
        <f t="shared" si="181"/>
        <v>1.639344262295082</v>
      </c>
      <c r="DE69" s="9">
        <f t="shared" si="182"/>
        <v>8.4507042253521121</v>
      </c>
      <c r="DF69" s="9">
        <f t="shared" si="183"/>
        <v>20.930232558139537</v>
      </c>
      <c r="DG69" s="9">
        <f t="shared" si="184"/>
        <v>3.2786885245901636</v>
      </c>
      <c r="DH69" s="9">
        <f t="shared" si="185"/>
        <v>5.9800664451827235</v>
      </c>
      <c r="DI69" s="9">
        <f t="shared" si="186"/>
        <v>10.416666666666668</v>
      </c>
    </row>
    <row r="70" spans="1:113" x14ac:dyDescent="0.2">
      <c r="A70" s="3" t="s">
        <v>248</v>
      </c>
      <c r="B70" s="3" t="e">
        <f>VLOOKUP(A70,#REF!,5,FALSE)</f>
        <v>#REF!</v>
      </c>
      <c r="C70" s="4">
        <v>3</v>
      </c>
      <c r="D70" s="35">
        <f t="shared" si="121"/>
        <v>-1.8080808080808097</v>
      </c>
      <c r="E70" s="35">
        <f t="shared" si="122"/>
        <v>-4.4888888888888943</v>
      </c>
      <c r="F70" s="35">
        <f t="shared" si="123"/>
        <v>-16.424427480916016</v>
      </c>
      <c r="G70" s="35">
        <f t="shared" si="124"/>
        <v>-7.7992187499999961</v>
      </c>
      <c r="H70" s="35">
        <f t="shared" si="125"/>
        <v>-6.0835937500000092</v>
      </c>
      <c r="I70" s="35">
        <f t="shared" si="126"/>
        <v>-5.2846774193548374</v>
      </c>
      <c r="J70" s="35">
        <f t="shared" si="127"/>
        <v>-14.561061946902653</v>
      </c>
      <c r="K70" s="35">
        <f t="shared" si="128"/>
        <v>-11.927731092436973</v>
      </c>
      <c r="L70" s="35" t="str">
        <f t="shared" si="129"/>
        <v/>
      </c>
      <c r="M70" s="35" t="str">
        <f t="shared" si="130"/>
        <v/>
      </c>
      <c r="N70" s="35">
        <f t="shared" si="131"/>
        <v>-15.448484848484853</v>
      </c>
      <c r="O70" s="36">
        <f t="shared" si="132"/>
        <v>12.177777777777779</v>
      </c>
      <c r="P70" s="35">
        <f t="shared" si="133"/>
        <v>8.0777777777777811</v>
      </c>
      <c r="Q70" s="35">
        <f t="shared" si="134"/>
        <v>-4.7222222222222197</v>
      </c>
      <c r="R70" s="35">
        <f t="shared" si="135"/>
        <v>2.0777777777777793</v>
      </c>
      <c r="S70" s="35">
        <f t="shared" si="136"/>
        <v>2.8777777777777782</v>
      </c>
      <c r="T70" s="35">
        <f t="shared" si="137"/>
        <v>-2.62222222222222</v>
      </c>
      <c r="U70" s="35">
        <f t="shared" si="138"/>
        <v>-5.9222222222222207</v>
      </c>
      <c r="V70" s="35">
        <f t="shared" si="139"/>
        <v>-4.4222222222222207</v>
      </c>
      <c r="W70" s="35" t="str">
        <f t="shared" si="140"/>
        <v/>
      </c>
      <c r="X70" s="35" t="str">
        <f t="shared" si="141"/>
        <v/>
      </c>
      <c r="Y70" s="35">
        <f t="shared" si="142"/>
        <v>-7.5222222222222204</v>
      </c>
      <c r="Z70" s="35">
        <f t="shared" si="143"/>
        <v>100</v>
      </c>
      <c r="AA70" s="35">
        <f t="shared" si="144"/>
        <v>84.984016316375687</v>
      </c>
      <c r="AB70" s="35">
        <f t="shared" si="145"/>
        <v>50.129735339906588</v>
      </c>
      <c r="AC70" s="35">
        <f t="shared" si="146"/>
        <v>94.340662092452533</v>
      </c>
      <c r="AD70" s="35">
        <f t="shared" si="147"/>
        <v>100</v>
      </c>
      <c r="AE70" s="35">
        <f t="shared" si="148"/>
        <v>93.048780487804876</v>
      </c>
      <c r="AF70" s="35">
        <f t="shared" si="149"/>
        <v>76.313829907259063</v>
      </c>
      <c r="AG70" s="35">
        <f t="shared" si="150"/>
        <v>100</v>
      </c>
      <c r="AH70" s="35">
        <f t="shared" si="151"/>
        <v>0</v>
      </c>
      <c r="AI70" s="35">
        <f t="shared" si="152"/>
        <v>0</v>
      </c>
      <c r="AJ70" s="35">
        <f t="shared" si="153"/>
        <v>100</v>
      </c>
      <c r="AK70" s="36">
        <f t="shared" si="110"/>
        <v>100</v>
      </c>
      <c r="AL70" s="35">
        <f t="shared" si="111"/>
        <v>84.046692607003891</v>
      </c>
      <c r="AM70" s="35">
        <f t="shared" si="112"/>
        <v>53.658536585365866</v>
      </c>
      <c r="AN70" s="35">
        <f t="shared" si="113"/>
        <v>95.121951219512198</v>
      </c>
      <c r="AO70" s="35">
        <f t="shared" si="114"/>
        <v>100</v>
      </c>
      <c r="AP70" s="35">
        <f t="shared" si="115"/>
        <v>66.463414634146346</v>
      </c>
      <c r="AQ70" s="35">
        <f t="shared" si="116"/>
        <v>83.516483516483518</v>
      </c>
      <c r="AR70" s="35">
        <f t="shared" si="117"/>
        <v>100</v>
      </c>
      <c r="AS70" s="35">
        <f t="shared" si="118"/>
        <v>0</v>
      </c>
      <c r="AT70" s="35">
        <f t="shared" si="119"/>
        <v>0</v>
      </c>
      <c r="AU70" s="35">
        <f t="shared" si="120"/>
        <v>100</v>
      </c>
      <c r="AV70" s="36">
        <f t="shared" si="154"/>
        <v>100</v>
      </c>
      <c r="AW70" s="35">
        <f t="shared" si="155"/>
        <v>84.984016316375687</v>
      </c>
      <c r="AX70" s="35">
        <f t="shared" si="156"/>
        <v>36.029472638463446</v>
      </c>
      <c r="AY70" s="35">
        <f t="shared" si="157"/>
        <v>67.804952100927608</v>
      </c>
      <c r="AZ70" s="35">
        <f t="shared" si="158"/>
        <v>71.872457323311664</v>
      </c>
      <c r="BA70" s="35">
        <f t="shared" si="159"/>
        <v>66.876445045959514</v>
      </c>
      <c r="BB70" s="35">
        <f t="shared" si="160"/>
        <v>33.033181792759606</v>
      </c>
      <c r="BC70" s="35">
        <f t="shared" si="161"/>
        <v>43.285970358064091</v>
      </c>
      <c r="BD70" s="35">
        <f t="shared" si="162"/>
        <v>0</v>
      </c>
      <c r="BE70" s="35">
        <f t="shared" si="163"/>
        <v>0</v>
      </c>
      <c r="BF70" s="35">
        <f t="shared" si="164"/>
        <v>25.099583211577798</v>
      </c>
      <c r="BG70" s="36">
        <f t="shared" si="165"/>
        <v>47.242647058823529</v>
      </c>
      <c r="BH70" s="35">
        <f t="shared" si="166"/>
        <v>40.148698884758367</v>
      </c>
      <c r="BI70" s="35">
        <f t="shared" si="167"/>
        <v>17.021276595744681</v>
      </c>
      <c r="BJ70" s="35">
        <f t="shared" si="168"/>
        <v>32.032854209445581</v>
      </c>
      <c r="BK70" s="35">
        <f t="shared" si="169"/>
        <v>33.954451345755693</v>
      </c>
      <c r="BL70" s="35">
        <f t="shared" si="170"/>
        <v>31.594202898550726</v>
      </c>
      <c r="BM70" s="35">
        <f t="shared" si="171"/>
        <v>15.605749486652977</v>
      </c>
      <c r="BN70" s="35">
        <f t="shared" si="172"/>
        <v>20.44943820224719</v>
      </c>
      <c r="BO70" s="35">
        <f t="shared" si="173"/>
        <v>0</v>
      </c>
      <c r="BP70" s="35">
        <f t="shared" si="174"/>
        <v>0</v>
      </c>
      <c r="BQ70" s="35">
        <f t="shared" si="175"/>
        <v>11.857707509881422</v>
      </c>
      <c r="BR70" s="13">
        <f t="shared" si="99"/>
        <v>100</v>
      </c>
      <c r="BS70" s="14">
        <f t="shared" si="100"/>
        <v>84.046692607003905</v>
      </c>
      <c r="BT70" s="13">
        <f t="shared" si="101"/>
        <v>34.241245136186777</v>
      </c>
      <c r="BU70" s="14">
        <f t="shared" si="102"/>
        <v>60.700389105058363</v>
      </c>
      <c r="BV70" s="14">
        <f t="shared" si="103"/>
        <v>63.813229571984429</v>
      </c>
      <c r="BW70" s="14">
        <f t="shared" si="104"/>
        <v>42.41245136186771</v>
      </c>
      <c r="BX70" s="13">
        <f t="shared" si="105"/>
        <v>29.571984435797667</v>
      </c>
      <c r="BY70" s="14">
        <f t="shared" si="106"/>
        <v>35.408560311284049</v>
      </c>
      <c r="BZ70" s="14">
        <f t="shared" si="107"/>
        <v>0</v>
      </c>
      <c r="CA70" s="13">
        <f t="shared" si="108"/>
        <v>0</v>
      </c>
      <c r="CB70" s="14">
        <f t="shared" si="109"/>
        <v>23.346303501945524</v>
      </c>
      <c r="CC70" s="13">
        <v>25.7</v>
      </c>
      <c r="CD70" s="14">
        <v>21.6</v>
      </c>
      <c r="CE70" s="13">
        <v>8.8000000000000007</v>
      </c>
      <c r="CF70" s="14">
        <v>15.6</v>
      </c>
      <c r="CG70" s="14">
        <v>16.399999999999999</v>
      </c>
      <c r="CH70" s="14">
        <v>10.9</v>
      </c>
      <c r="CI70" s="13">
        <v>7.6</v>
      </c>
      <c r="CJ70" s="14">
        <v>9.1</v>
      </c>
      <c r="CM70" s="14">
        <v>6</v>
      </c>
      <c r="CN70" s="5">
        <v>0.7</v>
      </c>
      <c r="CO70" s="5">
        <v>0.6</v>
      </c>
      <c r="CP70" s="8">
        <v>1.5</v>
      </c>
      <c r="CQ70" s="5">
        <v>1.4</v>
      </c>
      <c r="CR70" s="5">
        <v>2</v>
      </c>
      <c r="CS70" s="5">
        <v>1.5</v>
      </c>
      <c r="CT70" s="8">
        <v>2.2999999999999998</v>
      </c>
      <c r="CU70" s="5">
        <v>0.4</v>
      </c>
      <c r="CV70" s="5" t="s">
        <v>180</v>
      </c>
      <c r="CW70" s="8" t="s">
        <v>180</v>
      </c>
      <c r="CX70" s="5">
        <v>1.2</v>
      </c>
      <c r="CY70" s="9">
        <f t="shared" si="176"/>
        <v>2.7237354085603114</v>
      </c>
      <c r="CZ70" s="9">
        <f t="shared" si="177"/>
        <v>2.7777777777777777</v>
      </c>
      <c r="DA70" s="9">
        <f t="shared" si="178"/>
        <v>17.045454545454543</v>
      </c>
      <c r="DB70" s="9">
        <f t="shared" si="179"/>
        <v>8.9743589743589745</v>
      </c>
      <c r="DC70" s="9">
        <f t="shared" si="180"/>
        <v>12.195121951219514</v>
      </c>
      <c r="DD70" s="9">
        <f t="shared" si="181"/>
        <v>13.761467889908257</v>
      </c>
      <c r="DE70" s="9">
        <f t="shared" si="182"/>
        <v>30.263157894736842</v>
      </c>
      <c r="DF70" s="9">
        <f t="shared" si="183"/>
        <v>4.395604395604396</v>
      </c>
      <c r="DG70" s="9" t="str">
        <f t="shared" si="184"/>
        <v/>
      </c>
      <c r="DH70" s="9" t="str">
        <f t="shared" si="185"/>
        <v/>
      </c>
      <c r="DI70" s="9">
        <f t="shared" si="186"/>
        <v>20</v>
      </c>
    </row>
    <row r="71" spans="1:113" x14ac:dyDescent="0.2">
      <c r="A71" s="3" t="s">
        <v>249</v>
      </c>
      <c r="B71" s="3" t="e">
        <f>VLOOKUP(A71,#REF!,5,FALSE)</f>
        <v>#REF!</v>
      </c>
      <c r="C71" s="4">
        <v>4</v>
      </c>
      <c r="D71" s="35" t="str">
        <f t="shared" si="121"/>
        <v/>
      </c>
      <c r="E71" s="35" t="str">
        <f t="shared" si="122"/>
        <v/>
      </c>
      <c r="F71" s="35">
        <f t="shared" si="123"/>
        <v>15.375572519083985</v>
      </c>
      <c r="G71" s="35">
        <f t="shared" si="124"/>
        <v>13.300781250000007</v>
      </c>
      <c r="H71" s="35">
        <f t="shared" si="125"/>
        <v>6.4164062499999908</v>
      </c>
      <c r="I71" s="35">
        <f t="shared" si="126"/>
        <v>-8.6846774193548377</v>
      </c>
      <c r="J71" s="35" t="str">
        <f t="shared" si="127"/>
        <v/>
      </c>
      <c r="K71" s="35">
        <f t="shared" si="128"/>
        <v>-7.5277310924369729</v>
      </c>
      <c r="L71" s="35" t="str">
        <f t="shared" si="129"/>
        <v/>
      </c>
      <c r="M71" s="35">
        <f t="shared" si="130"/>
        <v>-14.738679245283013</v>
      </c>
      <c r="N71" s="35" t="str">
        <f t="shared" si="131"/>
        <v/>
      </c>
      <c r="O71" s="36" t="str">
        <f t="shared" si="132"/>
        <v/>
      </c>
      <c r="P71" s="35" t="str">
        <f t="shared" si="133"/>
        <v/>
      </c>
      <c r="Q71" s="35">
        <f t="shared" si="134"/>
        <v>18.266666666666662</v>
      </c>
      <c r="R71" s="35">
        <f t="shared" si="135"/>
        <v>14.366666666666664</v>
      </c>
      <c r="S71" s="35">
        <f t="shared" si="136"/>
        <v>6.5666666666666593</v>
      </c>
      <c r="T71" s="35">
        <f t="shared" si="137"/>
        <v>-14.833333333333339</v>
      </c>
      <c r="U71" s="35" t="str">
        <f t="shared" si="138"/>
        <v/>
      </c>
      <c r="V71" s="35">
        <f t="shared" si="139"/>
        <v>-8.8333333333333393</v>
      </c>
      <c r="W71" s="35" t="str">
        <f t="shared" si="140"/>
        <v/>
      </c>
      <c r="X71" s="35">
        <f t="shared" si="141"/>
        <v>-15.533333333333339</v>
      </c>
      <c r="Y71" s="35" t="str">
        <f t="shared" si="142"/>
        <v/>
      </c>
      <c r="Z71" s="35">
        <f t="shared" si="143"/>
        <v>0</v>
      </c>
      <c r="AA71" s="35">
        <f t="shared" si="144"/>
        <v>0</v>
      </c>
      <c r="AB71" s="35">
        <f t="shared" si="145"/>
        <v>100</v>
      </c>
      <c r="AC71" s="35">
        <f t="shared" si="146"/>
        <v>95.962513023335816</v>
      </c>
      <c r="AD71" s="35">
        <f t="shared" si="147"/>
        <v>76.193025936011594</v>
      </c>
      <c r="AE71" s="35">
        <f t="shared" si="148"/>
        <v>27.682587277789683</v>
      </c>
      <c r="AF71" s="35">
        <f t="shared" si="149"/>
        <v>0</v>
      </c>
      <c r="AG71" s="35">
        <f t="shared" si="150"/>
        <v>100</v>
      </c>
      <c r="AH71" s="35">
        <f t="shared" si="151"/>
        <v>0</v>
      </c>
      <c r="AI71" s="35">
        <f t="shared" si="152"/>
        <v>100</v>
      </c>
      <c r="AJ71" s="35">
        <f t="shared" si="153"/>
        <v>0</v>
      </c>
      <c r="AK71" s="36">
        <f t="shared" si="110"/>
        <v>0</v>
      </c>
      <c r="AL71" s="35">
        <f t="shared" si="111"/>
        <v>0</v>
      </c>
      <c r="AM71" s="35">
        <f t="shared" si="112"/>
        <v>100</v>
      </c>
      <c r="AN71" s="35">
        <f t="shared" si="113"/>
        <v>90.394088669950747</v>
      </c>
      <c r="AO71" s="35">
        <f t="shared" si="114"/>
        <v>71.182266009852214</v>
      </c>
      <c r="AP71" s="35">
        <f t="shared" si="115"/>
        <v>18.472906403940886</v>
      </c>
      <c r="AQ71" s="35">
        <f t="shared" si="116"/>
        <v>0</v>
      </c>
      <c r="AR71" s="35">
        <f t="shared" si="117"/>
        <v>100</v>
      </c>
      <c r="AS71" s="35">
        <f t="shared" si="118"/>
        <v>0</v>
      </c>
      <c r="AT71" s="35">
        <f t="shared" si="119"/>
        <v>100</v>
      </c>
      <c r="AU71" s="35">
        <f t="shared" si="120"/>
        <v>0</v>
      </c>
      <c r="AV71" s="36">
        <f t="shared" si="154"/>
        <v>0</v>
      </c>
      <c r="AW71" s="35">
        <f t="shared" si="155"/>
        <v>0</v>
      </c>
      <c r="AX71" s="35">
        <f t="shared" si="156"/>
        <v>100</v>
      </c>
      <c r="AY71" s="35">
        <f t="shared" si="157"/>
        <v>95.962513023335816</v>
      </c>
      <c r="AZ71" s="35">
        <f t="shared" si="158"/>
        <v>76.193025936011594</v>
      </c>
      <c r="BA71" s="35">
        <f t="shared" si="159"/>
        <v>27.682587277789683</v>
      </c>
      <c r="BB71" s="35">
        <f t="shared" si="160"/>
        <v>0</v>
      </c>
      <c r="BC71" s="35">
        <f t="shared" si="161"/>
        <v>38.631206066308742</v>
      </c>
      <c r="BD71" s="35">
        <f t="shared" si="162"/>
        <v>0</v>
      </c>
      <c r="BE71" s="35">
        <f t="shared" si="163"/>
        <v>16.493549143795452</v>
      </c>
      <c r="BF71" s="35">
        <f t="shared" si="164"/>
        <v>0</v>
      </c>
      <c r="BG71" s="36">
        <f t="shared" si="165"/>
        <v>0</v>
      </c>
      <c r="BH71" s="35">
        <f t="shared" si="166"/>
        <v>0</v>
      </c>
      <c r="BI71" s="35">
        <f t="shared" si="167"/>
        <v>78.529980657640223</v>
      </c>
      <c r="BJ71" s="35">
        <f t="shared" si="168"/>
        <v>75.359342915811098</v>
      </c>
      <c r="BK71" s="35">
        <f t="shared" si="169"/>
        <v>59.834368530020704</v>
      </c>
      <c r="BL71" s="35">
        <f t="shared" si="170"/>
        <v>21.739130434782609</v>
      </c>
      <c r="BM71" s="35">
        <f t="shared" si="171"/>
        <v>0</v>
      </c>
      <c r="BN71" s="35">
        <f t="shared" si="172"/>
        <v>30.337078651685392</v>
      </c>
      <c r="BO71" s="35">
        <f t="shared" si="173"/>
        <v>0</v>
      </c>
      <c r="BP71" s="35">
        <f t="shared" si="174"/>
        <v>12.952380952380953</v>
      </c>
      <c r="BQ71" s="35">
        <f t="shared" si="175"/>
        <v>0</v>
      </c>
      <c r="BR71" s="13">
        <f t="shared" si="99"/>
        <v>0</v>
      </c>
      <c r="BS71" s="14">
        <f t="shared" si="100"/>
        <v>0</v>
      </c>
      <c r="BT71" s="13">
        <f t="shared" si="101"/>
        <v>100</v>
      </c>
      <c r="BU71" s="14">
        <f t="shared" si="102"/>
        <v>90.394088669950747</v>
      </c>
      <c r="BV71" s="14">
        <f t="shared" si="103"/>
        <v>71.182266009852214</v>
      </c>
      <c r="BW71" s="14">
        <f t="shared" si="104"/>
        <v>18.472906403940886</v>
      </c>
      <c r="BX71" s="13">
        <f t="shared" si="105"/>
        <v>0</v>
      </c>
      <c r="BY71" s="14">
        <f t="shared" si="106"/>
        <v>33.251231527093594</v>
      </c>
      <c r="BZ71" s="14">
        <f t="shared" si="107"/>
        <v>0</v>
      </c>
      <c r="CA71" s="13">
        <f t="shared" si="108"/>
        <v>16.748768472906402</v>
      </c>
      <c r="CB71" s="14">
        <f t="shared" si="109"/>
        <v>0</v>
      </c>
      <c r="CE71" s="13">
        <v>40.6</v>
      </c>
      <c r="CF71" s="14">
        <v>36.700000000000003</v>
      </c>
      <c r="CG71" s="14">
        <v>28.9</v>
      </c>
      <c r="CH71" s="14">
        <v>7.5</v>
      </c>
      <c r="CJ71" s="14">
        <v>13.5</v>
      </c>
      <c r="CL71" s="13">
        <v>6.8</v>
      </c>
      <c r="CN71" s="5" t="s">
        <v>180</v>
      </c>
      <c r="CO71" s="5" t="s">
        <v>180</v>
      </c>
      <c r="CP71" s="8">
        <v>2.9</v>
      </c>
      <c r="CQ71" s="5">
        <v>3.2</v>
      </c>
      <c r="CR71" s="5">
        <v>4.3</v>
      </c>
      <c r="CS71" s="5">
        <v>1.7</v>
      </c>
      <c r="CT71" s="8" t="s">
        <v>180</v>
      </c>
      <c r="CU71" s="5">
        <v>2</v>
      </c>
      <c r="CV71" s="5" t="s">
        <v>180</v>
      </c>
      <c r="CW71" s="8">
        <v>2.2000000000000002</v>
      </c>
      <c r="CX71" s="5" t="s">
        <v>180</v>
      </c>
      <c r="CY71" s="9" t="str">
        <f t="shared" si="176"/>
        <v/>
      </c>
      <c r="CZ71" s="9" t="str">
        <f t="shared" si="177"/>
        <v/>
      </c>
      <c r="DA71" s="9">
        <f t="shared" si="178"/>
        <v>7.1428571428571423</v>
      </c>
      <c r="DB71" s="9">
        <f t="shared" si="179"/>
        <v>8.7193460490463206</v>
      </c>
      <c r="DC71" s="9">
        <f t="shared" si="180"/>
        <v>14.878892733564014</v>
      </c>
      <c r="DD71" s="9">
        <f t="shared" si="181"/>
        <v>22.666666666666664</v>
      </c>
      <c r="DE71" s="9" t="str">
        <f t="shared" si="182"/>
        <v/>
      </c>
      <c r="DF71" s="9">
        <f t="shared" si="183"/>
        <v>14.814814814814813</v>
      </c>
      <c r="DG71" s="9" t="str">
        <f t="shared" si="184"/>
        <v/>
      </c>
      <c r="DH71" s="9">
        <f t="shared" si="185"/>
        <v>32.352941176470587</v>
      </c>
      <c r="DI71" s="9" t="str">
        <f t="shared" si="186"/>
        <v/>
      </c>
    </row>
    <row r="72" spans="1:113" x14ac:dyDescent="0.2">
      <c r="A72" s="3" t="s">
        <v>250</v>
      </c>
      <c r="B72" s="3" t="e">
        <f>VLOOKUP(A72,#REF!,5,FALSE)</f>
        <v>#REF!</v>
      </c>
      <c r="C72" s="4">
        <v>5</v>
      </c>
      <c r="D72" s="35">
        <f t="shared" si="121"/>
        <v>-23.508080808080809</v>
      </c>
      <c r="E72" s="35">
        <f t="shared" si="122"/>
        <v>-23.488888888888894</v>
      </c>
      <c r="F72" s="35">
        <f t="shared" si="123"/>
        <v>-4.1244274809160153</v>
      </c>
      <c r="G72" s="35">
        <f t="shared" si="124"/>
        <v>-7.2992187499999943</v>
      </c>
      <c r="H72" s="35">
        <f t="shared" si="125"/>
        <v>-14.883593750000008</v>
      </c>
      <c r="I72" s="35">
        <f t="shared" si="126"/>
        <v>-13.284677419354837</v>
      </c>
      <c r="J72" s="35">
        <f t="shared" si="127"/>
        <v>-19.361061946902652</v>
      </c>
      <c r="K72" s="35">
        <f t="shared" si="128"/>
        <v>-16.827731092436974</v>
      </c>
      <c r="L72" s="35">
        <f t="shared" si="129"/>
        <v>-13.457142857142861</v>
      </c>
      <c r="M72" s="35">
        <f t="shared" si="130"/>
        <v>-17.538679245283014</v>
      </c>
      <c r="N72" s="35" t="str">
        <f t="shared" si="131"/>
        <v/>
      </c>
      <c r="O72" s="36">
        <f t="shared" si="132"/>
        <v>-3.3200000000000003</v>
      </c>
      <c r="P72" s="35">
        <f t="shared" si="133"/>
        <v>-4.7200000000000006</v>
      </c>
      <c r="Q72" s="35">
        <f t="shared" si="134"/>
        <v>13.780000000000001</v>
      </c>
      <c r="R72" s="35">
        <f t="shared" si="135"/>
        <v>8.7800000000000011</v>
      </c>
      <c r="S72" s="35">
        <f t="shared" si="136"/>
        <v>0.27999999999999936</v>
      </c>
      <c r="T72" s="35">
        <f t="shared" si="137"/>
        <v>-4.42</v>
      </c>
      <c r="U72" s="35">
        <f t="shared" si="138"/>
        <v>-4.5200000000000005</v>
      </c>
      <c r="V72" s="35">
        <f t="shared" si="139"/>
        <v>-3.12</v>
      </c>
      <c r="W72" s="35">
        <f t="shared" si="140"/>
        <v>0.58000000000000007</v>
      </c>
      <c r="X72" s="35">
        <f t="shared" si="141"/>
        <v>-3.3200000000000003</v>
      </c>
      <c r="Y72" s="35" t="str">
        <f t="shared" si="142"/>
        <v/>
      </c>
      <c r="Z72" s="35">
        <f t="shared" si="143"/>
        <v>100</v>
      </c>
      <c r="AA72" s="35">
        <f t="shared" si="144"/>
        <v>65.724907063197023</v>
      </c>
      <c r="AB72" s="35">
        <f t="shared" si="145"/>
        <v>100</v>
      </c>
      <c r="AC72" s="35">
        <f t="shared" si="146"/>
        <v>81.003727239993395</v>
      </c>
      <c r="AD72" s="35">
        <f t="shared" si="147"/>
        <v>38.554453308213873</v>
      </c>
      <c r="AE72" s="35">
        <f t="shared" si="148"/>
        <v>20.59619479359846</v>
      </c>
      <c r="AF72" s="35">
        <f t="shared" si="149"/>
        <v>36.898604215943649</v>
      </c>
      <c r="AG72" s="35">
        <f t="shared" si="150"/>
        <v>60.571753662352442</v>
      </c>
      <c r="AH72" s="35">
        <f t="shared" si="151"/>
        <v>100</v>
      </c>
      <c r="AI72" s="35">
        <f t="shared" si="152"/>
        <v>100</v>
      </c>
      <c r="AJ72" s="35">
        <f t="shared" si="153"/>
        <v>0</v>
      </c>
      <c r="AK72" s="36">
        <f t="shared" si="110"/>
        <v>100</v>
      </c>
      <c r="AL72" s="35">
        <f t="shared" si="111"/>
        <v>65</v>
      </c>
      <c r="AM72" s="35">
        <f t="shared" si="112"/>
        <v>100</v>
      </c>
      <c r="AN72" s="35">
        <f t="shared" si="113"/>
        <v>76.303317535545034</v>
      </c>
      <c r="AO72" s="35">
        <f t="shared" si="114"/>
        <v>36.018957345971565</v>
      </c>
      <c r="AP72" s="35">
        <f t="shared" si="115"/>
        <v>13.744075829383885</v>
      </c>
      <c r="AQ72" s="35">
        <f t="shared" si="116"/>
        <v>35.443037974683541</v>
      </c>
      <c r="AR72" s="35">
        <f t="shared" si="117"/>
        <v>53.164556962025316</v>
      </c>
      <c r="AS72" s="35">
        <f t="shared" si="118"/>
        <v>100</v>
      </c>
      <c r="AT72" s="35">
        <f t="shared" si="119"/>
        <v>100</v>
      </c>
      <c r="AU72" s="35">
        <f t="shared" si="120"/>
        <v>0</v>
      </c>
      <c r="AV72" s="36">
        <f t="shared" si="154"/>
        <v>18.016448285475331</v>
      </c>
      <c r="AW72" s="35">
        <f t="shared" si="155"/>
        <v>11.841293891717614</v>
      </c>
      <c r="AX72" s="35">
        <f t="shared" si="156"/>
        <v>100</v>
      </c>
      <c r="AY72" s="35">
        <f t="shared" si="157"/>
        <v>81.003727239993395</v>
      </c>
      <c r="AZ72" s="35">
        <f t="shared" si="158"/>
        <v>38.554453308213873</v>
      </c>
      <c r="BA72" s="35">
        <f t="shared" si="159"/>
        <v>20.59619479359846</v>
      </c>
      <c r="BB72" s="35">
        <f t="shared" si="160"/>
        <v>14.087604737390155</v>
      </c>
      <c r="BC72" s="35">
        <f t="shared" si="161"/>
        <v>23.125832046434848</v>
      </c>
      <c r="BD72" s="35">
        <f t="shared" si="162"/>
        <v>38.179234788786374</v>
      </c>
      <c r="BE72" s="35">
        <f t="shared" si="163"/>
        <v>18.668472128187766</v>
      </c>
      <c r="BF72" s="35">
        <f t="shared" si="164"/>
        <v>0</v>
      </c>
      <c r="BG72" s="36">
        <f t="shared" si="165"/>
        <v>7.3529411764705888</v>
      </c>
      <c r="BH72" s="35">
        <f t="shared" si="166"/>
        <v>4.8327137546468402</v>
      </c>
      <c r="BI72" s="35">
        <f t="shared" si="167"/>
        <v>40.812379110251449</v>
      </c>
      <c r="BJ72" s="35">
        <f t="shared" si="168"/>
        <v>33.059548254620125</v>
      </c>
      <c r="BK72" s="35">
        <f t="shared" si="169"/>
        <v>15.734989648033126</v>
      </c>
      <c r="BL72" s="35">
        <f t="shared" si="170"/>
        <v>8.4057971014492754</v>
      </c>
      <c r="BM72" s="35">
        <f t="shared" si="171"/>
        <v>5.7494866529774127</v>
      </c>
      <c r="BN72" s="35">
        <f t="shared" si="172"/>
        <v>9.4382022471910112</v>
      </c>
      <c r="BO72" s="35">
        <f t="shared" si="173"/>
        <v>15.581854043392504</v>
      </c>
      <c r="BP72" s="35">
        <f t="shared" si="174"/>
        <v>7.6190476190476186</v>
      </c>
      <c r="BQ72" s="35">
        <f t="shared" si="175"/>
        <v>0</v>
      </c>
      <c r="BR72" s="13">
        <f t="shared" si="99"/>
        <v>18.957345971563981</v>
      </c>
      <c r="BS72" s="14">
        <f t="shared" si="100"/>
        <v>12.322274881516588</v>
      </c>
      <c r="BT72" s="13">
        <f t="shared" si="101"/>
        <v>100</v>
      </c>
      <c r="BU72" s="14">
        <f t="shared" si="102"/>
        <v>76.30331753554502</v>
      </c>
      <c r="BV72" s="14">
        <f t="shared" si="103"/>
        <v>36.018957345971558</v>
      </c>
      <c r="BW72" s="14">
        <f t="shared" si="104"/>
        <v>13.744075829383885</v>
      </c>
      <c r="BX72" s="13">
        <f t="shared" si="105"/>
        <v>13.270142180094785</v>
      </c>
      <c r="BY72" s="14">
        <f t="shared" si="106"/>
        <v>19.90521327014218</v>
      </c>
      <c r="BZ72" s="14">
        <f t="shared" si="107"/>
        <v>37.440758293838861</v>
      </c>
      <c r="CA72" s="13">
        <f t="shared" si="108"/>
        <v>18.957345971563981</v>
      </c>
      <c r="CB72" s="14">
        <f t="shared" si="109"/>
        <v>0</v>
      </c>
      <c r="CC72" s="13">
        <v>4</v>
      </c>
      <c r="CD72" s="14">
        <v>2.6</v>
      </c>
      <c r="CE72" s="13">
        <v>21.1</v>
      </c>
      <c r="CF72" s="14">
        <v>16.100000000000001</v>
      </c>
      <c r="CG72" s="14">
        <v>7.6</v>
      </c>
      <c r="CH72" s="14">
        <v>2.9</v>
      </c>
      <c r="CI72" s="13">
        <v>2.8</v>
      </c>
      <c r="CJ72" s="14">
        <v>4.2</v>
      </c>
      <c r="CK72" s="14">
        <v>7.9</v>
      </c>
      <c r="CL72" s="13">
        <v>4</v>
      </c>
      <c r="CN72" s="5">
        <v>1.3</v>
      </c>
      <c r="CO72" s="5">
        <v>0.8</v>
      </c>
      <c r="CP72" s="8">
        <v>2</v>
      </c>
      <c r="CQ72" s="5">
        <v>1.3</v>
      </c>
      <c r="CR72" s="5">
        <v>1.4</v>
      </c>
      <c r="CS72" s="5">
        <v>1.3</v>
      </c>
      <c r="CT72" s="8">
        <v>1.5</v>
      </c>
      <c r="CU72" s="5">
        <v>0.2</v>
      </c>
      <c r="CV72" s="5">
        <v>1.3</v>
      </c>
      <c r="CW72" s="8">
        <v>1.7</v>
      </c>
      <c r="CX72" s="5" t="s">
        <v>180</v>
      </c>
      <c r="CY72" s="9">
        <f t="shared" si="176"/>
        <v>32.5</v>
      </c>
      <c r="CZ72" s="9">
        <f t="shared" si="177"/>
        <v>30.76923076923077</v>
      </c>
      <c r="DA72" s="9">
        <f t="shared" si="178"/>
        <v>9.4786729857819907</v>
      </c>
      <c r="DB72" s="9">
        <f t="shared" si="179"/>
        <v>8.0745341614906838</v>
      </c>
      <c r="DC72" s="9">
        <f t="shared" si="180"/>
        <v>18.421052631578945</v>
      </c>
      <c r="DD72" s="9">
        <f t="shared" si="181"/>
        <v>44.827586206896555</v>
      </c>
      <c r="DE72" s="9">
        <f t="shared" si="182"/>
        <v>53.571428571428569</v>
      </c>
      <c r="DF72" s="9">
        <f t="shared" si="183"/>
        <v>4.7619047619047619</v>
      </c>
      <c r="DG72" s="9">
        <f t="shared" si="184"/>
        <v>16.455696202531644</v>
      </c>
      <c r="DH72" s="9">
        <f t="shared" si="185"/>
        <v>42.5</v>
      </c>
      <c r="DI72" s="9" t="str">
        <f t="shared" si="186"/>
        <v/>
      </c>
    </row>
    <row r="73" spans="1:113" x14ac:dyDescent="0.2">
      <c r="A73" s="3" t="s">
        <v>251</v>
      </c>
      <c r="B73" s="3" t="e">
        <f>VLOOKUP(A73,#REF!,5,FALSE)</f>
        <v>#REF!</v>
      </c>
      <c r="C73" s="4">
        <v>3</v>
      </c>
      <c r="D73" s="35">
        <f t="shared" si="121"/>
        <v>-14.608080808080809</v>
      </c>
      <c r="E73" s="35">
        <f t="shared" si="122"/>
        <v>-15.288888888888895</v>
      </c>
      <c r="F73" s="35">
        <f t="shared" si="123"/>
        <v>-1.0244274809160174</v>
      </c>
      <c r="G73" s="35">
        <f t="shared" si="124"/>
        <v>-3.4992187499999972</v>
      </c>
      <c r="H73" s="35">
        <f t="shared" si="125"/>
        <v>1.7164062499999915</v>
      </c>
      <c r="I73" s="35">
        <f t="shared" si="126"/>
        <v>-3.1846774193548377</v>
      </c>
      <c r="J73" s="35">
        <f t="shared" si="127"/>
        <v>-0.96106194690265312</v>
      </c>
      <c r="K73" s="35">
        <f t="shared" si="128"/>
        <v>-1.4277310924369715</v>
      </c>
      <c r="L73" s="35">
        <f t="shared" si="129"/>
        <v>-6.4571428571428608</v>
      </c>
      <c r="M73" s="35">
        <f t="shared" si="130"/>
        <v>-7.0386792452830136</v>
      </c>
      <c r="N73" s="35">
        <f t="shared" si="131"/>
        <v>-9.8484848484848531</v>
      </c>
      <c r="O73" s="36">
        <f t="shared" si="132"/>
        <v>-4.0818181818181838</v>
      </c>
      <c r="P73" s="35">
        <f t="shared" si="133"/>
        <v>-6.1818181818181834</v>
      </c>
      <c r="Q73" s="35">
        <f t="shared" si="134"/>
        <v>7.2181818181818151</v>
      </c>
      <c r="R73" s="35">
        <f t="shared" si="135"/>
        <v>2.9181818181818144</v>
      </c>
      <c r="S73" s="35">
        <f t="shared" si="136"/>
        <v>7.2181818181818151</v>
      </c>
      <c r="T73" s="35">
        <f t="shared" si="137"/>
        <v>-3.9818181818181841</v>
      </c>
      <c r="U73" s="35">
        <f t="shared" si="138"/>
        <v>4.2181818181818151</v>
      </c>
      <c r="V73" s="35">
        <f t="shared" si="139"/>
        <v>2.6181818181818173</v>
      </c>
      <c r="W73" s="35">
        <f t="shared" si="140"/>
        <v>-2.0818181818181838</v>
      </c>
      <c r="X73" s="35">
        <f t="shared" si="141"/>
        <v>-2.4818181818181841</v>
      </c>
      <c r="Y73" s="35">
        <f t="shared" si="142"/>
        <v>-5.3818181818181845</v>
      </c>
      <c r="Z73" s="35">
        <f t="shared" si="143"/>
        <v>100</v>
      </c>
      <c r="AA73" s="35">
        <f t="shared" si="144"/>
        <v>84.654620904296706</v>
      </c>
      <c r="AB73" s="35">
        <f t="shared" si="145"/>
        <v>93.423597678916806</v>
      </c>
      <c r="AC73" s="35">
        <f t="shared" si="146"/>
        <v>81.555993008298373</v>
      </c>
      <c r="AD73" s="35">
        <f t="shared" si="147"/>
        <v>100</v>
      </c>
      <c r="AE73" s="35">
        <f t="shared" si="148"/>
        <v>75.206611570247915</v>
      </c>
      <c r="AF73" s="35">
        <f t="shared" si="149"/>
        <v>98.835016552822353</v>
      </c>
      <c r="AG73" s="35">
        <f t="shared" si="150"/>
        <v>100</v>
      </c>
      <c r="AH73" s="35">
        <f t="shared" si="151"/>
        <v>66.724026888862042</v>
      </c>
      <c r="AI73" s="35">
        <f t="shared" si="152"/>
        <v>100</v>
      </c>
      <c r="AJ73" s="35">
        <f t="shared" si="153"/>
        <v>83.003952569169954</v>
      </c>
      <c r="AK73" s="36">
        <f t="shared" si="110"/>
        <v>100</v>
      </c>
      <c r="AL73" s="35">
        <f t="shared" si="111"/>
        <v>83.720930232558132</v>
      </c>
      <c r="AM73" s="35">
        <f t="shared" si="112"/>
        <v>100</v>
      </c>
      <c r="AN73" s="35">
        <f t="shared" si="113"/>
        <v>82.231404958677686</v>
      </c>
      <c r="AO73" s="35">
        <f t="shared" si="114"/>
        <v>100</v>
      </c>
      <c r="AP73" s="35">
        <f t="shared" si="115"/>
        <v>53.719008264462815</v>
      </c>
      <c r="AQ73" s="35">
        <f t="shared" si="116"/>
        <v>100</v>
      </c>
      <c r="AR73" s="35">
        <f t="shared" si="117"/>
        <v>92.452830188679258</v>
      </c>
      <c r="AS73" s="35">
        <f t="shared" si="118"/>
        <v>70.283018867924525</v>
      </c>
      <c r="AT73" s="35">
        <f t="shared" si="119"/>
        <v>100</v>
      </c>
      <c r="AU73" s="35">
        <f t="shared" si="120"/>
        <v>80</v>
      </c>
      <c r="AV73" s="36">
        <f t="shared" si="154"/>
        <v>47.328482012639768</v>
      </c>
      <c r="AW73" s="35">
        <f t="shared" si="155"/>
        <v>40.065747027558452</v>
      </c>
      <c r="AX73" s="35">
        <f t="shared" si="156"/>
        <v>93.423597678916806</v>
      </c>
      <c r="AY73" s="35">
        <f t="shared" si="157"/>
        <v>81.555993008298373</v>
      </c>
      <c r="AZ73" s="35">
        <f t="shared" si="158"/>
        <v>100</v>
      </c>
      <c r="BA73" s="35">
        <f t="shared" si="159"/>
        <v>75.206611570247915</v>
      </c>
      <c r="BB73" s="35">
        <f t="shared" si="160"/>
        <v>86.883771446026429</v>
      </c>
      <c r="BC73" s="35">
        <f t="shared" si="161"/>
        <v>87.907883740365875</v>
      </c>
      <c r="BD73" s="35">
        <f t="shared" si="162"/>
        <v>58.655679984351302</v>
      </c>
      <c r="BE73" s="35">
        <f t="shared" si="163"/>
        <v>55.123966942148755</v>
      </c>
      <c r="BF73" s="35">
        <f t="shared" si="164"/>
        <v>45.75507137490608</v>
      </c>
      <c r="BG73" s="36">
        <f t="shared" si="165"/>
        <v>23.713235294117649</v>
      </c>
      <c r="BH73" s="35">
        <f t="shared" si="166"/>
        <v>20.074349442379184</v>
      </c>
      <c r="BI73" s="35">
        <f t="shared" si="167"/>
        <v>46.808510638297868</v>
      </c>
      <c r="BJ73" s="35">
        <f t="shared" si="168"/>
        <v>40.862422997946602</v>
      </c>
      <c r="BK73" s="35">
        <f t="shared" si="169"/>
        <v>50.103519668737064</v>
      </c>
      <c r="BL73" s="35">
        <f t="shared" si="170"/>
        <v>37.681159420289852</v>
      </c>
      <c r="BM73" s="35">
        <f t="shared" si="171"/>
        <v>43.531827515400408</v>
      </c>
      <c r="BN73" s="35">
        <f t="shared" si="172"/>
        <v>44.044943820224724</v>
      </c>
      <c r="BO73" s="35">
        <f t="shared" si="173"/>
        <v>29.388560157790927</v>
      </c>
      <c r="BP73" s="35">
        <f t="shared" si="174"/>
        <v>27.61904761904762</v>
      </c>
      <c r="BQ73" s="35">
        <f t="shared" si="175"/>
        <v>22.92490118577075</v>
      </c>
      <c r="BR73" s="13">
        <f t="shared" si="99"/>
        <v>53.305785123966942</v>
      </c>
      <c r="BS73" s="14">
        <f t="shared" si="100"/>
        <v>44.628099173553728</v>
      </c>
      <c r="BT73" s="13">
        <f t="shared" si="101"/>
        <v>100</v>
      </c>
      <c r="BU73" s="14">
        <f t="shared" si="102"/>
        <v>82.231404958677672</v>
      </c>
      <c r="BV73" s="14">
        <f t="shared" si="103"/>
        <v>100</v>
      </c>
      <c r="BW73" s="14">
        <f t="shared" si="104"/>
        <v>53.719008264462808</v>
      </c>
      <c r="BX73" s="13">
        <f t="shared" si="105"/>
        <v>87.603305785123965</v>
      </c>
      <c r="BY73" s="14">
        <f t="shared" si="106"/>
        <v>80.991735537190095</v>
      </c>
      <c r="BZ73" s="14">
        <f t="shared" si="107"/>
        <v>61.570247933884303</v>
      </c>
      <c r="CA73" s="13">
        <f t="shared" si="108"/>
        <v>59.917355371900825</v>
      </c>
      <c r="CB73" s="14">
        <f t="shared" si="109"/>
        <v>47.933884297520663</v>
      </c>
      <c r="CC73" s="13">
        <v>12.9</v>
      </c>
      <c r="CD73" s="14">
        <v>10.8</v>
      </c>
      <c r="CE73" s="13">
        <v>24.2</v>
      </c>
      <c r="CF73" s="14">
        <v>19.899999999999999</v>
      </c>
      <c r="CG73" s="14">
        <v>24.2</v>
      </c>
      <c r="CH73" s="14">
        <v>13</v>
      </c>
      <c r="CI73" s="13">
        <v>21.2</v>
      </c>
      <c r="CJ73" s="14">
        <v>19.600000000000001</v>
      </c>
      <c r="CK73" s="14">
        <v>14.9</v>
      </c>
      <c r="CL73" s="13">
        <v>14.5</v>
      </c>
      <c r="CM73" s="14">
        <v>11.6</v>
      </c>
      <c r="CN73" s="5">
        <v>1.5</v>
      </c>
      <c r="CO73" s="5">
        <v>1.5</v>
      </c>
      <c r="CP73" s="8">
        <v>4.3</v>
      </c>
      <c r="CQ73" s="5">
        <v>2.8</v>
      </c>
      <c r="CR73" s="5">
        <v>3.5</v>
      </c>
      <c r="CS73" s="5">
        <v>1.7</v>
      </c>
      <c r="CT73" s="8">
        <v>3</v>
      </c>
      <c r="CU73" s="5">
        <v>2.4</v>
      </c>
      <c r="CV73" s="5">
        <v>2.1</v>
      </c>
      <c r="CW73" s="8">
        <v>1.3</v>
      </c>
      <c r="CX73" s="5">
        <v>2</v>
      </c>
      <c r="CY73" s="9">
        <f t="shared" si="176"/>
        <v>11.627906976744185</v>
      </c>
      <c r="CZ73" s="9">
        <f t="shared" si="177"/>
        <v>13.888888888888888</v>
      </c>
      <c r="DA73" s="9">
        <f t="shared" si="178"/>
        <v>17.768595041322314</v>
      </c>
      <c r="DB73" s="9">
        <f t="shared" si="179"/>
        <v>14.07035175879397</v>
      </c>
      <c r="DC73" s="9">
        <f t="shared" si="180"/>
        <v>14.462809917355374</v>
      </c>
      <c r="DD73" s="9">
        <f t="shared" si="181"/>
        <v>13.076923076923078</v>
      </c>
      <c r="DE73" s="9">
        <f t="shared" si="182"/>
        <v>14.150943396226415</v>
      </c>
      <c r="DF73" s="9">
        <f t="shared" si="183"/>
        <v>12.244897959183671</v>
      </c>
      <c r="DG73" s="9">
        <f t="shared" si="184"/>
        <v>14.093959731543624</v>
      </c>
      <c r="DH73" s="9">
        <f t="shared" si="185"/>
        <v>8.9655172413793096</v>
      </c>
      <c r="DI73" s="9">
        <f t="shared" si="186"/>
        <v>17.241379310344829</v>
      </c>
    </row>
    <row r="74" spans="1:113" x14ac:dyDescent="0.2">
      <c r="A74" s="3" t="s">
        <v>252</v>
      </c>
      <c r="B74" s="3" t="e">
        <f>VLOOKUP(A74,#REF!,5,FALSE)</f>
        <v>#REF!</v>
      </c>
      <c r="C74" s="4">
        <v>3</v>
      </c>
      <c r="D74" s="35" t="str">
        <f t="shared" si="121"/>
        <v/>
      </c>
      <c r="E74" s="35" t="str">
        <f t="shared" si="122"/>
        <v/>
      </c>
      <c r="F74" s="35">
        <f t="shared" si="123"/>
        <v>-10.924427480916016</v>
      </c>
      <c r="G74" s="35">
        <f t="shared" si="124"/>
        <v>-9.9992187499999954</v>
      </c>
      <c r="H74" s="35">
        <f t="shared" si="125"/>
        <v>-11.183593750000007</v>
      </c>
      <c r="I74" s="35">
        <f t="shared" si="126"/>
        <v>-5.7846774193548374</v>
      </c>
      <c r="J74" s="35">
        <f t="shared" si="127"/>
        <v>-15.861061946902652</v>
      </c>
      <c r="K74" s="35">
        <f t="shared" si="128"/>
        <v>-9.1277310924369726</v>
      </c>
      <c r="L74" s="35" t="str">
        <f t="shared" si="129"/>
        <v/>
      </c>
      <c r="M74" s="35">
        <f t="shared" si="130"/>
        <v>-15.738679245283013</v>
      </c>
      <c r="N74" s="35" t="str">
        <f t="shared" si="131"/>
        <v/>
      </c>
      <c r="O74" s="36" t="str">
        <f t="shared" si="132"/>
        <v/>
      </c>
      <c r="P74" s="35" t="str">
        <f t="shared" si="133"/>
        <v/>
      </c>
      <c r="Q74" s="35">
        <f t="shared" si="134"/>
        <v>3.8142857142857167</v>
      </c>
      <c r="R74" s="35">
        <f t="shared" si="135"/>
        <v>2.9142857142857164</v>
      </c>
      <c r="S74" s="35">
        <f t="shared" si="136"/>
        <v>0.81428571428571672</v>
      </c>
      <c r="T74" s="35">
        <f t="shared" si="137"/>
        <v>-8.5714285714283633E-2</v>
      </c>
      <c r="U74" s="35">
        <f t="shared" si="138"/>
        <v>-4.1857142857142842</v>
      </c>
      <c r="V74" s="35">
        <f t="shared" si="139"/>
        <v>1.4142857142857164</v>
      </c>
      <c r="W74" s="35" t="str">
        <f t="shared" si="140"/>
        <v/>
      </c>
      <c r="X74" s="35">
        <f t="shared" si="141"/>
        <v>-4.6857142857142842</v>
      </c>
      <c r="Y74" s="35" t="str">
        <f t="shared" si="142"/>
        <v/>
      </c>
      <c r="Z74" s="35">
        <f t="shared" si="143"/>
        <v>0</v>
      </c>
      <c r="AA74" s="35">
        <f t="shared" si="144"/>
        <v>0</v>
      </c>
      <c r="AB74" s="35">
        <f t="shared" si="145"/>
        <v>91.755319148936167</v>
      </c>
      <c r="AC74" s="35">
        <f t="shared" si="146"/>
        <v>91.277049439267103</v>
      </c>
      <c r="AD74" s="35">
        <f t="shared" si="147"/>
        <v>77.609890109890117</v>
      </c>
      <c r="AE74" s="35">
        <f t="shared" si="148"/>
        <v>100</v>
      </c>
      <c r="AF74" s="35">
        <f t="shared" si="149"/>
        <v>48.375407657929699</v>
      </c>
      <c r="AG74" s="35">
        <f t="shared" si="150"/>
        <v>100</v>
      </c>
      <c r="AH74" s="35">
        <f t="shared" si="151"/>
        <v>0</v>
      </c>
      <c r="AI74" s="35">
        <f t="shared" si="152"/>
        <v>100</v>
      </c>
      <c r="AJ74" s="35">
        <f t="shared" si="153"/>
        <v>0</v>
      </c>
      <c r="AK74" s="36">
        <f t="shared" si="110"/>
        <v>0</v>
      </c>
      <c r="AL74" s="35">
        <f t="shared" si="111"/>
        <v>0</v>
      </c>
      <c r="AM74" s="35">
        <f t="shared" si="112"/>
        <v>100</v>
      </c>
      <c r="AN74" s="35">
        <f t="shared" si="113"/>
        <v>93.706293706293707</v>
      </c>
      <c r="AO74" s="35">
        <f t="shared" si="114"/>
        <v>79.020979020979013</v>
      </c>
      <c r="AP74" s="35">
        <f t="shared" si="115"/>
        <v>72.72727272727272</v>
      </c>
      <c r="AQ74" s="35">
        <f t="shared" si="116"/>
        <v>52.941176470588232</v>
      </c>
      <c r="AR74" s="35">
        <f t="shared" si="117"/>
        <v>100</v>
      </c>
      <c r="AS74" s="35">
        <f t="shared" si="118"/>
        <v>0</v>
      </c>
      <c r="AT74" s="35">
        <f t="shared" si="119"/>
        <v>100</v>
      </c>
      <c r="AU74" s="35">
        <f t="shared" si="120"/>
        <v>0</v>
      </c>
      <c r="AV74" s="36">
        <f t="shared" si="154"/>
        <v>0</v>
      </c>
      <c r="AW74" s="35">
        <f t="shared" si="155"/>
        <v>0</v>
      </c>
      <c r="AX74" s="35">
        <f t="shared" si="156"/>
        <v>91.755319148936167</v>
      </c>
      <c r="AY74" s="35">
        <f t="shared" si="157"/>
        <v>91.277049439267103</v>
      </c>
      <c r="AZ74" s="35">
        <f t="shared" si="158"/>
        <v>77.609890109890117</v>
      </c>
      <c r="BA74" s="35">
        <f t="shared" si="159"/>
        <v>100</v>
      </c>
      <c r="BB74" s="35">
        <f t="shared" si="160"/>
        <v>42.913836676670357</v>
      </c>
      <c r="BC74" s="35">
        <f t="shared" si="161"/>
        <v>88.710025929127056</v>
      </c>
      <c r="BD74" s="35">
        <f t="shared" si="162"/>
        <v>0</v>
      </c>
      <c r="BE74" s="35">
        <f t="shared" si="163"/>
        <v>36.64835164835165</v>
      </c>
      <c r="BF74" s="35">
        <f t="shared" si="164"/>
        <v>0</v>
      </c>
      <c r="BG74" s="36">
        <f t="shared" si="165"/>
        <v>0</v>
      </c>
      <c r="BH74" s="35">
        <f t="shared" si="166"/>
        <v>0</v>
      </c>
      <c r="BI74" s="35">
        <f t="shared" si="167"/>
        <v>27.659574468085104</v>
      </c>
      <c r="BJ74" s="35">
        <f t="shared" si="168"/>
        <v>27.515400410677618</v>
      </c>
      <c r="BK74" s="35">
        <f t="shared" si="169"/>
        <v>23.395445134575571</v>
      </c>
      <c r="BL74" s="35">
        <f t="shared" si="170"/>
        <v>30.144927536231883</v>
      </c>
      <c r="BM74" s="35">
        <f t="shared" si="171"/>
        <v>12.936344969199178</v>
      </c>
      <c r="BN74" s="35">
        <f t="shared" si="172"/>
        <v>26.741573033707866</v>
      </c>
      <c r="BO74" s="35">
        <f t="shared" si="173"/>
        <v>0</v>
      </c>
      <c r="BP74" s="35">
        <f t="shared" si="174"/>
        <v>11.047619047619047</v>
      </c>
      <c r="BQ74" s="35">
        <f t="shared" si="175"/>
        <v>0</v>
      </c>
      <c r="BR74" s="13">
        <f t="shared" si="99"/>
        <v>0</v>
      </c>
      <c r="BS74" s="14">
        <f t="shared" si="100"/>
        <v>0</v>
      </c>
      <c r="BT74" s="13">
        <f t="shared" si="101"/>
        <v>100</v>
      </c>
      <c r="BU74" s="14">
        <f t="shared" si="102"/>
        <v>93.706293706293707</v>
      </c>
      <c r="BV74" s="14">
        <f t="shared" si="103"/>
        <v>79.020979020979027</v>
      </c>
      <c r="BW74" s="14">
        <f t="shared" si="104"/>
        <v>72.727272727272734</v>
      </c>
      <c r="BX74" s="13">
        <f t="shared" si="105"/>
        <v>44.055944055944053</v>
      </c>
      <c r="BY74" s="14">
        <f t="shared" si="106"/>
        <v>83.216783216783213</v>
      </c>
      <c r="BZ74" s="14">
        <f t="shared" si="107"/>
        <v>0</v>
      </c>
      <c r="CA74" s="13">
        <f t="shared" si="108"/>
        <v>40.55944055944056</v>
      </c>
      <c r="CB74" s="14">
        <f t="shared" si="109"/>
        <v>0</v>
      </c>
      <c r="CE74" s="13">
        <v>14.3</v>
      </c>
      <c r="CF74" s="14">
        <v>13.4</v>
      </c>
      <c r="CG74" s="14">
        <v>11.3</v>
      </c>
      <c r="CH74" s="14">
        <v>10.4</v>
      </c>
      <c r="CI74" s="13">
        <v>6.3</v>
      </c>
      <c r="CJ74" s="14">
        <v>11.9</v>
      </c>
      <c r="CL74" s="13">
        <v>5.8</v>
      </c>
      <c r="CN74" s="5" t="s">
        <v>180</v>
      </c>
      <c r="CO74" s="5" t="s">
        <v>180</v>
      </c>
      <c r="CP74" s="8">
        <v>0.6</v>
      </c>
      <c r="CQ74" s="5">
        <v>0.7</v>
      </c>
      <c r="CR74" s="5">
        <v>0.6</v>
      </c>
      <c r="CS74" s="5">
        <v>1.1000000000000001</v>
      </c>
      <c r="CT74" s="8">
        <v>1.4</v>
      </c>
      <c r="CU74" s="5">
        <v>1.1000000000000001</v>
      </c>
      <c r="CV74" s="5" t="s">
        <v>180</v>
      </c>
      <c r="CW74" s="8">
        <v>0.8</v>
      </c>
      <c r="CX74" s="5" t="s">
        <v>180</v>
      </c>
      <c r="CY74" s="9" t="str">
        <f t="shared" si="176"/>
        <v/>
      </c>
      <c r="CZ74" s="9" t="str">
        <f t="shared" si="177"/>
        <v/>
      </c>
      <c r="DA74" s="9">
        <f t="shared" si="178"/>
        <v>4.1958041958041949</v>
      </c>
      <c r="DB74" s="9">
        <f t="shared" si="179"/>
        <v>5.2238805970149249</v>
      </c>
      <c r="DC74" s="9">
        <f t="shared" si="180"/>
        <v>5.3097345132743357</v>
      </c>
      <c r="DD74" s="9">
        <f t="shared" si="181"/>
        <v>10.576923076923077</v>
      </c>
      <c r="DE74" s="9">
        <f t="shared" si="182"/>
        <v>22.222222222222221</v>
      </c>
      <c r="DF74" s="9">
        <f t="shared" si="183"/>
        <v>9.2436974789915975</v>
      </c>
      <c r="DG74" s="9" t="str">
        <f t="shared" si="184"/>
        <v/>
      </c>
      <c r="DH74" s="9">
        <f t="shared" si="185"/>
        <v>13.793103448275861</v>
      </c>
      <c r="DI74" s="9" t="str">
        <f t="shared" si="186"/>
        <v/>
      </c>
    </row>
    <row r="75" spans="1:113" x14ac:dyDescent="0.2">
      <c r="A75" s="3" t="s">
        <v>253</v>
      </c>
      <c r="B75" s="3" t="e">
        <f>VLOOKUP(A75,#REF!,5,FALSE)</f>
        <v>#REF!</v>
      </c>
      <c r="C75" s="4">
        <v>4</v>
      </c>
      <c r="D75" s="35" t="str">
        <f t="shared" si="121"/>
        <v/>
      </c>
      <c r="E75" s="35" t="str">
        <f t="shared" si="122"/>
        <v/>
      </c>
      <c r="F75" s="35">
        <f t="shared" si="123"/>
        <v>-11.224427480916017</v>
      </c>
      <c r="G75" s="35">
        <f t="shared" si="124"/>
        <v>-13.999218749999995</v>
      </c>
      <c r="H75" s="35">
        <f t="shared" si="125"/>
        <v>-3.7835937500000085</v>
      </c>
      <c r="I75" s="35">
        <f t="shared" si="126"/>
        <v>-3.6846774193548377</v>
      </c>
      <c r="J75" s="35">
        <f t="shared" si="127"/>
        <v>-12.961061946902653</v>
      </c>
      <c r="K75" s="35">
        <f t="shared" si="128"/>
        <v>-4.8277310924369736</v>
      </c>
      <c r="L75" s="35">
        <f t="shared" si="129"/>
        <v>-19.357142857142861</v>
      </c>
      <c r="M75" s="35">
        <f t="shared" si="130"/>
        <v>-18.138679245283015</v>
      </c>
      <c r="N75" s="35">
        <f t="shared" si="131"/>
        <v>-14.548484848484852</v>
      </c>
      <c r="O75" s="36" t="str">
        <f t="shared" si="132"/>
        <v/>
      </c>
      <c r="P75" s="35" t="str">
        <f t="shared" si="133"/>
        <v/>
      </c>
      <c r="Q75" s="35">
        <f t="shared" si="134"/>
        <v>3.7444444444444436</v>
      </c>
      <c r="R75" s="35">
        <f t="shared" si="135"/>
        <v>-0.85555555555555607</v>
      </c>
      <c r="S75" s="35">
        <f t="shared" si="136"/>
        <v>8.4444444444444429</v>
      </c>
      <c r="T75" s="35">
        <f t="shared" si="137"/>
        <v>2.2444444444444436</v>
      </c>
      <c r="U75" s="35">
        <f t="shared" si="138"/>
        <v>-1.0555555555555571</v>
      </c>
      <c r="V75" s="35">
        <f t="shared" si="139"/>
        <v>5.9444444444444429</v>
      </c>
      <c r="W75" s="35">
        <f t="shared" si="140"/>
        <v>-8.2555555555555564</v>
      </c>
      <c r="X75" s="35">
        <f t="shared" si="141"/>
        <v>-6.8555555555555561</v>
      </c>
      <c r="Y75" s="35">
        <f t="shared" si="142"/>
        <v>-3.3555555555555561</v>
      </c>
      <c r="Z75" s="35">
        <f t="shared" si="143"/>
        <v>0</v>
      </c>
      <c r="AA75" s="35">
        <f t="shared" si="144"/>
        <v>0</v>
      </c>
      <c r="AB75" s="35">
        <f t="shared" si="145"/>
        <v>69.9428004013281</v>
      </c>
      <c r="AC75" s="35">
        <f t="shared" si="146"/>
        <v>49.85450592407954</v>
      </c>
      <c r="AD75" s="35">
        <f t="shared" si="147"/>
        <v>100</v>
      </c>
      <c r="AE75" s="35">
        <f t="shared" si="148"/>
        <v>93.582887700534755</v>
      </c>
      <c r="AF75" s="35">
        <f t="shared" si="149"/>
        <v>51.892412604253806</v>
      </c>
      <c r="AG75" s="35">
        <f t="shared" si="150"/>
        <v>100</v>
      </c>
      <c r="AH75" s="35">
        <f t="shared" si="151"/>
        <v>10.835951006891177</v>
      </c>
      <c r="AI75" s="35">
        <f t="shared" si="152"/>
        <v>47.492063492063487</v>
      </c>
      <c r="AJ75" s="35">
        <f t="shared" si="153"/>
        <v>100</v>
      </c>
      <c r="AK75" s="36">
        <f t="shared" si="110"/>
        <v>0</v>
      </c>
      <c r="AL75" s="35">
        <f t="shared" si="111"/>
        <v>0</v>
      </c>
      <c r="AM75" s="35">
        <f t="shared" si="112"/>
        <v>74.866310160427815</v>
      </c>
      <c r="AN75" s="35">
        <f t="shared" si="113"/>
        <v>50.267379679144383</v>
      </c>
      <c r="AO75" s="35">
        <f t="shared" si="114"/>
        <v>100</v>
      </c>
      <c r="AP75" s="35">
        <f t="shared" si="115"/>
        <v>66.844919786096256</v>
      </c>
      <c r="AQ75" s="35">
        <f t="shared" si="116"/>
        <v>56.79012345679012</v>
      </c>
      <c r="AR75" s="35">
        <f t="shared" si="117"/>
        <v>100</v>
      </c>
      <c r="AS75" s="35">
        <f t="shared" si="118"/>
        <v>12.345679012345679</v>
      </c>
      <c r="AT75" s="35">
        <f t="shared" si="119"/>
        <v>49.275362318840578</v>
      </c>
      <c r="AU75" s="35">
        <f t="shared" si="120"/>
        <v>100</v>
      </c>
      <c r="AV75" s="36">
        <f t="shared" si="154"/>
        <v>0</v>
      </c>
      <c r="AW75" s="35">
        <f t="shared" si="155"/>
        <v>0</v>
      </c>
      <c r="AX75" s="35">
        <f t="shared" si="156"/>
        <v>69.9428004013281</v>
      </c>
      <c r="AY75" s="35">
        <f t="shared" si="157"/>
        <v>49.85450592407954</v>
      </c>
      <c r="AZ75" s="35">
        <f t="shared" si="158"/>
        <v>100</v>
      </c>
      <c r="BA75" s="35">
        <f t="shared" si="159"/>
        <v>93.582887700534755</v>
      </c>
      <c r="BB75" s="35">
        <f t="shared" si="160"/>
        <v>48.793771755482098</v>
      </c>
      <c r="BC75" s="35">
        <f t="shared" si="161"/>
        <v>94.028720783512583</v>
      </c>
      <c r="BD75" s="35">
        <f t="shared" si="162"/>
        <v>10.188906116507924</v>
      </c>
      <c r="BE75" s="35">
        <f t="shared" si="163"/>
        <v>16.727272727272727</v>
      </c>
      <c r="BF75" s="35">
        <f t="shared" si="164"/>
        <v>35.221195916383081</v>
      </c>
      <c r="BG75" s="36">
        <f t="shared" si="165"/>
        <v>0</v>
      </c>
      <c r="BH75" s="35">
        <f t="shared" si="166"/>
        <v>0</v>
      </c>
      <c r="BI75" s="35">
        <f t="shared" si="167"/>
        <v>27.079303675048354</v>
      </c>
      <c r="BJ75" s="35">
        <f t="shared" si="168"/>
        <v>19.301848049281315</v>
      </c>
      <c r="BK75" s="35">
        <f t="shared" si="169"/>
        <v>38.716356107660459</v>
      </c>
      <c r="BL75" s="35">
        <f t="shared" si="170"/>
        <v>36.231884057971016</v>
      </c>
      <c r="BM75" s="35">
        <f t="shared" si="171"/>
        <v>18.891170431211496</v>
      </c>
      <c r="BN75" s="35">
        <f t="shared" si="172"/>
        <v>36.40449438202247</v>
      </c>
      <c r="BO75" s="35">
        <f t="shared" si="173"/>
        <v>3.944773175542406</v>
      </c>
      <c r="BP75" s="35">
        <f t="shared" si="174"/>
        <v>6.4761904761904763</v>
      </c>
      <c r="BQ75" s="35">
        <f t="shared" si="175"/>
        <v>13.636363636363637</v>
      </c>
      <c r="BR75" s="13">
        <f t="shared" si="99"/>
        <v>0</v>
      </c>
      <c r="BS75" s="14">
        <f t="shared" si="100"/>
        <v>0</v>
      </c>
      <c r="BT75" s="13">
        <f t="shared" si="101"/>
        <v>74.866310160427801</v>
      </c>
      <c r="BU75" s="14">
        <f t="shared" si="102"/>
        <v>50.267379679144383</v>
      </c>
      <c r="BV75" s="14">
        <f t="shared" si="103"/>
        <v>100</v>
      </c>
      <c r="BW75" s="14">
        <f t="shared" si="104"/>
        <v>66.844919786096256</v>
      </c>
      <c r="BX75" s="13">
        <f t="shared" si="105"/>
        <v>49.197860962566843</v>
      </c>
      <c r="BY75" s="14">
        <f t="shared" si="106"/>
        <v>86.631016042780757</v>
      </c>
      <c r="BZ75" s="14">
        <f t="shared" si="107"/>
        <v>10.695187165775401</v>
      </c>
      <c r="CA75" s="13">
        <f t="shared" si="108"/>
        <v>18.181818181818183</v>
      </c>
      <c r="CB75" s="14">
        <f t="shared" si="109"/>
        <v>36.898395721925134</v>
      </c>
      <c r="CE75" s="13">
        <v>14</v>
      </c>
      <c r="CF75" s="14">
        <v>9.4</v>
      </c>
      <c r="CG75" s="14">
        <v>18.7</v>
      </c>
      <c r="CH75" s="14">
        <v>12.5</v>
      </c>
      <c r="CI75" s="13">
        <v>9.1999999999999993</v>
      </c>
      <c r="CJ75" s="14">
        <v>16.2</v>
      </c>
      <c r="CK75" s="14">
        <v>2</v>
      </c>
      <c r="CL75" s="13">
        <v>3.4</v>
      </c>
      <c r="CM75" s="14">
        <v>6.9</v>
      </c>
      <c r="CN75" s="5" t="s">
        <v>180</v>
      </c>
      <c r="CO75" s="5" t="s">
        <v>180</v>
      </c>
      <c r="CP75" s="8">
        <v>1.8</v>
      </c>
      <c r="CQ75" s="5">
        <v>1.3</v>
      </c>
      <c r="CR75" s="5">
        <v>3.3</v>
      </c>
      <c r="CS75" s="5">
        <v>1</v>
      </c>
      <c r="CT75" s="8">
        <v>1.6</v>
      </c>
      <c r="CU75" s="5">
        <v>2.8</v>
      </c>
      <c r="CV75" s="5">
        <v>1.2</v>
      </c>
      <c r="CW75" s="8">
        <v>1.5</v>
      </c>
      <c r="CX75" s="5">
        <v>1.8</v>
      </c>
      <c r="CY75" s="9" t="str">
        <f t="shared" si="176"/>
        <v/>
      </c>
      <c r="CZ75" s="9" t="str">
        <f t="shared" si="177"/>
        <v/>
      </c>
      <c r="DA75" s="9">
        <f t="shared" si="178"/>
        <v>12.857142857142859</v>
      </c>
      <c r="DB75" s="9">
        <f t="shared" si="179"/>
        <v>13.829787234042554</v>
      </c>
      <c r="DC75" s="9">
        <f t="shared" si="180"/>
        <v>17.647058823529409</v>
      </c>
      <c r="DD75" s="9">
        <f t="shared" si="181"/>
        <v>8</v>
      </c>
      <c r="DE75" s="9">
        <f t="shared" si="182"/>
        <v>17.39130434782609</v>
      </c>
      <c r="DF75" s="9">
        <f t="shared" si="183"/>
        <v>17.283950617283949</v>
      </c>
      <c r="DG75" s="9">
        <f t="shared" si="184"/>
        <v>60</v>
      </c>
      <c r="DH75" s="9">
        <f t="shared" si="185"/>
        <v>44.117647058823529</v>
      </c>
      <c r="DI75" s="9">
        <f t="shared" si="186"/>
        <v>26.086956521739129</v>
      </c>
    </row>
    <row r="76" spans="1:113" x14ac:dyDescent="0.2">
      <c r="A76" s="3" t="s">
        <v>254</v>
      </c>
      <c r="B76" s="3" t="e">
        <f>VLOOKUP(A76,#REF!,5,FALSE)</f>
        <v>#REF!</v>
      </c>
      <c r="C76" s="4">
        <v>4</v>
      </c>
      <c r="D76" s="35" t="str">
        <f t="shared" si="121"/>
        <v/>
      </c>
      <c r="E76" s="35" t="str">
        <f t="shared" si="122"/>
        <v/>
      </c>
      <c r="F76" s="35">
        <f t="shared" si="123"/>
        <v>-15.524427480916017</v>
      </c>
      <c r="G76" s="35">
        <f t="shared" si="124"/>
        <v>-10.499218749999995</v>
      </c>
      <c r="H76" s="35">
        <f t="shared" si="125"/>
        <v>-14.083593750000007</v>
      </c>
      <c r="I76" s="35">
        <f t="shared" si="126"/>
        <v>-9.7846774193548374</v>
      </c>
      <c r="J76" s="35" t="str">
        <f t="shared" si="127"/>
        <v/>
      </c>
      <c r="K76" s="35" t="str">
        <f t="shared" si="128"/>
        <v/>
      </c>
      <c r="L76" s="35" t="str">
        <f t="shared" si="129"/>
        <v/>
      </c>
      <c r="M76" s="35" t="str">
        <f t="shared" si="130"/>
        <v/>
      </c>
      <c r="N76" s="35" t="str">
        <f t="shared" si="131"/>
        <v/>
      </c>
      <c r="O76" s="36" t="str">
        <f t="shared" si="132"/>
        <v/>
      </c>
      <c r="P76" s="35" t="str">
        <f t="shared" si="133"/>
        <v/>
      </c>
      <c r="Q76" s="35">
        <f t="shared" si="134"/>
        <v>0.34999999999999964</v>
      </c>
      <c r="R76" s="35">
        <f t="shared" si="135"/>
        <v>3.5500000000000007</v>
      </c>
      <c r="S76" s="35">
        <f t="shared" si="136"/>
        <v>-0.94999999999999929</v>
      </c>
      <c r="T76" s="35">
        <f t="shared" si="137"/>
        <v>-2.9499999999999993</v>
      </c>
      <c r="U76" s="35" t="str">
        <f t="shared" si="138"/>
        <v/>
      </c>
      <c r="V76" s="35" t="str">
        <f t="shared" si="139"/>
        <v/>
      </c>
      <c r="W76" s="35" t="str">
        <f t="shared" si="140"/>
        <v/>
      </c>
      <c r="X76" s="35" t="str">
        <f t="shared" si="141"/>
        <v/>
      </c>
      <c r="Y76" s="35" t="str">
        <f t="shared" si="142"/>
        <v/>
      </c>
      <c r="Z76" s="35">
        <f t="shared" si="143"/>
        <v>0</v>
      </c>
      <c r="AA76" s="35">
        <f t="shared" si="144"/>
        <v>0</v>
      </c>
      <c r="AB76" s="35">
        <f t="shared" si="145"/>
        <v>70.830521943832181</v>
      </c>
      <c r="AC76" s="35">
        <f t="shared" si="146"/>
        <v>100</v>
      </c>
      <c r="AD76" s="35">
        <f t="shared" si="147"/>
        <v>65.655544320862845</v>
      </c>
      <c r="AE76" s="35">
        <f t="shared" si="148"/>
        <v>70.032580608920355</v>
      </c>
      <c r="AF76" s="35">
        <f t="shared" si="149"/>
        <v>0</v>
      </c>
      <c r="AG76" s="35">
        <f t="shared" si="150"/>
        <v>0</v>
      </c>
      <c r="AH76" s="35">
        <f t="shared" si="151"/>
        <v>0</v>
      </c>
      <c r="AI76" s="35">
        <f t="shared" si="152"/>
        <v>0</v>
      </c>
      <c r="AJ76" s="35">
        <f t="shared" si="153"/>
        <v>0</v>
      </c>
      <c r="AK76" s="36">
        <f t="shared" si="110"/>
        <v>0</v>
      </c>
      <c r="AL76" s="35">
        <f t="shared" si="111"/>
        <v>0</v>
      </c>
      <c r="AM76" s="35">
        <f t="shared" si="112"/>
        <v>75.193798449612387</v>
      </c>
      <c r="AN76" s="35">
        <f t="shared" si="113"/>
        <v>100</v>
      </c>
      <c r="AO76" s="35">
        <f t="shared" si="114"/>
        <v>65.116279069767444</v>
      </c>
      <c r="AP76" s="35">
        <f t="shared" si="115"/>
        <v>49.61240310077519</v>
      </c>
      <c r="AQ76" s="35">
        <f t="shared" si="116"/>
        <v>0</v>
      </c>
      <c r="AR76" s="35">
        <f t="shared" si="117"/>
        <v>0</v>
      </c>
      <c r="AS76" s="35">
        <f t="shared" si="118"/>
        <v>0</v>
      </c>
      <c r="AT76" s="35">
        <f t="shared" si="119"/>
        <v>0</v>
      </c>
      <c r="AU76" s="35">
        <f t="shared" si="120"/>
        <v>0</v>
      </c>
      <c r="AV76" s="36">
        <f t="shared" si="154"/>
        <v>0</v>
      </c>
      <c r="AW76" s="35">
        <f t="shared" si="155"/>
        <v>0</v>
      </c>
      <c r="AX76" s="35">
        <f t="shared" si="156"/>
        <v>70.830521943832181</v>
      </c>
      <c r="AY76" s="35">
        <f t="shared" si="157"/>
        <v>100</v>
      </c>
      <c r="AZ76" s="35">
        <f t="shared" si="158"/>
        <v>65.655544320862845</v>
      </c>
      <c r="BA76" s="35">
        <f t="shared" si="159"/>
        <v>70.032580608920355</v>
      </c>
      <c r="BB76" s="35">
        <f t="shared" si="160"/>
        <v>0</v>
      </c>
      <c r="BC76" s="35">
        <f t="shared" si="161"/>
        <v>0</v>
      </c>
      <c r="BD76" s="35">
        <f t="shared" si="162"/>
        <v>0</v>
      </c>
      <c r="BE76" s="35">
        <f t="shared" si="163"/>
        <v>0</v>
      </c>
      <c r="BF76" s="35">
        <f t="shared" si="164"/>
        <v>0</v>
      </c>
      <c r="BG76" s="36">
        <f t="shared" si="165"/>
        <v>0</v>
      </c>
      <c r="BH76" s="35">
        <f t="shared" si="166"/>
        <v>0</v>
      </c>
      <c r="BI76" s="35">
        <f t="shared" si="167"/>
        <v>18.76208897485493</v>
      </c>
      <c r="BJ76" s="35">
        <f t="shared" si="168"/>
        <v>26.488706365503077</v>
      </c>
      <c r="BK76" s="35">
        <f t="shared" si="169"/>
        <v>17.39130434782609</v>
      </c>
      <c r="BL76" s="35">
        <f t="shared" si="170"/>
        <v>18.55072463768116</v>
      </c>
      <c r="BM76" s="35">
        <f t="shared" si="171"/>
        <v>0</v>
      </c>
      <c r="BN76" s="35">
        <f t="shared" si="172"/>
        <v>0</v>
      </c>
      <c r="BO76" s="35">
        <f t="shared" si="173"/>
        <v>0</v>
      </c>
      <c r="BP76" s="35">
        <f t="shared" si="174"/>
        <v>0</v>
      </c>
      <c r="BQ76" s="35">
        <f t="shared" si="175"/>
        <v>0</v>
      </c>
      <c r="BR76" s="13">
        <f t="shared" si="99"/>
        <v>0</v>
      </c>
      <c r="BS76" s="14">
        <f t="shared" si="100"/>
        <v>0</v>
      </c>
      <c r="BT76" s="13">
        <f t="shared" si="101"/>
        <v>75.193798449612387</v>
      </c>
      <c r="BU76" s="14">
        <f t="shared" si="102"/>
        <v>100</v>
      </c>
      <c r="BV76" s="14">
        <f t="shared" si="103"/>
        <v>65.116279069767444</v>
      </c>
      <c r="BW76" s="14">
        <f t="shared" si="104"/>
        <v>49.612403100775197</v>
      </c>
      <c r="BX76" s="13">
        <f t="shared" si="105"/>
        <v>0</v>
      </c>
      <c r="BY76" s="14">
        <f t="shared" si="106"/>
        <v>0</v>
      </c>
      <c r="BZ76" s="14">
        <f t="shared" si="107"/>
        <v>0</v>
      </c>
      <c r="CA76" s="13">
        <f t="shared" si="108"/>
        <v>0</v>
      </c>
      <c r="CB76" s="14">
        <f t="shared" si="109"/>
        <v>0</v>
      </c>
      <c r="CE76" s="13">
        <v>9.6999999999999993</v>
      </c>
      <c r="CF76" s="14">
        <v>12.9</v>
      </c>
      <c r="CG76" s="14">
        <v>8.4</v>
      </c>
      <c r="CH76" s="14">
        <v>6.4</v>
      </c>
      <c r="CN76" s="5" t="s">
        <v>180</v>
      </c>
      <c r="CO76" s="5" t="s">
        <v>180</v>
      </c>
      <c r="CP76" s="8">
        <v>3.1</v>
      </c>
      <c r="CQ76" s="5">
        <v>2.7</v>
      </c>
      <c r="CR76" s="5">
        <v>2.7</v>
      </c>
      <c r="CS76" s="5">
        <v>2.2000000000000002</v>
      </c>
      <c r="CT76" s="8" t="s">
        <v>180</v>
      </c>
      <c r="CU76" s="5" t="s">
        <v>180</v>
      </c>
      <c r="CV76" s="5" t="s">
        <v>180</v>
      </c>
      <c r="CW76" s="8" t="s">
        <v>180</v>
      </c>
      <c r="CX76" s="5" t="s">
        <v>180</v>
      </c>
      <c r="CY76" s="9" t="str">
        <f t="shared" si="176"/>
        <v/>
      </c>
      <c r="CZ76" s="9" t="str">
        <f t="shared" si="177"/>
        <v/>
      </c>
      <c r="DA76" s="9">
        <f t="shared" si="178"/>
        <v>31.958762886597942</v>
      </c>
      <c r="DB76" s="9">
        <f t="shared" si="179"/>
        <v>20.930232558139537</v>
      </c>
      <c r="DC76" s="9">
        <f t="shared" si="180"/>
        <v>32.142857142857146</v>
      </c>
      <c r="DD76" s="9">
        <f t="shared" si="181"/>
        <v>34.375</v>
      </c>
      <c r="DE76" s="9" t="str">
        <f t="shared" si="182"/>
        <v/>
      </c>
      <c r="DF76" s="9" t="str">
        <f t="shared" si="183"/>
        <v/>
      </c>
      <c r="DG76" s="9" t="str">
        <f t="shared" si="184"/>
        <v/>
      </c>
      <c r="DH76" s="9" t="str">
        <f t="shared" si="185"/>
        <v/>
      </c>
      <c r="DI76" s="9" t="str">
        <f t="shared" si="186"/>
        <v/>
      </c>
    </row>
    <row r="77" spans="1:113" x14ac:dyDescent="0.2">
      <c r="A77" s="3" t="s">
        <v>255</v>
      </c>
      <c r="B77" s="3" t="e">
        <f>VLOOKUP(A77,#REF!,5,FALSE)</f>
        <v>#REF!</v>
      </c>
      <c r="C77" s="4">
        <v>6</v>
      </c>
      <c r="D77" s="35" t="str">
        <f t="shared" si="121"/>
        <v/>
      </c>
      <c r="E77" s="35" t="str">
        <f t="shared" si="122"/>
        <v/>
      </c>
      <c r="F77" s="35">
        <f t="shared" si="123"/>
        <v>-15.824427480916016</v>
      </c>
      <c r="G77" s="35">
        <f t="shared" si="124"/>
        <v>-8.8992187499999957</v>
      </c>
      <c r="H77" s="35">
        <f t="shared" si="125"/>
        <v>-19.183593750000007</v>
      </c>
      <c r="I77" s="35" t="str">
        <f t="shared" si="126"/>
        <v/>
      </c>
      <c r="J77" s="35" t="str">
        <f t="shared" si="127"/>
        <v/>
      </c>
      <c r="K77" s="35" t="str">
        <f t="shared" si="128"/>
        <v/>
      </c>
      <c r="L77" s="35" t="str">
        <f t="shared" si="129"/>
        <v/>
      </c>
      <c r="M77" s="35" t="str">
        <f t="shared" si="130"/>
        <v/>
      </c>
      <c r="N77" s="35" t="str">
        <f t="shared" si="131"/>
        <v/>
      </c>
      <c r="O77" s="36" t="str">
        <f t="shared" si="132"/>
        <v/>
      </c>
      <c r="P77" s="35" t="str">
        <f t="shared" si="133"/>
        <v/>
      </c>
      <c r="Q77" s="35">
        <f t="shared" si="134"/>
        <v>0.33333333333333393</v>
      </c>
      <c r="R77" s="35">
        <f t="shared" si="135"/>
        <v>5.4333333333333336</v>
      </c>
      <c r="S77" s="35">
        <f t="shared" si="136"/>
        <v>-5.7666666666666666</v>
      </c>
      <c r="T77" s="35" t="str">
        <f t="shared" si="137"/>
        <v/>
      </c>
      <c r="U77" s="35" t="str">
        <f t="shared" si="138"/>
        <v/>
      </c>
      <c r="V77" s="35" t="str">
        <f t="shared" si="139"/>
        <v/>
      </c>
      <c r="W77" s="35" t="str">
        <f t="shared" si="140"/>
        <v/>
      </c>
      <c r="X77" s="35" t="str">
        <f t="shared" si="141"/>
        <v/>
      </c>
      <c r="Y77" s="35" t="str">
        <f t="shared" si="142"/>
        <v/>
      </c>
      <c r="Z77" s="35">
        <f t="shared" si="143"/>
        <v>0</v>
      </c>
      <c r="AA77" s="35">
        <f t="shared" si="144"/>
        <v>0</v>
      </c>
      <c r="AB77" s="35">
        <f t="shared" si="145"/>
        <v>61.065830721003131</v>
      </c>
      <c r="AC77" s="35">
        <f t="shared" si="146"/>
        <v>100.00000000000001</v>
      </c>
      <c r="AD77" s="35">
        <f t="shared" si="147"/>
        <v>22.947097879631613</v>
      </c>
      <c r="AE77" s="35">
        <f t="shared" si="148"/>
        <v>0</v>
      </c>
      <c r="AF77" s="35">
        <f t="shared" si="149"/>
        <v>0</v>
      </c>
      <c r="AG77" s="35">
        <f t="shared" si="150"/>
        <v>0</v>
      </c>
      <c r="AH77" s="35">
        <f t="shared" si="151"/>
        <v>0</v>
      </c>
      <c r="AI77" s="35">
        <f t="shared" si="152"/>
        <v>0</v>
      </c>
      <c r="AJ77" s="35">
        <f t="shared" si="153"/>
        <v>0</v>
      </c>
      <c r="AK77" s="36">
        <f t="shared" si="110"/>
        <v>0</v>
      </c>
      <c r="AL77" s="35">
        <f t="shared" si="111"/>
        <v>0</v>
      </c>
      <c r="AM77" s="35">
        <f t="shared" si="112"/>
        <v>64.827586206896555</v>
      </c>
      <c r="AN77" s="35">
        <f t="shared" si="113"/>
        <v>100</v>
      </c>
      <c r="AO77" s="35">
        <f t="shared" si="114"/>
        <v>22.758620689655171</v>
      </c>
      <c r="AP77" s="35">
        <f t="shared" si="115"/>
        <v>0</v>
      </c>
      <c r="AQ77" s="35">
        <f t="shared" si="116"/>
        <v>0</v>
      </c>
      <c r="AR77" s="35">
        <f t="shared" si="117"/>
        <v>0</v>
      </c>
      <c r="AS77" s="35">
        <f t="shared" si="118"/>
        <v>0</v>
      </c>
      <c r="AT77" s="35">
        <f t="shared" si="119"/>
        <v>0</v>
      </c>
      <c r="AU77" s="35">
        <f t="shared" si="120"/>
        <v>0</v>
      </c>
      <c r="AV77" s="36">
        <f t="shared" si="154"/>
        <v>0</v>
      </c>
      <c r="AW77" s="35">
        <f t="shared" si="155"/>
        <v>0</v>
      </c>
      <c r="AX77" s="35">
        <f t="shared" si="156"/>
        <v>61.065830721003131</v>
      </c>
      <c r="AY77" s="35">
        <f t="shared" si="157"/>
        <v>100.00000000000001</v>
      </c>
      <c r="AZ77" s="35">
        <f t="shared" si="158"/>
        <v>22.947097879631613</v>
      </c>
      <c r="BA77" s="35">
        <f t="shared" si="159"/>
        <v>0</v>
      </c>
      <c r="BB77" s="35">
        <f t="shared" si="160"/>
        <v>0</v>
      </c>
      <c r="BC77" s="35">
        <f t="shared" si="161"/>
        <v>0</v>
      </c>
      <c r="BD77" s="35">
        <f t="shared" si="162"/>
        <v>0</v>
      </c>
      <c r="BE77" s="35">
        <f t="shared" si="163"/>
        <v>0</v>
      </c>
      <c r="BF77" s="35">
        <f t="shared" si="164"/>
        <v>0</v>
      </c>
      <c r="BG77" s="36">
        <f t="shared" si="165"/>
        <v>0</v>
      </c>
      <c r="BH77" s="35">
        <f t="shared" si="166"/>
        <v>0</v>
      </c>
      <c r="BI77" s="35">
        <f t="shared" si="167"/>
        <v>18.18181818181818</v>
      </c>
      <c r="BJ77" s="35">
        <f t="shared" si="168"/>
        <v>29.774127310061601</v>
      </c>
      <c r="BK77" s="35">
        <f t="shared" si="169"/>
        <v>6.8322981366459627</v>
      </c>
      <c r="BL77" s="35">
        <f t="shared" si="170"/>
        <v>0</v>
      </c>
      <c r="BM77" s="35">
        <f t="shared" si="171"/>
        <v>0</v>
      </c>
      <c r="BN77" s="35">
        <f t="shared" si="172"/>
        <v>0</v>
      </c>
      <c r="BO77" s="35">
        <f t="shared" si="173"/>
        <v>0</v>
      </c>
      <c r="BP77" s="35">
        <f t="shared" si="174"/>
        <v>0</v>
      </c>
      <c r="BQ77" s="35">
        <f t="shared" si="175"/>
        <v>0</v>
      </c>
      <c r="BR77" s="13">
        <f t="shared" si="99"/>
        <v>0</v>
      </c>
      <c r="BS77" s="14">
        <f t="shared" si="100"/>
        <v>0</v>
      </c>
      <c r="BT77" s="13">
        <f t="shared" si="101"/>
        <v>64.827586206896555</v>
      </c>
      <c r="BU77" s="14">
        <f t="shared" si="102"/>
        <v>100</v>
      </c>
      <c r="BV77" s="14">
        <f t="shared" si="103"/>
        <v>22.758620689655171</v>
      </c>
      <c r="BW77" s="14">
        <f t="shared" si="104"/>
        <v>0</v>
      </c>
      <c r="BX77" s="13">
        <f t="shared" si="105"/>
        <v>0</v>
      </c>
      <c r="BY77" s="14">
        <f t="shared" si="106"/>
        <v>0</v>
      </c>
      <c r="BZ77" s="14">
        <f t="shared" si="107"/>
        <v>0</v>
      </c>
      <c r="CA77" s="13">
        <f t="shared" si="108"/>
        <v>0</v>
      </c>
      <c r="CB77" s="14">
        <f t="shared" si="109"/>
        <v>0</v>
      </c>
      <c r="CE77" s="13">
        <v>9.4</v>
      </c>
      <c r="CF77" s="14">
        <v>14.5</v>
      </c>
      <c r="CG77" s="14">
        <v>3.3</v>
      </c>
      <c r="CN77" s="5" t="s">
        <v>180</v>
      </c>
      <c r="CO77" s="5" t="s">
        <v>180</v>
      </c>
      <c r="CP77" s="8">
        <v>2.6</v>
      </c>
      <c r="CQ77" s="5">
        <v>3.3</v>
      </c>
      <c r="CR77" s="5">
        <v>1.8</v>
      </c>
      <c r="CS77" s="5" t="s">
        <v>180</v>
      </c>
      <c r="CT77" s="8" t="s">
        <v>180</v>
      </c>
      <c r="CU77" s="5" t="s">
        <v>180</v>
      </c>
      <c r="CV77" s="5" t="s">
        <v>180</v>
      </c>
      <c r="CW77" s="8" t="s">
        <v>180</v>
      </c>
      <c r="CX77" s="5" t="s">
        <v>180</v>
      </c>
      <c r="CY77" s="9" t="str">
        <f t="shared" si="176"/>
        <v/>
      </c>
      <c r="CZ77" s="9" t="str">
        <f t="shared" si="177"/>
        <v/>
      </c>
      <c r="DA77" s="9">
        <f t="shared" si="178"/>
        <v>27.659574468085108</v>
      </c>
      <c r="DB77" s="9">
        <f t="shared" si="179"/>
        <v>22.758620689655171</v>
      </c>
      <c r="DC77" s="9">
        <f t="shared" si="180"/>
        <v>54.545454545454554</v>
      </c>
      <c r="DD77" s="9" t="str">
        <f t="shared" si="181"/>
        <v/>
      </c>
      <c r="DE77" s="9" t="str">
        <f t="shared" si="182"/>
        <v/>
      </c>
      <c r="DF77" s="9" t="str">
        <f t="shared" si="183"/>
        <v/>
      </c>
      <c r="DG77" s="9" t="str">
        <f t="shared" si="184"/>
        <v/>
      </c>
      <c r="DH77" s="9" t="str">
        <f t="shared" si="185"/>
        <v/>
      </c>
      <c r="DI77" s="9" t="str">
        <f t="shared" si="186"/>
        <v/>
      </c>
    </row>
    <row r="78" spans="1:113" x14ac:dyDescent="0.2">
      <c r="A78" s="3" t="s">
        <v>256</v>
      </c>
      <c r="B78" s="3" t="e">
        <f>VLOOKUP(A78,#REF!,5,FALSE)</f>
        <v>#REF!</v>
      </c>
      <c r="C78" s="4">
        <v>3</v>
      </c>
      <c r="D78" s="35">
        <f t="shared" si="121"/>
        <v>-14.80808080808081</v>
      </c>
      <c r="E78" s="35">
        <f t="shared" si="122"/>
        <v>-12.688888888888895</v>
      </c>
      <c r="F78" s="35">
        <f t="shared" si="123"/>
        <v>-7.5244274809160174</v>
      </c>
      <c r="G78" s="35">
        <f t="shared" si="124"/>
        <v>-11.199218749999996</v>
      </c>
      <c r="H78" s="35">
        <f t="shared" si="125"/>
        <v>-1.2835937500000085</v>
      </c>
      <c r="I78" s="35">
        <f t="shared" si="126"/>
        <v>-2.384677419354837</v>
      </c>
      <c r="J78" s="35">
        <f t="shared" si="127"/>
        <v>-12.161061946902652</v>
      </c>
      <c r="K78" s="35">
        <f t="shared" si="128"/>
        <v>-11.027731092436973</v>
      </c>
      <c r="L78" s="35">
        <f t="shared" si="129"/>
        <v>0.84285714285713809</v>
      </c>
      <c r="M78" s="35">
        <f t="shared" si="130"/>
        <v>-1.5386792452830136</v>
      </c>
      <c r="N78" s="35">
        <f t="shared" si="131"/>
        <v>-1.5484848484848541</v>
      </c>
      <c r="O78" s="36">
        <f t="shared" si="132"/>
        <v>-3.036363636363637</v>
      </c>
      <c r="P78" s="35">
        <f t="shared" si="133"/>
        <v>-2.336363636363636</v>
      </c>
      <c r="Q78" s="35">
        <f t="shared" si="134"/>
        <v>1.963636363636363</v>
      </c>
      <c r="R78" s="35">
        <f t="shared" si="135"/>
        <v>-3.536363636363637</v>
      </c>
      <c r="S78" s="35">
        <f t="shared" si="136"/>
        <v>5.463636363636363</v>
      </c>
      <c r="T78" s="35">
        <f t="shared" si="137"/>
        <v>-1.9363636363636356</v>
      </c>
      <c r="U78" s="35">
        <f t="shared" si="138"/>
        <v>-5.7363636363636363</v>
      </c>
      <c r="V78" s="35">
        <f t="shared" si="139"/>
        <v>-5.7363636363636363</v>
      </c>
      <c r="W78" s="35">
        <f t="shared" si="140"/>
        <v>6.463636363636363</v>
      </c>
      <c r="X78" s="35">
        <f t="shared" si="141"/>
        <v>4.2636363636363637</v>
      </c>
      <c r="Y78" s="35">
        <f t="shared" si="142"/>
        <v>4.1636363636363622</v>
      </c>
      <c r="Z78" s="35">
        <f t="shared" si="143"/>
        <v>93.730794556628638</v>
      </c>
      <c r="AA78" s="35">
        <f t="shared" si="144"/>
        <v>100</v>
      </c>
      <c r="AB78" s="35">
        <f t="shared" si="145"/>
        <v>77.999890514944695</v>
      </c>
      <c r="AC78" s="35">
        <f t="shared" si="146"/>
        <v>57.074503118825291</v>
      </c>
      <c r="AD78" s="35">
        <f t="shared" si="147"/>
        <v>100</v>
      </c>
      <c r="AE78" s="35">
        <f t="shared" si="148"/>
        <v>91.132075471698101</v>
      </c>
      <c r="AF78" s="35">
        <f t="shared" si="149"/>
        <v>46.894944225539703</v>
      </c>
      <c r="AG78" s="35">
        <f t="shared" si="150"/>
        <v>51.32098390525357</v>
      </c>
      <c r="AH78" s="35">
        <f t="shared" si="151"/>
        <v>100</v>
      </c>
      <c r="AI78" s="35">
        <f t="shared" si="152"/>
        <v>96.865278774826535</v>
      </c>
      <c r="AJ78" s="35">
        <f t="shared" si="153"/>
        <v>100</v>
      </c>
      <c r="AK78" s="36">
        <f t="shared" si="110"/>
        <v>94.776119402985074</v>
      </c>
      <c r="AL78" s="35">
        <f t="shared" si="111"/>
        <v>100</v>
      </c>
      <c r="AM78" s="35">
        <f t="shared" si="112"/>
        <v>83.490566037735846</v>
      </c>
      <c r="AN78" s="35">
        <f t="shared" si="113"/>
        <v>57.547169811320757</v>
      </c>
      <c r="AO78" s="35">
        <f t="shared" si="114"/>
        <v>100</v>
      </c>
      <c r="AP78" s="35">
        <f t="shared" si="115"/>
        <v>65.094339622641513</v>
      </c>
      <c r="AQ78" s="35">
        <f t="shared" si="116"/>
        <v>45.045045045045043</v>
      </c>
      <c r="AR78" s="35">
        <f t="shared" si="117"/>
        <v>45.045045045045043</v>
      </c>
      <c r="AS78" s="35">
        <f t="shared" si="118"/>
        <v>100</v>
      </c>
      <c r="AT78" s="35">
        <f t="shared" si="119"/>
        <v>100</v>
      </c>
      <c r="AU78" s="35">
        <f t="shared" si="120"/>
        <v>99.499999999999986</v>
      </c>
      <c r="AV78" s="36">
        <f t="shared" si="154"/>
        <v>53.188297724750285</v>
      </c>
      <c r="AW78" s="35">
        <f t="shared" si="155"/>
        <v>56.745809076243248</v>
      </c>
      <c r="AX78" s="35">
        <f t="shared" si="156"/>
        <v>77.999890514944695</v>
      </c>
      <c r="AY78" s="35">
        <f t="shared" si="157"/>
        <v>57.074503118825291</v>
      </c>
      <c r="AZ78" s="35">
        <f t="shared" si="158"/>
        <v>100</v>
      </c>
      <c r="BA78" s="35">
        <f t="shared" si="159"/>
        <v>91.132075471698101</v>
      </c>
      <c r="BB78" s="35">
        <f t="shared" si="160"/>
        <v>46.782379605594507</v>
      </c>
      <c r="BC78" s="35">
        <f t="shared" si="161"/>
        <v>51.197795208819159</v>
      </c>
      <c r="BD78" s="35">
        <f t="shared" si="162"/>
        <v>99.75996427375236</v>
      </c>
      <c r="BE78" s="35">
        <f t="shared" si="163"/>
        <v>86.79245283018868</v>
      </c>
      <c r="BF78" s="35">
        <f t="shared" si="164"/>
        <v>89.601200686106324</v>
      </c>
      <c r="BG78" s="36">
        <f t="shared" si="165"/>
        <v>23.34558823529412</v>
      </c>
      <c r="BH78" s="35">
        <f t="shared" si="166"/>
        <v>24.907063197026023</v>
      </c>
      <c r="BI78" s="35">
        <f t="shared" si="167"/>
        <v>34.235976789168276</v>
      </c>
      <c r="BJ78" s="35">
        <f t="shared" si="168"/>
        <v>25.051334702258725</v>
      </c>
      <c r="BK78" s="35">
        <f t="shared" si="169"/>
        <v>43.892339544513462</v>
      </c>
      <c r="BL78" s="35">
        <f t="shared" si="170"/>
        <v>40</v>
      </c>
      <c r="BM78" s="35">
        <f t="shared" si="171"/>
        <v>20.533880903490758</v>
      </c>
      <c r="BN78" s="35">
        <f t="shared" si="172"/>
        <v>22.471910112359552</v>
      </c>
      <c r="BO78" s="35">
        <f t="shared" si="173"/>
        <v>43.786982248520708</v>
      </c>
      <c r="BP78" s="35">
        <f t="shared" si="174"/>
        <v>38.095238095238095</v>
      </c>
      <c r="BQ78" s="35">
        <f t="shared" si="175"/>
        <v>39.328063241106712</v>
      </c>
      <c r="BR78" s="13">
        <f t="shared" si="99"/>
        <v>57.207207207207212</v>
      </c>
      <c r="BS78" s="14">
        <f t="shared" si="100"/>
        <v>60.360360360360367</v>
      </c>
      <c r="BT78" s="13">
        <f t="shared" si="101"/>
        <v>79.729729729729726</v>
      </c>
      <c r="BU78" s="14">
        <f t="shared" si="102"/>
        <v>54.95495495495495</v>
      </c>
      <c r="BV78" s="14">
        <f t="shared" si="103"/>
        <v>95.495495495495504</v>
      </c>
      <c r="BW78" s="14">
        <f t="shared" si="104"/>
        <v>62.162162162162168</v>
      </c>
      <c r="BX78" s="13">
        <f t="shared" si="105"/>
        <v>45.045045045045043</v>
      </c>
      <c r="BY78" s="14">
        <f t="shared" si="106"/>
        <v>45.045045045045043</v>
      </c>
      <c r="BZ78" s="14">
        <f t="shared" si="107"/>
        <v>100</v>
      </c>
      <c r="CA78" s="13">
        <f t="shared" si="108"/>
        <v>90.090090090090087</v>
      </c>
      <c r="CB78" s="14">
        <f t="shared" si="109"/>
        <v>89.63963963963964</v>
      </c>
      <c r="CC78" s="13">
        <v>12.7</v>
      </c>
      <c r="CD78" s="14">
        <v>13.4</v>
      </c>
      <c r="CE78" s="13">
        <v>17.7</v>
      </c>
      <c r="CF78" s="14">
        <v>12.2</v>
      </c>
      <c r="CG78" s="14">
        <v>21.2</v>
      </c>
      <c r="CH78" s="14">
        <v>13.8</v>
      </c>
      <c r="CI78" s="13">
        <v>10</v>
      </c>
      <c r="CJ78" s="14">
        <v>10</v>
      </c>
      <c r="CK78" s="14">
        <v>22.2</v>
      </c>
      <c r="CL78" s="13">
        <v>20</v>
      </c>
      <c r="CM78" s="14">
        <v>19.899999999999999</v>
      </c>
      <c r="CN78" s="5">
        <v>3.6</v>
      </c>
      <c r="CO78" s="5">
        <v>4.3</v>
      </c>
      <c r="CP78" s="8">
        <v>3.7</v>
      </c>
      <c r="CQ78" s="5">
        <v>2.1</v>
      </c>
      <c r="CR78" s="5">
        <v>6.4</v>
      </c>
      <c r="CS78" s="5">
        <v>2.7</v>
      </c>
      <c r="CT78" s="8">
        <v>2</v>
      </c>
      <c r="CU78" s="5">
        <v>1.2</v>
      </c>
      <c r="CV78" s="5">
        <v>5.5</v>
      </c>
      <c r="CW78" s="8">
        <v>6.9</v>
      </c>
      <c r="CX78" s="5">
        <v>6.9</v>
      </c>
      <c r="CY78" s="9">
        <f t="shared" si="176"/>
        <v>28.346456692913385</v>
      </c>
      <c r="CZ78" s="9">
        <f t="shared" si="177"/>
        <v>32.089552238805972</v>
      </c>
      <c r="DA78" s="9">
        <f t="shared" si="178"/>
        <v>20.903954802259889</v>
      </c>
      <c r="DB78" s="9">
        <f t="shared" si="179"/>
        <v>17.213114754098363</v>
      </c>
      <c r="DC78" s="9">
        <f t="shared" si="180"/>
        <v>30.188679245283023</v>
      </c>
      <c r="DD78" s="9">
        <f t="shared" si="181"/>
        <v>19.565217391304348</v>
      </c>
      <c r="DE78" s="9">
        <f t="shared" si="182"/>
        <v>20</v>
      </c>
      <c r="DF78" s="9">
        <f t="shared" si="183"/>
        <v>12</v>
      </c>
      <c r="DG78" s="9">
        <f t="shared" si="184"/>
        <v>24.774774774774773</v>
      </c>
      <c r="DH78" s="9">
        <f t="shared" si="185"/>
        <v>34.5</v>
      </c>
      <c r="DI78" s="9">
        <f t="shared" si="186"/>
        <v>34.673366834170864</v>
      </c>
    </row>
    <row r="79" spans="1:113" x14ac:dyDescent="0.2">
      <c r="A79" s="3" t="s">
        <v>257</v>
      </c>
      <c r="B79" s="3" t="e">
        <f>VLOOKUP(A79,#REF!,5,FALSE)</f>
        <v>#REF!</v>
      </c>
      <c r="C79" s="4">
        <v>3</v>
      </c>
      <c r="D79" s="35">
        <f t="shared" si="121"/>
        <v>-21.708080808080808</v>
      </c>
      <c r="E79" s="35">
        <f t="shared" si="122"/>
        <v>-23.288888888888895</v>
      </c>
      <c r="F79" s="35">
        <f t="shared" si="123"/>
        <v>-13.024427480916017</v>
      </c>
      <c r="G79" s="35">
        <f t="shared" si="124"/>
        <v>-8.8992187499999957</v>
      </c>
      <c r="H79" s="35">
        <f t="shared" si="125"/>
        <v>-11.083593750000007</v>
      </c>
      <c r="I79" s="35">
        <f t="shared" si="126"/>
        <v>-3.7846774193548374</v>
      </c>
      <c r="J79" s="35">
        <f t="shared" si="127"/>
        <v>-10.861061946902652</v>
      </c>
      <c r="K79" s="35">
        <f t="shared" si="128"/>
        <v>-9.4277310924369733</v>
      </c>
      <c r="L79" s="35">
        <f t="shared" si="129"/>
        <v>-17.857142857142861</v>
      </c>
      <c r="M79" s="35">
        <f t="shared" si="130"/>
        <v>-19.538679245283014</v>
      </c>
      <c r="N79" s="35">
        <f t="shared" si="131"/>
        <v>-17.248484848484853</v>
      </c>
      <c r="O79" s="36">
        <f t="shared" si="132"/>
        <v>-2.5363636363636362</v>
      </c>
      <c r="P79" s="35">
        <f t="shared" si="133"/>
        <v>-5.5363636363636362</v>
      </c>
      <c r="Q79" s="35">
        <f t="shared" si="134"/>
        <v>3.8636363636363633</v>
      </c>
      <c r="R79" s="35">
        <f t="shared" si="135"/>
        <v>6.163636363636364</v>
      </c>
      <c r="S79" s="35">
        <f t="shared" si="136"/>
        <v>3.0636363636363644</v>
      </c>
      <c r="T79" s="35">
        <f t="shared" si="137"/>
        <v>4.0636363636363644</v>
      </c>
      <c r="U79" s="35">
        <f t="shared" si="138"/>
        <v>2.9636363636363647</v>
      </c>
      <c r="V79" s="35">
        <f t="shared" si="139"/>
        <v>3.2636363636363637</v>
      </c>
      <c r="W79" s="35">
        <f t="shared" si="140"/>
        <v>-4.836363636363636</v>
      </c>
      <c r="X79" s="35">
        <f t="shared" si="141"/>
        <v>-6.336363636363636</v>
      </c>
      <c r="Y79" s="35">
        <f t="shared" si="142"/>
        <v>-4.1363636363636358</v>
      </c>
      <c r="Z79" s="35">
        <f t="shared" si="143"/>
        <v>100</v>
      </c>
      <c r="AA79" s="35">
        <f t="shared" si="144"/>
        <v>48.814254582745797</v>
      </c>
      <c r="AB79" s="35">
        <f t="shared" si="145"/>
        <v>65.654832470206529</v>
      </c>
      <c r="AC79" s="35">
        <f t="shared" si="146"/>
        <v>82.839305822348805</v>
      </c>
      <c r="AD79" s="35">
        <f t="shared" si="147"/>
        <v>65.668202764976954</v>
      </c>
      <c r="AE79" s="35">
        <f t="shared" si="148"/>
        <v>100</v>
      </c>
      <c r="AF79" s="35">
        <f t="shared" si="149"/>
        <v>89.012603554485594</v>
      </c>
      <c r="AG79" s="35">
        <f t="shared" si="150"/>
        <v>100</v>
      </c>
      <c r="AH79" s="35">
        <f t="shared" si="151"/>
        <v>26.482690607359039</v>
      </c>
      <c r="AI79" s="35">
        <f t="shared" si="152"/>
        <v>45.89569160997732</v>
      </c>
      <c r="AJ79" s="35">
        <f t="shared" si="153"/>
        <v>100</v>
      </c>
      <c r="AK79" s="36">
        <f t="shared" si="110"/>
        <v>100</v>
      </c>
      <c r="AL79" s="35">
        <f t="shared" si="111"/>
        <v>48.275862068965516</v>
      </c>
      <c r="AM79" s="35">
        <f t="shared" si="112"/>
        <v>84.137931034482762</v>
      </c>
      <c r="AN79" s="35">
        <f t="shared" si="113"/>
        <v>100</v>
      </c>
      <c r="AO79" s="35">
        <f t="shared" si="114"/>
        <v>78.620689655172413</v>
      </c>
      <c r="AP79" s="35">
        <f t="shared" si="115"/>
        <v>85.517241379310349</v>
      </c>
      <c r="AQ79" s="35">
        <f t="shared" si="116"/>
        <v>97.413793103448285</v>
      </c>
      <c r="AR79" s="35">
        <f t="shared" si="117"/>
        <v>100</v>
      </c>
      <c r="AS79" s="35">
        <f t="shared" si="118"/>
        <v>30.172413793103448</v>
      </c>
      <c r="AT79" s="35">
        <f t="shared" si="119"/>
        <v>47.61904761904762</v>
      </c>
      <c r="AU79" s="35">
        <f t="shared" si="120"/>
        <v>100</v>
      </c>
      <c r="AV79" s="36">
        <f t="shared" si="154"/>
        <v>29.663780834914611</v>
      </c>
      <c r="AW79" s="35">
        <f t="shared" si="155"/>
        <v>14.480153495622973</v>
      </c>
      <c r="AX79" s="35">
        <f t="shared" si="156"/>
        <v>65.654832470206529</v>
      </c>
      <c r="AY79" s="35">
        <f t="shared" si="157"/>
        <v>82.839305822348805</v>
      </c>
      <c r="AZ79" s="35">
        <f t="shared" si="158"/>
        <v>65.668202764976954</v>
      </c>
      <c r="BA79" s="35">
        <f t="shared" si="159"/>
        <v>100</v>
      </c>
      <c r="BB79" s="35">
        <f t="shared" si="160"/>
        <v>64.557527985692516</v>
      </c>
      <c r="BC79" s="35">
        <f t="shared" si="161"/>
        <v>72.526277636824929</v>
      </c>
      <c r="BD79" s="35">
        <f t="shared" si="162"/>
        <v>19.206909715594577</v>
      </c>
      <c r="BE79" s="35">
        <f t="shared" si="163"/>
        <v>10.599078341013822</v>
      </c>
      <c r="BF79" s="35">
        <f t="shared" si="164"/>
        <v>23.093841642228739</v>
      </c>
      <c r="BG79" s="36">
        <f t="shared" si="165"/>
        <v>10.661764705882353</v>
      </c>
      <c r="BH79" s="35">
        <f t="shared" si="166"/>
        <v>5.2044609665427508</v>
      </c>
      <c r="BI79" s="35">
        <f t="shared" si="167"/>
        <v>23.597678916827853</v>
      </c>
      <c r="BJ79" s="35">
        <f t="shared" si="168"/>
        <v>29.774127310061601</v>
      </c>
      <c r="BK79" s="35">
        <f t="shared" si="169"/>
        <v>23.602484472049692</v>
      </c>
      <c r="BL79" s="35">
        <f t="shared" si="170"/>
        <v>35.94202898550725</v>
      </c>
      <c r="BM79" s="35">
        <f t="shared" si="171"/>
        <v>23.203285420944557</v>
      </c>
      <c r="BN79" s="35">
        <f t="shared" si="172"/>
        <v>26.067415730337078</v>
      </c>
      <c r="BO79" s="35">
        <f t="shared" si="173"/>
        <v>6.9033530571992108</v>
      </c>
      <c r="BP79" s="35">
        <f t="shared" si="174"/>
        <v>3.8095238095238093</v>
      </c>
      <c r="BQ79" s="35">
        <f t="shared" si="175"/>
        <v>8.3003952569169961</v>
      </c>
      <c r="BR79" s="13">
        <f t="shared" si="99"/>
        <v>40</v>
      </c>
      <c r="BS79" s="14">
        <f t="shared" si="100"/>
        <v>19.310344827586206</v>
      </c>
      <c r="BT79" s="13">
        <f t="shared" si="101"/>
        <v>84.137931034482747</v>
      </c>
      <c r="BU79" s="14">
        <f t="shared" si="102"/>
        <v>100</v>
      </c>
      <c r="BV79" s="14">
        <f t="shared" si="103"/>
        <v>78.620689655172413</v>
      </c>
      <c r="BW79" s="14">
        <f t="shared" si="104"/>
        <v>85.517241379310349</v>
      </c>
      <c r="BX79" s="13">
        <f t="shared" si="105"/>
        <v>77.931034482758619</v>
      </c>
      <c r="BY79" s="14">
        <f t="shared" si="106"/>
        <v>80</v>
      </c>
      <c r="BZ79" s="14">
        <f t="shared" si="107"/>
        <v>24.137931034482758</v>
      </c>
      <c r="CA79" s="13">
        <f t="shared" si="108"/>
        <v>13.793103448275861</v>
      </c>
      <c r="CB79" s="14">
        <f t="shared" si="109"/>
        <v>28.965517241379313</v>
      </c>
      <c r="CC79" s="13">
        <v>5.8</v>
      </c>
      <c r="CD79" s="14">
        <v>2.8</v>
      </c>
      <c r="CE79" s="13">
        <v>12.2</v>
      </c>
      <c r="CF79" s="14">
        <v>14.5</v>
      </c>
      <c r="CG79" s="14">
        <v>11.4</v>
      </c>
      <c r="CH79" s="14">
        <v>12.4</v>
      </c>
      <c r="CI79" s="13">
        <v>11.3</v>
      </c>
      <c r="CJ79" s="14">
        <v>11.6</v>
      </c>
      <c r="CK79" s="14">
        <v>3.5</v>
      </c>
      <c r="CL79" s="13">
        <v>2</v>
      </c>
      <c r="CM79" s="14">
        <v>4.2</v>
      </c>
      <c r="CN79" s="5">
        <v>2.7</v>
      </c>
      <c r="CO79" s="5">
        <v>2.8</v>
      </c>
      <c r="CP79" s="8">
        <v>4</v>
      </c>
      <c r="CQ79" s="5">
        <v>3.1</v>
      </c>
      <c r="CR79" s="5">
        <v>4</v>
      </c>
      <c r="CS79" s="5">
        <v>1.5</v>
      </c>
      <c r="CT79" s="8">
        <v>0.7</v>
      </c>
      <c r="CU79" s="5">
        <v>1.4</v>
      </c>
      <c r="CV79" s="5">
        <v>2.1</v>
      </c>
      <c r="CW79" s="8">
        <v>2</v>
      </c>
      <c r="CX79" s="5">
        <v>2.9</v>
      </c>
      <c r="CY79" s="9">
        <f t="shared" si="176"/>
        <v>46.551724137931039</v>
      </c>
      <c r="CZ79" s="9">
        <f t="shared" si="177"/>
        <v>100</v>
      </c>
      <c r="DA79" s="9">
        <f t="shared" si="178"/>
        <v>32.786885245901644</v>
      </c>
      <c r="DB79" s="9">
        <f t="shared" si="179"/>
        <v>21.379310344827587</v>
      </c>
      <c r="DC79" s="9">
        <f t="shared" si="180"/>
        <v>35.087719298245609</v>
      </c>
      <c r="DD79" s="9">
        <f t="shared" si="181"/>
        <v>12.096774193548386</v>
      </c>
      <c r="DE79" s="9">
        <f t="shared" si="182"/>
        <v>6.1946902654867246</v>
      </c>
      <c r="DF79" s="9">
        <f t="shared" si="183"/>
        <v>12.068965517241379</v>
      </c>
      <c r="DG79" s="9">
        <f t="shared" si="184"/>
        <v>60</v>
      </c>
      <c r="DH79" s="9">
        <f t="shared" si="185"/>
        <v>100</v>
      </c>
      <c r="DI79" s="9">
        <f t="shared" si="186"/>
        <v>69.047619047619051</v>
      </c>
    </row>
    <row r="80" spans="1:113" x14ac:dyDescent="0.2">
      <c r="A80" s="3" t="s">
        <v>258</v>
      </c>
      <c r="B80" s="3" t="e">
        <f>VLOOKUP(A80,#REF!,5,FALSE)</f>
        <v>#REF!</v>
      </c>
      <c r="C80" s="4">
        <v>3</v>
      </c>
      <c r="D80" s="35">
        <f t="shared" si="121"/>
        <v>-9.8080808080808097</v>
      </c>
      <c r="E80" s="35">
        <f t="shared" si="122"/>
        <v>-10.288888888888895</v>
      </c>
      <c r="F80" s="35">
        <f t="shared" si="123"/>
        <v>-17.924427480916016</v>
      </c>
      <c r="G80" s="35">
        <f t="shared" si="124"/>
        <v>-19.199218749999996</v>
      </c>
      <c r="H80" s="35">
        <f t="shared" si="125"/>
        <v>-10.983593750000008</v>
      </c>
      <c r="I80" s="35">
        <f t="shared" si="126"/>
        <v>-10.684677419354838</v>
      </c>
      <c r="J80" s="35">
        <f t="shared" si="127"/>
        <v>-16.861061946902652</v>
      </c>
      <c r="K80" s="35">
        <f t="shared" si="128"/>
        <v>-16.527731092436973</v>
      </c>
      <c r="L80" s="35">
        <f t="shared" si="129"/>
        <v>-2.7571428571428598</v>
      </c>
      <c r="M80" s="35">
        <f t="shared" si="130"/>
        <v>-3.3386792452830143</v>
      </c>
      <c r="N80" s="35">
        <f t="shared" si="131"/>
        <v>-2.4484848484848527</v>
      </c>
      <c r="O80" s="36">
        <f t="shared" si="132"/>
        <v>6.0999999999999979</v>
      </c>
      <c r="P80" s="35">
        <f t="shared" si="133"/>
        <v>4.1999999999999993</v>
      </c>
      <c r="Q80" s="35">
        <f t="shared" si="134"/>
        <v>-4.3000000000000016</v>
      </c>
      <c r="R80" s="35">
        <f t="shared" si="135"/>
        <v>-7.4000000000000012</v>
      </c>
      <c r="S80" s="35">
        <f t="shared" si="136"/>
        <v>-0.10000000000000142</v>
      </c>
      <c r="T80" s="35">
        <f t="shared" si="137"/>
        <v>-6.1000000000000014</v>
      </c>
      <c r="U80" s="35">
        <f t="shared" si="138"/>
        <v>-6.3000000000000016</v>
      </c>
      <c r="V80" s="35">
        <f t="shared" si="139"/>
        <v>-7.1000000000000014</v>
      </c>
      <c r="W80" s="35">
        <f t="shared" si="140"/>
        <v>7</v>
      </c>
      <c r="X80" s="35">
        <f t="shared" si="141"/>
        <v>6.5999999999999979</v>
      </c>
      <c r="Y80" s="35">
        <f t="shared" si="142"/>
        <v>7.3999999999999986</v>
      </c>
      <c r="Z80" s="35">
        <f t="shared" si="143"/>
        <v>100</v>
      </c>
      <c r="AA80" s="35">
        <f t="shared" si="144"/>
        <v>90.261063155020679</v>
      </c>
      <c r="AB80" s="35">
        <f t="shared" si="145"/>
        <v>59.303675048355892</v>
      </c>
      <c r="AC80" s="35">
        <f t="shared" si="146"/>
        <v>36.2217659137577</v>
      </c>
      <c r="AD80" s="35">
        <f t="shared" si="147"/>
        <v>100.00000000000001</v>
      </c>
      <c r="AE80" s="35">
        <f t="shared" si="148"/>
        <v>66.956521739130423</v>
      </c>
      <c r="AF80" s="35">
        <f t="shared" si="149"/>
        <v>29.664834072994633</v>
      </c>
      <c r="AG80" s="35">
        <f t="shared" si="150"/>
        <v>27.564334903950709</v>
      </c>
      <c r="AH80" s="35">
        <f t="shared" si="151"/>
        <v>100</v>
      </c>
      <c r="AI80" s="35">
        <f t="shared" si="152"/>
        <v>92.322807017543852</v>
      </c>
      <c r="AJ80" s="35">
        <f t="shared" si="153"/>
        <v>100</v>
      </c>
      <c r="AK80" s="36">
        <f t="shared" si="110"/>
        <v>100</v>
      </c>
      <c r="AL80" s="35">
        <f t="shared" si="111"/>
        <v>89.265536723163848</v>
      </c>
      <c r="AM80" s="35">
        <f t="shared" si="112"/>
        <v>63.478260869565219</v>
      </c>
      <c r="AN80" s="35">
        <f t="shared" si="113"/>
        <v>36.521739130434781</v>
      </c>
      <c r="AO80" s="35">
        <f t="shared" si="114"/>
        <v>100</v>
      </c>
      <c r="AP80" s="35">
        <f t="shared" si="115"/>
        <v>47.826086956521742</v>
      </c>
      <c r="AQ80" s="35">
        <f t="shared" si="116"/>
        <v>28.494623655913976</v>
      </c>
      <c r="AR80" s="35">
        <f t="shared" si="117"/>
        <v>24.193548387096772</v>
      </c>
      <c r="AS80" s="35">
        <f t="shared" si="118"/>
        <v>100</v>
      </c>
      <c r="AT80" s="35">
        <f t="shared" si="119"/>
        <v>95.78947368421052</v>
      </c>
      <c r="AU80" s="35">
        <f t="shared" si="120"/>
        <v>100</v>
      </c>
      <c r="AV80" s="36">
        <f t="shared" si="154"/>
        <v>86.650541795665632</v>
      </c>
      <c r="AW80" s="35">
        <f t="shared" si="155"/>
        <v>78.21170025435336</v>
      </c>
      <c r="AX80" s="35">
        <f t="shared" si="156"/>
        <v>37.603583426651731</v>
      </c>
      <c r="AY80" s="35">
        <f t="shared" si="157"/>
        <v>22.967686155841346</v>
      </c>
      <c r="AZ80" s="35">
        <f t="shared" si="158"/>
        <v>63.408521303258148</v>
      </c>
      <c r="BA80" s="35">
        <f t="shared" si="159"/>
        <v>42.456140350877185</v>
      </c>
      <c r="BB80" s="35">
        <f t="shared" si="160"/>
        <v>28.983032529990272</v>
      </c>
      <c r="BC80" s="35">
        <f t="shared" si="161"/>
        <v>26.930810171496155</v>
      </c>
      <c r="BD80" s="35">
        <f t="shared" si="162"/>
        <v>97.701650576144502</v>
      </c>
      <c r="BE80" s="35">
        <f t="shared" si="163"/>
        <v>92.322807017543852</v>
      </c>
      <c r="BF80" s="35">
        <f t="shared" si="164"/>
        <v>100</v>
      </c>
      <c r="BG80" s="36">
        <f t="shared" si="165"/>
        <v>32.536764705882355</v>
      </c>
      <c r="BH80" s="35">
        <f t="shared" si="166"/>
        <v>29.368029739776954</v>
      </c>
      <c r="BI80" s="35">
        <f t="shared" si="167"/>
        <v>14.119922630560927</v>
      </c>
      <c r="BJ80" s="35">
        <f t="shared" si="168"/>
        <v>8.6242299794661186</v>
      </c>
      <c r="BK80" s="35">
        <f t="shared" si="169"/>
        <v>23.80952380952381</v>
      </c>
      <c r="BL80" s="35">
        <f t="shared" si="170"/>
        <v>15.942028985507246</v>
      </c>
      <c r="BM80" s="35">
        <f t="shared" si="171"/>
        <v>10.882956878850102</v>
      </c>
      <c r="BN80" s="35">
        <f t="shared" si="172"/>
        <v>10.112359550561798</v>
      </c>
      <c r="BO80" s="35">
        <f t="shared" si="173"/>
        <v>36.68639053254438</v>
      </c>
      <c r="BP80" s="35">
        <f t="shared" si="174"/>
        <v>34.666666666666664</v>
      </c>
      <c r="BQ80" s="35">
        <f t="shared" si="175"/>
        <v>37.549407114624508</v>
      </c>
      <c r="BR80" s="13">
        <f t="shared" ref="BR80:BR143" si="187">IFERROR(CC80/MAX($CC80:$CM80)*100,"")</f>
        <v>93.15789473684211</v>
      </c>
      <c r="BS80" s="14">
        <f t="shared" ref="BS80:BS143" si="188">IFERROR(CD80/MAX($CC80:$CM80)*100,"")</f>
        <v>83.15789473684211</v>
      </c>
      <c r="BT80" s="13">
        <f t="shared" ref="BT80:BT143" si="189">IFERROR(CE80/MAX($CC80:$CM80)*100,"")</f>
        <v>38.421052631578945</v>
      </c>
      <c r="BU80" s="14">
        <f t="shared" ref="BU80:BU143" si="190">IFERROR(CF80/MAX($CC80:$CM80)*100,"")</f>
        <v>22.10526315789474</v>
      </c>
      <c r="BV80" s="14">
        <f t="shared" ref="BV80:BV143" si="191">IFERROR(CG80/MAX($CC80:$CM80)*100,"")</f>
        <v>60.526315789473685</v>
      </c>
      <c r="BW80" s="14">
        <f t="shared" ref="BW80:BW143" si="192">IFERROR(CH80/MAX($CC80:$CM80)*100,"")</f>
        <v>28.947368421052634</v>
      </c>
      <c r="BX80" s="13">
        <f t="shared" ref="BX80:BX143" si="193">IFERROR(CI80/MAX($CC80:$CM80)*100,"")</f>
        <v>27.89473684210526</v>
      </c>
      <c r="BY80" s="14">
        <f t="shared" ref="BY80:BY143" si="194">IFERROR(CJ80/MAX($CC80:$CM80)*100,"")</f>
        <v>23.684210526315788</v>
      </c>
      <c r="BZ80" s="14">
        <f t="shared" ref="BZ80:BZ143" si="195">IFERROR(CK80/MAX($CC80:$CM80)*100,"")</f>
        <v>97.894736842105274</v>
      </c>
      <c r="CA80" s="13">
        <f t="shared" ref="CA80:CA143" si="196">IFERROR(CL80/MAX($CC80:$CM80)*100,"")</f>
        <v>95.78947368421052</v>
      </c>
      <c r="CB80" s="14">
        <f t="shared" ref="CB80:CB143" si="197">IFERROR(CM80/MAX($CC80:$CM80)*100,"")</f>
        <v>100</v>
      </c>
      <c r="CC80" s="13">
        <v>17.7</v>
      </c>
      <c r="CD80" s="14">
        <v>15.8</v>
      </c>
      <c r="CE80" s="13">
        <v>7.3</v>
      </c>
      <c r="CF80" s="14">
        <v>4.2</v>
      </c>
      <c r="CG80" s="14">
        <v>11.5</v>
      </c>
      <c r="CH80" s="14">
        <v>5.5</v>
      </c>
      <c r="CI80" s="13">
        <v>5.3</v>
      </c>
      <c r="CJ80" s="14">
        <v>4.5</v>
      </c>
      <c r="CK80" s="14">
        <v>18.600000000000001</v>
      </c>
      <c r="CL80" s="13">
        <v>18.2</v>
      </c>
      <c r="CM80" s="14">
        <v>19</v>
      </c>
      <c r="CN80" s="5">
        <v>2.7</v>
      </c>
      <c r="CO80" s="5">
        <v>2.9</v>
      </c>
      <c r="CP80" s="8">
        <v>1.2</v>
      </c>
      <c r="CQ80" s="5">
        <v>0.9</v>
      </c>
      <c r="CR80" s="5">
        <v>1.8</v>
      </c>
      <c r="CS80" s="5">
        <v>1.2</v>
      </c>
      <c r="CT80" s="8">
        <v>1.1000000000000001</v>
      </c>
      <c r="CU80" s="5">
        <v>0.9</v>
      </c>
      <c r="CV80" s="5">
        <v>2</v>
      </c>
      <c r="CW80" s="8">
        <v>2.2000000000000002</v>
      </c>
      <c r="CX80" s="5">
        <v>2.8</v>
      </c>
      <c r="CY80" s="9">
        <f t="shared" si="176"/>
        <v>15.254237288135593</v>
      </c>
      <c r="CZ80" s="9">
        <f t="shared" si="177"/>
        <v>18.354430379746834</v>
      </c>
      <c r="DA80" s="9">
        <f t="shared" si="178"/>
        <v>16.43835616438356</v>
      </c>
      <c r="DB80" s="9">
        <f t="shared" si="179"/>
        <v>21.428571428571427</v>
      </c>
      <c r="DC80" s="9">
        <f t="shared" si="180"/>
        <v>15.65217391304348</v>
      </c>
      <c r="DD80" s="9">
        <f t="shared" si="181"/>
        <v>21.818181818181817</v>
      </c>
      <c r="DE80" s="9">
        <f t="shared" si="182"/>
        <v>20.754716981132081</v>
      </c>
      <c r="DF80" s="9">
        <f t="shared" si="183"/>
        <v>20</v>
      </c>
      <c r="DG80" s="9">
        <f t="shared" si="184"/>
        <v>10.75268817204301</v>
      </c>
      <c r="DH80" s="9">
        <f t="shared" si="185"/>
        <v>12.087912087912089</v>
      </c>
      <c r="DI80" s="9">
        <f t="shared" si="186"/>
        <v>14.736842105263156</v>
      </c>
    </row>
    <row r="81" spans="1:113" x14ac:dyDescent="0.2">
      <c r="A81" s="3" t="s">
        <v>259</v>
      </c>
      <c r="B81" s="3" t="e">
        <f>VLOOKUP(A81,#REF!,5,FALSE)</f>
        <v>#REF!</v>
      </c>
      <c r="C81" s="4">
        <v>4</v>
      </c>
      <c r="D81" s="35">
        <f t="shared" si="121"/>
        <v>-3.2080808080808083</v>
      </c>
      <c r="E81" s="35">
        <f t="shared" si="122"/>
        <v>-2.6888888888888971</v>
      </c>
      <c r="F81" s="35">
        <f t="shared" si="123"/>
        <v>-3.6244274809160153</v>
      </c>
      <c r="G81" s="35">
        <f t="shared" si="124"/>
        <v>-4.1992187499999964</v>
      </c>
      <c r="H81" s="35">
        <f t="shared" si="125"/>
        <v>-1.7835937500000085</v>
      </c>
      <c r="I81" s="35">
        <f t="shared" si="126"/>
        <v>-3.1846774193548377</v>
      </c>
      <c r="J81" s="35">
        <f t="shared" si="127"/>
        <v>-2.6610619469026524</v>
      </c>
      <c r="K81" s="35">
        <f t="shared" si="128"/>
        <v>-3.7277310924369722</v>
      </c>
      <c r="L81" s="35">
        <f t="shared" si="129"/>
        <v>-4.7571428571428598</v>
      </c>
      <c r="M81" s="35">
        <f t="shared" si="130"/>
        <v>-2.138679245283015</v>
      </c>
      <c r="N81" s="35">
        <f t="shared" si="131"/>
        <v>-4.648484848484852</v>
      </c>
      <c r="O81" s="36">
        <f t="shared" si="132"/>
        <v>5.0454545454545432</v>
      </c>
      <c r="P81" s="35">
        <f t="shared" si="133"/>
        <v>4.1454545454545411</v>
      </c>
      <c r="Q81" s="35">
        <f t="shared" si="134"/>
        <v>2.3454545454545439</v>
      </c>
      <c r="R81" s="35">
        <f t="shared" si="135"/>
        <v>-5.4545454545458227E-2</v>
      </c>
      <c r="S81" s="35">
        <f t="shared" si="136"/>
        <v>1.4454545454545418</v>
      </c>
      <c r="T81" s="35">
        <f t="shared" si="137"/>
        <v>-6.2545454545454575</v>
      </c>
      <c r="U81" s="35">
        <f t="shared" si="138"/>
        <v>0.24545454545454248</v>
      </c>
      <c r="V81" s="35">
        <f t="shared" si="139"/>
        <v>-1.9545454545454568</v>
      </c>
      <c r="W81" s="35">
        <f t="shared" si="140"/>
        <v>-2.6545454545454561</v>
      </c>
      <c r="X81" s="35">
        <f t="shared" si="141"/>
        <v>0.14545454545454106</v>
      </c>
      <c r="Y81" s="35">
        <f t="shared" si="142"/>
        <v>-2.4545454545454568</v>
      </c>
      <c r="Z81" s="35">
        <f t="shared" si="143"/>
        <v>100</v>
      </c>
      <c r="AA81" s="35">
        <f t="shared" si="144"/>
        <v>97.370232686217818</v>
      </c>
      <c r="AB81" s="35">
        <f t="shared" si="145"/>
        <v>97.485493230174072</v>
      </c>
      <c r="AC81" s="35">
        <f t="shared" si="146"/>
        <v>91.991786447638574</v>
      </c>
      <c r="AD81" s="35">
        <f t="shared" si="147"/>
        <v>100</v>
      </c>
      <c r="AE81" s="35">
        <f t="shared" si="148"/>
        <v>87.922705314009647</v>
      </c>
      <c r="AF81" s="35">
        <f t="shared" si="149"/>
        <v>100</v>
      </c>
      <c r="AG81" s="35">
        <f t="shared" si="150"/>
        <v>97.091328147507937</v>
      </c>
      <c r="AH81" s="35">
        <f t="shared" si="151"/>
        <v>81.770090527487</v>
      </c>
      <c r="AI81" s="35">
        <f t="shared" si="152"/>
        <v>100</v>
      </c>
      <c r="AJ81" s="35">
        <f t="shared" si="153"/>
        <v>89.849639378998418</v>
      </c>
      <c r="AK81" s="36">
        <f t="shared" si="110"/>
        <v>100</v>
      </c>
      <c r="AL81" s="35">
        <f t="shared" si="111"/>
        <v>96.296296296296291</v>
      </c>
      <c r="AM81" s="35">
        <f t="shared" si="112"/>
        <v>100</v>
      </c>
      <c r="AN81" s="35">
        <f t="shared" si="113"/>
        <v>88.888888888888886</v>
      </c>
      <c r="AO81" s="35">
        <f t="shared" si="114"/>
        <v>95.833333333333329</v>
      </c>
      <c r="AP81" s="35">
        <f t="shared" si="115"/>
        <v>60.185185185185183</v>
      </c>
      <c r="AQ81" s="35">
        <f t="shared" si="116"/>
        <v>100</v>
      </c>
      <c r="AR81" s="35">
        <f t="shared" si="117"/>
        <v>88.717948717948715</v>
      </c>
      <c r="AS81" s="35">
        <f t="shared" si="118"/>
        <v>85.128205128205138</v>
      </c>
      <c r="AT81" s="35">
        <f t="shared" si="119"/>
        <v>100</v>
      </c>
      <c r="AU81" s="35">
        <f t="shared" si="120"/>
        <v>86.597938144329902</v>
      </c>
      <c r="AV81" s="36">
        <f t="shared" si="154"/>
        <v>100</v>
      </c>
      <c r="AW81" s="35">
        <f t="shared" si="155"/>
        <v>97.370232686217818</v>
      </c>
      <c r="AX81" s="35">
        <f t="shared" si="156"/>
        <v>93.531055233182883</v>
      </c>
      <c r="AY81" s="35">
        <f t="shared" si="157"/>
        <v>88.260197226658534</v>
      </c>
      <c r="AZ81" s="35">
        <f t="shared" si="158"/>
        <v>95.943562610229279</v>
      </c>
      <c r="BA81" s="35">
        <f t="shared" si="159"/>
        <v>84.356175821554231</v>
      </c>
      <c r="BB81" s="35">
        <f t="shared" si="160"/>
        <v>89.639262808325086</v>
      </c>
      <c r="BC81" s="35">
        <f t="shared" si="161"/>
        <v>87.031950802237944</v>
      </c>
      <c r="BD81" s="35">
        <f t="shared" si="162"/>
        <v>73.298106346539399</v>
      </c>
      <c r="BE81" s="35">
        <f t="shared" si="163"/>
        <v>82.724671761708791</v>
      </c>
      <c r="BF81" s="35">
        <f t="shared" si="164"/>
        <v>74.327819255355479</v>
      </c>
      <c r="BG81" s="36">
        <f t="shared" si="165"/>
        <v>44.669117647058826</v>
      </c>
      <c r="BH81" s="35">
        <f t="shared" si="166"/>
        <v>43.494423791821561</v>
      </c>
      <c r="BI81" s="35">
        <f t="shared" si="167"/>
        <v>41.779497098646033</v>
      </c>
      <c r="BJ81" s="35">
        <f t="shared" si="168"/>
        <v>39.425051334702253</v>
      </c>
      <c r="BK81" s="35">
        <f t="shared" si="169"/>
        <v>42.857142857142861</v>
      </c>
      <c r="BL81" s="35">
        <f t="shared" si="170"/>
        <v>37.681159420289852</v>
      </c>
      <c r="BM81" s="35">
        <f t="shared" si="171"/>
        <v>40.041067761806978</v>
      </c>
      <c r="BN81" s="35">
        <f t="shared" si="172"/>
        <v>38.876404494382022</v>
      </c>
      <c r="BO81" s="35">
        <f t="shared" si="173"/>
        <v>32.741617357001978</v>
      </c>
      <c r="BP81" s="35">
        <f t="shared" si="174"/>
        <v>36.952380952380949</v>
      </c>
      <c r="BQ81" s="35">
        <f t="shared" si="175"/>
        <v>33.201581027667984</v>
      </c>
      <c r="BR81" s="13">
        <f t="shared" si="187"/>
        <v>100</v>
      </c>
      <c r="BS81" s="14">
        <f t="shared" si="188"/>
        <v>96.296296296296291</v>
      </c>
      <c r="BT81" s="13">
        <f t="shared" si="189"/>
        <v>88.8888888888889</v>
      </c>
      <c r="BU81" s="14">
        <f t="shared" si="190"/>
        <v>79.012345679012341</v>
      </c>
      <c r="BV81" s="14">
        <f t="shared" si="191"/>
        <v>85.185185185185176</v>
      </c>
      <c r="BW81" s="14">
        <f t="shared" si="192"/>
        <v>53.497942386831276</v>
      </c>
      <c r="BX81" s="13">
        <f t="shared" si="193"/>
        <v>80.246913580246911</v>
      </c>
      <c r="BY81" s="14">
        <f t="shared" si="194"/>
        <v>71.193415637860085</v>
      </c>
      <c r="BZ81" s="14">
        <f t="shared" si="195"/>
        <v>68.312757201646093</v>
      </c>
      <c r="CA81" s="13">
        <f t="shared" si="196"/>
        <v>79.835390946502045</v>
      </c>
      <c r="CB81" s="14">
        <f t="shared" si="197"/>
        <v>69.135802469135797</v>
      </c>
      <c r="CC81" s="13">
        <v>24.3</v>
      </c>
      <c r="CD81" s="14">
        <v>23.4</v>
      </c>
      <c r="CE81" s="13">
        <v>21.6</v>
      </c>
      <c r="CF81" s="14">
        <v>19.2</v>
      </c>
      <c r="CG81" s="14">
        <v>20.7</v>
      </c>
      <c r="CH81" s="14">
        <v>13</v>
      </c>
      <c r="CI81" s="13">
        <v>19.5</v>
      </c>
      <c r="CJ81" s="14">
        <v>17.3</v>
      </c>
      <c r="CK81" s="14">
        <v>16.600000000000001</v>
      </c>
      <c r="CL81" s="13">
        <v>19.399999999999999</v>
      </c>
      <c r="CM81" s="14">
        <v>16.8</v>
      </c>
      <c r="CN81" s="5">
        <v>4.4000000000000004</v>
      </c>
      <c r="CO81" s="5">
        <v>4.8</v>
      </c>
      <c r="CP81" s="8">
        <v>4.8</v>
      </c>
      <c r="CQ81" s="5">
        <v>4.2</v>
      </c>
      <c r="CR81" s="5">
        <v>4.5999999999999996</v>
      </c>
      <c r="CS81" s="5">
        <v>2.8</v>
      </c>
      <c r="CT81" s="8">
        <v>3.3</v>
      </c>
      <c r="CU81" s="5">
        <v>3.6</v>
      </c>
      <c r="CV81" s="5">
        <v>2.8</v>
      </c>
      <c r="CW81" s="8">
        <v>4.5999999999999996</v>
      </c>
      <c r="CX81" s="5">
        <v>3.7</v>
      </c>
      <c r="CY81" s="9">
        <f t="shared" si="176"/>
        <v>18.106995884773664</v>
      </c>
      <c r="CZ81" s="9">
        <f t="shared" si="177"/>
        <v>20.512820512820511</v>
      </c>
      <c r="DA81" s="9">
        <f t="shared" si="178"/>
        <v>22.222222222222221</v>
      </c>
      <c r="DB81" s="9">
        <f t="shared" si="179"/>
        <v>21.875000000000004</v>
      </c>
      <c r="DC81" s="9">
        <f t="shared" si="180"/>
        <v>22.222222222222221</v>
      </c>
      <c r="DD81" s="9">
        <f t="shared" si="181"/>
        <v>21.538461538461537</v>
      </c>
      <c r="DE81" s="9">
        <f t="shared" si="182"/>
        <v>16.92307692307692</v>
      </c>
      <c r="DF81" s="9">
        <f t="shared" si="183"/>
        <v>20.809248554913296</v>
      </c>
      <c r="DG81" s="9">
        <f t="shared" si="184"/>
        <v>16.867469879518072</v>
      </c>
      <c r="DH81" s="9">
        <f t="shared" si="185"/>
        <v>23.711340206185564</v>
      </c>
      <c r="DI81" s="9">
        <f t="shared" si="186"/>
        <v>22.023809523809522</v>
      </c>
    </row>
    <row r="82" spans="1:113" x14ac:dyDescent="0.2">
      <c r="A82" s="3" t="s">
        <v>260</v>
      </c>
      <c r="B82" s="3" t="e">
        <f>VLOOKUP(A82,#REF!,5,FALSE)</f>
        <v>#REF!</v>
      </c>
      <c r="C82" s="4">
        <v>5</v>
      </c>
      <c r="D82" s="35">
        <f t="shared" si="121"/>
        <v>-4.9080808080808076</v>
      </c>
      <c r="E82" s="35">
        <f t="shared" si="122"/>
        <v>-2.3888888888888964</v>
      </c>
      <c r="F82" s="35" t="str">
        <f t="shared" si="123"/>
        <v/>
      </c>
      <c r="G82" s="35" t="str">
        <f t="shared" si="124"/>
        <v/>
      </c>
      <c r="H82" s="35" t="str">
        <f t="shared" si="125"/>
        <v/>
      </c>
      <c r="I82" s="35">
        <f t="shared" si="126"/>
        <v>-2.2846774193548374</v>
      </c>
      <c r="J82" s="35">
        <f t="shared" si="127"/>
        <v>-14.961061946902653</v>
      </c>
      <c r="K82" s="35">
        <f t="shared" si="128"/>
        <v>-12.027731092436973</v>
      </c>
      <c r="L82" s="35" t="str">
        <f t="shared" si="129"/>
        <v/>
      </c>
      <c r="M82" s="35">
        <f t="shared" si="130"/>
        <v>-16.738679245283013</v>
      </c>
      <c r="N82" s="35">
        <f t="shared" si="131"/>
        <v>-2.9484848484848527</v>
      </c>
      <c r="O82" s="36">
        <f t="shared" si="132"/>
        <v>8.3571428571428594</v>
      </c>
      <c r="P82" s="35">
        <f t="shared" si="133"/>
        <v>9.4571428571428573</v>
      </c>
      <c r="Q82" s="35" t="str">
        <f t="shared" si="134"/>
        <v/>
      </c>
      <c r="R82" s="35" t="str">
        <f t="shared" si="135"/>
        <v/>
      </c>
      <c r="S82" s="35" t="str">
        <f t="shared" si="136"/>
        <v/>
      </c>
      <c r="T82" s="35">
        <f t="shared" si="137"/>
        <v>-0.34285714285714164</v>
      </c>
      <c r="U82" s="35">
        <f t="shared" si="138"/>
        <v>-7.0428571428571418</v>
      </c>
      <c r="V82" s="35">
        <f t="shared" si="139"/>
        <v>-5.242857142857142</v>
      </c>
      <c r="W82" s="35" t="str">
        <f t="shared" si="140"/>
        <v/>
      </c>
      <c r="X82" s="35">
        <f t="shared" si="141"/>
        <v>-9.4428571428571431</v>
      </c>
      <c r="Y82" s="35">
        <f t="shared" si="142"/>
        <v>4.257142857142858</v>
      </c>
      <c r="Z82" s="35">
        <f t="shared" si="143"/>
        <v>94.306899975179959</v>
      </c>
      <c r="AA82" s="35">
        <f t="shared" si="144"/>
        <v>100</v>
      </c>
      <c r="AB82" s="35">
        <f t="shared" si="145"/>
        <v>0</v>
      </c>
      <c r="AC82" s="35">
        <f t="shared" si="146"/>
        <v>0</v>
      </c>
      <c r="AD82" s="35">
        <f t="shared" si="147"/>
        <v>0</v>
      </c>
      <c r="AE82" s="35">
        <f t="shared" si="148"/>
        <v>100</v>
      </c>
      <c r="AF82" s="35">
        <f t="shared" si="149"/>
        <v>73.100616016427097</v>
      </c>
      <c r="AG82" s="35">
        <f t="shared" si="150"/>
        <v>100</v>
      </c>
      <c r="AH82" s="35">
        <f t="shared" si="151"/>
        <v>0</v>
      </c>
      <c r="AI82" s="35">
        <f t="shared" si="152"/>
        <v>25.006949806949809</v>
      </c>
      <c r="AJ82" s="35">
        <f t="shared" si="153"/>
        <v>100</v>
      </c>
      <c r="AK82" s="36">
        <f t="shared" si="110"/>
        <v>95.358649789029542</v>
      </c>
      <c r="AL82" s="35">
        <f t="shared" si="111"/>
        <v>100</v>
      </c>
      <c r="AM82" s="35">
        <f t="shared" si="112"/>
        <v>0</v>
      </c>
      <c r="AN82" s="35">
        <f t="shared" si="113"/>
        <v>0</v>
      </c>
      <c r="AO82" s="35">
        <f t="shared" si="114"/>
        <v>0</v>
      </c>
      <c r="AP82" s="35">
        <f t="shared" si="115"/>
        <v>100</v>
      </c>
      <c r="AQ82" s="35">
        <f t="shared" si="116"/>
        <v>80</v>
      </c>
      <c r="AR82" s="35">
        <f t="shared" si="117"/>
        <v>100</v>
      </c>
      <c r="AS82" s="35">
        <f t="shared" si="118"/>
        <v>0</v>
      </c>
      <c r="AT82" s="35">
        <f t="shared" si="119"/>
        <v>25.945945945945947</v>
      </c>
      <c r="AU82" s="35">
        <f t="shared" si="120"/>
        <v>100</v>
      </c>
      <c r="AV82" s="36">
        <f t="shared" si="154"/>
        <v>94.306899975179959</v>
      </c>
      <c r="AW82" s="35">
        <f t="shared" si="155"/>
        <v>100</v>
      </c>
      <c r="AX82" s="35">
        <f t="shared" si="156"/>
        <v>0</v>
      </c>
      <c r="AY82" s="35">
        <f t="shared" si="157"/>
        <v>0</v>
      </c>
      <c r="AZ82" s="35">
        <f t="shared" si="158"/>
        <v>0</v>
      </c>
      <c r="BA82" s="35">
        <f t="shared" si="159"/>
        <v>91.459671008377654</v>
      </c>
      <c r="BB82" s="35">
        <f t="shared" si="160"/>
        <v>33.56119876276869</v>
      </c>
      <c r="BC82" s="35">
        <f t="shared" si="161"/>
        <v>45.910965723225715</v>
      </c>
      <c r="BD82" s="35">
        <f t="shared" si="162"/>
        <v>0</v>
      </c>
      <c r="BE82" s="35">
        <f t="shared" si="163"/>
        <v>20.7546714888487</v>
      </c>
      <c r="BF82" s="35">
        <f t="shared" si="164"/>
        <v>82.995613815646834</v>
      </c>
      <c r="BG82" s="36">
        <f t="shared" si="165"/>
        <v>41.544117647058826</v>
      </c>
      <c r="BH82" s="35">
        <f t="shared" si="166"/>
        <v>44.05204460966543</v>
      </c>
      <c r="BI82" s="35">
        <f t="shared" si="167"/>
        <v>0</v>
      </c>
      <c r="BJ82" s="35">
        <f t="shared" si="168"/>
        <v>0</v>
      </c>
      <c r="BK82" s="35">
        <f t="shared" si="169"/>
        <v>0</v>
      </c>
      <c r="BL82" s="35">
        <f t="shared" si="170"/>
        <v>40.289855072463766</v>
      </c>
      <c r="BM82" s="35">
        <f t="shared" si="171"/>
        <v>14.784394250513346</v>
      </c>
      <c r="BN82" s="35">
        <f t="shared" si="172"/>
        <v>20.224719101123597</v>
      </c>
      <c r="BO82" s="35">
        <f t="shared" si="173"/>
        <v>0</v>
      </c>
      <c r="BP82" s="35">
        <f t="shared" si="174"/>
        <v>9.1428571428571423</v>
      </c>
      <c r="BQ82" s="35">
        <f t="shared" si="175"/>
        <v>36.561264822134383</v>
      </c>
      <c r="BR82" s="13">
        <f t="shared" si="187"/>
        <v>95.358649789029542</v>
      </c>
      <c r="BS82" s="14">
        <f t="shared" si="188"/>
        <v>100</v>
      </c>
      <c r="BT82" s="13">
        <f t="shared" si="189"/>
        <v>0</v>
      </c>
      <c r="BU82" s="14">
        <f t="shared" si="190"/>
        <v>0</v>
      </c>
      <c r="BV82" s="14">
        <f t="shared" si="191"/>
        <v>0</v>
      </c>
      <c r="BW82" s="14">
        <f t="shared" si="192"/>
        <v>58.649789029535867</v>
      </c>
      <c r="BX82" s="13">
        <f t="shared" si="193"/>
        <v>30.37974683544304</v>
      </c>
      <c r="BY82" s="14">
        <f t="shared" si="194"/>
        <v>37.974683544303801</v>
      </c>
      <c r="BZ82" s="14">
        <f t="shared" si="195"/>
        <v>0</v>
      </c>
      <c r="CA82" s="13">
        <f t="shared" si="196"/>
        <v>20.253164556962027</v>
      </c>
      <c r="CB82" s="14">
        <f t="shared" si="197"/>
        <v>78.059071729957807</v>
      </c>
      <c r="CC82" s="13">
        <v>22.6</v>
      </c>
      <c r="CD82" s="14">
        <v>23.7</v>
      </c>
      <c r="CH82" s="14">
        <v>13.9</v>
      </c>
      <c r="CI82" s="13">
        <v>7.2</v>
      </c>
      <c r="CJ82" s="14">
        <v>9</v>
      </c>
      <c r="CL82" s="13">
        <v>4.8</v>
      </c>
      <c r="CM82" s="14">
        <v>18.5</v>
      </c>
      <c r="CN82" s="5">
        <v>3.9</v>
      </c>
      <c r="CO82" s="5">
        <v>4.7</v>
      </c>
      <c r="CP82" s="8" t="s">
        <v>180</v>
      </c>
      <c r="CQ82" s="5" t="s">
        <v>180</v>
      </c>
      <c r="CR82" s="5" t="s">
        <v>180</v>
      </c>
      <c r="CS82" s="5">
        <v>2.8</v>
      </c>
      <c r="CT82" s="8">
        <v>1.5</v>
      </c>
      <c r="CU82" s="5">
        <v>1.7</v>
      </c>
      <c r="CV82" s="5" t="s">
        <v>180</v>
      </c>
      <c r="CW82" s="8">
        <v>1.7</v>
      </c>
      <c r="CX82" s="5">
        <v>3.9</v>
      </c>
      <c r="CY82" s="9">
        <f t="shared" si="176"/>
        <v>17.256637168141591</v>
      </c>
      <c r="CZ82" s="9">
        <f t="shared" si="177"/>
        <v>19.831223628691987</v>
      </c>
      <c r="DA82" s="9" t="str">
        <f t="shared" si="178"/>
        <v/>
      </c>
      <c r="DB82" s="9" t="str">
        <f t="shared" si="179"/>
        <v/>
      </c>
      <c r="DC82" s="9" t="str">
        <f t="shared" si="180"/>
        <v/>
      </c>
      <c r="DD82" s="9">
        <f t="shared" si="181"/>
        <v>20.143884892086326</v>
      </c>
      <c r="DE82" s="9">
        <f t="shared" si="182"/>
        <v>20.833333333333332</v>
      </c>
      <c r="DF82" s="9">
        <f t="shared" si="183"/>
        <v>18.888888888888889</v>
      </c>
      <c r="DG82" s="9" t="str">
        <f t="shared" si="184"/>
        <v/>
      </c>
      <c r="DH82" s="9">
        <f t="shared" si="185"/>
        <v>35.416666666666671</v>
      </c>
      <c r="DI82" s="9">
        <f t="shared" si="186"/>
        <v>21.081081081081081</v>
      </c>
    </row>
    <row r="83" spans="1:113" x14ac:dyDescent="0.2">
      <c r="A83" s="3" t="s">
        <v>261</v>
      </c>
      <c r="B83" s="3" t="e">
        <f>VLOOKUP(A83,#REF!,5,FALSE)</f>
        <v>#REF!</v>
      </c>
      <c r="C83" s="4">
        <v>4</v>
      </c>
      <c r="D83" s="35">
        <f t="shared" si="121"/>
        <v>-8.508080808080809</v>
      </c>
      <c r="E83" s="35">
        <f t="shared" si="122"/>
        <v>-8.8888888888888964</v>
      </c>
      <c r="F83" s="35">
        <f t="shared" si="123"/>
        <v>-18.824427480916015</v>
      </c>
      <c r="G83" s="35">
        <f t="shared" si="124"/>
        <v>-15.399218749999996</v>
      </c>
      <c r="H83" s="35">
        <f t="shared" si="125"/>
        <v>-12.283593750000009</v>
      </c>
      <c r="I83" s="35">
        <f t="shared" si="126"/>
        <v>-7.884677419354837</v>
      </c>
      <c r="J83" s="35">
        <f t="shared" si="127"/>
        <v>-9.7610619469026521</v>
      </c>
      <c r="K83" s="35">
        <f t="shared" si="128"/>
        <v>-7.0277310924369729</v>
      </c>
      <c r="L83" s="35">
        <f t="shared" si="129"/>
        <v>-14.05714285714286</v>
      </c>
      <c r="M83" s="35">
        <f t="shared" si="130"/>
        <v>-13.938679245283014</v>
      </c>
      <c r="N83" s="35">
        <f t="shared" si="131"/>
        <v>-9.9484848484848527</v>
      </c>
      <c r="O83" s="36">
        <f t="shared" si="132"/>
        <v>7.9181818181818198</v>
      </c>
      <c r="P83" s="35">
        <f t="shared" si="133"/>
        <v>6.1181818181818191</v>
      </c>
      <c r="Q83" s="35">
        <f t="shared" si="134"/>
        <v>-4.6818181818181799</v>
      </c>
      <c r="R83" s="35">
        <f t="shared" si="135"/>
        <v>-3.0818181818181802</v>
      </c>
      <c r="S83" s="35">
        <f t="shared" si="136"/>
        <v>-0.88181818181818095</v>
      </c>
      <c r="T83" s="35">
        <f t="shared" si="137"/>
        <v>-2.7818181818181795</v>
      </c>
      <c r="U83" s="35">
        <f t="shared" si="138"/>
        <v>1.3181818181818201</v>
      </c>
      <c r="V83" s="35">
        <f t="shared" si="139"/>
        <v>2.9181818181818198</v>
      </c>
      <c r="W83" s="35">
        <f t="shared" si="140"/>
        <v>-3.7818181818181804</v>
      </c>
      <c r="X83" s="35">
        <f t="shared" si="141"/>
        <v>-3.4818181818181806</v>
      </c>
      <c r="Y83" s="35">
        <f t="shared" si="142"/>
        <v>0.41818181818181976</v>
      </c>
      <c r="Z83" s="35">
        <f t="shared" si="143"/>
        <v>100</v>
      </c>
      <c r="AA83" s="35">
        <f t="shared" si="144"/>
        <v>91.535902954412038</v>
      </c>
      <c r="AB83" s="35">
        <f t="shared" si="145"/>
        <v>51.45533779217449</v>
      </c>
      <c r="AC83" s="35">
        <f t="shared" si="146"/>
        <v>68.281338907993344</v>
      </c>
      <c r="AD83" s="35">
        <f t="shared" si="147"/>
        <v>87.779690189328733</v>
      </c>
      <c r="AE83" s="35">
        <f t="shared" si="148"/>
        <v>100.00000000000001</v>
      </c>
      <c r="AF83" s="35">
        <f t="shared" si="149"/>
        <v>80.932824875330013</v>
      </c>
      <c r="AG83" s="35">
        <f t="shared" si="150"/>
        <v>100</v>
      </c>
      <c r="AH83" s="35">
        <f t="shared" si="151"/>
        <v>45.76641307410538</v>
      </c>
      <c r="AI83" s="35">
        <f t="shared" si="152"/>
        <v>63.695238095238103</v>
      </c>
      <c r="AJ83" s="35">
        <f t="shared" si="153"/>
        <v>100</v>
      </c>
      <c r="AK83" s="36">
        <f t="shared" si="110"/>
        <v>100</v>
      </c>
      <c r="AL83" s="35">
        <f t="shared" si="111"/>
        <v>90.526315789473685</v>
      </c>
      <c r="AM83" s="35">
        <f t="shared" si="112"/>
        <v>62.745098039215691</v>
      </c>
      <c r="AN83" s="35">
        <f t="shared" si="113"/>
        <v>78.431372549019613</v>
      </c>
      <c r="AO83" s="35">
        <f t="shared" si="114"/>
        <v>100</v>
      </c>
      <c r="AP83" s="35">
        <f t="shared" si="115"/>
        <v>81.37254901960786</v>
      </c>
      <c r="AQ83" s="35">
        <f t="shared" si="116"/>
        <v>88.571428571428569</v>
      </c>
      <c r="AR83" s="35">
        <f t="shared" si="117"/>
        <v>100</v>
      </c>
      <c r="AS83" s="35">
        <f t="shared" si="118"/>
        <v>52.142857142857146</v>
      </c>
      <c r="AT83" s="35">
        <f t="shared" si="119"/>
        <v>66.086956521739125</v>
      </c>
      <c r="AU83" s="35">
        <f t="shared" si="120"/>
        <v>100</v>
      </c>
      <c r="AV83" s="36">
        <f t="shared" si="154"/>
        <v>100</v>
      </c>
      <c r="AW83" s="35">
        <f t="shared" si="155"/>
        <v>91.535902954412038</v>
      </c>
      <c r="AX83" s="35">
        <f t="shared" si="156"/>
        <v>35.443347246258774</v>
      </c>
      <c r="AY83" s="35">
        <f t="shared" si="157"/>
        <v>47.033394574732512</v>
      </c>
      <c r="AZ83" s="35">
        <f t="shared" si="158"/>
        <v>60.464203988231439</v>
      </c>
      <c r="BA83" s="35">
        <f t="shared" si="159"/>
        <v>68.881769641495055</v>
      </c>
      <c r="BB83" s="35">
        <f t="shared" si="160"/>
        <v>72.901761590835392</v>
      </c>
      <c r="BC83" s="35">
        <f t="shared" si="161"/>
        <v>90.076877587226477</v>
      </c>
      <c r="BD83" s="35">
        <f t="shared" si="162"/>
        <v>41.224955880826322</v>
      </c>
      <c r="BE83" s="35">
        <f t="shared" si="163"/>
        <v>41.44761904761905</v>
      </c>
      <c r="BF83" s="35">
        <f t="shared" si="164"/>
        <v>65.071770334928217</v>
      </c>
      <c r="BG83" s="36">
        <f t="shared" si="165"/>
        <v>34.926470588235297</v>
      </c>
      <c r="BH83" s="35">
        <f t="shared" si="166"/>
        <v>31.970260223048328</v>
      </c>
      <c r="BI83" s="35">
        <f t="shared" si="167"/>
        <v>12.379110251450676</v>
      </c>
      <c r="BJ83" s="35">
        <f t="shared" si="168"/>
        <v>16.427104722792606</v>
      </c>
      <c r="BK83" s="35">
        <f t="shared" si="169"/>
        <v>21.118012422360248</v>
      </c>
      <c r="BL83" s="35">
        <f t="shared" si="170"/>
        <v>24.057971014492757</v>
      </c>
      <c r="BM83" s="35">
        <f t="shared" si="171"/>
        <v>25.46201232032854</v>
      </c>
      <c r="BN83" s="35">
        <f t="shared" si="172"/>
        <v>31.460674157303369</v>
      </c>
      <c r="BO83" s="35">
        <f t="shared" si="173"/>
        <v>14.398422090729783</v>
      </c>
      <c r="BP83" s="35">
        <f t="shared" si="174"/>
        <v>14.476190476190476</v>
      </c>
      <c r="BQ83" s="35">
        <f t="shared" si="175"/>
        <v>22.727272727272727</v>
      </c>
      <c r="BR83" s="13">
        <f t="shared" si="187"/>
        <v>100</v>
      </c>
      <c r="BS83" s="14">
        <f t="shared" si="188"/>
        <v>90.526315789473671</v>
      </c>
      <c r="BT83" s="13">
        <f t="shared" si="189"/>
        <v>33.684210526315788</v>
      </c>
      <c r="BU83" s="14">
        <f t="shared" si="190"/>
        <v>42.105263157894733</v>
      </c>
      <c r="BV83" s="14">
        <f t="shared" si="191"/>
        <v>53.684210526315788</v>
      </c>
      <c r="BW83" s="14">
        <f t="shared" si="192"/>
        <v>43.684210526315795</v>
      </c>
      <c r="BX83" s="13">
        <f t="shared" si="193"/>
        <v>65.26315789473685</v>
      </c>
      <c r="BY83" s="14">
        <f t="shared" si="194"/>
        <v>73.68421052631578</v>
      </c>
      <c r="BZ83" s="14">
        <f t="shared" si="195"/>
        <v>38.421052631578945</v>
      </c>
      <c r="CA83" s="13">
        <f t="shared" si="196"/>
        <v>40</v>
      </c>
      <c r="CB83" s="14">
        <f t="shared" si="197"/>
        <v>60.526315789473685</v>
      </c>
      <c r="CC83" s="13">
        <v>19</v>
      </c>
      <c r="CD83" s="14">
        <v>17.2</v>
      </c>
      <c r="CE83" s="13">
        <v>6.4</v>
      </c>
      <c r="CF83" s="14">
        <v>8</v>
      </c>
      <c r="CG83" s="14">
        <v>10.199999999999999</v>
      </c>
      <c r="CH83" s="14">
        <v>8.3000000000000007</v>
      </c>
      <c r="CI83" s="13">
        <v>12.4</v>
      </c>
      <c r="CJ83" s="14">
        <v>14</v>
      </c>
      <c r="CK83" s="14">
        <v>7.3</v>
      </c>
      <c r="CL83" s="13">
        <v>7.6</v>
      </c>
      <c r="CM83" s="14">
        <v>11.5</v>
      </c>
      <c r="CN83" s="5">
        <v>3</v>
      </c>
      <c r="CO83" s="5">
        <v>3.6</v>
      </c>
      <c r="CP83" s="8">
        <v>0.8</v>
      </c>
      <c r="CQ83" s="5">
        <v>1.1000000000000001</v>
      </c>
      <c r="CR83" s="5">
        <v>1.6</v>
      </c>
      <c r="CS83" s="5">
        <v>0.9</v>
      </c>
      <c r="CT83" s="8">
        <v>1.7</v>
      </c>
      <c r="CU83" s="5">
        <v>2.2999999999999998</v>
      </c>
      <c r="CV83" s="5">
        <v>0.7</v>
      </c>
      <c r="CW83" s="8">
        <v>1.1000000000000001</v>
      </c>
      <c r="CX83" s="5">
        <v>1.5</v>
      </c>
      <c r="CY83" s="9">
        <f t="shared" si="176"/>
        <v>15.789473684210526</v>
      </c>
      <c r="CZ83" s="9">
        <f t="shared" si="177"/>
        <v>20.930232558139537</v>
      </c>
      <c r="DA83" s="9">
        <f t="shared" si="178"/>
        <v>12.5</v>
      </c>
      <c r="DB83" s="9">
        <f t="shared" si="179"/>
        <v>13.750000000000002</v>
      </c>
      <c r="DC83" s="9">
        <f t="shared" si="180"/>
        <v>15.686274509803924</v>
      </c>
      <c r="DD83" s="9">
        <f t="shared" si="181"/>
        <v>10.843373493975902</v>
      </c>
      <c r="DE83" s="9">
        <f t="shared" si="182"/>
        <v>13.709677419354838</v>
      </c>
      <c r="DF83" s="9">
        <f t="shared" si="183"/>
        <v>16.428571428571427</v>
      </c>
      <c r="DG83" s="9">
        <f t="shared" si="184"/>
        <v>9.5890410958904102</v>
      </c>
      <c r="DH83" s="9">
        <f t="shared" si="185"/>
        <v>14.473684210526317</v>
      </c>
      <c r="DI83" s="9">
        <f t="shared" si="186"/>
        <v>13.043478260869565</v>
      </c>
    </row>
    <row r="84" spans="1:113" x14ac:dyDescent="0.2">
      <c r="A84" s="3" t="s">
        <v>262</v>
      </c>
      <c r="B84" s="3" t="e">
        <f>VLOOKUP(A84,#REF!,5,FALSE)</f>
        <v>#REF!</v>
      </c>
      <c r="C84" s="4">
        <v>6</v>
      </c>
      <c r="D84" s="35">
        <f t="shared" si="121"/>
        <v>11.39191919191919</v>
      </c>
      <c r="E84" s="35">
        <f t="shared" si="122"/>
        <v>10.711111111111101</v>
      </c>
      <c r="F84" s="35">
        <f t="shared" si="123"/>
        <v>10.57557251908398</v>
      </c>
      <c r="G84" s="35">
        <f t="shared" si="124"/>
        <v>10.300781250000007</v>
      </c>
      <c r="H84" s="35">
        <f t="shared" si="125"/>
        <v>9.716406249999995</v>
      </c>
      <c r="I84" s="35">
        <f t="shared" si="126"/>
        <v>3.4153225806451637</v>
      </c>
      <c r="J84" s="35">
        <f t="shared" si="127"/>
        <v>9.1389380530973483</v>
      </c>
      <c r="K84" s="35">
        <f t="shared" si="128"/>
        <v>9.7722689075630278</v>
      </c>
      <c r="L84" s="35">
        <f t="shared" si="129"/>
        <v>2.7428571428571402</v>
      </c>
      <c r="M84" s="35">
        <f t="shared" si="130"/>
        <v>13.761320754716984</v>
      </c>
      <c r="N84" s="35">
        <f t="shared" si="131"/>
        <v>8.5515151515151473</v>
      </c>
      <c r="O84" s="36">
        <f t="shared" si="132"/>
        <v>7.2181818181818151</v>
      </c>
      <c r="P84" s="35">
        <f t="shared" si="133"/>
        <v>5.1181818181818137</v>
      </c>
      <c r="Q84" s="35">
        <f t="shared" si="134"/>
        <v>4.1181818181818137</v>
      </c>
      <c r="R84" s="35">
        <f t="shared" si="135"/>
        <v>2.0181818181818194</v>
      </c>
      <c r="S84" s="35">
        <f t="shared" si="136"/>
        <v>0.51818181818181941</v>
      </c>
      <c r="T84" s="35">
        <f t="shared" si="137"/>
        <v>-12.081818181818182</v>
      </c>
      <c r="U84" s="35">
        <f t="shared" si="138"/>
        <v>-0.38181818181818272</v>
      </c>
      <c r="V84" s="35">
        <f t="shared" si="139"/>
        <v>-0.88181818181818272</v>
      </c>
      <c r="W84" s="35">
        <f t="shared" si="140"/>
        <v>-7.581818181818182</v>
      </c>
      <c r="X84" s="35">
        <f t="shared" si="141"/>
        <v>3.6181818181818137</v>
      </c>
      <c r="Y84" s="35">
        <f t="shared" si="142"/>
        <v>-1.6818181818181834</v>
      </c>
      <c r="Z84" s="35">
        <f t="shared" si="143"/>
        <v>100</v>
      </c>
      <c r="AA84" s="35">
        <f t="shared" si="144"/>
        <v>95.656578205483498</v>
      </c>
      <c r="AB84" s="35">
        <f t="shared" si="145"/>
        <v>100</v>
      </c>
      <c r="AC84" s="35">
        <f t="shared" si="146"/>
        <v>99.932892065203689</v>
      </c>
      <c r="AD84" s="35">
        <f t="shared" si="147"/>
        <v>96.275605214152748</v>
      </c>
      <c r="AE84" s="35">
        <f t="shared" si="148"/>
        <v>82.04355922597361</v>
      </c>
      <c r="AF84" s="35">
        <f t="shared" si="149"/>
        <v>92.859142910477601</v>
      </c>
      <c r="AG84" s="35">
        <f t="shared" si="150"/>
        <v>100</v>
      </c>
      <c r="AH84" s="35">
        <f t="shared" si="151"/>
        <v>68.678116755039824</v>
      </c>
      <c r="AI84" s="35">
        <f t="shared" si="152"/>
        <v>100</v>
      </c>
      <c r="AJ84" s="35">
        <f t="shared" si="153"/>
        <v>88.177003437503501</v>
      </c>
      <c r="AK84" s="36">
        <f t="shared" si="110"/>
        <v>100</v>
      </c>
      <c r="AL84" s="35">
        <f t="shared" si="111"/>
        <v>94.601542416452432</v>
      </c>
      <c r="AM84" s="35">
        <f t="shared" si="112"/>
        <v>100</v>
      </c>
      <c r="AN84" s="35">
        <f t="shared" si="113"/>
        <v>94.134078212290518</v>
      </c>
      <c r="AO84" s="35">
        <f t="shared" si="114"/>
        <v>89.944134078212315</v>
      </c>
      <c r="AP84" s="35">
        <f t="shared" si="115"/>
        <v>54.748603351955317</v>
      </c>
      <c r="AQ84" s="35">
        <f t="shared" si="116"/>
        <v>100</v>
      </c>
      <c r="AR84" s="35">
        <f t="shared" si="117"/>
        <v>98.402555910543128</v>
      </c>
      <c r="AS84" s="35">
        <f t="shared" si="118"/>
        <v>76.996805111821089</v>
      </c>
      <c r="AT84" s="35">
        <f t="shared" si="119"/>
        <v>100</v>
      </c>
      <c r="AU84" s="35">
        <f t="shared" si="120"/>
        <v>84.985835694051005</v>
      </c>
      <c r="AV84" s="36">
        <f t="shared" si="154"/>
        <v>100</v>
      </c>
      <c r="AW84" s="35">
        <f t="shared" si="155"/>
        <v>95.656578205483498</v>
      </c>
      <c r="AX84" s="35">
        <f t="shared" si="156"/>
        <v>96.837101529985603</v>
      </c>
      <c r="AY84" s="35">
        <f t="shared" si="157"/>
        <v>96.772116151032222</v>
      </c>
      <c r="AZ84" s="35">
        <f t="shared" si="158"/>
        <v>93.230505569837206</v>
      </c>
      <c r="BA84" s="35">
        <f t="shared" si="159"/>
        <v>79.44860474646994</v>
      </c>
      <c r="BB84" s="35">
        <f t="shared" si="160"/>
        <v>89.880333398436449</v>
      </c>
      <c r="BC84" s="35">
        <f t="shared" si="161"/>
        <v>96.792120389359056</v>
      </c>
      <c r="BD84" s="35">
        <f t="shared" si="162"/>
        <v>66.475005450682715</v>
      </c>
      <c r="BE84" s="35">
        <f t="shared" si="163"/>
        <v>94.029624189007194</v>
      </c>
      <c r="BF84" s="35">
        <f t="shared" si="164"/>
        <v>82.912504953412508</v>
      </c>
      <c r="BG84" s="36">
        <f t="shared" si="165"/>
        <v>71.507352941176478</v>
      </c>
      <c r="BH84" s="35">
        <f t="shared" si="166"/>
        <v>68.40148698884758</v>
      </c>
      <c r="BI84" s="35">
        <f t="shared" si="167"/>
        <v>69.245647969052214</v>
      </c>
      <c r="BJ84" s="35">
        <f t="shared" si="168"/>
        <v>69.199178644763862</v>
      </c>
      <c r="BK84" s="35">
        <f t="shared" si="169"/>
        <v>66.666666666666686</v>
      </c>
      <c r="BL84" s="35">
        <f t="shared" si="170"/>
        <v>56.811594202898554</v>
      </c>
      <c r="BM84" s="35">
        <f t="shared" si="171"/>
        <v>64.271047227926076</v>
      </c>
      <c r="BN84" s="35">
        <f t="shared" si="172"/>
        <v>69.213483146067418</v>
      </c>
      <c r="BO84" s="35">
        <f t="shared" si="173"/>
        <v>47.534516765285993</v>
      </c>
      <c r="BP84" s="35">
        <f t="shared" si="174"/>
        <v>67.238095238095227</v>
      </c>
      <c r="BQ84" s="35">
        <f t="shared" si="175"/>
        <v>59.28853754940711</v>
      </c>
      <c r="BR84" s="13">
        <f t="shared" si="187"/>
        <v>100</v>
      </c>
      <c r="BS84" s="14">
        <f t="shared" si="188"/>
        <v>94.601542416452432</v>
      </c>
      <c r="BT84" s="13">
        <f t="shared" si="189"/>
        <v>92.030848329048837</v>
      </c>
      <c r="BU84" s="14">
        <f t="shared" si="190"/>
        <v>86.632390745501297</v>
      </c>
      <c r="BV84" s="14">
        <f t="shared" si="191"/>
        <v>82.776349614395897</v>
      </c>
      <c r="BW84" s="14">
        <f t="shared" si="192"/>
        <v>50.385604113110546</v>
      </c>
      <c r="BX84" s="13">
        <f t="shared" si="193"/>
        <v>80.462724935732652</v>
      </c>
      <c r="BY84" s="14">
        <f t="shared" si="194"/>
        <v>79.177377892030847</v>
      </c>
      <c r="BZ84" s="14">
        <f t="shared" si="195"/>
        <v>61.953727506426738</v>
      </c>
      <c r="CA84" s="13">
        <f t="shared" si="196"/>
        <v>90.745501285347046</v>
      </c>
      <c r="CB84" s="14">
        <f t="shared" si="197"/>
        <v>77.12082262210798</v>
      </c>
      <c r="CC84" s="13">
        <v>38.9</v>
      </c>
      <c r="CD84" s="14">
        <v>36.799999999999997</v>
      </c>
      <c r="CE84" s="13">
        <v>35.799999999999997</v>
      </c>
      <c r="CF84" s="14">
        <v>33.700000000000003</v>
      </c>
      <c r="CG84" s="14">
        <v>32.200000000000003</v>
      </c>
      <c r="CH84" s="14">
        <v>19.600000000000001</v>
      </c>
      <c r="CI84" s="13">
        <v>31.3</v>
      </c>
      <c r="CJ84" s="14">
        <v>30.8</v>
      </c>
      <c r="CK84" s="14">
        <v>24.1</v>
      </c>
      <c r="CL84" s="13">
        <v>35.299999999999997</v>
      </c>
      <c r="CM84" s="14">
        <v>30</v>
      </c>
      <c r="CN84" s="5">
        <v>2.2000000000000002</v>
      </c>
      <c r="CO84" s="5">
        <v>2.2000000000000002</v>
      </c>
      <c r="CP84" s="8">
        <v>2.1</v>
      </c>
      <c r="CQ84" s="5">
        <v>2</v>
      </c>
      <c r="CR84" s="5">
        <v>2.2000000000000002</v>
      </c>
      <c r="CS84" s="5">
        <v>1.9</v>
      </c>
      <c r="CT84" s="8">
        <v>2.5</v>
      </c>
      <c r="CU84" s="5">
        <v>1.8</v>
      </c>
      <c r="CV84" s="5">
        <v>2.4</v>
      </c>
      <c r="CW84" s="8">
        <v>2.7</v>
      </c>
      <c r="CX84" s="5">
        <v>2.5</v>
      </c>
      <c r="CY84" s="9">
        <f t="shared" si="176"/>
        <v>5.6555269922879177</v>
      </c>
      <c r="CZ84" s="9">
        <f t="shared" si="177"/>
        <v>5.9782608695652186</v>
      </c>
      <c r="DA84" s="9">
        <f t="shared" si="178"/>
        <v>5.8659217877094978</v>
      </c>
      <c r="DB84" s="9">
        <f t="shared" si="179"/>
        <v>5.9347181008902075</v>
      </c>
      <c r="DC84" s="9">
        <f t="shared" si="180"/>
        <v>6.8322981366459627</v>
      </c>
      <c r="DD84" s="9">
        <f t="shared" si="181"/>
        <v>9.6938775510204067</v>
      </c>
      <c r="DE84" s="9">
        <f t="shared" si="182"/>
        <v>7.9872204472843444</v>
      </c>
      <c r="DF84" s="9">
        <f t="shared" si="183"/>
        <v>5.8441558441558437</v>
      </c>
      <c r="DG84" s="9">
        <f t="shared" si="184"/>
        <v>9.9585062240663902</v>
      </c>
      <c r="DH84" s="9">
        <f t="shared" si="185"/>
        <v>7.6487252124645906</v>
      </c>
      <c r="DI84" s="9">
        <f t="shared" si="186"/>
        <v>8.3333333333333321</v>
      </c>
    </row>
    <row r="85" spans="1:113" x14ac:dyDescent="0.2">
      <c r="A85" s="3" t="s">
        <v>263</v>
      </c>
      <c r="B85" s="3" t="e">
        <f>VLOOKUP(A85,#REF!,5,FALSE)</f>
        <v>#REF!</v>
      </c>
      <c r="C85" s="4">
        <v>4</v>
      </c>
      <c r="D85" s="35" t="str">
        <f t="shared" si="121"/>
        <v/>
      </c>
      <c r="E85" s="35" t="str">
        <f t="shared" si="122"/>
        <v/>
      </c>
      <c r="F85" s="35">
        <f t="shared" si="123"/>
        <v>-4.424427480916016</v>
      </c>
      <c r="G85" s="35">
        <f t="shared" si="124"/>
        <v>-11.599218749999995</v>
      </c>
      <c r="H85" s="35">
        <f t="shared" si="125"/>
        <v>-15.183593750000007</v>
      </c>
      <c r="I85" s="35" t="str">
        <f t="shared" si="126"/>
        <v/>
      </c>
      <c r="J85" s="35">
        <f t="shared" si="127"/>
        <v>1.3389380530973476</v>
      </c>
      <c r="K85" s="35">
        <f t="shared" si="128"/>
        <v>-3.0277310924369729</v>
      </c>
      <c r="L85" s="35">
        <f t="shared" si="129"/>
        <v>-5.7142857142860493E-2</v>
      </c>
      <c r="M85" s="35">
        <f t="shared" si="130"/>
        <v>3.4613207547169864</v>
      </c>
      <c r="N85" s="35">
        <f t="shared" si="131"/>
        <v>-9.5484848484848523</v>
      </c>
      <c r="O85" s="36" t="str">
        <f t="shared" si="132"/>
        <v/>
      </c>
      <c r="P85" s="35" t="str">
        <f t="shared" si="133"/>
        <v/>
      </c>
      <c r="Q85" s="35">
        <f t="shared" si="134"/>
        <v>3.3500000000000014</v>
      </c>
      <c r="R85" s="35">
        <f t="shared" si="135"/>
        <v>-5.6499999999999986</v>
      </c>
      <c r="S85" s="35">
        <f t="shared" si="136"/>
        <v>-10.149999999999999</v>
      </c>
      <c r="T85" s="35" t="str">
        <f t="shared" si="137"/>
        <v/>
      </c>
      <c r="U85" s="35">
        <f t="shared" si="138"/>
        <v>6.0500000000000007</v>
      </c>
      <c r="V85" s="35">
        <f t="shared" si="139"/>
        <v>0.55000000000000071</v>
      </c>
      <c r="W85" s="35">
        <f t="shared" si="140"/>
        <v>3.8500000000000014</v>
      </c>
      <c r="X85" s="35">
        <f t="shared" si="141"/>
        <v>7.5500000000000007</v>
      </c>
      <c r="Y85" s="35">
        <f t="shared" si="142"/>
        <v>-5.5499999999999989</v>
      </c>
      <c r="Z85" s="35">
        <f t="shared" si="143"/>
        <v>0</v>
      </c>
      <c r="AA85" s="35">
        <f t="shared" si="144"/>
        <v>0</v>
      </c>
      <c r="AB85" s="35">
        <f t="shared" si="145"/>
        <v>100</v>
      </c>
      <c r="AC85" s="35">
        <f t="shared" si="146"/>
        <v>60.225477807613331</v>
      </c>
      <c r="AD85" s="35">
        <f t="shared" si="147"/>
        <v>37.566690555820998</v>
      </c>
      <c r="AE85" s="35">
        <f t="shared" si="148"/>
        <v>0</v>
      </c>
      <c r="AF85" s="35">
        <f t="shared" si="149"/>
        <v>100.00000000000001</v>
      </c>
      <c r="AG85" s="35">
        <f t="shared" si="150"/>
        <v>83.825005976571845</v>
      </c>
      <c r="AH85" s="35">
        <f t="shared" si="151"/>
        <v>87.062822611104124</v>
      </c>
      <c r="AI85" s="35">
        <f t="shared" si="152"/>
        <v>100.00000000000001</v>
      </c>
      <c r="AJ85" s="35">
        <f t="shared" si="153"/>
        <v>49.387351778656118</v>
      </c>
      <c r="AK85" s="36">
        <f t="shared" si="110"/>
        <v>0</v>
      </c>
      <c r="AL85" s="35">
        <f t="shared" si="111"/>
        <v>0</v>
      </c>
      <c r="AM85" s="35">
        <f t="shared" si="112"/>
        <v>100</v>
      </c>
      <c r="AN85" s="35">
        <f t="shared" si="113"/>
        <v>56.730769230769226</v>
      </c>
      <c r="AO85" s="35">
        <f t="shared" si="114"/>
        <v>35.096153846153847</v>
      </c>
      <c r="AP85" s="35">
        <f t="shared" si="115"/>
        <v>0</v>
      </c>
      <c r="AQ85" s="35">
        <f t="shared" si="116"/>
        <v>100</v>
      </c>
      <c r="AR85" s="35">
        <f t="shared" si="117"/>
        <v>76.59574468085107</v>
      </c>
      <c r="AS85" s="35">
        <f t="shared" si="118"/>
        <v>90.638297872340431</v>
      </c>
      <c r="AT85" s="35">
        <f t="shared" si="119"/>
        <v>100</v>
      </c>
      <c r="AU85" s="35">
        <f t="shared" si="120"/>
        <v>47.6</v>
      </c>
      <c r="AV85" s="36">
        <f t="shared" si="154"/>
        <v>0</v>
      </c>
      <c r="AW85" s="35">
        <f t="shared" si="155"/>
        <v>0</v>
      </c>
      <c r="AX85" s="35">
        <f t="shared" si="156"/>
        <v>83.374624470142805</v>
      </c>
      <c r="AY85" s="35">
        <f t="shared" si="157"/>
        <v>50.212765957446805</v>
      </c>
      <c r="AZ85" s="35">
        <f t="shared" si="158"/>
        <v>31.321087176776359</v>
      </c>
      <c r="BA85" s="35">
        <f t="shared" si="159"/>
        <v>0</v>
      </c>
      <c r="BB85" s="35">
        <f t="shared" si="160"/>
        <v>100.00000000000001</v>
      </c>
      <c r="BC85" s="35">
        <f t="shared" si="161"/>
        <v>83.825005976571845</v>
      </c>
      <c r="BD85" s="35">
        <f t="shared" si="162"/>
        <v>87.062822611104124</v>
      </c>
      <c r="BE85" s="35">
        <f t="shared" si="163"/>
        <v>98.682877406281676</v>
      </c>
      <c r="BF85" s="35">
        <f t="shared" si="164"/>
        <v>48.736859809940292</v>
      </c>
      <c r="BG85" s="36">
        <f t="shared" si="165"/>
        <v>0</v>
      </c>
      <c r="BH85" s="35">
        <f t="shared" si="166"/>
        <v>0</v>
      </c>
      <c r="BI85" s="35">
        <f t="shared" si="167"/>
        <v>40.232108317214696</v>
      </c>
      <c r="BJ85" s="35">
        <f t="shared" si="168"/>
        <v>24.229979466119094</v>
      </c>
      <c r="BK85" s="35">
        <f t="shared" si="169"/>
        <v>15.113871635610767</v>
      </c>
      <c r="BL85" s="35">
        <f t="shared" si="170"/>
        <v>0</v>
      </c>
      <c r="BM85" s="35">
        <f t="shared" si="171"/>
        <v>48.254620123203281</v>
      </c>
      <c r="BN85" s="35">
        <f t="shared" si="172"/>
        <v>40.449438202247194</v>
      </c>
      <c r="BO85" s="35">
        <f t="shared" si="173"/>
        <v>42.011834319526628</v>
      </c>
      <c r="BP85" s="35">
        <f t="shared" si="174"/>
        <v>47.61904761904762</v>
      </c>
      <c r="BQ85" s="35">
        <f t="shared" si="175"/>
        <v>23.51778656126482</v>
      </c>
      <c r="BR85" s="13">
        <f t="shared" si="187"/>
        <v>0</v>
      </c>
      <c r="BS85" s="14">
        <f t="shared" si="188"/>
        <v>0</v>
      </c>
      <c r="BT85" s="13">
        <f t="shared" si="189"/>
        <v>83.2</v>
      </c>
      <c r="BU85" s="14">
        <f t="shared" si="190"/>
        <v>47.2</v>
      </c>
      <c r="BV85" s="14">
        <f t="shared" si="191"/>
        <v>29.2</v>
      </c>
      <c r="BW85" s="14">
        <f t="shared" si="192"/>
        <v>0</v>
      </c>
      <c r="BX85" s="13">
        <f t="shared" si="193"/>
        <v>94</v>
      </c>
      <c r="BY85" s="14">
        <f t="shared" si="194"/>
        <v>72</v>
      </c>
      <c r="BZ85" s="14">
        <f t="shared" si="195"/>
        <v>85.2</v>
      </c>
      <c r="CA85" s="13">
        <f t="shared" si="196"/>
        <v>100</v>
      </c>
      <c r="CB85" s="14">
        <f t="shared" si="197"/>
        <v>47.6</v>
      </c>
      <c r="CE85" s="13">
        <v>20.8</v>
      </c>
      <c r="CF85" s="14">
        <v>11.8</v>
      </c>
      <c r="CG85" s="14">
        <v>7.3</v>
      </c>
      <c r="CI85" s="13">
        <v>23.5</v>
      </c>
      <c r="CJ85" s="14">
        <v>18</v>
      </c>
      <c r="CK85" s="14">
        <v>21.3</v>
      </c>
      <c r="CL85" s="13">
        <v>25</v>
      </c>
      <c r="CM85" s="14">
        <v>11.9</v>
      </c>
      <c r="CN85" s="5" t="s">
        <v>180</v>
      </c>
      <c r="CO85" s="5" t="s">
        <v>180</v>
      </c>
      <c r="CP85" s="8">
        <v>2.8</v>
      </c>
      <c r="CQ85" s="5">
        <v>1.8</v>
      </c>
      <c r="CR85" s="5">
        <v>1.2</v>
      </c>
      <c r="CS85" s="5" t="s">
        <v>180</v>
      </c>
      <c r="CT85" s="8">
        <v>3.1</v>
      </c>
      <c r="CU85" s="5">
        <v>2.1</v>
      </c>
      <c r="CV85" s="5">
        <v>2.1</v>
      </c>
      <c r="CW85" s="8">
        <v>3.2</v>
      </c>
      <c r="CX85" s="5">
        <v>2.6</v>
      </c>
      <c r="CY85" s="9" t="str">
        <f t="shared" si="176"/>
        <v/>
      </c>
      <c r="CZ85" s="9" t="str">
        <f t="shared" si="177"/>
        <v/>
      </c>
      <c r="DA85" s="9">
        <f t="shared" si="178"/>
        <v>13.461538461538462</v>
      </c>
      <c r="DB85" s="9">
        <f t="shared" si="179"/>
        <v>15.254237288135592</v>
      </c>
      <c r="DC85" s="9">
        <f t="shared" si="180"/>
        <v>16.43835616438356</v>
      </c>
      <c r="DD85" s="9" t="str">
        <f t="shared" si="181"/>
        <v/>
      </c>
      <c r="DE85" s="9">
        <f t="shared" si="182"/>
        <v>13.191489361702127</v>
      </c>
      <c r="DF85" s="9">
        <f t="shared" si="183"/>
        <v>11.666666666666666</v>
      </c>
      <c r="DG85" s="9">
        <f t="shared" si="184"/>
        <v>9.8591549295774659</v>
      </c>
      <c r="DH85" s="9">
        <f t="shared" si="185"/>
        <v>12.8</v>
      </c>
      <c r="DI85" s="9">
        <f t="shared" si="186"/>
        <v>21.84873949579832</v>
      </c>
    </row>
    <row r="86" spans="1:113" x14ac:dyDescent="0.2">
      <c r="A86" s="3" t="s">
        <v>264</v>
      </c>
      <c r="B86" s="3" t="e">
        <f>VLOOKUP(A86,#REF!,5,FALSE)</f>
        <v>#REF!</v>
      </c>
      <c r="C86" s="4">
        <v>4</v>
      </c>
      <c r="D86" s="35">
        <f t="shared" si="121"/>
        <v>0.49191919191919098</v>
      </c>
      <c r="E86" s="35">
        <f t="shared" si="122"/>
        <v>-0.48888888888889426</v>
      </c>
      <c r="F86" s="35">
        <f t="shared" si="123"/>
        <v>-17.224427480916017</v>
      </c>
      <c r="G86" s="35">
        <f t="shared" si="124"/>
        <v>-18.599218749999995</v>
      </c>
      <c r="H86" s="35">
        <f t="shared" si="125"/>
        <v>-16.583593750000006</v>
      </c>
      <c r="I86" s="35">
        <f t="shared" si="126"/>
        <v>-11.584677419354838</v>
      </c>
      <c r="J86" s="35">
        <f t="shared" si="127"/>
        <v>-8.4610619469026531</v>
      </c>
      <c r="K86" s="35">
        <f t="shared" si="128"/>
        <v>-13.927731092436973</v>
      </c>
      <c r="L86" s="35">
        <f t="shared" si="129"/>
        <v>-8.3571428571428612</v>
      </c>
      <c r="M86" s="35">
        <f t="shared" si="130"/>
        <v>-9.4386792452830139</v>
      </c>
      <c r="N86" s="35">
        <f t="shared" si="131"/>
        <v>-13.048484848484852</v>
      </c>
      <c r="O86" s="36">
        <f t="shared" si="132"/>
        <v>16.072727272727274</v>
      </c>
      <c r="P86" s="35">
        <f t="shared" si="133"/>
        <v>13.672727272727276</v>
      </c>
      <c r="Q86" s="35">
        <f t="shared" si="134"/>
        <v>-3.9272727272727259</v>
      </c>
      <c r="R86" s="35">
        <f t="shared" si="135"/>
        <v>-7.1272727272727261</v>
      </c>
      <c r="S86" s="35">
        <f t="shared" si="136"/>
        <v>-6.0272727272727256</v>
      </c>
      <c r="T86" s="35">
        <f t="shared" si="137"/>
        <v>-7.3272727272727263</v>
      </c>
      <c r="U86" s="35">
        <f t="shared" si="138"/>
        <v>1.7727272727272734</v>
      </c>
      <c r="V86" s="35">
        <f t="shared" si="139"/>
        <v>-4.8272727272727263</v>
      </c>
      <c r="W86" s="35">
        <f t="shared" si="140"/>
        <v>1.0727272727272741</v>
      </c>
      <c r="X86" s="35">
        <f t="shared" si="141"/>
        <v>0.17272727272727373</v>
      </c>
      <c r="Y86" s="35">
        <f t="shared" si="142"/>
        <v>-3.5272727272727256</v>
      </c>
      <c r="Z86" s="35">
        <f t="shared" si="143"/>
        <v>100</v>
      </c>
      <c r="AA86" s="35">
        <f t="shared" si="144"/>
        <v>92.448220924057367</v>
      </c>
      <c r="AB86" s="35">
        <f t="shared" si="145"/>
        <v>100</v>
      </c>
      <c r="AC86" s="35">
        <f t="shared" si="146"/>
        <v>63.696098562628329</v>
      </c>
      <c r="AD86" s="35">
        <f t="shared" si="147"/>
        <v>78.941511387163558</v>
      </c>
      <c r="AE86" s="35">
        <f t="shared" si="148"/>
        <v>86.166666666666671</v>
      </c>
      <c r="AF86" s="35">
        <f t="shared" si="149"/>
        <v>100</v>
      </c>
      <c r="AG86" s="35">
        <f t="shared" si="150"/>
        <v>56.716148609858116</v>
      </c>
      <c r="AH86" s="35">
        <f t="shared" si="151"/>
        <v>91.147295526857576</v>
      </c>
      <c r="AI86" s="35">
        <f t="shared" si="152"/>
        <v>100</v>
      </c>
      <c r="AJ86" s="35">
        <f t="shared" si="153"/>
        <v>72.028223303825172</v>
      </c>
      <c r="AK86" s="36">
        <f t="shared" si="110"/>
        <v>100</v>
      </c>
      <c r="AL86" s="35">
        <f t="shared" si="111"/>
        <v>91.428571428571431</v>
      </c>
      <c r="AM86" s="35">
        <f t="shared" si="112"/>
        <v>100</v>
      </c>
      <c r="AN86" s="35">
        <f t="shared" si="113"/>
        <v>60</v>
      </c>
      <c r="AO86" s="35">
        <f t="shared" si="114"/>
        <v>73.75</v>
      </c>
      <c r="AP86" s="35">
        <f t="shared" si="115"/>
        <v>57.499999999999993</v>
      </c>
      <c r="AQ86" s="35">
        <f t="shared" si="116"/>
        <v>100</v>
      </c>
      <c r="AR86" s="35">
        <f t="shared" si="117"/>
        <v>51.824817518248175</v>
      </c>
      <c r="AS86" s="35">
        <f t="shared" si="118"/>
        <v>94.890510948905117</v>
      </c>
      <c r="AT86" s="35">
        <f t="shared" si="119"/>
        <v>100</v>
      </c>
      <c r="AU86" s="35">
        <f t="shared" si="120"/>
        <v>69.421487603305792</v>
      </c>
      <c r="AV86" s="36">
        <f t="shared" si="154"/>
        <v>100</v>
      </c>
      <c r="AW86" s="35">
        <f t="shared" si="155"/>
        <v>92.448220924057367</v>
      </c>
      <c r="AX86" s="35">
        <f t="shared" si="156"/>
        <v>30.063553467808788</v>
      </c>
      <c r="AY86" s="35">
        <f t="shared" si="157"/>
        <v>19.149310648283951</v>
      </c>
      <c r="AZ86" s="35">
        <f t="shared" si="158"/>
        <v>23.73262348417628</v>
      </c>
      <c r="BA86" s="35">
        <f t="shared" si="159"/>
        <v>25.904761904761905</v>
      </c>
      <c r="BB86" s="35">
        <f t="shared" si="160"/>
        <v>54.655324141977118</v>
      </c>
      <c r="BC86" s="35">
        <f t="shared" si="161"/>
        <v>30.998394863563405</v>
      </c>
      <c r="BD86" s="35">
        <f t="shared" si="162"/>
        <v>49.816849816849818</v>
      </c>
      <c r="BE86" s="35">
        <f t="shared" si="163"/>
        <v>44.778231292517006</v>
      </c>
      <c r="BF86" s="35">
        <f t="shared" si="164"/>
        <v>32.252964426877469</v>
      </c>
      <c r="BG86" s="36">
        <f t="shared" si="165"/>
        <v>51.470588235294116</v>
      </c>
      <c r="BH86" s="35">
        <f t="shared" si="166"/>
        <v>47.583643122676584</v>
      </c>
      <c r="BI86" s="35">
        <f t="shared" si="167"/>
        <v>15.473887814313345</v>
      </c>
      <c r="BJ86" s="35">
        <f t="shared" si="168"/>
        <v>9.8562628336755633</v>
      </c>
      <c r="BK86" s="35">
        <f t="shared" si="169"/>
        <v>12.215320910973086</v>
      </c>
      <c r="BL86" s="35">
        <f t="shared" si="170"/>
        <v>13.333333333333332</v>
      </c>
      <c r="BM86" s="35">
        <f t="shared" si="171"/>
        <v>28.131416837782339</v>
      </c>
      <c r="BN86" s="35">
        <f t="shared" si="172"/>
        <v>15.955056179775282</v>
      </c>
      <c r="BO86" s="35">
        <f t="shared" si="173"/>
        <v>25.641025641025639</v>
      </c>
      <c r="BP86" s="35">
        <f t="shared" si="174"/>
        <v>23.047619047619047</v>
      </c>
      <c r="BQ86" s="35">
        <f t="shared" si="175"/>
        <v>16.600790513833992</v>
      </c>
      <c r="BR86" s="13">
        <f t="shared" si="187"/>
        <v>100</v>
      </c>
      <c r="BS86" s="14">
        <f t="shared" si="188"/>
        <v>91.428571428571431</v>
      </c>
      <c r="BT86" s="13">
        <f t="shared" si="189"/>
        <v>28.571428571428569</v>
      </c>
      <c r="BU86" s="14">
        <f t="shared" si="190"/>
        <v>17.142857142857142</v>
      </c>
      <c r="BV86" s="14">
        <f t="shared" si="191"/>
        <v>21.071428571428573</v>
      </c>
      <c r="BW86" s="14">
        <f t="shared" si="192"/>
        <v>16.428571428571427</v>
      </c>
      <c r="BX86" s="13">
        <f t="shared" si="193"/>
        <v>48.928571428571423</v>
      </c>
      <c r="BY86" s="14">
        <f t="shared" si="194"/>
        <v>25.357142857142854</v>
      </c>
      <c r="BZ86" s="14">
        <f t="shared" si="195"/>
        <v>46.428571428571431</v>
      </c>
      <c r="CA86" s="13">
        <f t="shared" si="196"/>
        <v>43.214285714285708</v>
      </c>
      <c r="CB86" s="14">
        <f t="shared" si="197"/>
        <v>30</v>
      </c>
      <c r="CC86" s="13">
        <v>28</v>
      </c>
      <c r="CD86" s="14">
        <v>25.6</v>
      </c>
      <c r="CE86" s="13">
        <v>8</v>
      </c>
      <c r="CF86" s="14">
        <v>4.8</v>
      </c>
      <c r="CG86" s="14">
        <v>5.9</v>
      </c>
      <c r="CH86" s="14">
        <v>4.5999999999999996</v>
      </c>
      <c r="CI86" s="13">
        <v>13.7</v>
      </c>
      <c r="CJ86" s="14">
        <v>7.1</v>
      </c>
      <c r="CK86" s="14">
        <v>13</v>
      </c>
      <c r="CL86" s="13">
        <v>12.1</v>
      </c>
      <c r="CM86" s="14">
        <v>8.4</v>
      </c>
      <c r="CN86" s="5">
        <v>3.2</v>
      </c>
      <c r="CO86" s="5">
        <v>4.8</v>
      </c>
      <c r="CP86" s="8">
        <v>2</v>
      </c>
      <c r="CQ86" s="5">
        <v>1.2</v>
      </c>
      <c r="CR86" s="5">
        <v>1.6</v>
      </c>
      <c r="CS86" s="5">
        <v>0.5</v>
      </c>
      <c r="CT86" s="8">
        <v>2.5</v>
      </c>
      <c r="CU86" s="5">
        <v>1.4</v>
      </c>
      <c r="CV86" s="5">
        <v>2.4</v>
      </c>
      <c r="CW86" s="8">
        <v>2.2999999999999998</v>
      </c>
      <c r="CX86" s="5">
        <v>1.4</v>
      </c>
      <c r="CY86" s="9">
        <f t="shared" si="176"/>
        <v>11.428571428571429</v>
      </c>
      <c r="CZ86" s="9">
        <f t="shared" si="177"/>
        <v>18.749999999999996</v>
      </c>
      <c r="DA86" s="9">
        <f t="shared" si="178"/>
        <v>25</v>
      </c>
      <c r="DB86" s="9">
        <f t="shared" si="179"/>
        <v>25</v>
      </c>
      <c r="DC86" s="9">
        <f t="shared" si="180"/>
        <v>27.118644067796609</v>
      </c>
      <c r="DD86" s="9">
        <f t="shared" si="181"/>
        <v>10.869565217391305</v>
      </c>
      <c r="DE86" s="9">
        <f t="shared" si="182"/>
        <v>18.248175182481752</v>
      </c>
      <c r="DF86" s="9">
        <f t="shared" si="183"/>
        <v>19.718309859154928</v>
      </c>
      <c r="DG86" s="9">
        <f t="shared" si="184"/>
        <v>18.46153846153846</v>
      </c>
      <c r="DH86" s="9">
        <f t="shared" si="185"/>
        <v>19.008264462809915</v>
      </c>
      <c r="DI86" s="9">
        <f t="shared" si="186"/>
        <v>16.666666666666664</v>
      </c>
    </row>
    <row r="87" spans="1:113" x14ac:dyDescent="0.2">
      <c r="A87" s="3" t="s">
        <v>265</v>
      </c>
      <c r="B87" s="3" t="e">
        <f>VLOOKUP(A87,#REF!,5,FALSE)</f>
        <v>#REF!</v>
      </c>
      <c r="C87" s="4">
        <v>4</v>
      </c>
      <c r="D87" s="35">
        <f t="shared" si="121"/>
        <v>13.191919191919194</v>
      </c>
      <c r="E87" s="35">
        <f t="shared" si="122"/>
        <v>7.3111111111111029</v>
      </c>
      <c r="F87" s="35">
        <f t="shared" si="123"/>
        <v>6.2755725190839833</v>
      </c>
      <c r="G87" s="35">
        <f t="shared" si="124"/>
        <v>1.5007812500000028</v>
      </c>
      <c r="H87" s="35">
        <f t="shared" si="125"/>
        <v>4.5164062499999922</v>
      </c>
      <c r="I87" s="35">
        <f t="shared" si="126"/>
        <v>2.5153225806451616</v>
      </c>
      <c r="J87" s="35">
        <f t="shared" si="127"/>
        <v>1.2389380530973462</v>
      </c>
      <c r="K87" s="35">
        <f t="shared" si="128"/>
        <v>-1.7277310924369722</v>
      </c>
      <c r="L87" s="35">
        <f t="shared" si="129"/>
        <v>10.042857142857137</v>
      </c>
      <c r="M87" s="35">
        <f t="shared" si="130"/>
        <v>3.861320754716985</v>
      </c>
      <c r="N87" s="35">
        <f t="shared" si="131"/>
        <v>7.6515151515151487</v>
      </c>
      <c r="O87" s="36">
        <f t="shared" si="132"/>
        <v>12.990909090909092</v>
      </c>
      <c r="P87" s="35">
        <f t="shared" si="133"/>
        <v>5.6909090909090878</v>
      </c>
      <c r="Q87" s="35">
        <f t="shared" si="134"/>
        <v>3.7909090909090892</v>
      </c>
      <c r="R87" s="35">
        <f t="shared" si="135"/>
        <v>-2.8090909090909122</v>
      </c>
      <c r="S87" s="35">
        <f t="shared" si="136"/>
        <v>-0.70909090909091077</v>
      </c>
      <c r="T87" s="35">
        <f t="shared" si="137"/>
        <v>-9.0090909090909115</v>
      </c>
      <c r="U87" s="35">
        <f t="shared" si="138"/>
        <v>-4.3090909090909122</v>
      </c>
      <c r="V87" s="35">
        <f t="shared" si="139"/>
        <v>-8.4090909090909101</v>
      </c>
      <c r="W87" s="35">
        <f t="shared" si="140"/>
        <v>3.6909090909090878</v>
      </c>
      <c r="X87" s="35">
        <f t="shared" si="141"/>
        <v>-2.3090909090909122</v>
      </c>
      <c r="Y87" s="35">
        <f t="shared" si="142"/>
        <v>1.3909090909090907</v>
      </c>
      <c r="Z87" s="35">
        <f t="shared" si="143"/>
        <v>100</v>
      </c>
      <c r="AA87" s="35">
        <f t="shared" si="144"/>
        <v>82.979092644520136</v>
      </c>
      <c r="AB87" s="35">
        <f t="shared" si="145"/>
        <v>100</v>
      </c>
      <c r="AC87" s="35">
        <f t="shared" si="146"/>
        <v>83.917082233303987</v>
      </c>
      <c r="AD87" s="35">
        <f t="shared" si="147"/>
        <v>91.748003549245794</v>
      </c>
      <c r="AE87" s="35">
        <f t="shared" si="148"/>
        <v>88.961582700713151</v>
      </c>
      <c r="AF87" s="35">
        <f t="shared" si="149"/>
        <v>77.582756771603087</v>
      </c>
      <c r="AG87" s="35">
        <f t="shared" si="150"/>
        <v>70.028626637085807</v>
      </c>
      <c r="AH87" s="35">
        <f t="shared" si="151"/>
        <v>100</v>
      </c>
      <c r="AI87" s="35">
        <f t="shared" si="152"/>
        <v>84.126329569628538</v>
      </c>
      <c r="AJ87" s="35">
        <f t="shared" si="153"/>
        <v>100</v>
      </c>
      <c r="AK87" s="36">
        <f t="shared" si="110"/>
        <v>100</v>
      </c>
      <c r="AL87" s="35">
        <f t="shared" si="111"/>
        <v>82.063882063882062</v>
      </c>
      <c r="AM87" s="35">
        <f t="shared" si="112"/>
        <v>100</v>
      </c>
      <c r="AN87" s="35">
        <f t="shared" si="113"/>
        <v>79.047619047619051</v>
      </c>
      <c r="AO87" s="35">
        <f t="shared" si="114"/>
        <v>85.714285714285708</v>
      </c>
      <c r="AP87" s="35">
        <f t="shared" si="115"/>
        <v>59.365079365079367</v>
      </c>
      <c r="AQ87" s="35">
        <f t="shared" si="116"/>
        <v>74.522292993630572</v>
      </c>
      <c r="AR87" s="35">
        <f t="shared" si="117"/>
        <v>61.464968152866248</v>
      </c>
      <c r="AS87" s="35">
        <f t="shared" si="118"/>
        <v>100</v>
      </c>
      <c r="AT87" s="35">
        <f t="shared" si="119"/>
        <v>87.285223367697597</v>
      </c>
      <c r="AU87" s="35">
        <f t="shared" si="120"/>
        <v>100</v>
      </c>
      <c r="AV87" s="36">
        <f t="shared" si="154"/>
        <v>100</v>
      </c>
      <c r="AW87" s="35">
        <f t="shared" si="155"/>
        <v>82.979092644520136</v>
      </c>
      <c r="AX87" s="35">
        <f t="shared" si="156"/>
        <v>81.437512772135577</v>
      </c>
      <c r="AY87" s="35">
        <f t="shared" si="157"/>
        <v>68.339984561750455</v>
      </c>
      <c r="AZ87" s="35">
        <f t="shared" si="158"/>
        <v>74.717292108596453</v>
      </c>
      <c r="BA87" s="35">
        <f t="shared" si="159"/>
        <v>72.448100274187226</v>
      </c>
      <c r="BB87" s="35">
        <f t="shared" si="160"/>
        <v>64.223118021885981</v>
      </c>
      <c r="BC87" s="35">
        <f t="shared" si="161"/>
        <v>57.969798194517288</v>
      </c>
      <c r="BD87" s="35">
        <f t="shared" si="162"/>
        <v>82.780144318605835</v>
      </c>
      <c r="BE87" s="35">
        <f t="shared" si="163"/>
        <v>64.666432666432655</v>
      </c>
      <c r="BF87" s="35">
        <f t="shared" si="164"/>
        <v>76.868244457177255</v>
      </c>
      <c r="BG87" s="36">
        <f t="shared" si="165"/>
        <v>74.816176470588246</v>
      </c>
      <c r="BH87" s="35">
        <f t="shared" si="166"/>
        <v>62.081784386617102</v>
      </c>
      <c r="BI87" s="35">
        <f t="shared" si="167"/>
        <v>60.928433268858797</v>
      </c>
      <c r="BJ87" s="35">
        <f t="shared" si="168"/>
        <v>51.129363449691986</v>
      </c>
      <c r="BK87" s="35">
        <f t="shared" si="169"/>
        <v>55.900621118012424</v>
      </c>
      <c r="BL87" s="35">
        <f t="shared" si="170"/>
        <v>54.20289855072464</v>
      </c>
      <c r="BM87" s="35">
        <f t="shared" si="171"/>
        <v>48.049281314168375</v>
      </c>
      <c r="BN87" s="35">
        <f t="shared" si="172"/>
        <v>43.370786516853933</v>
      </c>
      <c r="BO87" s="35">
        <f t="shared" si="173"/>
        <v>61.932938856015774</v>
      </c>
      <c r="BP87" s="35">
        <f t="shared" si="174"/>
        <v>48.38095238095238</v>
      </c>
      <c r="BQ87" s="35">
        <f t="shared" si="175"/>
        <v>57.509881422924899</v>
      </c>
      <c r="BR87" s="13">
        <f t="shared" si="187"/>
        <v>100</v>
      </c>
      <c r="BS87" s="14">
        <f t="shared" si="188"/>
        <v>82.063882063882048</v>
      </c>
      <c r="BT87" s="13">
        <f t="shared" si="189"/>
        <v>77.395577395577391</v>
      </c>
      <c r="BU87" s="14">
        <f t="shared" si="190"/>
        <v>61.179361179361166</v>
      </c>
      <c r="BV87" s="14">
        <f t="shared" si="191"/>
        <v>66.339066339066335</v>
      </c>
      <c r="BW87" s="14">
        <f t="shared" si="192"/>
        <v>45.945945945945944</v>
      </c>
      <c r="BX87" s="13">
        <f t="shared" si="193"/>
        <v>57.493857493857483</v>
      </c>
      <c r="BY87" s="14">
        <f t="shared" si="194"/>
        <v>47.420147420147416</v>
      </c>
      <c r="BZ87" s="14">
        <f t="shared" si="195"/>
        <v>77.149877149877142</v>
      </c>
      <c r="CA87" s="13">
        <f t="shared" si="196"/>
        <v>62.407862407862403</v>
      </c>
      <c r="CB87" s="14">
        <f t="shared" si="197"/>
        <v>71.49877149877149</v>
      </c>
      <c r="CC87" s="13">
        <v>40.700000000000003</v>
      </c>
      <c r="CD87" s="14">
        <v>33.4</v>
      </c>
      <c r="CE87" s="13">
        <v>31.5</v>
      </c>
      <c r="CF87" s="14">
        <v>24.9</v>
      </c>
      <c r="CG87" s="14">
        <v>27</v>
      </c>
      <c r="CH87" s="14">
        <v>18.7</v>
      </c>
      <c r="CI87" s="13">
        <v>23.4</v>
      </c>
      <c r="CJ87" s="14">
        <v>19.3</v>
      </c>
      <c r="CK87" s="14">
        <v>31.4</v>
      </c>
      <c r="CL87" s="13">
        <v>25.4</v>
      </c>
      <c r="CM87" s="14">
        <v>29.1</v>
      </c>
      <c r="CN87" s="5">
        <v>4.5999999999999996</v>
      </c>
      <c r="CO87" s="5">
        <v>2.2000000000000002</v>
      </c>
      <c r="CP87" s="8">
        <v>2.5</v>
      </c>
      <c r="CQ87" s="5">
        <v>3</v>
      </c>
      <c r="CR87" s="5">
        <v>2.9</v>
      </c>
      <c r="CS87" s="5">
        <v>2.8</v>
      </c>
      <c r="CT87" s="8">
        <v>3.1</v>
      </c>
      <c r="CU87" s="5">
        <v>3.4</v>
      </c>
      <c r="CV87" s="5">
        <v>5.5</v>
      </c>
      <c r="CW87" s="8">
        <v>1.6</v>
      </c>
      <c r="CX87" s="5">
        <v>3.7</v>
      </c>
      <c r="CY87" s="9">
        <f t="shared" si="176"/>
        <v>11.302211302211299</v>
      </c>
      <c r="CZ87" s="9">
        <f t="shared" si="177"/>
        <v>6.5868263473053901</v>
      </c>
      <c r="DA87" s="9">
        <f t="shared" si="178"/>
        <v>7.9365079365079358</v>
      </c>
      <c r="DB87" s="9">
        <f t="shared" si="179"/>
        <v>12.048192771084338</v>
      </c>
      <c r="DC87" s="9">
        <f t="shared" si="180"/>
        <v>10.74074074074074</v>
      </c>
      <c r="DD87" s="9">
        <f t="shared" si="181"/>
        <v>14.973262032085561</v>
      </c>
      <c r="DE87" s="9">
        <f t="shared" si="182"/>
        <v>13.247863247863249</v>
      </c>
      <c r="DF87" s="9">
        <f t="shared" si="183"/>
        <v>17.616580310880828</v>
      </c>
      <c r="DG87" s="9">
        <f t="shared" si="184"/>
        <v>17.515923566878982</v>
      </c>
      <c r="DH87" s="9">
        <f t="shared" si="185"/>
        <v>6.2992125984251981</v>
      </c>
      <c r="DI87" s="9">
        <f t="shared" si="186"/>
        <v>12.714776632302405</v>
      </c>
    </row>
    <row r="88" spans="1:113" x14ac:dyDescent="0.2">
      <c r="A88" s="3" t="s">
        <v>266</v>
      </c>
      <c r="B88" s="3" t="e">
        <f>VLOOKUP(A88,#REF!,5,FALSE)</f>
        <v>#REF!</v>
      </c>
      <c r="C88" s="4">
        <v>4</v>
      </c>
      <c r="D88" s="35">
        <f t="shared" si="121"/>
        <v>-13.30808080808081</v>
      </c>
      <c r="E88" s="35">
        <f t="shared" si="122"/>
        <v>-12.388888888888896</v>
      </c>
      <c r="F88" s="35">
        <f t="shared" si="123"/>
        <v>-12.824427480916016</v>
      </c>
      <c r="G88" s="35">
        <f t="shared" si="124"/>
        <v>-13.999218749999995</v>
      </c>
      <c r="H88" s="35">
        <f t="shared" si="125"/>
        <v>-7.4835937500000078</v>
      </c>
      <c r="I88" s="35">
        <f t="shared" si="126"/>
        <v>-0.18467741935483772</v>
      </c>
      <c r="J88" s="35">
        <f t="shared" si="127"/>
        <v>-4.1610619469026524</v>
      </c>
      <c r="K88" s="35">
        <f t="shared" si="128"/>
        <v>-6.9277310924369733</v>
      </c>
      <c r="L88" s="35">
        <f t="shared" si="129"/>
        <v>-3.9571428571428626</v>
      </c>
      <c r="M88" s="35">
        <f t="shared" si="130"/>
        <v>-15.438679245283014</v>
      </c>
      <c r="N88" s="35">
        <f t="shared" si="131"/>
        <v>-9.3484848484848531</v>
      </c>
      <c r="O88" s="36">
        <f t="shared" si="132"/>
        <v>0.70909090909091077</v>
      </c>
      <c r="P88" s="35">
        <f t="shared" si="133"/>
        <v>0.20909090909091077</v>
      </c>
      <c r="Q88" s="35">
        <f t="shared" si="134"/>
        <v>-1.0909090909090882</v>
      </c>
      <c r="R88" s="35">
        <f t="shared" si="135"/>
        <v>-4.0909090909090882</v>
      </c>
      <c r="S88" s="35">
        <f t="shared" si="136"/>
        <v>1.5090909090909115</v>
      </c>
      <c r="T88" s="35">
        <f t="shared" si="137"/>
        <v>2.5090909090909115</v>
      </c>
      <c r="U88" s="35">
        <f t="shared" si="138"/>
        <v>4.5090909090909115</v>
      </c>
      <c r="V88" s="35">
        <f t="shared" si="139"/>
        <v>0.60909090909091113</v>
      </c>
      <c r="W88" s="35">
        <f t="shared" si="140"/>
        <v>3.9090909090909101</v>
      </c>
      <c r="X88" s="35">
        <f t="shared" si="141"/>
        <v>-7.3909090909090889</v>
      </c>
      <c r="Y88" s="35">
        <f t="shared" si="142"/>
        <v>-1.3909090909090889</v>
      </c>
      <c r="Z88" s="35">
        <f t="shared" si="143"/>
        <v>100</v>
      </c>
      <c r="AA88" s="35">
        <f t="shared" si="144"/>
        <v>97.554845803445204</v>
      </c>
      <c r="AB88" s="35">
        <f t="shared" si="145"/>
        <v>51.716634429400386</v>
      </c>
      <c r="AC88" s="35">
        <f t="shared" si="146"/>
        <v>41.619609856262834</v>
      </c>
      <c r="AD88" s="35">
        <f t="shared" si="147"/>
        <v>66.964285714285708</v>
      </c>
      <c r="AE88" s="35">
        <f t="shared" si="148"/>
        <v>100</v>
      </c>
      <c r="AF88" s="35">
        <f t="shared" si="149"/>
        <v>100</v>
      </c>
      <c r="AG88" s="35">
        <f t="shared" si="150"/>
        <v>85.726591760299627</v>
      </c>
      <c r="AH88" s="35">
        <f t="shared" si="151"/>
        <v>92.853385930308988</v>
      </c>
      <c r="AI88" s="35">
        <f t="shared" si="152"/>
        <v>48.588744588744596</v>
      </c>
      <c r="AJ88" s="35">
        <f t="shared" si="153"/>
        <v>99.999999999999986</v>
      </c>
      <c r="AK88" s="36">
        <f t="shared" si="110"/>
        <v>100</v>
      </c>
      <c r="AL88" s="35">
        <f t="shared" si="111"/>
        <v>96.478873239436624</v>
      </c>
      <c r="AM88" s="35">
        <f t="shared" si="112"/>
        <v>77.5</v>
      </c>
      <c r="AN88" s="35">
        <f t="shared" si="113"/>
        <v>58.75</v>
      </c>
      <c r="AO88" s="35">
        <f t="shared" si="114"/>
        <v>93.75</v>
      </c>
      <c r="AP88" s="35">
        <f t="shared" si="115"/>
        <v>100</v>
      </c>
      <c r="AQ88" s="35">
        <f t="shared" si="116"/>
        <v>100</v>
      </c>
      <c r="AR88" s="35">
        <f t="shared" si="117"/>
        <v>78.333333333333329</v>
      </c>
      <c r="AS88" s="35">
        <f t="shared" si="118"/>
        <v>96.666666666666657</v>
      </c>
      <c r="AT88" s="35">
        <f t="shared" si="119"/>
        <v>50.413223140495866</v>
      </c>
      <c r="AU88" s="35">
        <f t="shared" si="120"/>
        <v>100</v>
      </c>
      <c r="AV88" s="36">
        <f t="shared" si="154"/>
        <v>56.28446691176471</v>
      </c>
      <c r="AW88" s="35">
        <f t="shared" si="155"/>
        <v>54.9082249070632</v>
      </c>
      <c r="AX88" s="35">
        <f t="shared" si="156"/>
        <v>51.716634429400386</v>
      </c>
      <c r="AY88" s="35">
        <f t="shared" si="157"/>
        <v>41.619609856262834</v>
      </c>
      <c r="AZ88" s="35">
        <f t="shared" si="158"/>
        <v>66.964285714285708</v>
      </c>
      <c r="BA88" s="35">
        <f t="shared" si="159"/>
        <v>100</v>
      </c>
      <c r="BB88" s="35">
        <f t="shared" si="160"/>
        <v>79.697125256673516</v>
      </c>
      <c r="BC88" s="35">
        <f t="shared" si="161"/>
        <v>68.321629213483149</v>
      </c>
      <c r="BD88" s="35">
        <f t="shared" si="162"/>
        <v>74.001479289940818</v>
      </c>
      <c r="BE88" s="35">
        <f t="shared" si="163"/>
        <v>25.053571428571431</v>
      </c>
      <c r="BF88" s="35">
        <f t="shared" si="164"/>
        <v>51.562499999999993</v>
      </c>
      <c r="BG88" s="36">
        <f t="shared" si="165"/>
        <v>26.102941176470591</v>
      </c>
      <c r="BH88" s="35">
        <f t="shared" si="166"/>
        <v>25.464684014869889</v>
      </c>
      <c r="BI88" s="35">
        <f t="shared" si="167"/>
        <v>23.984526112185684</v>
      </c>
      <c r="BJ88" s="35">
        <f t="shared" si="168"/>
        <v>19.301848049281315</v>
      </c>
      <c r="BK88" s="35">
        <f t="shared" si="169"/>
        <v>31.055900621118013</v>
      </c>
      <c r="BL88" s="35">
        <f t="shared" si="170"/>
        <v>46.376811594202898</v>
      </c>
      <c r="BM88" s="35">
        <f t="shared" si="171"/>
        <v>36.960985626283367</v>
      </c>
      <c r="BN88" s="35">
        <f t="shared" si="172"/>
        <v>31.685393258426966</v>
      </c>
      <c r="BO88" s="35">
        <f t="shared" si="173"/>
        <v>34.319526627218927</v>
      </c>
      <c r="BP88" s="35">
        <f t="shared" si="174"/>
        <v>11.619047619047619</v>
      </c>
      <c r="BQ88" s="35">
        <f t="shared" si="175"/>
        <v>23.913043478260867</v>
      </c>
      <c r="BR88" s="13">
        <f t="shared" si="187"/>
        <v>78.888888888888886</v>
      </c>
      <c r="BS88" s="14">
        <f t="shared" si="188"/>
        <v>76.111111111111114</v>
      </c>
      <c r="BT88" s="13">
        <f t="shared" si="189"/>
        <v>68.888888888888886</v>
      </c>
      <c r="BU88" s="14">
        <f t="shared" si="190"/>
        <v>52.222222222222229</v>
      </c>
      <c r="BV88" s="14">
        <f t="shared" si="191"/>
        <v>83.333333333333343</v>
      </c>
      <c r="BW88" s="14">
        <f t="shared" si="192"/>
        <v>88.888888888888886</v>
      </c>
      <c r="BX88" s="13">
        <f t="shared" si="193"/>
        <v>100</v>
      </c>
      <c r="BY88" s="14">
        <f t="shared" si="194"/>
        <v>78.333333333333329</v>
      </c>
      <c r="BZ88" s="14">
        <f t="shared" si="195"/>
        <v>96.666666666666657</v>
      </c>
      <c r="CA88" s="13">
        <f t="shared" si="196"/>
        <v>33.888888888888886</v>
      </c>
      <c r="CB88" s="14">
        <f t="shared" si="197"/>
        <v>67.222222222222214</v>
      </c>
      <c r="CC88" s="13">
        <v>14.2</v>
      </c>
      <c r="CD88" s="14">
        <v>13.7</v>
      </c>
      <c r="CE88" s="13">
        <v>12.4</v>
      </c>
      <c r="CF88" s="14">
        <v>9.4</v>
      </c>
      <c r="CG88" s="14">
        <v>15</v>
      </c>
      <c r="CH88" s="14">
        <v>16</v>
      </c>
      <c r="CI88" s="13">
        <v>18</v>
      </c>
      <c r="CJ88" s="14">
        <v>14.1</v>
      </c>
      <c r="CK88" s="14">
        <v>17.399999999999999</v>
      </c>
      <c r="CL88" s="13">
        <v>6.1</v>
      </c>
      <c r="CM88" s="14">
        <v>12.1</v>
      </c>
      <c r="CN88" s="5">
        <v>2.4</v>
      </c>
      <c r="CO88" s="5">
        <v>2.6</v>
      </c>
      <c r="CP88" s="8">
        <v>1.6</v>
      </c>
      <c r="CQ88" s="5">
        <v>1.1000000000000001</v>
      </c>
      <c r="CR88" s="5">
        <v>2.7</v>
      </c>
      <c r="CS88" s="5">
        <v>2.4</v>
      </c>
      <c r="CT88" s="8">
        <v>2.5</v>
      </c>
      <c r="CU88" s="5">
        <v>1.4</v>
      </c>
      <c r="CV88" s="5">
        <v>1.6</v>
      </c>
      <c r="CW88" s="8">
        <v>0.3</v>
      </c>
      <c r="CX88" s="5">
        <v>4.4000000000000004</v>
      </c>
      <c r="CY88" s="9">
        <f t="shared" si="176"/>
        <v>16.901408450704224</v>
      </c>
      <c r="CZ88" s="9">
        <f t="shared" si="177"/>
        <v>18.978102189781023</v>
      </c>
      <c r="DA88" s="9">
        <f t="shared" si="178"/>
        <v>12.903225806451612</v>
      </c>
      <c r="DB88" s="9">
        <f t="shared" si="179"/>
        <v>11.702127659574469</v>
      </c>
      <c r="DC88" s="9">
        <f t="shared" si="180"/>
        <v>18.000000000000004</v>
      </c>
      <c r="DD88" s="9">
        <f t="shared" si="181"/>
        <v>15</v>
      </c>
      <c r="DE88" s="9">
        <f t="shared" si="182"/>
        <v>13.888888888888889</v>
      </c>
      <c r="DF88" s="9">
        <f t="shared" si="183"/>
        <v>9.9290780141843964</v>
      </c>
      <c r="DG88" s="9">
        <f t="shared" si="184"/>
        <v>9.1954022988505759</v>
      </c>
      <c r="DH88" s="9">
        <f t="shared" si="185"/>
        <v>4.918032786885246</v>
      </c>
      <c r="DI88" s="9">
        <f t="shared" si="186"/>
        <v>36.363636363636367</v>
      </c>
    </row>
    <row r="89" spans="1:113" x14ac:dyDescent="0.2">
      <c r="A89" s="3" t="s">
        <v>267</v>
      </c>
      <c r="B89" s="3" t="e">
        <f>VLOOKUP(A89,#REF!,5,FALSE)</f>
        <v>#REF!</v>
      </c>
      <c r="C89" s="4">
        <v>5</v>
      </c>
      <c r="D89" s="35" t="str">
        <f t="shared" si="121"/>
        <v/>
      </c>
      <c r="E89" s="35" t="str">
        <f t="shared" si="122"/>
        <v/>
      </c>
      <c r="F89" s="35">
        <f t="shared" si="123"/>
        <v>-1.2244274809160167</v>
      </c>
      <c r="G89" s="35">
        <f t="shared" si="124"/>
        <v>-10.899218749999996</v>
      </c>
      <c r="H89" s="35">
        <f t="shared" si="125"/>
        <v>5.4164062499999908</v>
      </c>
      <c r="I89" s="35">
        <f t="shared" si="126"/>
        <v>8.615322580645163</v>
      </c>
      <c r="J89" s="35" t="str">
        <f t="shared" si="127"/>
        <v/>
      </c>
      <c r="K89" s="35" t="str">
        <f t="shared" si="128"/>
        <v/>
      </c>
      <c r="L89" s="35" t="str">
        <f t="shared" si="129"/>
        <v/>
      </c>
      <c r="M89" s="35" t="str">
        <f t="shared" si="130"/>
        <v/>
      </c>
      <c r="N89" s="35" t="str">
        <f t="shared" si="131"/>
        <v/>
      </c>
      <c r="O89" s="36" t="str">
        <f t="shared" si="132"/>
        <v/>
      </c>
      <c r="P89" s="35" t="str">
        <f t="shared" si="133"/>
        <v/>
      </c>
      <c r="Q89" s="35">
        <f t="shared" si="134"/>
        <v>1.6999999999999993</v>
      </c>
      <c r="R89" s="35">
        <f t="shared" si="135"/>
        <v>-9.8000000000000007</v>
      </c>
      <c r="S89" s="35">
        <f t="shared" si="136"/>
        <v>5.5999999999999979</v>
      </c>
      <c r="T89" s="35">
        <f t="shared" si="137"/>
        <v>2.5</v>
      </c>
      <c r="U89" s="35" t="str">
        <f t="shared" si="138"/>
        <v/>
      </c>
      <c r="V89" s="35" t="str">
        <f t="shared" si="139"/>
        <v/>
      </c>
      <c r="W89" s="35" t="str">
        <f t="shared" si="140"/>
        <v/>
      </c>
      <c r="X89" s="35" t="str">
        <f t="shared" si="141"/>
        <v/>
      </c>
      <c r="Y89" s="35" t="str">
        <f t="shared" si="142"/>
        <v/>
      </c>
      <c r="Z89" s="35">
        <f t="shared" si="143"/>
        <v>0</v>
      </c>
      <c r="AA89" s="35">
        <f t="shared" si="144"/>
        <v>0</v>
      </c>
      <c r="AB89" s="35">
        <f t="shared" si="145"/>
        <v>64.578523741186743</v>
      </c>
      <c r="AC89" s="35">
        <f t="shared" si="146"/>
        <v>35.706597337219314</v>
      </c>
      <c r="AD89" s="35">
        <f t="shared" si="147"/>
        <v>80.357142857142847</v>
      </c>
      <c r="AE89" s="35">
        <f t="shared" si="148"/>
        <v>100</v>
      </c>
      <c r="AF89" s="35">
        <f t="shared" si="149"/>
        <v>0</v>
      </c>
      <c r="AG89" s="35">
        <f t="shared" si="150"/>
        <v>0</v>
      </c>
      <c r="AH89" s="35">
        <f t="shared" si="151"/>
        <v>0</v>
      </c>
      <c r="AI89" s="35">
        <f t="shared" si="152"/>
        <v>0</v>
      </c>
      <c r="AJ89" s="35">
        <f t="shared" si="153"/>
        <v>0</v>
      </c>
      <c r="AK89" s="36">
        <f t="shared" si="110"/>
        <v>0</v>
      </c>
      <c r="AL89" s="35">
        <f t="shared" si="111"/>
        <v>0</v>
      </c>
      <c r="AM89" s="35">
        <f t="shared" si="112"/>
        <v>86.021505376344095</v>
      </c>
      <c r="AN89" s="35">
        <f t="shared" si="113"/>
        <v>44.802867383512549</v>
      </c>
      <c r="AO89" s="35">
        <f t="shared" si="114"/>
        <v>100</v>
      </c>
      <c r="AP89" s="35">
        <f t="shared" si="115"/>
        <v>88.8888888888889</v>
      </c>
      <c r="AQ89" s="35">
        <f t="shared" si="116"/>
        <v>0</v>
      </c>
      <c r="AR89" s="35">
        <f t="shared" si="117"/>
        <v>0</v>
      </c>
      <c r="AS89" s="35">
        <f t="shared" si="118"/>
        <v>0</v>
      </c>
      <c r="AT89" s="35">
        <f t="shared" si="119"/>
        <v>0</v>
      </c>
      <c r="AU89" s="35">
        <f t="shared" si="120"/>
        <v>0</v>
      </c>
      <c r="AV89" s="36">
        <f t="shared" si="154"/>
        <v>0</v>
      </c>
      <c r="AW89" s="35">
        <f t="shared" si="155"/>
        <v>0</v>
      </c>
      <c r="AX89" s="35">
        <f t="shared" si="156"/>
        <v>64.578523741186743</v>
      </c>
      <c r="AY89" s="35">
        <f t="shared" si="157"/>
        <v>35.706597337219314</v>
      </c>
      <c r="AZ89" s="35">
        <f t="shared" si="158"/>
        <v>80.357142857142847</v>
      </c>
      <c r="BA89" s="35">
        <f t="shared" si="159"/>
        <v>100</v>
      </c>
      <c r="BB89" s="35">
        <f t="shared" si="160"/>
        <v>0</v>
      </c>
      <c r="BC89" s="35">
        <f t="shared" si="161"/>
        <v>0</v>
      </c>
      <c r="BD89" s="35">
        <f t="shared" si="162"/>
        <v>0</v>
      </c>
      <c r="BE89" s="35">
        <f t="shared" si="163"/>
        <v>0</v>
      </c>
      <c r="BF89" s="35">
        <f t="shared" si="164"/>
        <v>0</v>
      </c>
      <c r="BG89" s="36">
        <f t="shared" si="165"/>
        <v>0</v>
      </c>
      <c r="BH89" s="35">
        <f t="shared" si="166"/>
        <v>0</v>
      </c>
      <c r="BI89" s="35">
        <f t="shared" si="167"/>
        <v>46.421663442940037</v>
      </c>
      <c r="BJ89" s="35">
        <f t="shared" si="168"/>
        <v>25.66735112936345</v>
      </c>
      <c r="BK89" s="35">
        <f t="shared" si="169"/>
        <v>57.763975155279503</v>
      </c>
      <c r="BL89" s="35">
        <f t="shared" si="170"/>
        <v>71.884057971014499</v>
      </c>
      <c r="BM89" s="35">
        <f t="shared" si="171"/>
        <v>0</v>
      </c>
      <c r="BN89" s="35">
        <f t="shared" si="172"/>
        <v>0</v>
      </c>
      <c r="BO89" s="35">
        <f t="shared" si="173"/>
        <v>0</v>
      </c>
      <c r="BP89" s="35">
        <f t="shared" si="174"/>
        <v>0</v>
      </c>
      <c r="BQ89" s="35">
        <f t="shared" si="175"/>
        <v>0</v>
      </c>
      <c r="BR89" s="13">
        <f t="shared" si="187"/>
        <v>0</v>
      </c>
      <c r="BS89" s="14">
        <f t="shared" si="188"/>
        <v>0</v>
      </c>
      <c r="BT89" s="13">
        <f t="shared" si="189"/>
        <v>86.021505376344081</v>
      </c>
      <c r="BU89" s="14">
        <f t="shared" si="190"/>
        <v>44.802867383512549</v>
      </c>
      <c r="BV89" s="14">
        <f t="shared" si="191"/>
        <v>100</v>
      </c>
      <c r="BW89" s="14">
        <f t="shared" si="192"/>
        <v>88.8888888888889</v>
      </c>
      <c r="BX89" s="13">
        <f t="shared" si="193"/>
        <v>0</v>
      </c>
      <c r="BY89" s="14">
        <f t="shared" si="194"/>
        <v>0</v>
      </c>
      <c r="BZ89" s="14">
        <f t="shared" si="195"/>
        <v>0</v>
      </c>
      <c r="CA89" s="13">
        <f t="shared" si="196"/>
        <v>0</v>
      </c>
      <c r="CB89" s="14">
        <f t="shared" si="197"/>
        <v>0</v>
      </c>
      <c r="CE89" s="13">
        <v>24</v>
      </c>
      <c r="CF89" s="14">
        <v>12.5</v>
      </c>
      <c r="CG89" s="14">
        <v>27.9</v>
      </c>
      <c r="CH89" s="14">
        <v>24.8</v>
      </c>
      <c r="CN89" s="5" t="s">
        <v>180</v>
      </c>
      <c r="CO89" s="5" t="s">
        <v>180</v>
      </c>
      <c r="CP89" s="8">
        <v>2.4</v>
      </c>
      <c r="CQ89" s="5">
        <v>1.9</v>
      </c>
      <c r="CR89" s="5">
        <v>3.5</v>
      </c>
      <c r="CS89" s="5">
        <v>3.1</v>
      </c>
      <c r="CT89" s="8" t="s">
        <v>180</v>
      </c>
      <c r="CU89" s="5" t="s">
        <v>180</v>
      </c>
      <c r="CV89" s="5" t="s">
        <v>180</v>
      </c>
      <c r="CW89" s="8" t="s">
        <v>180</v>
      </c>
      <c r="CX89" s="5" t="s">
        <v>180</v>
      </c>
      <c r="CY89" s="9" t="str">
        <f t="shared" si="176"/>
        <v/>
      </c>
      <c r="CZ89" s="9" t="str">
        <f t="shared" si="177"/>
        <v/>
      </c>
      <c r="DA89" s="9">
        <f t="shared" si="178"/>
        <v>10</v>
      </c>
      <c r="DB89" s="9">
        <f t="shared" si="179"/>
        <v>15.2</v>
      </c>
      <c r="DC89" s="9">
        <f t="shared" si="180"/>
        <v>12.544802867383515</v>
      </c>
      <c r="DD89" s="9">
        <f t="shared" si="181"/>
        <v>12.5</v>
      </c>
      <c r="DE89" s="9" t="str">
        <f t="shared" si="182"/>
        <v/>
      </c>
      <c r="DF89" s="9" t="str">
        <f t="shared" si="183"/>
        <v/>
      </c>
      <c r="DG89" s="9" t="str">
        <f t="shared" si="184"/>
        <v/>
      </c>
      <c r="DH89" s="9" t="str">
        <f t="shared" si="185"/>
        <v/>
      </c>
      <c r="DI89" s="9" t="str">
        <f t="shared" si="186"/>
        <v/>
      </c>
    </row>
    <row r="90" spans="1:113" x14ac:dyDescent="0.2">
      <c r="A90" s="3" t="s">
        <v>268</v>
      </c>
      <c r="B90" s="3" t="e">
        <f>VLOOKUP(A90,#REF!,5,FALSE)</f>
        <v>#REF!</v>
      </c>
      <c r="C90" s="4">
        <v>5</v>
      </c>
      <c r="D90" s="35">
        <f t="shared" si="121"/>
        <v>-3.508080808080809</v>
      </c>
      <c r="E90" s="35">
        <f t="shared" si="122"/>
        <v>-1.3888888888888964</v>
      </c>
      <c r="F90" s="35">
        <f t="shared" si="123"/>
        <v>10.675572519083982</v>
      </c>
      <c r="G90" s="35">
        <f t="shared" si="124"/>
        <v>8.400781250000005</v>
      </c>
      <c r="H90" s="35">
        <f t="shared" si="125"/>
        <v>12.816406249999989</v>
      </c>
      <c r="I90" s="35">
        <f t="shared" si="126"/>
        <v>11.815322580645162</v>
      </c>
      <c r="J90" s="35">
        <f t="shared" si="127"/>
        <v>1.3389380530973476</v>
      </c>
      <c r="K90" s="35">
        <f t="shared" si="128"/>
        <v>7.0722689075630285</v>
      </c>
      <c r="L90" s="35">
        <f t="shared" si="129"/>
        <v>3.6428571428571388</v>
      </c>
      <c r="M90" s="35">
        <f t="shared" si="130"/>
        <v>8.5613207547169878</v>
      </c>
      <c r="N90" s="35">
        <f t="shared" si="131"/>
        <v>0.95151515151514587</v>
      </c>
      <c r="O90" s="36">
        <f t="shared" si="132"/>
        <v>-4.072727272727267</v>
      </c>
      <c r="P90" s="35">
        <f t="shared" si="133"/>
        <v>-3.3727272727272677</v>
      </c>
      <c r="Q90" s="35">
        <f t="shared" si="134"/>
        <v>7.8272727272727316</v>
      </c>
      <c r="R90" s="35">
        <f t="shared" si="135"/>
        <v>3.7272727272727337</v>
      </c>
      <c r="S90" s="35">
        <f t="shared" si="136"/>
        <v>7.2272727272727302</v>
      </c>
      <c r="T90" s="35">
        <f t="shared" si="137"/>
        <v>-7.2727272727266978E-2</v>
      </c>
      <c r="U90" s="35">
        <f t="shared" si="138"/>
        <v>-4.572727272727267</v>
      </c>
      <c r="V90" s="35">
        <f t="shared" si="139"/>
        <v>2.7272727272734443E-2</v>
      </c>
      <c r="W90" s="35">
        <f t="shared" si="140"/>
        <v>-3.072727272727267</v>
      </c>
      <c r="X90" s="35">
        <f t="shared" si="141"/>
        <v>2.0272727272727344</v>
      </c>
      <c r="Y90" s="35">
        <f t="shared" si="142"/>
        <v>-5.6727272727272684</v>
      </c>
      <c r="Z90" s="35">
        <f t="shared" si="143"/>
        <v>96.094308168611576</v>
      </c>
      <c r="AA90" s="35">
        <f t="shared" si="144"/>
        <v>100.00000000000001</v>
      </c>
      <c r="AB90" s="35">
        <f t="shared" si="145"/>
        <v>85.558856037579446</v>
      </c>
      <c r="AC90" s="35">
        <f t="shared" si="146"/>
        <v>80.456145497213242</v>
      </c>
      <c r="AD90" s="35">
        <f t="shared" si="147"/>
        <v>90.051020408163254</v>
      </c>
      <c r="AE90" s="35">
        <f t="shared" si="148"/>
        <v>100</v>
      </c>
      <c r="AF90" s="35">
        <f t="shared" si="149"/>
        <v>76.417458913969611</v>
      </c>
      <c r="AG90" s="35">
        <f t="shared" si="150"/>
        <v>100</v>
      </c>
      <c r="AH90" s="35">
        <f t="shared" si="151"/>
        <v>78.088259035425736</v>
      </c>
      <c r="AI90" s="35">
        <f t="shared" si="152"/>
        <v>100</v>
      </c>
      <c r="AJ90" s="35">
        <f t="shared" si="153"/>
        <v>77.212979134111578</v>
      </c>
      <c r="AK90" s="36">
        <f t="shared" si="110"/>
        <v>97.165991902834008</v>
      </c>
      <c r="AL90" s="35">
        <f t="shared" si="111"/>
        <v>100</v>
      </c>
      <c r="AM90" s="35">
        <f t="shared" si="112"/>
        <v>100</v>
      </c>
      <c r="AN90" s="35">
        <f t="shared" si="113"/>
        <v>88.579387186629532</v>
      </c>
      <c r="AO90" s="35">
        <f t="shared" si="114"/>
        <v>98.328690807799433</v>
      </c>
      <c r="AP90" s="35">
        <f t="shared" si="115"/>
        <v>77.994428969359333</v>
      </c>
      <c r="AQ90" s="35">
        <f t="shared" si="116"/>
        <v>83.629893238434164</v>
      </c>
      <c r="AR90" s="35">
        <f t="shared" si="117"/>
        <v>100</v>
      </c>
      <c r="AS90" s="35">
        <f t="shared" si="118"/>
        <v>88.967971530249102</v>
      </c>
      <c r="AT90" s="35">
        <f t="shared" si="119"/>
        <v>100</v>
      </c>
      <c r="AU90" s="35">
        <f t="shared" si="120"/>
        <v>74.418604651162781</v>
      </c>
      <c r="AV90" s="36">
        <f t="shared" si="154"/>
        <v>54.359243697478988</v>
      </c>
      <c r="AW90" s="35">
        <f t="shared" si="155"/>
        <v>56.568640467339357</v>
      </c>
      <c r="AX90" s="35">
        <f t="shared" si="156"/>
        <v>85.558856037579446</v>
      </c>
      <c r="AY90" s="35">
        <f t="shared" si="157"/>
        <v>80.456145497213242</v>
      </c>
      <c r="AZ90" s="35">
        <f t="shared" si="158"/>
        <v>90.051020408163254</v>
      </c>
      <c r="BA90" s="35">
        <f t="shared" si="159"/>
        <v>100</v>
      </c>
      <c r="BB90" s="35">
        <f t="shared" si="160"/>
        <v>59.456585508946901</v>
      </c>
      <c r="BC90" s="35">
        <f t="shared" si="161"/>
        <v>77.804975922953446</v>
      </c>
      <c r="BD90" s="35">
        <f t="shared" si="162"/>
        <v>60.756551141166511</v>
      </c>
      <c r="BE90" s="35">
        <f t="shared" si="163"/>
        <v>70.642857142857139</v>
      </c>
      <c r="BF90" s="35">
        <f t="shared" si="164"/>
        <v>54.54545454545454</v>
      </c>
      <c r="BG90" s="36">
        <f t="shared" si="165"/>
        <v>44.117647058823529</v>
      </c>
      <c r="BH90" s="35">
        <f t="shared" si="166"/>
        <v>45.910780669144984</v>
      </c>
      <c r="BI90" s="35">
        <f t="shared" si="167"/>
        <v>69.439071566731144</v>
      </c>
      <c r="BJ90" s="35">
        <f t="shared" si="168"/>
        <v>65.297741273100613</v>
      </c>
      <c r="BK90" s="35">
        <f t="shared" si="169"/>
        <v>73.084886128364388</v>
      </c>
      <c r="BL90" s="35">
        <f t="shared" si="170"/>
        <v>81.159420289855078</v>
      </c>
      <c r="BM90" s="35">
        <f t="shared" si="171"/>
        <v>48.254620123203281</v>
      </c>
      <c r="BN90" s="35">
        <f t="shared" si="172"/>
        <v>63.146067415730336</v>
      </c>
      <c r="BO90" s="35">
        <f t="shared" si="173"/>
        <v>49.309664694280073</v>
      </c>
      <c r="BP90" s="35">
        <f t="shared" si="174"/>
        <v>57.333333333333336</v>
      </c>
      <c r="BQ90" s="35">
        <f t="shared" si="175"/>
        <v>44.268774703557312</v>
      </c>
      <c r="BR90" s="13">
        <f t="shared" si="187"/>
        <v>66.852367688022284</v>
      </c>
      <c r="BS90" s="14">
        <f t="shared" si="188"/>
        <v>68.80222841225627</v>
      </c>
      <c r="BT90" s="13">
        <f t="shared" si="189"/>
        <v>100</v>
      </c>
      <c r="BU90" s="14">
        <f t="shared" si="190"/>
        <v>88.579387186629532</v>
      </c>
      <c r="BV90" s="14">
        <f t="shared" si="191"/>
        <v>98.328690807799433</v>
      </c>
      <c r="BW90" s="14">
        <f t="shared" si="192"/>
        <v>77.994428969359333</v>
      </c>
      <c r="BX90" s="13">
        <f t="shared" si="193"/>
        <v>65.459610027855149</v>
      </c>
      <c r="BY90" s="14">
        <f t="shared" si="194"/>
        <v>78.272980501392766</v>
      </c>
      <c r="BZ90" s="14">
        <f t="shared" si="195"/>
        <v>69.637883008356553</v>
      </c>
      <c r="CA90" s="13">
        <f t="shared" si="196"/>
        <v>83.844011142061291</v>
      </c>
      <c r="CB90" s="14">
        <f t="shared" si="197"/>
        <v>62.395543175487468</v>
      </c>
      <c r="CC90" s="13">
        <v>24</v>
      </c>
      <c r="CD90" s="14">
        <v>24.7</v>
      </c>
      <c r="CE90" s="13">
        <v>35.9</v>
      </c>
      <c r="CF90" s="14">
        <v>31.8</v>
      </c>
      <c r="CG90" s="14">
        <v>35.299999999999997</v>
      </c>
      <c r="CH90" s="14">
        <v>28</v>
      </c>
      <c r="CI90" s="13">
        <v>23.5</v>
      </c>
      <c r="CJ90" s="14">
        <v>28.1</v>
      </c>
      <c r="CK90" s="14">
        <v>25</v>
      </c>
      <c r="CL90" s="13">
        <v>30.1</v>
      </c>
      <c r="CM90" s="14">
        <v>22.4</v>
      </c>
      <c r="CN90" s="5">
        <v>3.2</v>
      </c>
      <c r="CO90" s="5">
        <v>7.1</v>
      </c>
      <c r="CP90" s="8">
        <v>2.6</v>
      </c>
      <c r="CQ90" s="5">
        <v>3.1</v>
      </c>
      <c r="CR90" s="5">
        <v>1.8</v>
      </c>
      <c r="CS90" s="5">
        <v>3.3</v>
      </c>
      <c r="CT90" s="8">
        <v>1.9</v>
      </c>
      <c r="CU90" s="5">
        <v>3.8</v>
      </c>
      <c r="CV90" s="5">
        <v>3.6</v>
      </c>
      <c r="CW90" s="8">
        <v>3.8</v>
      </c>
      <c r="CX90" s="5">
        <v>3.6</v>
      </c>
      <c r="CY90" s="9">
        <f t="shared" si="176"/>
        <v>13.333333333333334</v>
      </c>
      <c r="CZ90" s="9">
        <f t="shared" si="177"/>
        <v>28.74493927125506</v>
      </c>
      <c r="DA90" s="9">
        <f t="shared" si="178"/>
        <v>7.2423398328690807</v>
      </c>
      <c r="DB90" s="9">
        <f t="shared" si="179"/>
        <v>9.7484276729559749</v>
      </c>
      <c r="DC90" s="9">
        <f t="shared" si="180"/>
        <v>5.0991501416430598</v>
      </c>
      <c r="DD90" s="9">
        <f t="shared" si="181"/>
        <v>11.785714285714285</v>
      </c>
      <c r="DE90" s="9">
        <f t="shared" si="182"/>
        <v>8.0851063829787222</v>
      </c>
      <c r="DF90" s="9">
        <f t="shared" si="183"/>
        <v>13.523131672597863</v>
      </c>
      <c r="DG90" s="9">
        <f t="shared" si="184"/>
        <v>14.400000000000002</v>
      </c>
      <c r="DH90" s="9">
        <f t="shared" si="185"/>
        <v>12.624584717607974</v>
      </c>
      <c r="DI90" s="9">
        <f t="shared" si="186"/>
        <v>16.071428571428573</v>
      </c>
    </row>
    <row r="91" spans="1:113" x14ac:dyDescent="0.2">
      <c r="A91" s="81" t="s">
        <v>470</v>
      </c>
      <c r="B91" s="3" t="e">
        <f>VLOOKUP(A91,#REF!,5,FALSE)</f>
        <v>#REF!</v>
      </c>
      <c r="C91" s="4">
        <v>3</v>
      </c>
      <c r="D91" s="35">
        <f t="shared" si="121"/>
        <v>-20.408080808080811</v>
      </c>
      <c r="E91" s="35">
        <f t="shared" si="122"/>
        <v>-18.988888888888894</v>
      </c>
      <c r="F91" s="35">
        <f t="shared" si="123"/>
        <v>-3.2244274809160167</v>
      </c>
      <c r="G91" s="35">
        <f t="shared" si="124"/>
        <v>3.7007812500000057</v>
      </c>
      <c r="H91" s="35">
        <f t="shared" si="125"/>
        <v>-13.483593750000008</v>
      </c>
      <c r="I91" s="35">
        <f t="shared" si="126"/>
        <v>-10.184677419354838</v>
      </c>
      <c r="J91" s="35">
        <f t="shared" si="127"/>
        <v>-15.161061946902652</v>
      </c>
      <c r="K91" s="35">
        <f t="shared" si="128"/>
        <v>-0.82773109243697363</v>
      </c>
      <c r="L91" s="35">
        <f t="shared" si="129"/>
        <v>-15.657142857142862</v>
      </c>
      <c r="M91" s="35">
        <f t="shared" si="130"/>
        <v>-13.538679245283014</v>
      </c>
      <c r="N91" s="35">
        <f t="shared" si="131"/>
        <v>-15.548484848484852</v>
      </c>
      <c r="O91" s="36">
        <f t="shared" si="132"/>
        <v>-4.2727272727272751</v>
      </c>
      <c r="P91" s="35">
        <f t="shared" si="133"/>
        <v>-4.2727272727272751</v>
      </c>
      <c r="Q91" s="35">
        <f t="shared" si="134"/>
        <v>10.627272727272725</v>
      </c>
      <c r="R91" s="35">
        <f t="shared" si="135"/>
        <v>15.727272727272727</v>
      </c>
      <c r="S91" s="35">
        <f t="shared" si="136"/>
        <v>-2.3727272727272748</v>
      </c>
      <c r="T91" s="35">
        <f t="shared" si="137"/>
        <v>-5.3727272727272748</v>
      </c>
      <c r="U91" s="35">
        <f t="shared" si="138"/>
        <v>-4.3727272727272748</v>
      </c>
      <c r="V91" s="35">
        <f t="shared" si="139"/>
        <v>8.8272727272727245</v>
      </c>
      <c r="W91" s="35">
        <f t="shared" si="140"/>
        <v>-5.6727272727272746</v>
      </c>
      <c r="X91" s="35">
        <f t="shared" si="141"/>
        <v>-3.3727272727272748</v>
      </c>
      <c r="Y91" s="35">
        <f t="shared" si="142"/>
        <v>-5.4727272727272744</v>
      </c>
      <c r="Z91" s="35">
        <f t="shared" si="143"/>
        <v>98.89705882352942</v>
      </c>
      <c r="AA91" s="35">
        <f t="shared" si="144"/>
        <v>100</v>
      </c>
      <c r="AB91" s="35">
        <f t="shared" si="145"/>
        <v>76.470126403391689</v>
      </c>
      <c r="AC91" s="35">
        <f t="shared" si="146"/>
        <v>100</v>
      </c>
      <c r="AD91" s="35">
        <f t="shared" si="147"/>
        <v>33.485365909559725</v>
      </c>
      <c r="AE91" s="35">
        <f t="shared" si="148"/>
        <v>31.253008182255737</v>
      </c>
      <c r="AF91" s="35">
        <f t="shared" si="149"/>
        <v>31.664870799194905</v>
      </c>
      <c r="AG91" s="35">
        <f t="shared" si="150"/>
        <v>100.00000000000001</v>
      </c>
      <c r="AH91" s="35">
        <f t="shared" si="151"/>
        <v>24.767121682582459</v>
      </c>
      <c r="AI91" s="35">
        <f t="shared" si="152"/>
        <v>100</v>
      </c>
      <c r="AJ91" s="35">
        <f t="shared" si="153"/>
        <v>76.519268774703548</v>
      </c>
      <c r="AK91" s="36">
        <f t="shared" si="110"/>
        <v>100</v>
      </c>
      <c r="AL91" s="35">
        <f t="shared" si="111"/>
        <v>100</v>
      </c>
      <c r="AM91" s="35">
        <f t="shared" si="112"/>
        <v>81.180811808118079</v>
      </c>
      <c r="AN91" s="35">
        <f t="shared" si="113"/>
        <v>100</v>
      </c>
      <c r="AO91" s="35">
        <f t="shared" si="114"/>
        <v>33.210332103321029</v>
      </c>
      <c r="AP91" s="35">
        <f t="shared" si="115"/>
        <v>22.140221402214021</v>
      </c>
      <c r="AQ91" s="35">
        <f t="shared" si="116"/>
        <v>34.653465346534652</v>
      </c>
      <c r="AR91" s="35">
        <f t="shared" si="117"/>
        <v>100</v>
      </c>
      <c r="AS91" s="35">
        <f t="shared" si="118"/>
        <v>28.21782178217822</v>
      </c>
      <c r="AT91" s="35">
        <f t="shared" si="119"/>
        <v>100</v>
      </c>
      <c r="AU91" s="35">
        <f t="shared" si="120"/>
        <v>73.75</v>
      </c>
      <c r="AV91" s="36">
        <f t="shared" si="154"/>
        <v>23.454118732363799</v>
      </c>
      <c r="AW91" s="35">
        <f t="shared" si="155"/>
        <v>23.715688829750754</v>
      </c>
      <c r="AX91" s="35">
        <f t="shared" si="156"/>
        <v>76.470126403391689</v>
      </c>
      <c r="AY91" s="35">
        <f t="shared" si="157"/>
        <v>100</v>
      </c>
      <c r="AZ91" s="35">
        <f t="shared" si="158"/>
        <v>33.485365909559725</v>
      </c>
      <c r="BA91" s="35">
        <f t="shared" si="159"/>
        <v>31.253008182255737</v>
      </c>
      <c r="BB91" s="35">
        <f t="shared" si="160"/>
        <v>25.830258302583022</v>
      </c>
      <c r="BC91" s="35">
        <f t="shared" si="161"/>
        <v>81.573862929640541</v>
      </c>
      <c r="BD91" s="35">
        <f t="shared" si="162"/>
        <v>20.203497892967096</v>
      </c>
      <c r="BE91" s="35">
        <f t="shared" si="163"/>
        <v>27.383588121595501</v>
      </c>
      <c r="BF91" s="35">
        <f t="shared" si="164"/>
        <v>20.953721394921459</v>
      </c>
      <c r="BG91" s="36">
        <f t="shared" si="165"/>
        <v>13.051470588235295</v>
      </c>
      <c r="BH91" s="35">
        <f t="shared" si="166"/>
        <v>13.197026022304833</v>
      </c>
      <c r="BI91" s="35">
        <f t="shared" si="167"/>
        <v>42.553191489361701</v>
      </c>
      <c r="BJ91" s="35">
        <f t="shared" si="168"/>
        <v>55.646817248459953</v>
      </c>
      <c r="BK91" s="35">
        <f t="shared" si="169"/>
        <v>18.633540372670808</v>
      </c>
      <c r="BL91" s="35">
        <f t="shared" si="170"/>
        <v>17.391304347826086</v>
      </c>
      <c r="BM91" s="35">
        <f t="shared" si="171"/>
        <v>14.37371663244353</v>
      </c>
      <c r="BN91" s="35">
        <f t="shared" si="172"/>
        <v>45.393258426966291</v>
      </c>
      <c r="BO91" s="35">
        <f t="shared" si="173"/>
        <v>11.242603550295858</v>
      </c>
      <c r="BP91" s="35">
        <f t="shared" si="174"/>
        <v>15.238095238095237</v>
      </c>
      <c r="BQ91" s="35">
        <f t="shared" si="175"/>
        <v>11.660079051383399</v>
      </c>
      <c r="BR91" s="13">
        <f t="shared" si="187"/>
        <v>26.19926199261992</v>
      </c>
      <c r="BS91" s="14">
        <f t="shared" si="188"/>
        <v>26.19926199261992</v>
      </c>
      <c r="BT91" s="13">
        <f t="shared" si="189"/>
        <v>81.180811808118079</v>
      </c>
      <c r="BU91" s="14">
        <f t="shared" si="190"/>
        <v>100</v>
      </c>
      <c r="BV91" s="14">
        <f t="shared" si="191"/>
        <v>33.210332103321036</v>
      </c>
      <c r="BW91" s="14">
        <f t="shared" si="192"/>
        <v>22.140221402214021</v>
      </c>
      <c r="BX91" s="13">
        <f t="shared" si="193"/>
        <v>25.830258302583026</v>
      </c>
      <c r="BY91" s="14">
        <f t="shared" si="194"/>
        <v>74.538745387453858</v>
      </c>
      <c r="BZ91" s="14">
        <f t="shared" si="195"/>
        <v>21.033210332103319</v>
      </c>
      <c r="CA91" s="13">
        <f t="shared" si="196"/>
        <v>29.520295202952028</v>
      </c>
      <c r="CB91" s="14">
        <f t="shared" si="197"/>
        <v>21.771217712177123</v>
      </c>
      <c r="CC91" s="13">
        <v>7.1</v>
      </c>
      <c r="CD91" s="14">
        <v>7.1</v>
      </c>
      <c r="CE91" s="13">
        <v>22</v>
      </c>
      <c r="CF91" s="14">
        <v>27.1</v>
      </c>
      <c r="CG91" s="14">
        <v>9</v>
      </c>
      <c r="CH91" s="14">
        <v>6</v>
      </c>
      <c r="CI91" s="13">
        <v>7</v>
      </c>
      <c r="CJ91" s="14">
        <v>20.2</v>
      </c>
      <c r="CK91" s="14">
        <v>5.7</v>
      </c>
      <c r="CL91" s="13">
        <v>8</v>
      </c>
      <c r="CM91" s="14">
        <v>5.9</v>
      </c>
      <c r="CN91" s="5">
        <v>0.8</v>
      </c>
      <c r="CO91" s="5">
        <v>1.8</v>
      </c>
      <c r="CP91" s="8">
        <v>2.5</v>
      </c>
      <c r="CQ91" s="5">
        <v>0.8</v>
      </c>
      <c r="CR91" s="5">
        <v>2</v>
      </c>
      <c r="CS91" s="5">
        <v>1.6</v>
      </c>
      <c r="CT91" s="8">
        <v>1.3</v>
      </c>
      <c r="CU91" s="5">
        <v>3.8</v>
      </c>
      <c r="CV91" s="5">
        <v>1.4</v>
      </c>
      <c r="CW91" s="8">
        <v>2.2999999999999998</v>
      </c>
      <c r="CX91" s="5">
        <v>1.5</v>
      </c>
      <c r="CY91" s="9">
        <f t="shared" si="176"/>
        <v>11.267605633802818</v>
      </c>
      <c r="CZ91" s="9">
        <f t="shared" si="177"/>
        <v>25.352112676056336</v>
      </c>
      <c r="DA91" s="9">
        <f t="shared" si="178"/>
        <v>11.363636363636363</v>
      </c>
      <c r="DB91" s="9">
        <f t="shared" si="179"/>
        <v>2.9520295202952029</v>
      </c>
      <c r="DC91" s="9">
        <f t="shared" si="180"/>
        <v>22.222222222222221</v>
      </c>
      <c r="DD91" s="9">
        <f t="shared" si="181"/>
        <v>26.666666666666668</v>
      </c>
      <c r="DE91" s="9">
        <f t="shared" si="182"/>
        <v>18.571428571428573</v>
      </c>
      <c r="DF91" s="9">
        <f t="shared" si="183"/>
        <v>18.811881188118811</v>
      </c>
      <c r="DG91" s="9">
        <f t="shared" si="184"/>
        <v>24.561403508771928</v>
      </c>
      <c r="DH91" s="9">
        <f t="shared" si="185"/>
        <v>28.749999999999996</v>
      </c>
      <c r="DI91" s="9">
        <f t="shared" si="186"/>
        <v>25.423728813559322</v>
      </c>
    </row>
    <row r="92" spans="1:113" x14ac:dyDescent="0.2">
      <c r="A92" s="3" t="s">
        <v>270</v>
      </c>
      <c r="B92" s="3" t="e">
        <f>VLOOKUP(A92,#REF!,5,FALSE)</f>
        <v>#REF!</v>
      </c>
      <c r="C92" s="4">
        <v>5</v>
      </c>
      <c r="D92" s="35" t="str">
        <f t="shared" si="121"/>
        <v/>
      </c>
      <c r="E92" s="35" t="str">
        <f t="shared" si="122"/>
        <v/>
      </c>
      <c r="F92" s="35">
        <f t="shared" si="123"/>
        <v>-6.424427480916016</v>
      </c>
      <c r="G92" s="35">
        <f t="shared" si="124"/>
        <v>4.900781250000005</v>
      </c>
      <c r="H92" s="35">
        <f t="shared" si="125"/>
        <v>-2.0835937500000092</v>
      </c>
      <c r="I92" s="35" t="str">
        <f t="shared" si="126"/>
        <v/>
      </c>
      <c r="J92" s="35">
        <f t="shared" si="127"/>
        <v>-17.461061946902653</v>
      </c>
      <c r="K92" s="35">
        <f t="shared" si="128"/>
        <v>-9.7277310924369722</v>
      </c>
      <c r="L92" s="35" t="str">
        <f t="shared" si="129"/>
        <v/>
      </c>
      <c r="M92" s="35">
        <f t="shared" si="130"/>
        <v>-13.738679245283013</v>
      </c>
      <c r="N92" s="35" t="str">
        <f t="shared" si="131"/>
        <v/>
      </c>
      <c r="O92" s="36" t="str">
        <f t="shared" si="132"/>
        <v/>
      </c>
      <c r="P92" s="35" t="str">
        <f t="shared" si="133"/>
        <v/>
      </c>
      <c r="Q92" s="35">
        <f t="shared" si="134"/>
        <v>3.5833333333333339</v>
      </c>
      <c r="R92" s="35">
        <f t="shared" si="135"/>
        <v>13.083333333333334</v>
      </c>
      <c r="S92" s="35">
        <f t="shared" si="136"/>
        <v>5.1833333333333318</v>
      </c>
      <c r="T92" s="35" t="str">
        <f t="shared" si="137"/>
        <v/>
      </c>
      <c r="U92" s="35">
        <f t="shared" si="138"/>
        <v>-10.516666666666666</v>
      </c>
      <c r="V92" s="35">
        <f t="shared" si="139"/>
        <v>-3.9166666666666661</v>
      </c>
      <c r="W92" s="35" t="str">
        <f t="shared" si="140"/>
        <v/>
      </c>
      <c r="X92" s="35">
        <f t="shared" si="141"/>
        <v>-7.416666666666667</v>
      </c>
      <c r="Y92" s="35" t="str">
        <f t="shared" si="142"/>
        <v/>
      </c>
      <c r="Z92" s="35">
        <f t="shared" si="143"/>
        <v>0</v>
      </c>
      <c r="AA92" s="35">
        <f t="shared" si="144"/>
        <v>0</v>
      </c>
      <c r="AB92" s="35">
        <f t="shared" si="145"/>
        <v>62.576292964985541</v>
      </c>
      <c r="AC92" s="35">
        <f t="shared" si="146"/>
        <v>100</v>
      </c>
      <c r="AD92" s="35">
        <f t="shared" si="147"/>
        <v>72.681781269890038</v>
      </c>
      <c r="AE92" s="35">
        <f t="shared" si="148"/>
        <v>0</v>
      </c>
      <c r="AF92" s="35">
        <f t="shared" si="149"/>
        <v>38.005851247478695</v>
      </c>
      <c r="AG92" s="35">
        <f t="shared" si="150"/>
        <v>100</v>
      </c>
      <c r="AH92" s="35">
        <f t="shared" si="151"/>
        <v>0</v>
      </c>
      <c r="AI92" s="35">
        <f t="shared" si="152"/>
        <v>100</v>
      </c>
      <c r="AJ92" s="35">
        <f t="shared" si="153"/>
        <v>0</v>
      </c>
      <c r="AK92" s="36">
        <f t="shared" si="110"/>
        <v>0</v>
      </c>
      <c r="AL92" s="35">
        <f t="shared" si="111"/>
        <v>0</v>
      </c>
      <c r="AM92" s="35">
        <f t="shared" si="112"/>
        <v>66.431095406360427</v>
      </c>
      <c r="AN92" s="35">
        <f t="shared" si="113"/>
        <v>100</v>
      </c>
      <c r="AO92" s="35">
        <f t="shared" si="114"/>
        <v>72.084805653710234</v>
      </c>
      <c r="AP92" s="35">
        <f t="shared" si="115"/>
        <v>0</v>
      </c>
      <c r="AQ92" s="35">
        <f t="shared" si="116"/>
        <v>41.592920353982301</v>
      </c>
      <c r="AR92" s="35">
        <f t="shared" si="117"/>
        <v>100</v>
      </c>
      <c r="AS92" s="35">
        <f t="shared" si="118"/>
        <v>0</v>
      </c>
      <c r="AT92" s="35">
        <f t="shared" si="119"/>
        <v>100</v>
      </c>
      <c r="AU92" s="35">
        <f t="shared" si="120"/>
        <v>0</v>
      </c>
      <c r="AV92" s="36">
        <f t="shared" si="154"/>
        <v>0</v>
      </c>
      <c r="AW92" s="35">
        <f t="shared" si="155"/>
        <v>0</v>
      </c>
      <c r="AX92" s="35">
        <f t="shared" si="156"/>
        <v>62.576292964985541</v>
      </c>
      <c r="AY92" s="35">
        <f t="shared" si="157"/>
        <v>100</v>
      </c>
      <c r="AZ92" s="35">
        <f t="shared" si="158"/>
        <v>72.681781269890038</v>
      </c>
      <c r="BA92" s="35">
        <f t="shared" si="159"/>
        <v>0</v>
      </c>
      <c r="BB92" s="35">
        <f t="shared" si="160"/>
        <v>16.607773851590107</v>
      </c>
      <c r="BC92" s="35">
        <f t="shared" si="161"/>
        <v>43.697939413189346</v>
      </c>
      <c r="BD92" s="35">
        <f t="shared" si="162"/>
        <v>0</v>
      </c>
      <c r="BE92" s="35">
        <f t="shared" si="163"/>
        <v>25.566885411408382</v>
      </c>
      <c r="BF92" s="35">
        <f t="shared" si="164"/>
        <v>0</v>
      </c>
      <c r="BG92" s="36">
        <f t="shared" si="165"/>
        <v>0</v>
      </c>
      <c r="BH92" s="35">
        <f t="shared" si="166"/>
        <v>0</v>
      </c>
      <c r="BI92" s="35">
        <f t="shared" si="167"/>
        <v>36.36363636363636</v>
      </c>
      <c r="BJ92" s="35">
        <f t="shared" si="168"/>
        <v>58.110882956878847</v>
      </c>
      <c r="BK92" s="35">
        <f t="shared" si="169"/>
        <v>42.236024844720497</v>
      </c>
      <c r="BL92" s="35">
        <f t="shared" si="170"/>
        <v>0</v>
      </c>
      <c r="BM92" s="35">
        <f t="shared" si="171"/>
        <v>9.6509240246406574</v>
      </c>
      <c r="BN92" s="35">
        <f t="shared" si="172"/>
        <v>25.393258426966291</v>
      </c>
      <c r="BO92" s="35">
        <f t="shared" si="173"/>
        <v>0</v>
      </c>
      <c r="BP92" s="35">
        <f t="shared" si="174"/>
        <v>14.857142857142858</v>
      </c>
      <c r="BQ92" s="35">
        <f t="shared" si="175"/>
        <v>0</v>
      </c>
      <c r="BR92" s="13">
        <f t="shared" si="187"/>
        <v>0</v>
      </c>
      <c r="BS92" s="14">
        <f t="shared" si="188"/>
        <v>0</v>
      </c>
      <c r="BT92" s="13">
        <f t="shared" si="189"/>
        <v>66.431095406360427</v>
      </c>
      <c r="BU92" s="14">
        <f t="shared" si="190"/>
        <v>100</v>
      </c>
      <c r="BV92" s="14">
        <f t="shared" si="191"/>
        <v>72.084805653710234</v>
      </c>
      <c r="BW92" s="14">
        <f t="shared" si="192"/>
        <v>0</v>
      </c>
      <c r="BX92" s="13">
        <f t="shared" si="193"/>
        <v>16.607773851590107</v>
      </c>
      <c r="BY92" s="14">
        <f t="shared" si="194"/>
        <v>39.929328621908127</v>
      </c>
      <c r="BZ92" s="14">
        <f t="shared" si="195"/>
        <v>0</v>
      </c>
      <c r="CA92" s="13">
        <f t="shared" si="196"/>
        <v>27.561837455830386</v>
      </c>
      <c r="CB92" s="14">
        <f t="shared" si="197"/>
        <v>0</v>
      </c>
      <c r="CE92" s="13">
        <v>18.8</v>
      </c>
      <c r="CF92" s="14">
        <v>28.3</v>
      </c>
      <c r="CG92" s="14">
        <v>20.399999999999999</v>
      </c>
      <c r="CI92" s="13">
        <v>4.7</v>
      </c>
      <c r="CJ92" s="14">
        <v>11.3</v>
      </c>
      <c r="CL92" s="13">
        <v>7.8</v>
      </c>
      <c r="CN92" s="5" t="s">
        <v>180</v>
      </c>
      <c r="CO92" s="5" t="s">
        <v>180</v>
      </c>
      <c r="CP92" s="8">
        <v>1.8</v>
      </c>
      <c r="CQ92" s="5">
        <v>1.6</v>
      </c>
      <c r="CR92" s="5">
        <v>7.6</v>
      </c>
      <c r="CS92" s="5" t="s">
        <v>180</v>
      </c>
      <c r="CT92" s="8">
        <v>0.4</v>
      </c>
      <c r="CU92" s="5">
        <v>2.2999999999999998</v>
      </c>
      <c r="CV92" s="5" t="s">
        <v>180</v>
      </c>
      <c r="CW92" s="8">
        <v>1</v>
      </c>
      <c r="CX92" s="5" t="s">
        <v>180</v>
      </c>
      <c r="CY92" s="9" t="str">
        <f t="shared" si="176"/>
        <v/>
      </c>
      <c r="CZ92" s="9" t="str">
        <f t="shared" si="177"/>
        <v/>
      </c>
      <c r="DA92" s="9">
        <f t="shared" si="178"/>
        <v>9.5744680851063837</v>
      </c>
      <c r="DB92" s="9">
        <f t="shared" si="179"/>
        <v>5.6537102473498235</v>
      </c>
      <c r="DC92" s="9">
        <f t="shared" si="180"/>
        <v>37.254901960784316</v>
      </c>
      <c r="DD92" s="9" t="str">
        <f t="shared" si="181"/>
        <v/>
      </c>
      <c r="DE92" s="9">
        <f t="shared" si="182"/>
        <v>8.5106382978723403</v>
      </c>
      <c r="DF92" s="9">
        <f t="shared" si="183"/>
        <v>20.353982300884955</v>
      </c>
      <c r="DG92" s="9" t="str">
        <f t="shared" si="184"/>
        <v/>
      </c>
      <c r="DH92" s="9">
        <f t="shared" si="185"/>
        <v>12.820512820512823</v>
      </c>
      <c r="DI92" s="9" t="str">
        <f t="shared" si="186"/>
        <v/>
      </c>
    </row>
    <row r="93" spans="1:113" x14ac:dyDescent="0.2">
      <c r="A93" s="3" t="s">
        <v>271</v>
      </c>
      <c r="B93" s="3" t="e">
        <f>VLOOKUP(A93,#REF!,5,FALSE)</f>
        <v>#REF!</v>
      </c>
      <c r="C93" s="4">
        <v>4</v>
      </c>
      <c r="D93" s="35" t="str">
        <f t="shared" si="121"/>
        <v/>
      </c>
      <c r="E93" s="35" t="str">
        <f t="shared" si="122"/>
        <v/>
      </c>
      <c r="F93" s="35" t="str">
        <f t="shared" si="123"/>
        <v/>
      </c>
      <c r="G93" s="35" t="str">
        <f t="shared" si="124"/>
        <v/>
      </c>
      <c r="H93" s="35" t="str">
        <f t="shared" si="125"/>
        <v/>
      </c>
      <c r="I93" s="35" t="str">
        <f t="shared" si="126"/>
        <v/>
      </c>
      <c r="J93" s="35">
        <f t="shared" si="127"/>
        <v>-15.161061946902652</v>
      </c>
      <c r="K93" s="35">
        <f t="shared" si="128"/>
        <v>-11.327731092436974</v>
      </c>
      <c r="L93" s="35" t="str">
        <f t="shared" si="129"/>
        <v/>
      </c>
      <c r="M93" s="35" t="str">
        <f t="shared" si="130"/>
        <v/>
      </c>
      <c r="N93" s="35" t="str">
        <f t="shared" si="131"/>
        <v/>
      </c>
      <c r="O93" s="36" t="str">
        <f t="shared" si="132"/>
        <v/>
      </c>
      <c r="P93" s="35" t="str">
        <f t="shared" si="133"/>
        <v/>
      </c>
      <c r="Q93" s="35" t="str">
        <f t="shared" si="134"/>
        <v/>
      </c>
      <c r="R93" s="35" t="str">
        <f t="shared" si="135"/>
        <v/>
      </c>
      <c r="S93" s="35" t="str">
        <f t="shared" si="136"/>
        <v/>
      </c>
      <c r="T93" s="35" t="str">
        <f t="shared" si="137"/>
        <v/>
      </c>
      <c r="U93" s="35">
        <f t="shared" si="138"/>
        <v>-1.3499999999999996</v>
      </c>
      <c r="V93" s="35">
        <f t="shared" si="139"/>
        <v>1.3499999999999996</v>
      </c>
      <c r="W93" s="35" t="str">
        <f t="shared" si="140"/>
        <v/>
      </c>
      <c r="X93" s="35" t="str">
        <f t="shared" si="141"/>
        <v/>
      </c>
      <c r="Y93" s="35" t="str">
        <f t="shared" si="142"/>
        <v/>
      </c>
      <c r="Z93" s="35">
        <f t="shared" si="143"/>
        <v>0</v>
      </c>
      <c r="AA93" s="35">
        <f t="shared" si="144"/>
        <v>0</v>
      </c>
      <c r="AB93" s="35">
        <f t="shared" si="145"/>
        <v>0</v>
      </c>
      <c r="AC93" s="35">
        <f t="shared" si="146"/>
        <v>0</v>
      </c>
      <c r="AD93" s="35">
        <f t="shared" si="147"/>
        <v>0</v>
      </c>
      <c r="AE93" s="35">
        <f t="shared" si="148"/>
        <v>0</v>
      </c>
      <c r="AF93" s="35">
        <f t="shared" si="149"/>
        <v>65.941277334405896</v>
      </c>
      <c r="AG93" s="35">
        <f t="shared" si="150"/>
        <v>100</v>
      </c>
      <c r="AH93" s="35">
        <f t="shared" si="151"/>
        <v>0</v>
      </c>
      <c r="AI93" s="35">
        <f t="shared" si="152"/>
        <v>0</v>
      </c>
      <c r="AJ93" s="35">
        <f t="shared" si="153"/>
        <v>0</v>
      </c>
      <c r="AK93" s="36">
        <f t="shared" si="110"/>
        <v>0</v>
      </c>
      <c r="AL93" s="35">
        <f t="shared" si="111"/>
        <v>0</v>
      </c>
      <c r="AM93" s="35">
        <f t="shared" si="112"/>
        <v>0</v>
      </c>
      <c r="AN93" s="35">
        <f t="shared" si="113"/>
        <v>0</v>
      </c>
      <c r="AO93" s="35">
        <f t="shared" si="114"/>
        <v>0</v>
      </c>
      <c r="AP93" s="35">
        <f t="shared" si="115"/>
        <v>0</v>
      </c>
      <c r="AQ93" s="35">
        <f t="shared" si="116"/>
        <v>72.164948453608247</v>
      </c>
      <c r="AR93" s="35">
        <f t="shared" si="117"/>
        <v>100</v>
      </c>
      <c r="AS93" s="35">
        <f t="shared" si="118"/>
        <v>0</v>
      </c>
      <c r="AT93" s="35">
        <f t="shared" si="119"/>
        <v>0</v>
      </c>
      <c r="AU93" s="35">
        <f t="shared" si="120"/>
        <v>0</v>
      </c>
      <c r="AV93" s="36">
        <f t="shared" si="154"/>
        <v>0</v>
      </c>
      <c r="AW93" s="35">
        <f t="shared" si="155"/>
        <v>0</v>
      </c>
      <c r="AX93" s="35">
        <f t="shared" si="156"/>
        <v>0</v>
      </c>
      <c r="AY93" s="35">
        <f t="shared" si="157"/>
        <v>0</v>
      </c>
      <c r="AZ93" s="35">
        <f t="shared" si="158"/>
        <v>0</v>
      </c>
      <c r="BA93" s="35">
        <f t="shared" si="159"/>
        <v>0</v>
      </c>
      <c r="BB93" s="35">
        <f t="shared" si="160"/>
        <v>65.941277334405896</v>
      </c>
      <c r="BC93" s="35">
        <f t="shared" si="161"/>
        <v>100</v>
      </c>
      <c r="BD93" s="35">
        <f t="shared" si="162"/>
        <v>0</v>
      </c>
      <c r="BE93" s="35">
        <f t="shared" si="163"/>
        <v>0</v>
      </c>
      <c r="BF93" s="35">
        <f t="shared" si="164"/>
        <v>0</v>
      </c>
      <c r="BG93" s="36">
        <f t="shared" si="165"/>
        <v>0</v>
      </c>
      <c r="BH93" s="35">
        <f t="shared" si="166"/>
        <v>0</v>
      </c>
      <c r="BI93" s="35">
        <f t="shared" si="167"/>
        <v>0</v>
      </c>
      <c r="BJ93" s="35">
        <f t="shared" si="168"/>
        <v>0</v>
      </c>
      <c r="BK93" s="35">
        <f t="shared" si="169"/>
        <v>0</v>
      </c>
      <c r="BL93" s="35">
        <f t="shared" si="170"/>
        <v>0</v>
      </c>
      <c r="BM93" s="35">
        <f t="shared" si="171"/>
        <v>14.37371663244353</v>
      </c>
      <c r="BN93" s="35">
        <f t="shared" si="172"/>
        <v>21.797752808988761</v>
      </c>
      <c r="BO93" s="35">
        <f t="shared" si="173"/>
        <v>0</v>
      </c>
      <c r="BP93" s="35">
        <f t="shared" si="174"/>
        <v>0</v>
      </c>
      <c r="BQ93" s="35">
        <f t="shared" si="175"/>
        <v>0</v>
      </c>
      <c r="BR93" s="13">
        <f t="shared" si="187"/>
        <v>0</v>
      </c>
      <c r="BS93" s="14">
        <f t="shared" si="188"/>
        <v>0</v>
      </c>
      <c r="BT93" s="13">
        <f t="shared" si="189"/>
        <v>0</v>
      </c>
      <c r="BU93" s="14">
        <f t="shared" si="190"/>
        <v>0</v>
      </c>
      <c r="BV93" s="14">
        <f t="shared" si="191"/>
        <v>0</v>
      </c>
      <c r="BW93" s="14">
        <f t="shared" si="192"/>
        <v>0</v>
      </c>
      <c r="BX93" s="13">
        <f t="shared" si="193"/>
        <v>72.164948453608261</v>
      </c>
      <c r="BY93" s="14">
        <f t="shared" si="194"/>
        <v>100</v>
      </c>
      <c r="BZ93" s="14">
        <f t="shared" si="195"/>
        <v>0</v>
      </c>
      <c r="CA93" s="13">
        <f t="shared" si="196"/>
        <v>0</v>
      </c>
      <c r="CB93" s="14">
        <f t="shared" si="197"/>
        <v>0</v>
      </c>
      <c r="CI93" s="13">
        <v>7</v>
      </c>
      <c r="CJ93" s="14">
        <v>9.6999999999999993</v>
      </c>
      <c r="CN93" s="5" t="s">
        <v>180</v>
      </c>
      <c r="CO93" s="5" t="s">
        <v>180</v>
      </c>
      <c r="CP93" s="8" t="s">
        <v>180</v>
      </c>
      <c r="CQ93" s="5" t="s">
        <v>180</v>
      </c>
      <c r="CR93" s="5" t="s">
        <v>180</v>
      </c>
      <c r="CS93" s="5" t="s">
        <v>180</v>
      </c>
      <c r="CT93" s="8">
        <v>2</v>
      </c>
      <c r="CU93" s="5">
        <v>3.5</v>
      </c>
      <c r="CV93" s="5" t="s">
        <v>180</v>
      </c>
      <c r="CW93" s="8" t="s">
        <v>180</v>
      </c>
      <c r="CX93" s="5" t="s">
        <v>180</v>
      </c>
      <c r="CY93" s="9" t="str">
        <f t="shared" si="176"/>
        <v/>
      </c>
      <c r="CZ93" s="9" t="str">
        <f t="shared" si="177"/>
        <v/>
      </c>
      <c r="DA93" s="9" t="str">
        <f t="shared" si="178"/>
        <v/>
      </c>
      <c r="DB93" s="9" t="str">
        <f t="shared" si="179"/>
        <v/>
      </c>
      <c r="DC93" s="9" t="str">
        <f t="shared" si="180"/>
        <v/>
      </c>
      <c r="DD93" s="9" t="str">
        <f t="shared" si="181"/>
        <v/>
      </c>
      <c r="DE93" s="9">
        <f t="shared" si="182"/>
        <v>28.571428571428569</v>
      </c>
      <c r="DF93" s="9">
        <f t="shared" si="183"/>
        <v>36.082474226804131</v>
      </c>
      <c r="DG93" s="9" t="str">
        <f t="shared" si="184"/>
        <v/>
      </c>
      <c r="DH93" s="9" t="str">
        <f t="shared" si="185"/>
        <v/>
      </c>
      <c r="DI93" s="9" t="str">
        <f t="shared" si="186"/>
        <v/>
      </c>
    </row>
    <row r="94" spans="1:113" x14ac:dyDescent="0.2">
      <c r="A94" s="3" t="s">
        <v>272</v>
      </c>
      <c r="B94" s="3" t="e">
        <f>VLOOKUP(A94,#REF!,5,FALSE)</f>
        <v>#REF!</v>
      </c>
      <c r="C94" s="4">
        <v>4</v>
      </c>
      <c r="D94" s="35">
        <f t="shared" si="121"/>
        <v>-23.908080808080808</v>
      </c>
      <c r="E94" s="35">
        <f t="shared" si="122"/>
        <v>-22.388888888888896</v>
      </c>
      <c r="F94" s="35">
        <f t="shared" si="123"/>
        <v>-22.624427480916015</v>
      </c>
      <c r="G94" s="35">
        <f t="shared" si="124"/>
        <v>-17.999218749999997</v>
      </c>
      <c r="H94" s="35">
        <f t="shared" si="125"/>
        <v>-19.283593750000009</v>
      </c>
      <c r="I94" s="35">
        <f t="shared" si="126"/>
        <v>-10.384677419354837</v>
      </c>
      <c r="J94" s="35">
        <f t="shared" si="127"/>
        <v>-16.76106194690265</v>
      </c>
      <c r="K94" s="35">
        <f t="shared" si="128"/>
        <v>-11.827731092436974</v>
      </c>
      <c r="L94" s="35">
        <f t="shared" si="129"/>
        <v>-17.957142857142863</v>
      </c>
      <c r="M94" s="35">
        <f t="shared" si="130"/>
        <v>-18.738679245283013</v>
      </c>
      <c r="N94" s="35">
        <f t="shared" si="131"/>
        <v>-18.148484848484852</v>
      </c>
      <c r="O94" s="36">
        <f t="shared" si="132"/>
        <v>-0.79999999999999938</v>
      </c>
      <c r="P94" s="35">
        <f t="shared" si="133"/>
        <v>-0.69999999999999929</v>
      </c>
      <c r="Q94" s="35">
        <f t="shared" si="134"/>
        <v>-1.7999999999999994</v>
      </c>
      <c r="R94" s="35">
        <f t="shared" si="135"/>
        <v>1.0000000000000009</v>
      </c>
      <c r="S94" s="35">
        <f t="shared" si="136"/>
        <v>-1.1999999999999993</v>
      </c>
      <c r="T94" s="35">
        <f t="shared" si="137"/>
        <v>1.4000000000000004</v>
      </c>
      <c r="U94" s="35">
        <f t="shared" si="138"/>
        <v>1.0000000000000009</v>
      </c>
      <c r="V94" s="35">
        <f t="shared" si="139"/>
        <v>4.8</v>
      </c>
      <c r="W94" s="35">
        <f t="shared" si="140"/>
        <v>-0.99999999999999956</v>
      </c>
      <c r="X94" s="35">
        <f t="shared" si="141"/>
        <v>-1.5999999999999996</v>
      </c>
      <c r="Y94" s="35">
        <f t="shared" si="142"/>
        <v>-1.0999999999999996</v>
      </c>
      <c r="Z94" s="35">
        <f t="shared" si="143"/>
        <v>96.224165341812409</v>
      </c>
      <c r="AA94" s="35">
        <f t="shared" si="144"/>
        <v>100</v>
      </c>
      <c r="AB94" s="35">
        <f t="shared" si="145"/>
        <v>29.913959847929032</v>
      </c>
      <c r="AC94" s="35">
        <f t="shared" si="146"/>
        <v>65.956241591729807</v>
      </c>
      <c r="AD94" s="35">
        <f t="shared" si="147"/>
        <v>39.408866995073893</v>
      </c>
      <c r="AE94" s="35">
        <f t="shared" si="148"/>
        <v>100</v>
      </c>
      <c r="AF94" s="35">
        <f t="shared" si="149"/>
        <v>53.633604142487286</v>
      </c>
      <c r="AG94" s="35">
        <f t="shared" si="150"/>
        <v>100</v>
      </c>
      <c r="AH94" s="35">
        <f t="shared" si="151"/>
        <v>32.437183774976418</v>
      </c>
      <c r="AI94" s="35">
        <f t="shared" si="152"/>
        <v>81.777777777777771</v>
      </c>
      <c r="AJ94" s="35">
        <f t="shared" si="153"/>
        <v>100</v>
      </c>
      <c r="AK94" s="36">
        <f t="shared" si="110"/>
        <v>97.297297297297291</v>
      </c>
      <c r="AL94" s="35">
        <f t="shared" si="111"/>
        <v>100</v>
      </c>
      <c r="AM94" s="35">
        <f t="shared" si="112"/>
        <v>44.827586206896555</v>
      </c>
      <c r="AN94" s="35">
        <f t="shared" si="113"/>
        <v>93.103448275862078</v>
      </c>
      <c r="AO94" s="35">
        <f t="shared" si="114"/>
        <v>55.172413793103452</v>
      </c>
      <c r="AP94" s="35">
        <f t="shared" si="115"/>
        <v>100</v>
      </c>
      <c r="AQ94" s="35">
        <f t="shared" si="116"/>
        <v>58.695652173913047</v>
      </c>
      <c r="AR94" s="35">
        <f t="shared" si="117"/>
        <v>100</v>
      </c>
      <c r="AS94" s="35">
        <f t="shared" si="118"/>
        <v>36.956521739130437</v>
      </c>
      <c r="AT94" s="35">
        <f t="shared" si="119"/>
        <v>84.848484848484858</v>
      </c>
      <c r="AU94" s="35">
        <f t="shared" si="120"/>
        <v>100</v>
      </c>
      <c r="AV94" s="36">
        <f t="shared" si="154"/>
        <v>32.009271099744254</v>
      </c>
      <c r="AW94" s="35">
        <f t="shared" si="155"/>
        <v>33.265314368837892</v>
      </c>
      <c r="AX94" s="35">
        <f t="shared" si="156"/>
        <v>24.325119838533347</v>
      </c>
      <c r="AY94" s="35">
        <f t="shared" si="157"/>
        <v>53.633604142487286</v>
      </c>
      <c r="AZ94" s="35">
        <f t="shared" si="158"/>
        <v>32.04608875686381</v>
      </c>
      <c r="BA94" s="35">
        <f t="shared" si="159"/>
        <v>81.316950220541912</v>
      </c>
      <c r="BB94" s="35">
        <f t="shared" si="160"/>
        <v>53.633604142487286</v>
      </c>
      <c r="BC94" s="35">
        <f t="shared" si="161"/>
        <v>100</v>
      </c>
      <c r="BD94" s="35">
        <f t="shared" si="162"/>
        <v>32.437183774976418</v>
      </c>
      <c r="BE94" s="35">
        <f t="shared" si="163"/>
        <v>25.797101449275363</v>
      </c>
      <c r="BF94" s="35">
        <f t="shared" si="164"/>
        <v>31.545368620037809</v>
      </c>
      <c r="BG94" s="36">
        <f t="shared" si="165"/>
        <v>6.6176470588235299</v>
      </c>
      <c r="BH94" s="35">
        <f t="shared" si="166"/>
        <v>6.87732342007435</v>
      </c>
      <c r="BI94" s="35">
        <f t="shared" si="167"/>
        <v>5.029013539651837</v>
      </c>
      <c r="BJ94" s="35">
        <f t="shared" si="168"/>
        <v>11.08829568788501</v>
      </c>
      <c r="BK94" s="35">
        <f t="shared" si="169"/>
        <v>6.625258799171843</v>
      </c>
      <c r="BL94" s="35">
        <f t="shared" si="170"/>
        <v>16.811594202898551</v>
      </c>
      <c r="BM94" s="35">
        <f t="shared" si="171"/>
        <v>11.08829568788501</v>
      </c>
      <c r="BN94" s="35">
        <f t="shared" si="172"/>
        <v>20.674157303370784</v>
      </c>
      <c r="BO94" s="35">
        <f t="shared" si="173"/>
        <v>6.7061143984220903</v>
      </c>
      <c r="BP94" s="35">
        <f t="shared" si="174"/>
        <v>5.333333333333333</v>
      </c>
      <c r="BQ94" s="35">
        <f t="shared" si="175"/>
        <v>6.5217391304347823</v>
      </c>
      <c r="BR94" s="13">
        <f t="shared" si="187"/>
        <v>39.130434782608695</v>
      </c>
      <c r="BS94" s="14">
        <f t="shared" si="188"/>
        <v>40.217391304347835</v>
      </c>
      <c r="BT94" s="13">
        <f t="shared" si="189"/>
        <v>28.260869565217394</v>
      </c>
      <c r="BU94" s="14">
        <f t="shared" si="190"/>
        <v>58.695652173913047</v>
      </c>
      <c r="BV94" s="14">
        <f t="shared" si="191"/>
        <v>34.782608695652179</v>
      </c>
      <c r="BW94" s="14">
        <f t="shared" si="192"/>
        <v>63.04347826086957</v>
      </c>
      <c r="BX94" s="13">
        <f t="shared" si="193"/>
        <v>58.695652173913047</v>
      </c>
      <c r="BY94" s="14">
        <f t="shared" si="194"/>
        <v>100</v>
      </c>
      <c r="BZ94" s="14">
        <f t="shared" si="195"/>
        <v>36.956521739130437</v>
      </c>
      <c r="CA94" s="13">
        <f t="shared" si="196"/>
        <v>30.434782608695656</v>
      </c>
      <c r="CB94" s="14">
        <f t="shared" si="197"/>
        <v>35.869565217391305</v>
      </c>
      <c r="CC94" s="13">
        <v>3.6</v>
      </c>
      <c r="CD94" s="14">
        <v>3.7</v>
      </c>
      <c r="CE94" s="13">
        <v>2.6</v>
      </c>
      <c r="CF94" s="14">
        <v>5.4</v>
      </c>
      <c r="CG94" s="14">
        <v>3.2</v>
      </c>
      <c r="CH94" s="14">
        <v>5.8</v>
      </c>
      <c r="CI94" s="13">
        <v>5.4</v>
      </c>
      <c r="CJ94" s="14">
        <v>9.1999999999999993</v>
      </c>
      <c r="CK94" s="14">
        <v>3.4</v>
      </c>
      <c r="CL94" s="13">
        <v>2.8</v>
      </c>
      <c r="CM94" s="14">
        <v>3.3</v>
      </c>
      <c r="CN94" s="5">
        <v>0.5</v>
      </c>
      <c r="CO94" s="5">
        <v>0.5</v>
      </c>
      <c r="CP94" s="8">
        <v>0.9</v>
      </c>
      <c r="CQ94" s="5">
        <v>0.8</v>
      </c>
      <c r="CR94" s="5">
        <v>1.1000000000000001</v>
      </c>
      <c r="CS94" s="5">
        <v>1</v>
      </c>
      <c r="CT94" s="8">
        <v>0.7</v>
      </c>
      <c r="CU94" s="5">
        <v>1.3</v>
      </c>
      <c r="CV94" s="5">
        <v>0.2</v>
      </c>
      <c r="CW94" s="8">
        <v>0.3</v>
      </c>
      <c r="CX94" s="5">
        <v>0.4</v>
      </c>
      <c r="CY94" s="9">
        <f t="shared" si="176"/>
        <v>13.888888888888889</v>
      </c>
      <c r="CZ94" s="9">
        <f t="shared" si="177"/>
        <v>13.513513513513512</v>
      </c>
      <c r="DA94" s="9">
        <f t="shared" si="178"/>
        <v>34.615384615384613</v>
      </c>
      <c r="DB94" s="9">
        <f t="shared" si="179"/>
        <v>14.814814814814813</v>
      </c>
      <c r="DC94" s="9">
        <f t="shared" si="180"/>
        <v>34.375</v>
      </c>
      <c r="DD94" s="9">
        <f t="shared" si="181"/>
        <v>17.241379310344829</v>
      </c>
      <c r="DE94" s="9">
        <f t="shared" si="182"/>
        <v>12.962962962962962</v>
      </c>
      <c r="DF94" s="9">
        <f t="shared" si="183"/>
        <v>14.130434782608697</v>
      </c>
      <c r="DG94" s="9">
        <f t="shared" si="184"/>
        <v>5.882352941176471</v>
      </c>
      <c r="DH94" s="9">
        <f t="shared" si="185"/>
        <v>10.714285714285715</v>
      </c>
      <c r="DI94" s="9">
        <f t="shared" si="186"/>
        <v>12.121212121212123</v>
      </c>
    </row>
    <row r="95" spans="1:113" x14ac:dyDescent="0.2">
      <c r="A95" s="3" t="s">
        <v>273</v>
      </c>
      <c r="B95" s="3" t="e">
        <f>VLOOKUP(A95,#REF!,5,FALSE)</f>
        <v>#REF!</v>
      </c>
      <c r="C95" s="4">
        <v>4</v>
      </c>
      <c r="D95" s="35">
        <f t="shared" si="121"/>
        <v>-9.1080808080808104</v>
      </c>
      <c r="E95" s="35">
        <f t="shared" si="122"/>
        <v>-8.3888888888888964</v>
      </c>
      <c r="F95" s="35">
        <f t="shared" si="123"/>
        <v>-13.624427480916017</v>
      </c>
      <c r="G95" s="35">
        <f t="shared" si="124"/>
        <v>-6.599218749999995</v>
      </c>
      <c r="H95" s="35">
        <f t="shared" si="125"/>
        <v>-12.783593750000009</v>
      </c>
      <c r="I95" s="35">
        <f t="shared" si="126"/>
        <v>-2.6846774193548377</v>
      </c>
      <c r="J95" s="35">
        <f t="shared" si="127"/>
        <v>-9.3610619469026517</v>
      </c>
      <c r="K95" s="35">
        <f t="shared" si="128"/>
        <v>-2.5277310924369729</v>
      </c>
      <c r="L95" s="35" t="str">
        <f t="shared" si="129"/>
        <v/>
      </c>
      <c r="M95" s="35" t="str">
        <f t="shared" si="130"/>
        <v/>
      </c>
      <c r="N95" s="35" t="str">
        <f t="shared" si="131"/>
        <v/>
      </c>
      <c r="O95" s="36">
        <f t="shared" si="132"/>
        <v>3.5249999999999986</v>
      </c>
      <c r="P95" s="35">
        <f t="shared" si="133"/>
        <v>2.8249999999999993</v>
      </c>
      <c r="Q95" s="35">
        <f t="shared" si="134"/>
        <v>-3.2750000000000004</v>
      </c>
      <c r="R95" s="35">
        <f t="shared" si="135"/>
        <v>1.9250000000000007</v>
      </c>
      <c r="S95" s="35">
        <f t="shared" si="136"/>
        <v>-5.1750000000000007</v>
      </c>
      <c r="T95" s="35">
        <f t="shared" si="137"/>
        <v>-1.375</v>
      </c>
      <c r="U95" s="35">
        <f t="shared" si="138"/>
        <v>-2.0749999999999993</v>
      </c>
      <c r="V95" s="35">
        <f t="shared" si="139"/>
        <v>3.625</v>
      </c>
      <c r="W95" s="35" t="str">
        <f t="shared" si="140"/>
        <v/>
      </c>
      <c r="X95" s="35" t="str">
        <f t="shared" si="141"/>
        <v/>
      </c>
      <c r="Y95" s="35" t="str">
        <f t="shared" si="142"/>
        <v/>
      </c>
      <c r="Z95" s="35">
        <f t="shared" si="143"/>
        <v>100</v>
      </c>
      <c r="AA95" s="35">
        <f t="shared" si="144"/>
        <v>97.268466138677894</v>
      </c>
      <c r="AB95" s="35">
        <f t="shared" si="145"/>
        <v>57.339350956372229</v>
      </c>
      <c r="AC95" s="35">
        <f t="shared" si="146"/>
        <v>88.158795345653658</v>
      </c>
      <c r="AD95" s="35">
        <f t="shared" si="147"/>
        <v>51.322751322751323</v>
      </c>
      <c r="AE95" s="35">
        <f t="shared" si="148"/>
        <v>100</v>
      </c>
      <c r="AF95" s="35">
        <f t="shared" si="149"/>
        <v>63.222154392585594</v>
      </c>
      <c r="AG95" s="35">
        <f t="shared" si="150"/>
        <v>100</v>
      </c>
      <c r="AH95" s="35">
        <f t="shared" si="151"/>
        <v>0</v>
      </c>
      <c r="AI95" s="35">
        <f t="shared" si="152"/>
        <v>0</v>
      </c>
      <c r="AJ95" s="35">
        <f t="shared" si="153"/>
        <v>0</v>
      </c>
      <c r="AK95" s="36">
        <f t="shared" si="110"/>
        <v>100</v>
      </c>
      <c r="AL95" s="35">
        <f t="shared" si="111"/>
        <v>96.195652173913047</v>
      </c>
      <c r="AM95" s="35">
        <f t="shared" si="112"/>
        <v>69.047619047619051</v>
      </c>
      <c r="AN95" s="35">
        <f t="shared" si="113"/>
        <v>100</v>
      </c>
      <c r="AO95" s="35">
        <f t="shared" si="114"/>
        <v>57.738095238095227</v>
      </c>
      <c r="AP95" s="35">
        <f t="shared" si="115"/>
        <v>80.357142857142847</v>
      </c>
      <c r="AQ95" s="35">
        <f t="shared" si="116"/>
        <v>69.189189189189193</v>
      </c>
      <c r="AR95" s="35">
        <f t="shared" si="117"/>
        <v>100</v>
      </c>
      <c r="AS95" s="35">
        <f t="shared" si="118"/>
        <v>0</v>
      </c>
      <c r="AT95" s="35">
        <f t="shared" si="119"/>
        <v>0</v>
      </c>
      <c r="AU95" s="35">
        <f t="shared" si="120"/>
        <v>0</v>
      </c>
      <c r="AV95" s="36">
        <f t="shared" si="154"/>
        <v>81.359300476947524</v>
      </c>
      <c r="AW95" s="35">
        <f t="shared" si="155"/>
        <v>79.136943635084904</v>
      </c>
      <c r="AX95" s="35">
        <f t="shared" si="156"/>
        <v>53.970411417219914</v>
      </c>
      <c r="AY95" s="35">
        <f t="shared" si="157"/>
        <v>82.979077640268599</v>
      </c>
      <c r="AZ95" s="35">
        <f t="shared" si="158"/>
        <v>48.307313524704824</v>
      </c>
      <c r="BA95" s="35">
        <f t="shared" si="159"/>
        <v>94.124559341950643</v>
      </c>
      <c r="BB95" s="35">
        <f t="shared" si="160"/>
        <v>63.222154392585594</v>
      </c>
      <c r="BC95" s="35">
        <f t="shared" si="161"/>
        <v>100</v>
      </c>
      <c r="BD95" s="35">
        <f t="shared" si="162"/>
        <v>0</v>
      </c>
      <c r="BE95" s="35">
        <f t="shared" si="163"/>
        <v>0</v>
      </c>
      <c r="BF95" s="35">
        <f t="shared" si="164"/>
        <v>0</v>
      </c>
      <c r="BG95" s="36">
        <f t="shared" si="165"/>
        <v>33.823529411764703</v>
      </c>
      <c r="BH95" s="35">
        <f t="shared" si="166"/>
        <v>32.899628252788105</v>
      </c>
      <c r="BI95" s="35">
        <f t="shared" si="167"/>
        <v>22.43713733075435</v>
      </c>
      <c r="BJ95" s="35">
        <f t="shared" si="168"/>
        <v>34.496919917864474</v>
      </c>
      <c r="BK95" s="35">
        <f t="shared" si="169"/>
        <v>20.082815734989648</v>
      </c>
      <c r="BL95" s="35">
        <f t="shared" si="170"/>
        <v>39.130434782608695</v>
      </c>
      <c r="BM95" s="35">
        <f t="shared" si="171"/>
        <v>26.283367556468171</v>
      </c>
      <c r="BN95" s="35">
        <f t="shared" si="172"/>
        <v>41.573033707865171</v>
      </c>
      <c r="BO95" s="35">
        <f t="shared" si="173"/>
        <v>0</v>
      </c>
      <c r="BP95" s="35">
        <f t="shared" si="174"/>
        <v>0</v>
      </c>
      <c r="BQ95" s="35">
        <f t="shared" si="175"/>
        <v>0</v>
      </c>
      <c r="BR95" s="13">
        <f t="shared" si="187"/>
        <v>99.459459459459453</v>
      </c>
      <c r="BS95" s="14">
        <f t="shared" si="188"/>
        <v>95.675675675675677</v>
      </c>
      <c r="BT95" s="13">
        <f t="shared" si="189"/>
        <v>62.702702702702709</v>
      </c>
      <c r="BU95" s="14">
        <f t="shared" si="190"/>
        <v>90.810810810810821</v>
      </c>
      <c r="BV95" s="14">
        <f t="shared" si="191"/>
        <v>52.432432432432428</v>
      </c>
      <c r="BW95" s="14">
        <f t="shared" si="192"/>
        <v>72.972972972972968</v>
      </c>
      <c r="BX95" s="13">
        <f t="shared" si="193"/>
        <v>69.189189189189193</v>
      </c>
      <c r="BY95" s="14">
        <f t="shared" si="194"/>
        <v>100</v>
      </c>
      <c r="BZ95" s="14">
        <f t="shared" si="195"/>
        <v>0</v>
      </c>
      <c r="CA95" s="13">
        <f t="shared" si="196"/>
        <v>0</v>
      </c>
      <c r="CB95" s="14">
        <f t="shared" si="197"/>
        <v>0</v>
      </c>
      <c r="CC95" s="13">
        <v>18.399999999999999</v>
      </c>
      <c r="CD95" s="14">
        <v>17.7</v>
      </c>
      <c r="CE95" s="13">
        <v>11.6</v>
      </c>
      <c r="CF95" s="14">
        <v>16.8</v>
      </c>
      <c r="CG95" s="14">
        <v>9.6999999999999993</v>
      </c>
      <c r="CH95" s="14">
        <v>13.5</v>
      </c>
      <c r="CI95" s="13">
        <v>12.8</v>
      </c>
      <c r="CJ95" s="14">
        <v>18.5</v>
      </c>
      <c r="CN95" s="5">
        <v>5.5</v>
      </c>
      <c r="CO95" s="5">
        <v>5.4</v>
      </c>
      <c r="CP95" s="8">
        <v>3</v>
      </c>
      <c r="CQ95" s="5">
        <v>4.9000000000000004</v>
      </c>
      <c r="CR95" s="5">
        <v>3.6</v>
      </c>
      <c r="CS95" s="5">
        <v>4</v>
      </c>
      <c r="CT95" s="8">
        <v>3.9</v>
      </c>
      <c r="CU95" s="5">
        <v>3.9</v>
      </c>
      <c r="CV95" s="5" t="s">
        <v>180</v>
      </c>
      <c r="CW95" s="8" t="s">
        <v>180</v>
      </c>
      <c r="CX95" s="5" t="s">
        <v>180</v>
      </c>
      <c r="CY95" s="9">
        <f t="shared" si="176"/>
        <v>29.891304347826093</v>
      </c>
      <c r="CZ95" s="9">
        <f t="shared" si="177"/>
        <v>30.508474576271187</v>
      </c>
      <c r="DA95" s="9">
        <f t="shared" si="178"/>
        <v>25.862068965517242</v>
      </c>
      <c r="DB95" s="9">
        <f t="shared" si="179"/>
        <v>29.166666666666668</v>
      </c>
      <c r="DC95" s="9">
        <f t="shared" si="180"/>
        <v>37.113402061855673</v>
      </c>
      <c r="DD95" s="9">
        <f t="shared" si="181"/>
        <v>29.629629629629626</v>
      </c>
      <c r="DE95" s="9">
        <f t="shared" si="182"/>
        <v>30.46875</v>
      </c>
      <c r="DF95" s="9">
        <f t="shared" si="183"/>
        <v>21.081081081081081</v>
      </c>
      <c r="DG95" s="9" t="str">
        <f t="shared" si="184"/>
        <v/>
      </c>
      <c r="DH95" s="9" t="str">
        <f t="shared" si="185"/>
        <v/>
      </c>
      <c r="DI95" s="9" t="str">
        <f t="shared" si="186"/>
        <v/>
      </c>
    </row>
    <row r="96" spans="1:113" x14ac:dyDescent="0.2">
      <c r="A96" s="3" t="s">
        <v>274</v>
      </c>
      <c r="B96" s="3" t="e">
        <f>VLOOKUP(A96,#REF!,5,FALSE)</f>
        <v>#REF!</v>
      </c>
      <c r="C96" s="4">
        <v>5</v>
      </c>
      <c r="D96" s="35">
        <f t="shared" si="121"/>
        <v>-22.30808080808081</v>
      </c>
      <c r="E96" s="35">
        <f t="shared" si="122"/>
        <v>-19.488888888888894</v>
      </c>
      <c r="F96" s="35">
        <f t="shared" si="123"/>
        <v>-2.7244274809160167</v>
      </c>
      <c r="G96" s="35">
        <f t="shared" si="124"/>
        <v>-5.6992187499999964</v>
      </c>
      <c r="H96" s="35">
        <f t="shared" si="125"/>
        <v>-4.4835937500000078</v>
      </c>
      <c r="I96" s="35">
        <f t="shared" si="126"/>
        <v>2.2153225806451609</v>
      </c>
      <c r="J96" s="35">
        <f t="shared" si="127"/>
        <v>-0.16106194690265241</v>
      </c>
      <c r="K96" s="35">
        <f t="shared" si="128"/>
        <v>0.57226890756302851</v>
      </c>
      <c r="L96" s="35">
        <f t="shared" si="129"/>
        <v>-8.9571428571428608</v>
      </c>
      <c r="M96" s="35">
        <f t="shared" si="130"/>
        <v>-17.538679245283014</v>
      </c>
      <c r="N96" s="35">
        <f t="shared" si="131"/>
        <v>-16.948484848484853</v>
      </c>
      <c r="O96" s="36">
        <f t="shared" si="132"/>
        <v>-8.6999999999999993</v>
      </c>
      <c r="P96" s="35">
        <f t="shared" si="133"/>
        <v>-7.3000000000000007</v>
      </c>
      <c r="Q96" s="35">
        <f t="shared" si="134"/>
        <v>8.6</v>
      </c>
      <c r="R96" s="35">
        <f t="shared" si="135"/>
        <v>3.7999999999999989</v>
      </c>
      <c r="S96" s="35">
        <f t="shared" si="136"/>
        <v>4.0999999999999996</v>
      </c>
      <c r="T96" s="35">
        <f t="shared" si="137"/>
        <v>4.4999999999999982</v>
      </c>
      <c r="U96" s="35">
        <f t="shared" si="138"/>
        <v>8.1</v>
      </c>
      <c r="V96" s="35">
        <f t="shared" si="139"/>
        <v>7.7000000000000011</v>
      </c>
      <c r="W96" s="35">
        <f t="shared" si="140"/>
        <v>-1.5</v>
      </c>
      <c r="X96" s="35">
        <f t="shared" si="141"/>
        <v>-9.9</v>
      </c>
      <c r="Y96" s="35">
        <f t="shared" si="142"/>
        <v>-9.4</v>
      </c>
      <c r="Z96" s="35">
        <f t="shared" si="143"/>
        <v>77.918894830659539</v>
      </c>
      <c r="AA96" s="35">
        <f t="shared" si="144"/>
        <v>100</v>
      </c>
      <c r="AB96" s="35">
        <f t="shared" si="145"/>
        <v>81.600580270793031</v>
      </c>
      <c r="AC96" s="35">
        <f t="shared" si="146"/>
        <v>68.146817248459953</v>
      </c>
      <c r="AD96" s="35">
        <f t="shared" si="147"/>
        <v>69.875776397515537</v>
      </c>
      <c r="AE96" s="35">
        <f t="shared" si="148"/>
        <v>100</v>
      </c>
      <c r="AF96" s="35">
        <f t="shared" si="149"/>
        <v>93.067913909803025</v>
      </c>
      <c r="AG96" s="35">
        <f t="shared" si="150"/>
        <v>100</v>
      </c>
      <c r="AH96" s="35">
        <f t="shared" si="151"/>
        <v>50.387172182043976</v>
      </c>
      <c r="AI96" s="35">
        <f t="shared" si="152"/>
        <v>85.671957671957671</v>
      </c>
      <c r="AJ96" s="35">
        <f t="shared" si="153"/>
        <v>100</v>
      </c>
      <c r="AK96" s="36">
        <f t="shared" si="110"/>
        <v>78.787878787878796</v>
      </c>
      <c r="AL96" s="35">
        <f t="shared" si="111"/>
        <v>100</v>
      </c>
      <c r="AM96" s="35">
        <f t="shared" si="112"/>
        <v>100</v>
      </c>
      <c r="AN96" s="35">
        <f t="shared" si="113"/>
        <v>78.666666666666671</v>
      </c>
      <c r="AO96" s="35">
        <f t="shared" si="114"/>
        <v>80</v>
      </c>
      <c r="AP96" s="35">
        <f t="shared" si="115"/>
        <v>81.777777777777771</v>
      </c>
      <c r="AQ96" s="35">
        <f t="shared" si="116"/>
        <v>100</v>
      </c>
      <c r="AR96" s="35">
        <f t="shared" si="117"/>
        <v>98.181818181818187</v>
      </c>
      <c r="AS96" s="35">
        <f t="shared" si="118"/>
        <v>56.363636363636367</v>
      </c>
      <c r="AT96" s="35">
        <f t="shared" si="119"/>
        <v>88.888888888888886</v>
      </c>
      <c r="AU96" s="35">
        <f t="shared" si="120"/>
        <v>100</v>
      </c>
      <c r="AV96" s="36">
        <f t="shared" si="154"/>
        <v>17.922794117647062</v>
      </c>
      <c r="AW96" s="35">
        <f t="shared" si="155"/>
        <v>23.001858736059479</v>
      </c>
      <c r="AX96" s="35">
        <f t="shared" si="156"/>
        <v>81.600580270793031</v>
      </c>
      <c r="AY96" s="35">
        <f t="shared" si="157"/>
        <v>68.146817248459953</v>
      </c>
      <c r="AZ96" s="35">
        <f t="shared" si="158"/>
        <v>69.875776397515537</v>
      </c>
      <c r="BA96" s="35">
        <f t="shared" si="159"/>
        <v>100</v>
      </c>
      <c r="BB96" s="35">
        <f t="shared" si="160"/>
        <v>84.702258726899387</v>
      </c>
      <c r="BC96" s="35">
        <f t="shared" si="161"/>
        <v>91.011235955056179</v>
      </c>
      <c r="BD96" s="35">
        <f t="shared" si="162"/>
        <v>45.857988165680474</v>
      </c>
      <c r="BE96" s="35">
        <f t="shared" si="163"/>
        <v>14.285714285714285</v>
      </c>
      <c r="BF96" s="35">
        <f t="shared" si="164"/>
        <v>16.67490118577075</v>
      </c>
      <c r="BG96" s="36">
        <f t="shared" si="165"/>
        <v>9.5588235294117645</v>
      </c>
      <c r="BH96" s="35">
        <f t="shared" si="166"/>
        <v>12.267657992565056</v>
      </c>
      <c r="BI96" s="35">
        <f t="shared" si="167"/>
        <v>43.520309477756285</v>
      </c>
      <c r="BJ96" s="35">
        <f t="shared" si="168"/>
        <v>36.344969199178642</v>
      </c>
      <c r="BK96" s="35">
        <f t="shared" si="169"/>
        <v>37.267080745341616</v>
      </c>
      <c r="BL96" s="35">
        <f t="shared" si="170"/>
        <v>53.333333333333329</v>
      </c>
      <c r="BM96" s="35">
        <f t="shared" si="171"/>
        <v>45.17453798767967</v>
      </c>
      <c r="BN96" s="35">
        <f t="shared" si="172"/>
        <v>48.539325842696627</v>
      </c>
      <c r="BO96" s="35">
        <f t="shared" si="173"/>
        <v>24.457593688362916</v>
      </c>
      <c r="BP96" s="35">
        <f t="shared" si="174"/>
        <v>7.6190476190476186</v>
      </c>
      <c r="BQ96" s="35">
        <f t="shared" si="175"/>
        <v>8.8932806324110665</v>
      </c>
      <c r="BR96" s="13">
        <f t="shared" si="187"/>
        <v>23.111111111111114</v>
      </c>
      <c r="BS96" s="14">
        <f t="shared" si="188"/>
        <v>29.333333333333332</v>
      </c>
      <c r="BT96" s="13">
        <f t="shared" si="189"/>
        <v>100</v>
      </c>
      <c r="BU96" s="14">
        <f t="shared" si="190"/>
        <v>78.666666666666657</v>
      </c>
      <c r="BV96" s="14">
        <f t="shared" si="191"/>
        <v>80</v>
      </c>
      <c r="BW96" s="14">
        <f t="shared" si="192"/>
        <v>81.777777777777771</v>
      </c>
      <c r="BX96" s="13">
        <f t="shared" si="193"/>
        <v>97.777777777777771</v>
      </c>
      <c r="BY96" s="14">
        <f t="shared" si="194"/>
        <v>96.000000000000014</v>
      </c>
      <c r="BZ96" s="14">
        <f t="shared" si="195"/>
        <v>55.111111111111114</v>
      </c>
      <c r="CA96" s="13">
        <f t="shared" si="196"/>
        <v>17.777777777777779</v>
      </c>
      <c r="CB96" s="14">
        <f t="shared" si="197"/>
        <v>20</v>
      </c>
      <c r="CC96" s="13">
        <v>5.2</v>
      </c>
      <c r="CD96" s="14">
        <v>6.6</v>
      </c>
      <c r="CE96" s="13">
        <v>22.5</v>
      </c>
      <c r="CF96" s="14">
        <v>17.7</v>
      </c>
      <c r="CG96" s="14">
        <v>18</v>
      </c>
      <c r="CH96" s="14">
        <v>18.399999999999999</v>
      </c>
      <c r="CI96" s="13">
        <v>22</v>
      </c>
      <c r="CJ96" s="14">
        <v>21.6</v>
      </c>
      <c r="CK96" s="14">
        <v>12.4</v>
      </c>
      <c r="CL96" s="13">
        <v>4</v>
      </c>
      <c r="CM96" s="14">
        <v>4.5</v>
      </c>
      <c r="CN96" s="5">
        <v>1</v>
      </c>
      <c r="CO96" s="5">
        <v>1.3</v>
      </c>
      <c r="CP96" s="8">
        <v>6.2</v>
      </c>
      <c r="CQ96" s="5">
        <v>4.3</v>
      </c>
      <c r="CR96" s="5">
        <v>8.9</v>
      </c>
      <c r="CS96" s="5">
        <v>5.3</v>
      </c>
      <c r="CT96" s="8">
        <v>5.7</v>
      </c>
      <c r="CU96" s="5">
        <v>4.0999999999999996</v>
      </c>
      <c r="CV96" s="5">
        <v>3.1</v>
      </c>
      <c r="CW96" s="8">
        <v>0.6</v>
      </c>
      <c r="CX96" s="5">
        <v>1</v>
      </c>
      <c r="CY96" s="9">
        <f t="shared" si="176"/>
        <v>19.23076923076923</v>
      </c>
      <c r="CZ96" s="9">
        <f t="shared" si="177"/>
        <v>19.696969696969699</v>
      </c>
      <c r="DA96" s="9">
        <f t="shared" si="178"/>
        <v>27.555555555555557</v>
      </c>
      <c r="DB96" s="9">
        <f t="shared" si="179"/>
        <v>24.293785310734464</v>
      </c>
      <c r="DC96" s="9">
        <f t="shared" si="180"/>
        <v>49.444444444444443</v>
      </c>
      <c r="DD96" s="9">
        <f t="shared" si="181"/>
        <v>28.804347826086957</v>
      </c>
      <c r="DE96" s="9">
        <f t="shared" si="182"/>
        <v>25.90909090909091</v>
      </c>
      <c r="DF96" s="9">
        <f t="shared" si="183"/>
        <v>18.981481481481481</v>
      </c>
      <c r="DG96" s="9">
        <f t="shared" si="184"/>
        <v>25</v>
      </c>
      <c r="DH96" s="9">
        <f t="shared" si="185"/>
        <v>15</v>
      </c>
      <c r="DI96" s="9">
        <f t="shared" si="186"/>
        <v>22.222222222222221</v>
      </c>
    </row>
    <row r="97" spans="1:113" x14ac:dyDescent="0.2">
      <c r="A97" s="3" t="s">
        <v>275</v>
      </c>
      <c r="B97" s="3" t="e">
        <f>VLOOKUP(A97,#REF!,5,FALSE)</f>
        <v>#REF!</v>
      </c>
      <c r="C97" s="4">
        <v>4</v>
      </c>
      <c r="D97" s="35">
        <f t="shared" si="121"/>
        <v>17.791919191919188</v>
      </c>
      <c r="E97" s="35">
        <f t="shared" si="122"/>
        <v>18.111111111111107</v>
      </c>
      <c r="F97" s="35">
        <f t="shared" si="123"/>
        <v>19.775572519083983</v>
      </c>
      <c r="G97" s="35">
        <f t="shared" si="124"/>
        <v>25.300781250000007</v>
      </c>
      <c r="H97" s="35">
        <f t="shared" si="125"/>
        <v>20.116406249999994</v>
      </c>
      <c r="I97" s="35">
        <f t="shared" si="126"/>
        <v>2.3153225806451623</v>
      </c>
      <c r="J97" s="35">
        <f t="shared" si="127"/>
        <v>26.53893805309735</v>
      </c>
      <c r="K97" s="35">
        <f t="shared" si="128"/>
        <v>9.0722689075630285</v>
      </c>
      <c r="L97" s="35">
        <f t="shared" si="129"/>
        <v>-8.4571428571428608</v>
      </c>
      <c r="M97" s="35">
        <f t="shared" si="130"/>
        <v>8.7613207547169871</v>
      </c>
      <c r="N97" s="35">
        <f t="shared" si="131"/>
        <v>10.651515151515149</v>
      </c>
      <c r="O97" s="36">
        <f t="shared" si="132"/>
        <v>9.0818181818181785</v>
      </c>
      <c r="P97" s="35">
        <f t="shared" si="133"/>
        <v>7.9818181818181841</v>
      </c>
      <c r="Q97" s="35">
        <f t="shared" si="134"/>
        <v>8.7818181818181813</v>
      </c>
      <c r="R97" s="35">
        <f t="shared" si="135"/>
        <v>12.481818181818184</v>
      </c>
      <c r="S97" s="35">
        <f t="shared" si="136"/>
        <v>6.3818181818181827</v>
      </c>
      <c r="T97" s="35">
        <f t="shared" si="137"/>
        <v>-17.718181818181819</v>
      </c>
      <c r="U97" s="35">
        <f t="shared" si="138"/>
        <v>12.481818181818184</v>
      </c>
      <c r="V97" s="35">
        <f t="shared" si="139"/>
        <v>-6.1181818181818173</v>
      </c>
      <c r="W97" s="35">
        <f t="shared" si="140"/>
        <v>-23.31818181818182</v>
      </c>
      <c r="X97" s="35">
        <f t="shared" si="141"/>
        <v>-5.918181818181818</v>
      </c>
      <c r="Y97" s="35">
        <f t="shared" si="142"/>
        <v>-4.1181818181818173</v>
      </c>
      <c r="Z97" s="35">
        <f t="shared" si="143"/>
        <v>100</v>
      </c>
      <c r="AA97" s="35">
        <f t="shared" si="144"/>
        <v>98.659904642326651</v>
      </c>
      <c r="AB97" s="35">
        <f t="shared" si="145"/>
        <v>87.040618955512571</v>
      </c>
      <c r="AC97" s="35">
        <f t="shared" si="146"/>
        <v>100</v>
      </c>
      <c r="AD97" s="35">
        <f t="shared" si="147"/>
        <v>88.198757763975166</v>
      </c>
      <c r="AE97" s="35">
        <f t="shared" si="148"/>
        <v>53.623188405797102</v>
      </c>
      <c r="AF97" s="35">
        <f t="shared" si="149"/>
        <v>100</v>
      </c>
      <c r="AG97" s="35">
        <f t="shared" si="150"/>
        <v>67.640449438202253</v>
      </c>
      <c r="AH97" s="35">
        <f t="shared" si="151"/>
        <v>25.443786982248515</v>
      </c>
      <c r="AI97" s="35">
        <f t="shared" si="152"/>
        <v>90.976412995104596</v>
      </c>
      <c r="AJ97" s="35">
        <f t="shared" si="153"/>
        <v>100</v>
      </c>
      <c r="AK97" s="36">
        <f t="shared" si="110"/>
        <v>100</v>
      </c>
      <c r="AL97" s="35">
        <f t="shared" si="111"/>
        <v>97.571743929359826</v>
      </c>
      <c r="AM97" s="35">
        <f t="shared" si="112"/>
        <v>92.402464065708415</v>
      </c>
      <c r="AN97" s="35">
        <f t="shared" si="113"/>
        <v>100</v>
      </c>
      <c r="AO97" s="35">
        <f t="shared" si="114"/>
        <v>87.474332648870629</v>
      </c>
      <c r="AP97" s="35">
        <f t="shared" si="115"/>
        <v>37.987679671457904</v>
      </c>
      <c r="AQ97" s="35">
        <f t="shared" si="116"/>
        <v>100</v>
      </c>
      <c r="AR97" s="35">
        <f t="shared" si="117"/>
        <v>61.806981519507183</v>
      </c>
      <c r="AS97" s="35">
        <f t="shared" si="118"/>
        <v>26.488706365503077</v>
      </c>
      <c r="AT97" s="35">
        <f t="shared" si="119"/>
        <v>94.392523364485982</v>
      </c>
      <c r="AU97" s="35">
        <f t="shared" si="120"/>
        <v>100</v>
      </c>
      <c r="AV97" s="36">
        <f t="shared" si="154"/>
        <v>83.27205882352942</v>
      </c>
      <c r="AW97" s="35">
        <f t="shared" si="155"/>
        <v>82.156133828996275</v>
      </c>
      <c r="AX97" s="35">
        <f t="shared" si="156"/>
        <v>87.040618955512571</v>
      </c>
      <c r="AY97" s="35">
        <f t="shared" si="157"/>
        <v>100</v>
      </c>
      <c r="AZ97" s="35">
        <f t="shared" si="158"/>
        <v>88.198757763975166</v>
      </c>
      <c r="BA97" s="35">
        <f t="shared" si="159"/>
        <v>53.623188405797102</v>
      </c>
      <c r="BB97" s="35">
        <f t="shared" si="160"/>
        <v>100</v>
      </c>
      <c r="BC97" s="35">
        <f t="shared" si="161"/>
        <v>67.640449438202253</v>
      </c>
      <c r="BD97" s="35">
        <f t="shared" si="162"/>
        <v>25.443786982248515</v>
      </c>
      <c r="BE97" s="35">
        <f t="shared" si="163"/>
        <v>57.714285714285715</v>
      </c>
      <c r="BF97" s="35">
        <f t="shared" si="164"/>
        <v>63.43873517786561</v>
      </c>
      <c r="BG97" s="36">
        <f t="shared" si="165"/>
        <v>83.27205882352942</v>
      </c>
      <c r="BH97" s="35">
        <f t="shared" si="166"/>
        <v>82.156133828996289</v>
      </c>
      <c r="BI97" s="35">
        <f t="shared" si="167"/>
        <v>87.040618955512571</v>
      </c>
      <c r="BJ97" s="35">
        <f t="shared" si="168"/>
        <v>100</v>
      </c>
      <c r="BK97" s="35">
        <f t="shared" si="169"/>
        <v>88.198757763975166</v>
      </c>
      <c r="BL97" s="35">
        <f t="shared" si="170"/>
        <v>53.623188405797102</v>
      </c>
      <c r="BM97" s="35">
        <f t="shared" si="171"/>
        <v>100</v>
      </c>
      <c r="BN97" s="35">
        <f t="shared" si="172"/>
        <v>67.640449438202253</v>
      </c>
      <c r="BO97" s="35">
        <f t="shared" si="173"/>
        <v>25.443786982248518</v>
      </c>
      <c r="BP97" s="35">
        <f t="shared" si="174"/>
        <v>57.714285714285715</v>
      </c>
      <c r="BQ97" s="35">
        <f t="shared" si="175"/>
        <v>63.43873517786561</v>
      </c>
      <c r="BR97" s="13">
        <f t="shared" si="187"/>
        <v>93.018480492813126</v>
      </c>
      <c r="BS97" s="14">
        <f t="shared" si="188"/>
        <v>90.759753593429167</v>
      </c>
      <c r="BT97" s="13">
        <f t="shared" si="189"/>
        <v>92.402464065708415</v>
      </c>
      <c r="BU97" s="14">
        <f t="shared" si="190"/>
        <v>100</v>
      </c>
      <c r="BV97" s="14">
        <f t="shared" si="191"/>
        <v>87.474332648870629</v>
      </c>
      <c r="BW97" s="14">
        <f t="shared" si="192"/>
        <v>37.987679671457904</v>
      </c>
      <c r="BX97" s="13">
        <f t="shared" si="193"/>
        <v>100</v>
      </c>
      <c r="BY97" s="14">
        <f t="shared" si="194"/>
        <v>61.80698151950719</v>
      </c>
      <c r="BZ97" s="14">
        <f t="shared" si="195"/>
        <v>26.488706365503077</v>
      </c>
      <c r="CA97" s="13">
        <f t="shared" si="196"/>
        <v>62.217659137576995</v>
      </c>
      <c r="CB97" s="14">
        <f t="shared" si="197"/>
        <v>65.913757700205338</v>
      </c>
      <c r="CC97" s="13">
        <v>45.3</v>
      </c>
      <c r="CD97" s="14">
        <v>44.2</v>
      </c>
      <c r="CE97" s="13">
        <v>45</v>
      </c>
      <c r="CF97" s="14">
        <v>48.7</v>
      </c>
      <c r="CG97" s="14">
        <v>42.6</v>
      </c>
      <c r="CH97" s="14">
        <v>18.5</v>
      </c>
      <c r="CI97" s="13">
        <v>48.7</v>
      </c>
      <c r="CJ97" s="14">
        <v>30.1</v>
      </c>
      <c r="CK97" s="14">
        <v>12.9</v>
      </c>
      <c r="CL97" s="13">
        <v>30.3</v>
      </c>
      <c r="CM97" s="14">
        <v>32.1</v>
      </c>
      <c r="CN97" s="5">
        <v>2.2000000000000002</v>
      </c>
      <c r="CO97" s="5">
        <v>3.2</v>
      </c>
      <c r="CP97" s="8">
        <v>4.0999999999999996</v>
      </c>
      <c r="CQ97" s="5">
        <v>1.9</v>
      </c>
      <c r="CR97" s="5">
        <v>3.1</v>
      </c>
      <c r="CS97" s="5">
        <v>2.7</v>
      </c>
      <c r="CT97" s="8">
        <v>1.9</v>
      </c>
      <c r="CU97" s="5">
        <v>1.6</v>
      </c>
      <c r="CV97" s="5">
        <v>1.8</v>
      </c>
      <c r="CW97" s="8">
        <v>3.5</v>
      </c>
      <c r="CX97" s="5">
        <v>3</v>
      </c>
      <c r="CY97" s="9">
        <f t="shared" si="176"/>
        <v>4.856512141280354</v>
      </c>
      <c r="CZ97" s="9">
        <f t="shared" si="177"/>
        <v>7.239819004524886</v>
      </c>
      <c r="DA97" s="9">
        <f t="shared" si="178"/>
        <v>9.1111111111111107</v>
      </c>
      <c r="DB97" s="9">
        <f t="shared" si="179"/>
        <v>3.9014373716632438</v>
      </c>
      <c r="DC97" s="9">
        <f t="shared" si="180"/>
        <v>7.276995305164319</v>
      </c>
      <c r="DD97" s="9">
        <f t="shared" si="181"/>
        <v>14.594594594594595</v>
      </c>
      <c r="DE97" s="9">
        <f t="shared" si="182"/>
        <v>3.9014373716632438</v>
      </c>
      <c r="DF97" s="9">
        <f t="shared" si="183"/>
        <v>5.3156146179401995</v>
      </c>
      <c r="DG97" s="9">
        <f t="shared" si="184"/>
        <v>13.953488372093023</v>
      </c>
      <c r="DH97" s="9">
        <f t="shared" si="185"/>
        <v>11.55115511551155</v>
      </c>
      <c r="DI97" s="9">
        <f t="shared" si="186"/>
        <v>9.3457943925233646</v>
      </c>
    </row>
    <row r="98" spans="1:113" x14ac:dyDescent="0.2">
      <c r="A98" s="3" t="s">
        <v>276</v>
      </c>
      <c r="B98" s="3" t="e">
        <f>VLOOKUP(A98,#REF!,5,FALSE)</f>
        <v>#REF!</v>
      </c>
      <c r="C98" s="4">
        <v>3</v>
      </c>
      <c r="D98" s="35">
        <f t="shared" si="121"/>
        <v>13.39191919191919</v>
      </c>
      <c r="E98" s="35">
        <f t="shared" si="122"/>
        <v>13.311111111111103</v>
      </c>
      <c r="F98" s="35">
        <f t="shared" si="123"/>
        <v>14.375572519083985</v>
      </c>
      <c r="G98" s="35">
        <f t="shared" si="124"/>
        <v>17.900781250000001</v>
      </c>
      <c r="H98" s="35">
        <f t="shared" si="125"/>
        <v>7.3164062499999929</v>
      </c>
      <c r="I98" s="35">
        <f t="shared" si="126"/>
        <v>4.3153225806451623</v>
      </c>
      <c r="J98" s="35">
        <f t="shared" si="127"/>
        <v>13.838938053097348</v>
      </c>
      <c r="K98" s="35">
        <f t="shared" si="128"/>
        <v>8.7722689075630278</v>
      </c>
      <c r="L98" s="35">
        <f t="shared" si="129"/>
        <v>15.942857142857136</v>
      </c>
      <c r="M98" s="35">
        <f t="shared" si="130"/>
        <v>16.361320754716985</v>
      </c>
      <c r="N98" s="35">
        <f t="shared" si="131"/>
        <v>12.951515151515146</v>
      </c>
      <c r="O98" s="36">
        <f t="shared" si="132"/>
        <v>5.7272727272727266</v>
      </c>
      <c r="P98" s="35">
        <f t="shared" si="133"/>
        <v>4.2272727272727266</v>
      </c>
      <c r="Q98" s="35">
        <f t="shared" si="134"/>
        <v>4.4272727272727295</v>
      </c>
      <c r="R98" s="35">
        <f t="shared" si="135"/>
        <v>6.1272727272727252</v>
      </c>
      <c r="S98" s="35">
        <f t="shared" si="136"/>
        <v>-5.3727272727272712</v>
      </c>
      <c r="T98" s="35">
        <f t="shared" si="137"/>
        <v>-14.672727272727272</v>
      </c>
      <c r="U98" s="35">
        <f t="shared" si="138"/>
        <v>0.82727272727272805</v>
      </c>
      <c r="V98" s="35">
        <f t="shared" si="139"/>
        <v>-5.3727272727272712</v>
      </c>
      <c r="W98" s="35">
        <f t="shared" si="140"/>
        <v>2.1272727272727252</v>
      </c>
      <c r="X98" s="35">
        <f t="shared" si="141"/>
        <v>2.7272727272727266</v>
      </c>
      <c r="Y98" s="35">
        <f t="shared" si="142"/>
        <v>-0.77272727272727337</v>
      </c>
      <c r="Z98" s="35">
        <f t="shared" si="143"/>
        <v>100</v>
      </c>
      <c r="AA98" s="35">
        <f t="shared" si="144"/>
        <v>97.406858690613618</v>
      </c>
      <c r="AB98" s="35">
        <f t="shared" si="145"/>
        <v>90.319921693884908</v>
      </c>
      <c r="AC98" s="35">
        <f t="shared" si="146"/>
        <v>100.00000000000001</v>
      </c>
      <c r="AD98" s="35">
        <f t="shared" si="147"/>
        <v>72.752520315421691</v>
      </c>
      <c r="AE98" s="35">
        <f t="shared" si="148"/>
        <v>70.067024599080611</v>
      </c>
      <c r="AF98" s="35">
        <f t="shared" si="149"/>
        <v>100</v>
      </c>
      <c r="AG98" s="35">
        <f t="shared" si="150"/>
        <v>90.590511860174786</v>
      </c>
      <c r="AH98" s="35">
        <f t="shared" si="151"/>
        <v>99.523887793118547</v>
      </c>
      <c r="AI98" s="35">
        <f t="shared" si="152"/>
        <v>100</v>
      </c>
      <c r="AJ98" s="35">
        <f t="shared" si="153"/>
        <v>94.173349880588617</v>
      </c>
      <c r="AK98" s="36">
        <f t="shared" si="110"/>
        <v>100</v>
      </c>
      <c r="AL98" s="35">
        <f t="shared" si="111"/>
        <v>96.332518337408317</v>
      </c>
      <c r="AM98" s="35">
        <f t="shared" si="112"/>
        <v>95.883777239709445</v>
      </c>
      <c r="AN98" s="35">
        <f t="shared" si="113"/>
        <v>100</v>
      </c>
      <c r="AO98" s="35">
        <f t="shared" si="114"/>
        <v>72.154963680387411</v>
      </c>
      <c r="AP98" s="35">
        <f t="shared" si="115"/>
        <v>49.63680387409201</v>
      </c>
      <c r="AQ98" s="35">
        <f t="shared" si="116"/>
        <v>96.514745308310992</v>
      </c>
      <c r="AR98" s="35">
        <f t="shared" si="117"/>
        <v>79.892761394101882</v>
      </c>
      <c r="AS98" s="35">
        <f t="shared" si="118"/>
        <v>100</v>
      </c>
      <c r="AT98" s="35">
        <f t="shared" si="119"/>
        <v>100</v>
      </c>
      <c r="AU98" s="35">
        <f t="shared" si="120"/>
        <v>90.765171503957788</v>
      </c>
      <c r="AV98" s="36">
        <f t="shared" si="154"/>
        <v>88.655017091582408</v>
      </c>
      <c r="AW98" s="35">
        <f t="shared" si="155"/>
        <v>86.356067220537028</v>
      </c>
      <c r="AX98" s="35">
        <f t="shared" si="156"/>
        <v>90.319921693884908</v>
      </c>
      <c r="AY98" s="35">
        <f t="shared" si="157"/>
        <v>100.00000000000001</v>
      </c>
      <c r="AZ98" s="35">
        <f t="shared" si="158"/>
        <v>72.752520315421691</v>
      </c>
      <c r="BA98" s="35">
        <f t="shared" si="159"/>
        <v>70.067024599080611</v>
      </c>
      <c r="BB98" s="35">
        <f t="shared" si="160"/>
        <v>87.167070217917683</v>
      </c>
      <c r="BC98" s="35">
        <f t="shared" si="161"/>
        <v>78.965095083929597</v>
      </c>
      <c r="BD98" s="35">
        <f t="shared" si="162"/>
        <v>86.752057156229256</v>
      </c>
      <c r="BE98" s="35">
        <f t="shared" si="163"/>
        <v>85.125331488527621</v>
      </c>
      <c r="BF98" s="35">
        <f t="shared" si="164"/>
        <v>80.165376259701986</v>
      </c>
      <c r="BG98" s="36">
        <f t="shared" si="165"/>
        <v>75.183823529411768</v>
      </c>
      <c r="BH98" s="35">
        <f t="shared" si="166"/>
        <v>73.234200743494426</v>
      </c>
      <c r="BI98" s="35">
        <f t="shared" si="167"/>
        <v>76.595744680851055</v>
      </c>
      <c r="BJ98" s="35">
        <f t="shared" si="168"/>
        <v>84.80492813141683</v>
      </c>
      <c r="BK98" s="35">
        <f t="shared" si="169"/>
        <v>61.697722567287791</v>
      </c>
      <c r="BL98" s="35">
        <f t="shared" si="170"/>
        <v>59.420289855072461</v>
      </c>
      <c r="BM98" s="35">
        <f t="shared" si="171"/>
        <v>73.921971252566735</v>
      </c>
      <c r="BN98" s="35">
        <f t="shared" si="172"/>
        <v>66.966292134831463</v>
      </c>
      <c r="BO98" s="35">
        <f t="shared" si="173"/>
        <v>73.570019723865869</v>
      </c>
      <c r="BP98" s="35">
        <f t="shared" si="174"/>
        <v>72.19047619047619</v>
      </c>
      <c r="BQ98" s="35">
        <f t="shared" si="175"/>
        <v>67.984189723320156</v>
      </c>
      <c r="BR98" s="13">
        <f t="shared" si="187"/>
        <v>99.031476997578693</v>
      </c>
      <c r="BS98" s="14">
        <f t="shared" si="188"/>
        <v>95.399515738498792</v>
      </c>
      <c r="BT98" s="13">
        <f t="shared" si="189"/>
        <v>95.88377723970946</v>
      </c>
      <c r="BU98" s="14">
        <f t="shared" si="190"/>
        <v>100</v>
      </c>
      <c r="BV98" s="14">
        <f t="shared" si="191"/>
        <v>72.154963680387425</v>
      </c>
      <c r="BW98" s="14">
        <f t="shared" si="192"/>
        <v>49.63680387409201</v>
      </c>
      <c r="BX98" s="13">
        <f t="shared" si="193"/>
        <v>87.167070217917683</v>
      </c>
      <c r="BY98" s="14">
        <f t="shared" si="194"/>
        <v>72.154963680387425</v>
      </c>
      <c r="BZ98" s="14">
        <f t="shared" si="195"/>
        <v>90.31476997578693</v>
      </c>
      <c r="CA98" s="13">
        <f t="shared" si="196"/>
        <v>91.767554479418891</v>
      </c>
      <c r="CB98" s="14">
        <f t="shared" si="197"/>
        <v>83.292978208232455</v>
      </c>
      <c r="CC98" s="13">
        <v>40.9</v>
      </c>
      <c r="CD98" s="14">
        <v>39.4</v>
      </c>
      <c r="CE98" s="13">
        <v>39.6</v>
      </c>
      <c r="CF98" s="14">
        <v>41.3</v>
      </c>
      <c r="CG98" s="14">
        <v>29.8</v>
      </c>
      <c r="CH98" s="14">
        <v>20.5</v>
      </c>
      <c r="CI98" s="13">
        <v>36</v>
      </c>
      <c r="CJ98" s="14">
        <v>29.8</v>
      </c>
      <c r="CK98" s="14">
        <v>37.299999999999997</v>
      </c>
      <c r="CL98" s="13">
        <v>37.9</v>
      </c>
      <c r="CM98" s="14">
        <v>34.4</v>
      </c>
      <c r="CN98" s="5">
        <v>1</v>
      </c>
      <c r="CO98" s="5">
        <v>3.3</v>
      </c>
      <c r="CP98" s="8">
        <v>1</v>
      </c>
      <c r="CQ98" s="5">
        <v>0.6</v>
      </c>
      <c r="CR98" s="5">
        <v>3.3</v>
      </c>
      <c r="CS98" s="5">
        <v>3</v>
      </c>
      <c r="CT98" s="8">
        <v>0.8</v>
      </c>
      <c r="CU98" s="5">
        <v>1.1000000000000001</v>
      </c>
      <c r="CV98" s="5">
        <v>2.9</v>
      </c>
      <c r="CW98" s="8">
        <v>2.9</v>
      </c>
      <c r="CX98" s="5">
        <v>2.9</v>
      </c>
      <c r="CY98" s="9">
        <f t="shared" si="176"/>
        <v>2.4449877750611249</v>
      </c>
      <c r="CZ98" s="9">
        <f t="shared" si="177"/>
        <v>8.3756345177664979</v>
      </c>
      <c r="DA98" s="9">
        <f t="shared" si="178"/>
        <v>2.5252525252525251</v>
      </c>
      <c r="DB98" s="9">
        <f t="shared" si="179"/>
        <v>1.4527845036319613</v>
      </c>
      <c r="DC98" s="9">
        <f t="shared" si="180"/>
        <v>11.073825503355703</v>
      </c>
      <c r="DD98" s="9">
        <f t="shared" si="181"/>
        <v>14.634146341463413</v>
      </c>
      <c r="DE98" s="9">
        <f t="shared" si="182"/>
        <v>2.2222222222222223</v>
      </c>
      <c r="DF98" s="9">
        <f t="shared" si="183"/>
        <v>3.6912751677852351</v>
      </c>
      <c r="DG98" s="9">
        <f t="shared" si="184"/>
        <v>7.7747989276139418</v>
      </c>
      <c r="DH98" s="9">
        <f t="shared" si="185"/>
        <v>7.6517150395778364</v>
      </c>
      <c r="DI98" s="9">
        <f t="shared" si="186"/>
        <v>8.4302325581395348</v>
      </c>
    </row>
    <row r="99" spans="1:113" x14ac:dyDescent="0.2">
      <c r="A99" s="3" t="s">
        <v>277</v>
      </c>
      <c r="B99" s="3" t="e">
        <f>VLOOKUP(A99,#REF!,5,FALSE)</f>
        <v>#REF!</v>
      </c>
      <c r="C99" s="4">
        <v>3</v>
      </c>
      <c r="D99" s="35">
        <f t="shared" si="121"/>
        <v>5.8919191919191896</v>
      </c>
      <c r="E99" s="35">
        <f t="shared" si="122"/>
        <v>4.5111111111111057</v>
      </c>
      <c r="F99" s="35">
        <f t="shared" si="123"/>
        <v>11.475572519083986</v>
      </c>
      <c r="G99" s="35">
        <f t="shared" si="124"/>
        <v>14.300781250000007</v>
      </c>
      <c r="H99" s="35">
        <f t="shared" si="125"/>
        <v>0.51640624999999218</v>
      </c>
      <c r="I99" s="35">
        <f t="shared" si="126"/>
        <v>3.615322580645163</v>
      </c>
      <c r="J99" s="35">
        <f t="shared" si="127"/>
        <v>23.138938053097345</v>
      </c>
      <c r="K99" s="35">
        <f t="shared" si="128"/>
        <v>19.17226890756303</v>
      </c>
      <c r="L99" s="35">
        <f t="shared" si="129"/>
        <v>1.3428571428571381</v>
      </c>
      <c r="M99" s="35">
        <f t="shared" si="130"/>
        <v>11.761320754716984</v>
      </c>
      <c r="N99" s="35">
        <f t="shared" si="131"/>
        <v>3.2515151515151466</v>
      </c>
      <c r="O99" s="36">
        <f t="shared" si="132"/>
        <v>1.8181818181818201</v>
      </c>
      <c r="P99" s="35">
        <f t="shared" si="133"/>
        <v>-0.98181818181817704</v>
      </c>
      <c r="Q99" s="35">
        <f t="shared" si="134"/>
        <v>5.1181818181818244</v>
      </c>
      <c r="R99" s="35">
        <f t="shared" si="135"/>
        <v>6.1181818181818244</v>
      </c>
      <c r="S99" s="35">
        <f t="shared" si="136"/>
        <v>-8.5818181818181785</v>
      </c>
      <c r="T99" s="35">
        <f t="shared" si="137"/>
        <v>-11.781818181818178</v>
      </c>
      <c r="U99" s="35">
        <f t="shared" si="138"/>
        <v>13.718181818181819</v>
      </c>
      <c r="V99" s="35">
        <f t="shared" si="139"/>
        <v>8.6181818181818244</v>
      </c>
      <c r="W99" s="35">
        <f t="shared" si="140"/>
        <v>-8.8818181818181792</v>
      </c>
      <c r="X99" s="35">
        <f t="shared" si="141"/>
        <v>1.7181818181818187</v>
      </c>
      <c r="Y99" s="35">
        <f t="shared" si="142"/>
        <v>-6.8818181818181792</v>
      </c>
      <c r="Z99" s="35">
        <f t="shared" si="143"/>
        <v>100</v>
      </c>
      <c r="AA99" s="35">
        <f t="shared" si="144"/>
        <v>92.638514791977386</v>
      </c>
      <c r="AB99" s="35">
        <f t="shared" si="145"/>
        <v>91.698690157971157</v>
      </c>
      <c r="AC99" s="35">
        <f t="shared" si="146"/>
        <v>100</v>
      </c>
      <c r="AD99" s="35">
        <f t="shared" si="147"/>
        <v>61.513199444233926</v>
      </c>
      <c r="AE99" s="35">
        <f t="shared" si="148"/>
        <v>74.136777764963668</v>
      </c>
      <c r="AF99" s="35">
        <f t="shared" si="149"/>
        <v>100</v>
      </c>
      <c r="AG99" s="35">
        <f t="shared" si="150"/>
        <v>97.11734504055363</v>
      </c>
      <c r="AH99" s="35">
        <f t="shared" si="151"/>
        <v>48.133634633889343</v>
      </c>
      <c r="AI99" s="35">
        <f t="shared" si="152"/>
        <v>100</v>
      </c>
      <c r="AJ99" s="35">
        <f t="shared" si="153"/>
        <v>76.959370437631321</v>
      </c>
      <c r="AK99" s="36">
        <f t="shared" ref="AK99:AK149" si="198">IFERROR(100*CC99/MAX($CC99:$CD99),0)</f>
        <v>100</v>
      </c>
      <c r="AL99" s="35">
        <f t="shared" ref="AL99:AL149" si="199">IFERROR(100*CD99/MAX($CC99:$CD99),0)</f>
        <v>91.616766467065872</v>
      </c>
      <c r="AM99" s="35">
        <f t="shared" ref="AM99:AM149" si="200">IFERROR(100*CE99/MAX($CE99:$CH99),0)</f>
        <v>97.347480106100804</v>
      </c>
      <c r="AN99" s="35">
        <f t="shared" ref="AN99:AN149" si="201">IFERROR(100*CF99/MAX($CE99:$CH99),0)</f>
        <v>100</v>
      </c>
      <c r="AO99" s="35">
        <f t="shared" ref="AO99:AO149" si="202">IFERROR(100*CG99/MAX($CE99:$CH99),0)</f>
        <v>61.007957559681692</v>
      </c>
      <c r="AP99" s="35">
        <f t="shared" ref="AP99:AP149" si="203">IFERROR(100*CH99/MAX($CE99:$CH99),0)</f>
        <v>52.519893899204241</v>
      </c>
      <c r="AQ99" s="35">
        <f t="shared" ref="AQ99:AQ149" si="204">IFERROR(100*CI99/MAX($CI99:$CK99),0)</f>
        <v>100</v>
      </c>
      <c r="AR99" s="35">
        <f t="shared" ref="AR99:AR149" si="205">IFERROR(100*CJ99/MAX($CI99:$CK99),0)</f>
        <v>88.741721854304657</v>
      </c>
      <c r="AS99" s="35">
        <f t="shared" ref="AS99:AS149" si="206">IFERROR(100*CK99/MAX($CI99:$CK99),0)</f>
        <v>50.110375275938196</v>
      </c>
      <c r="AT99" s="35">
        <f t="shared" ref="AT99:AT149" si="207">IFERROR(100*CL99/MAX($CL99:$CM99),0)</f>
        <v>100</v>
      </c>
      <c r="AU99" s="35">
        <f t="shared" ref="AU99:AU149" si="208">IFERROR(100*CM99/MAX($CL99:$CM99),0)</f>
        <v>74.174174174174183</v>
      </c>
      <c r="AV99" s="36">
        <f t="shared" si="154"/>
        <v>66.005226593948848</v>
      </c>
      <c r="AW99" s="35">
        <f t="shared" si="155"/>
        <v>61.146261601713491</v>
      </c>
      <c r="AX99" s="35">
        <f t="shared" si="156"/>
        <v>76.314362449349076</v>
      </c>
      <c r="AY99" s="35">
        <f t="shared" si="157"/>
        <v>83.222958057395161</v>
      </c>
      <c r="AZ99" s="35">
        <f t="shared" si="158"/>
        <v>51.193104173236627</v>
      </c>
      <c r="BA99" s="35">
        <f t="shared" si="159"/>
        <v>61.698819464439971</v>
      </c>
      <c r="BB99" s="35">
        <f t="shared" si="160"/>
        <v>100</v>
      </c>
      <c r="BC99" s="35">
        <f t="shared" si="161"/>
        <v>97.11734504055363</v>
      </c>
      <c r="BD99" s="35">
        <f t="shared" si="162"/>
        <v>48.133634633889343</v>
      </c>
      <c r="BE99" s="35">
        <f t="shared" si="163"/>
        <v>68.189214758751163</v>
      </c>
      <c r="BF99" s="35">
        <f t="shared" si="164"/>
        <v>52.477990384699282</v>
      </c>
      <c r="BG99" s="36">
        <f t="shared" si="165"/>
        <v>61.397058823529413</v>
      </c>
      <c r="BH99" s="35">
        <f t="shared" si="166"/>
        <v>56.877323420074354</v>
      </c>
      <c r="BI99" s="35">
        <f t="shared" si="167"/>
        <v>70.986460348162481</v>
      </c>
      <c r="BJ99" s="35">
        <f t="shared" si="168"/>
        <v>77.412731006160172</v>
      </c>
      <c r="BK99" s="35">
        <f t="shared" si="169"/>
        <v>47.61904761904762</v>
      </c>
      <c r="BL99" s="35">
        <f t="shared" si="170"/>
        <v>57.391304347826086</v>
      </c>
      <c r="BM99" s="35">
        <f t="shared" si="171"/>
        <v>93.01848049281314</v>
      </c>
      <c r="BN99" s="35">
        <f t="shared" si="172"/>
        <v>90.337078651685403</v>
      </c>
      <c r="BO99" s="35">
        <f t="shared" si="173"/>
        <v>44.773175542406307</v>
      </c>
      <c r="BP99" s="35">
        <f t="shared" si="174"/>
        <v>63.428571428571416</v>
      </c>
      <c r="BQ99" s="35">
        <f t="shared" si="175"/>
        <v>48.814229249011859</v>
      </c>
      <c r="BR99" s="13">
        <f t="shared" si="187"/>
        <v>73.730684326710815</v>
      </c>
      <c r="BS99" s="14">
        <f t="shared" si="188"/>
        <v>67.549668874172198</v>
      </c>
      <c r="BT99" s="13">
        <f t="shared" si="189"/>
        <v>81.015452538631365</v>
      </c>
      <c r="BU99" s="14">
        <f t="shared" si="190"/>
        <v>83.222958057395161</v>
      </c>
      <c r="BV99" s="14">
        <f t="shared" si="191"/>
        <v>50.772626931567331</v>
      </c>
      <c r="BW99" s="14">
        <f t="shared" si="192"/>
        <v>43.708609271523187</v>
      </c>
      <c r="BX99" s="13">
        <f t="shared" si="193"/>
        <v>100</v>
      </c>
      <c r="BY99" s="14">
        <f t="shared" si="194"/>
        <v>88.741721854304643</v>
      </c>
      <c r="BZ99" s="14">
        <f t="shared" si="195"/>
        <v>50.110375275938189</v>
      </c>
      <c r="CA99" s="13">
        <f t="shared" si="196"/>
        <v>73.509933774834437</v>
      </c>
      <c r="CB99" s="14">
        <f t="shared" si="197"/>
        <v>54.525386313465788</v>
      </c>
      <c r="CC99" s="13">
        <v>33.4</v>
      </c>
      <c r="CD99" s="14">
        <v>30.6</v>
      </c>
      <c r="CE99" s="13">
        <v>36.700000000000003</v>
      </c>
      <c r="CF99" s="14">
        <v>37.700000000000003</v>
      </c>
      <c r="CG99" s="14">
        <v>23</v>
      </c>
      <c r="CH99" s="14">
        <v>19.8</v>
      </c>
      <c r="CI99" s="13">
        <v>45.3</v>
      </c>
      <c r="CJ99" s="14">
        <v>40.200000000000003</v>
      </c>
      <c r="CK99" s="14">
        <v>22.7</v>
      </c>
      <c r="CL99" s="13">
        <v>33.299999999999997</v>
      </c>
      <c r="CM99" s="14">
        <v>24.7</v>
      </c>
      <c r="CN99" s="5">
        <v>3.4</v>
      </c>
      <c r="CO99" s="5">
        <v>2.6</v>
      </c>
      <c r="CP99" s="8">
        <v>2.7</v>
      </c>
      <c r="CQ99" s="5">
        <v>0.8</v>
      </c>
      <c r="CR99" s="5">
        <v>10.3</v>
      </c>
      <c r="CS99" s="5">
        <v>1.6</v>
      </c>
      <c r="CT99" s="8">
        <v>1.6</v>
      </c>
      <c r="CU99" s="5">
        <v>1.7</v>
      </c>
      <c r="CV99" s="5">
        <v>2.2000000000000002</v>
      </c>
      <c r="CW99" s="8">
        <v>2.5</v>
      </c>
      <c r="CX99" s="5">
        <v>2.9</v>
      </c>
      <c r="CY99" s="9">
        <f t="shared" si="176"/>
        <v>10.179640718562874</v>
      </c>
      <c r="CZ99" s="9">
        <f t="shared" si="177"/>
        <v>8.4967320261437909</v>
      </c>
      <c r="DA99" s="9">
        <f t="shared" si="178"/>
        <v>7.3569482288828345</v>
      </c>
      <c r="DB99" s="9">
        <f t="shared" si="179"/>
        <v>2.1220159151193632</v>
      </c>
      <c r="DC99" s="9">
        <f t="shared" si="180"/>
        <v>44.782608695652179</v>
      </c>
      <c r="DD99" s="9">
        <f t="shared" si="181"/>
        <v>8.0808080808080813</v>
      </c>
      <c r="DE99" s="9">
        <f t="shared" si="182"/>
        <v>3.5320088300220758</v>
      </c>
      <c r="DF99" s="9">
        <f t="shared" si="183"/>
        <v>4.2288557213930345</v>
      </c>
      <c r="DG99" s="9">
        <f t="shared" si="184"/>
        <v>9.6916299559471391</v>
      </c>
      <c r="DH99" s="9">
        <f t="shared" si="185"/>
        <v>7.5075075075075075</v>
      </c>
      <c r="DI99" s="9">
        <f t="shared" si="186"/>
        <v>11.740890688259109</v>
      </c>
    </row>
    <row r="100" spans="1:113" x14ac:dyDescent="0.2">
      <c r="A100" s="3" t="s">
        <v>278</v>
      </c>
      <c r="B100" s="3" t="e">
        <f>VLOOKUP(A100,#REF!,5,FALSE)</f>
        <v>#REF!</v>
      </c>
      <c r="C100" s="4">
        <v>4</v>
      </c>
      <c r="D100" s="35">
        <f t="shared" si="121"/>
        <v>0.79191919191919169</v>
      </c>
      <c r="E100" s="35">
        <f t="shared" si="122"/>
        <v>4.211111111111105</v>
      </c>
      <c r="F100" s="35">
        <f t="shared" si="123"/>
        <v>-11.124427480916017</v>
      </c>
      <c r="G100" s="35">
        <f t="shared" si="124"/>
        <v>-13.499218749999995</v>
      </c>
      <c r="H100" s="35">
        <f t="shared" si="125"/>
        <v>-3.4835937500000078</v>
      </c>
      <c r="I100" s="35">
        <f t="shared" si="126"/>
        <v>-0.68467741935483772</v>
      </c>
      <c r="J100" s="35">
        <f t="shared" si="127"/>
        <v>-5.4610619469026531</v>
      </c>
      <c r="K100" s="35">
        <f t="shared" si="128"/>
        <v>-8.5277310924369729</v>
      </c>
      <c r="L100" s="35">
        <f t="shared" si="129"/>
        <v>12.24285714285714</v>
      </c>
      <c r="M100" s="35">
        <f t="shared" si="130"/>
        <v>0.86132075471698499</v>
      </c>
      <c r="N100" s="35">
        <f t="shared" si="131"/>
        <v>8.351515151515148</v>
      </c>
      <c r="O100" s="36">
        <f t="shared" si="132"/>
        <v>7.1999999999999993</v>
      </c>
      <c r="P100" s="35">
        <f t="shared" si="133"/>
        <v>9.1999999999999993</v>
      </c>
      <c r="Q100" s="35">
        <f t="shared" si="134"/>
        <v>-7.0000000000000018</v>
      </c>
      <c r="R100" s="35">
        <f t="shared" si="135"/>
        <v>-11.200000000000001</v>
      </c>
      <c r="S100" s="35">
        <f t="shared" si="136"/>
        <v>-2.1000000000000014</v>
      </c>
      <c r="T100" s="35">
        <f t="shared" si="137"/>
        <v>-5.6000000000000014</v>
      </c>
      <c r="U100" s="35">
        <f t="shared" si="138"/>
        <v>-4.4000000000000021</v>
      </c>
      <c r="V100" s="35">
        <f t="shared" si="139"/>
        <v>-8.6000000000000014</v>
      </c>
      <c r="W100" s="35">
        <f t="shared" si="140"/>
        <v>12.5</v>
      </c>
      <c r="X100" s="35">
        <f t="shared" si="141"/>
        <v>1.2999999999999972</v>
      </c>
      <c r="Y100" s="35">
        <f t="shared" si="142"/>
        <v>8.6999999999999993</v>
      </c>
      <c r="Z100" s="35">
        <f t="shared" si="143"/>
        <v>92.369200155309656</v>
      </c>
      <c r="AA100" s="35">
        <f t="shared" si="144"/>
        <v>100</v>
      </c>
      <c r="AB100" s="35">
        <f t="shared" si="145"/>
        <v>60.703812316715542</v>
      </c>
      <c r="AC100" s="35">
        <f t="shared" si="146"/>
        <v>45.24740014572432</v>
      </c>
      <c r="AD100" s="35">
        <f t="shared" si="147"/>
        <v>87.557603686635957</v>
      </c>
      <c r="AE100" s="35">
        <f t="shared" si="148"/>
        <v>99.999999999999986</v>
      </c>
      <c r="AF100" s="35">
        <f t="shared" si="149"/>
        <v>51.743546494573188</v>
      </c>
      <c r="AG100" s="35">
        <f t="shared" si="150"/>
        <v>42.385634028892454</v>
      </c>
      <c r="AH100" s="35">
        <f t="shared" si="151"/>
        <v>100</v>
      </c>
      <c r="AI100" s="35">
        <f t="shared" si="152"/>
        <v>72.447427293064877</v>
      </c>
      <c r="AJ100" s="35">
        <f t="shared" si="153"/>
        <v>100</v>
      </c>
      <c r="AK100" s="36">
        <f t="shared" si="198"/>
        <v>93.399339933993403</v>
      </c>
      <c r="AL100" s="35">
        <f t="shared" si="199"/>
        <v>100</v>
      </c>
      <c r="AM100" s="35">
        <f t="shared" si="200"/>
        <v>74.21052631578948</v>
      </c>
      <c r="AN100" s="35">
        <f t="shared" si="201"/>
        <v>52.10526315789474</v>
      </c>
      <c r="AO100" s="35">
        <f t="shared" si="202"/>
        <v>100</v>
      </c>
      <c r="AP100" s="35">
        <f t="shared" si="203"/>
        <v>81.578947368421055</v>
      </c>
      <c r="AQ100" s="35">
        <f t="shared" si="204"/>
        <v>49.702380952380949</v>
      </c>
      <c r="AR100" s="35">
        <f t="shared" si="205"/>
        <v>37.202380952380949</v>
      </c>
      <c r="AS100" s="35">
        <f t="shared" si="206"/>
        <v>100</v>
      </c>
      <c r="AT100" s="35">
        <f t="shared" si="207"/>
        <v>75.167785234899327</v>
      </c>
      <c r="AU100" s="35">
        <f t="shared" si="208"/>
        <v>100</v>
      </c>
      <c r="AV100" s="36">
        <f t="shared" si="154"/>
        <v>78.49757090336135</v>
      </c>
      <c r="AW100" s="35">
        <f t="shared" si="155"/>
        <v>84.982408390865643</v>
      </c>
      <c r="AX100" s="35">
        <f t="shared" si="156"/>
        <v>41.152597402597401</v>
      </c>
      <c r="AY100" s="35">
        <f t="shared" si="157"/>
        <v>30.674317981812848</v>
      </c>
      <c r="AZ100" s="35">
        <f t="shared" si="158"/>
        <v>59.357438627624965</v>
      </c>
      <c r="BA100" s="35">
        <f t="shared" si="159"/>
        <v>67.79244306418218</v>
      </c>
      <c r="BB100" s="35">
        <f t="shared" si="160"/>
        <v>51.743546494573188</v>
      </c>
      <c r="BC100" s="35">
        <f t="shared" si="161"/>
        <v>42.385634028892454</v>
      </c>
      <c r="BD100" s="35">
        <f t="shared" si="162"/>
        <v>100</v>
      </c>
      <c r="BE100" s="35">
        <f t="shared" si="163"/>
        <v>64.38095238095238</v>
      </c>
      <c r="BF100" s="35">
        <f t="shared" si="164"/>
        <v>88.86575381140598</v>
      </c>
      <c r="BG100" s="36">
        <f t="shared" si="165"/>
        <v>52.022058823529413</v>
      </c>
      <c r="BH100" s="35">
        <f t="shared" si="166"/>
        <v>56.319702602230485</v>
      </c>
      <c r="BI100" s="35">
        <f t="shared" si="167"/>
        <v>27.27272727272727</v>
      </c>
      <c r="BJ100" s="35">
        <f t="shared" si="168"/>
        <v>20.328542094455852</v>
      </c>
      <c r="BK100" s="35">
        <f t="shared" si="169"/>
        <v>39.337474120082817</v>
      </c>
      <c r="BL100" s="35">
        <f t="shared" si="170"/>
        <v>44.927536231884055</v>
      </c>
      <c r="BM100" s="35">
        <f t="shared" si="171"/>
        <v>34.291581108829568</v>
      </c>
      <c r="BN100" s="35">
        <f t="shared" si="172"/>
        <v>28.089887640449437</v>
      </c>
      <c r="BO100" s="35">
        <f t="shared" si="173"/>
        <v>66.272189349112423</v>
      </c>
      <c r="BP100" s="35">
        <f t="shared" si="174"/>
        <v>42.666666666666664</v>
      </c>
      <c r="BQ100" s="35">
        <f t="shared" si="175"/>
        <v>58.893280632411063</v>
      </c>
      <c r="BR100" s="13">
        <f t="shared" si="187"/>
        <v>84.226190476190482</v>
      </c>
      <c r="BS100" s="14">
        <f t="shared" si="188"/>
        <v>90.178571428571431</v>
      </c>
      <c r="BT100" s="13">
        <f t="shared" si="189"/>
        <v>41.964285714285708</v>
      </c>
      <c r="BU100" s="14">
        <f t="shared" si="190"/>
        <v>29.464285714285715</v>
      </c>
      <c r="BV100" s="14">
        <f t="shared" si="191"/>
        <v>56.547619047619044</v>
      </c>
      <c r="BW100" s="14">
        <f t="shared" si="192"/>
        <v>46.13095238095238</v>
      </c>
      <c r="BX100" s="13">
        <f t="shared" si="193"/>
        <v>49.702380952380949</v>
      </c>
      <c r="BY100" s="14">
        <f t="shared" si="194"/>
        <v>37.202380952380956</v>
      </c>
      <c r="BZ100" s="14">
        <f t="shared" si="195"/>
        <v>100</v>
      </c>
      <c r="CA100" s="13">
        <f t="shared" si="196"/>
        <v>66.666666666666657</v>
      </c>
      <c r="CB100" s="14">
        <f t="shared" si="197"/>
        <v>88.69047619047619</v>
      </c>
      <c r="CC100" s="13">
        <v>28.3</v>
      </c>
      <c r="CD100" s="14">
        <v>30.3</v>
      </c>
      <c r="CE100" s="13">
        <v>14.1</v>
      </c>
      <c r="CF100" s="14">
        <v>9.9</v>
      </c>
      <c r="CG100" s="14">
        <v>19</v>
      </c>
      <c r="CH100" s="14">
        <v>15.5</v>
      </c>
      <c r="CI100" s="13">
        <v>16.7</v>
      </c>
      <c r="CJ100" s="14">
        <v>12.5</v>
      </c>
      <c r="CK100" s="14">
        <v>33.6</v>
      </c>
      <c r="CL100" s="13">
        <v>22.4</v>
      </c>
      <c r="CM100" s="14">
        <v>29.8</v>
      </c>
      <c r="CN100" s="5">
        <v>5.7</v>
      </c>
      <c r="CO100" s="5">
        <v>5</v>
      </c>
      <c r="CP100" s="8">
        <v>3.9</v>
      </c>
      <c r="CQ100" s="5">
        <v>3.9</v>
      </c>
      <c r="CR100" s="5">
        <v>4.8</v>
      </c>
      <c r="CS100" s="5">
        <v>3.8</v>
      </c>
      <c r="CT100" s="8">
        <v>5.4</v>
      </c>
      <c r="CU100" s="5">
        <v>3.8</v>
      </c>
      <c r="CV100" s="5">
        <v>3.1</v>
      </c>
      <c r="CW100" s="8">
        <v>5.4</v>
      </c>
      <c r="CX100" s="5">
        <v>3.4</v>
      </c>
      <c r="CY100" s="9">
        <f t="shared" si="176"/>
        <v>20.141342756183743</v>
      </c>
      <c r="CZ100" s="9">
        <f t="shared" si="177"/>
        <v>16.5016501650165</v>
      </c>
      <c r="DA100" s="9">
        <f t="shared" si="178"/>
        <v>27.659574468085108</v>
      </c>
      <c r="DB100" s="9">
        <f t="shared" si="179"/>
        <v>39.393939393939391</v>
      </c>
      <c r="DC100" s="9">
        <f t="shared" si="180"/>
        <v>25.263157894736842</v>
      </c>
      <c r="DD100" s="9">
        <f t="shared" si="181"/>
        <v>24.516129032258064</v>
      </c>
      <c r="DE100" s="9">
        <f t="shared" si="182"/>
        <v>32.335329341317369</v>
      </c>
      <c r="DF100" s="9">
        <f t="shared" si="183"/>
        <v>30.4</v>
      </c>
      <c r="DG100" s="9">
        <f t="shared" si="184"/>
        <v>9.2261904761904763</v>
      </c>
      <c r="DH100" s="9">
        <f t="shared" si="185"/>
        <v>24.107142857142861</v>
      </c>
      <c r="DI100" s="9">
        <f t="shared" si="186"/>
        <v>11.409395973154361</v>
      </c>
    </row>
    <row r="101" spans="1:113" x14ac:dyDescent="0.2">
      <c r="A101" s="3" t="s">
        <v>279</v>
      </c>
      <c r="B101" s="3" t="e">
        <f>VLOOKUP(A101,#REF!,5,FALSE)</f>
        <v>#REF!</v>
      </c>
      <c r="C101" s="4">
        <v>3</v>
      </c>
      <c r="D101" s="35">
        <f t="shared" si="121"/>
        <v>1.7919191919191917</v>
      </c>
      <c r="E101" s="35">
        <f t="shared" si="122"/>
        <v>2.1111111111111036</v>
      </c>
      <c r="F101" s="35">
        <f t="shared" si="123"/>
        <v>-3.424427480916016</v>
      </c>
      <c r="G101" s="35">
        <f t="shared" si="124"/>
        <v>-3.8992187499999957</v>
      </c>
      <c r="H101" s="35">
        <f t="shared" si="125"/>
        <v>4.7164062499999915</v>
      </c>
      <c r="I101" s="35">
        <f t="shared" si="126"/>
        <v>0.61532258064516299</v>
      </c>
      <c r="J101" s="35">
        <f t="shared" si="127"/>
        <v>4.2389380530973462</v>
      </c>
      <c r="K101" s="35">
        <f t="shared" si="128"/>
        <v>-0.92773109243697149</v>
      </c>
      <c r="L101" s="35">
        <f t="shared" si="129"/>
        <v>0.84285714285713809</v>
      </c>
      <c r="M101" s="35">
        <f t="shared" si="130"/>
        <v>2.5613207547169878</v>
      </c>
      <c r="N101" s="35">
        <f t="shared" si="131"/>
        <v>-4.648484848484852</v>
      </c>
      <c r="O101" s="36">
        <f t="shared" si="132"/>
        <v>6.3545454545454554</v>
      </c>
      <c r="P101" s="35">
        <f t="shared" si="133"/>
        <v>5.254545454545454</v>
      </c>
      <c r="Q101" s="35">
        <f t="shared" si="134"/>
        <v>-1.1454545454545446</v>
      </c>
      <c r="R101" s="35">
        <f t="shared" si="135"/>
        <v>-3.4454545454545453</v>
      </c>
      <c r="S101" s="35">
        <f t="shared" si="136"/>
        <v>4.254545454545454</v>
      </c>
      <c r="T101" s="35">
        <f t="shared" si="137"/>
        <v>-6.1454545454545446</v>
      </c>
      <c r="U101" s="35">
        <f t="shared" si="138"/>
        <v>3.4545454545454533</v>
      </c>
      <c r="V101" s="35">
        <f t="shared" si="139"/>
        <v>-2.8454545454545439</v>
      </c>
      <c r="W101" s="35">
        <f t="shared" si="140"/>
        <v>-0.74545454545454604</v>
      </c>
      <c r="X101" s="35">
        <f t="shared" si="141"/>
        <v>1.1545454545454561</v>
      </c>
      <c r="Y101" s="35">
        <f t="shared" si="142"/>
        <v>-6.1454545454545446</v>
      </c>
      <c r="Z101" s="35">
        <f t="shared" si="143"/>
        <v>99.999999999999986</v>
      </c>
      <c r="AA101" s="35">
        <f t="shared" si="144"/>
        <v>97.31910628417728</v>
      </c>
      <c r="AB101" s="35">
        <f t="shared" si="145"/>
        <v>74.876265786778916</v>
      </c>
      <c r="AC101" s="35">
        <f t="shared" si="146"/>
        <v>71.102337238796949</v>
      </c>
      <c r="AD101" s="35">
        <f t="shared" si="147"/>
        <v>100</v>
      </c>
      <c r="AE101" s="35">
        <f t="shared" si="148"/>
        <v>86.470588235294116</v>
      </c>
      <c r="AF101" s="35">
        <f t="shared" si="149"/>
        <v>100</v>
      </c>
      <c r="AG101" s="35">
        <f t="shared" si="150"/>
        <v>83.32226762002044</v>
      </c>
      <c r="AH101" s="35">
        <f t="shared" si="151"/>
        <v>80.77371346602115</v>
      </c>
      <c r="AI101" s="35">
        <f t="shared" si="152"/>
        <v>100</v>
      </c>
      <c r="AJ101" s="35">
        <f t="shared" si="153"/>
        <v>72.327095599691674</v>
      </c>
      <c r="AK101" s="36">
        <f t="shared" si="198"/>
        <v>100</v>
      </c>
      <c r="AL101" s="35">
        <f t="shared" si="199"/>
        <v>96.245733788395896</v>
      </c>
      <c r="AM101" s="35">
        <f t="shared" si="200"/>
        <v>80.14705882352942</v>
      </c>
      <c r="AN101" s="35">
        <f t="shared" si="201"/>
        <v>71.691176470588232</v>
      </c>
      <c r="AO101" s="35">
        <f t="shared" si="202"/>
        <v>100</v>
      </c>
      <c r="AP101" s="35">
        <f t="shared" si="203"/>
        <v>61.764705882352942</v>
      </c>
      <c r="AQ101" s="35">
        <f t="shared" si="204"/>
        <v>100</v>
      </c>
      <c r="AR101" s="35">
        <f t="shared" si="205"/>
        <v>76.136363636363654</v>
      </c>
      <c r="AS101" s="35">
        <f t="shared" si="206"/>
        <v>84.090909090909093</v>
      </c>
      <c r="AT101" s="35">
        <f t="shared" si="207"/>
        <v>100</v>
      </c>
      <c r="AU101" s="35">
        <f t="shared" si="208"/>
        <v>69.709543568464724</v>
      </c>
      <c r="AV101" s="36">
        <f t="shared" si="154"/>
        <v>95.641625216262966</v>
      </c>
      <c r="AW101" s="35">
        <f t="shared" si="155"/>
        <v>93.077574896129448</v>
      </c>
      <c r="AX101" s="35">
        <f t="shared" si="156"/>
        <v>74.876265786778916</v>
      </c>
      <c r="AY101" s="35">
        <f t="shared" si="157"/>
        <v>71.102337238796949</v>
      </c>
      <c r="AZ101" s="35">
        <f t="shared" si="158"/>
        <v>100</v>
      </c>
      <c r="BA101" s="35">
        <f t="shared" si="159"/>
        <v>86.470588235294116</v>
      </c>
      <c r="BB101" s="35">
        <f t="shared" si="160"/>
        <v>96.261625800217416</v>
      </c>
      <c r="BC101" s="35">
        <f t="shared" si="161"/>
        <v>80.207369464639797</v>
      </c>
      <c r="BD101" s="35">
        <f t="shared" si="162"/>
        <v>77.754089801601097</v>
      </c>
      <c r="BE101" s="35">
        <f t="shared" si="163"/>
        <v>81.514705882352942</v>
      </c>
      <c r="BF101" s="35">
        <f t="shared" si="164"/>
        <v>58.957219251336895</v>
      </c>
      <c r="BG101" s="36">
        <f t="shared" si="165"/>
        <v>53.860294117647058</v>
      </c>
      <c r="BH101" s="35">
        <f t="shared" si="166"/>
        <v>52.416356877323423</v>
      </c>
      <c r="BI101" s="35">
        <f t="shared" si="167"/>
        <v>42.166344294003864</v>
      </c>
      <c r="BJ101" s="35">
        <f t="shared" si="168"/>
        <v>40.041067761806978</v>
      </c>
      <c r="BK101" s="35">
        <f t="shared" si="169"/>
        <v>56.314699792960667</v>
      </c>
      <c r="BL101" s="35">
        <f t="shared" si="170"/>
        <v>48.695652173913047</v>
      </c>
      <c r="BM101" s="35">
        <f t="shared" si="171"/>
        <v>54.209445585215605</v>
      </c>
      <c r="BN101" s="35">
        <f t="shared" si="172"/>
        <v>45.168539325842701</v>
      </c>
      <c r="BO101" s="35">
        <f t="shared" si="173"/>
        <v>43.786982248520708</v>
      </c>
      <c r="BP101" s="35">
        <f t="shared" si="174"/>
        <v>45.904761904761905</v>
      </c>
      <c r="BQ101" s="35">
        <f t="shared" si="175"/>
        <v>33.201581027667984</v>
      </c>
      <c r="BR101" s="13">
        <f t="shared" si="187"/>
        <v>100</v>
      </c>
      <c r="BS101" s="14">
        <f t="shared" si="188"/>
        <v>96.24573378839591</v>
      </c>
      <c r="BT101" s="13">
        <f t="shared" si="189"/>
        <v>74.402730375426614</v>
      </c>
      <c r="BU101" s="14">
        <f t="shared" si="190"/>
        <v>66.552901023890783</v>
      </c>
      <c r="BV101" s="14">
        <f t="shared" si="191"/>
        <v>92.832764505119442</v>
      </c>
      <c r="BW101" s="14">
        <f t="shared" si="192"/>
        <v>57.337883959044369</v>
      </c>
      <c r="BX101" s="13">
        <f t="shared" si="193"/>
        <v>90.102389078498291</v>
      </c>
      <c r="BY101" s="14">
        <f t="shared" si="194"/>
        <v>68.600682593856661</v>
      </c>
      <c r="BZ101" s="14">
        <f t="shared" si="195"/>
        <v>75.76791808873719</v>
      </c>
      <c r="CA101" s="13">
        <f t="shared" si="196"/>
        <v>82.25255972696246</v>
      </c>
      <c r="CB101" s="14">
        <f t="shared" si="197"/>
        <v>57.337883959044369</v>
      </c>
      <c r="CC101" s="13">
        <v>29.3</v>
      </c>
      <c r="CD101" s="14">
        <v>28.2</v>
      </c>
      <c r="CE101" s="13">
        <v>21.8</v>
      </c>
      <c r="CF101" s="14">
        <v>19.5</v>
      </c>
      <c r="CG101" s="14">
        <v>27.2</v>
      </c>
      <c r="CH101" s="14">
        <v>16.8</v>
      </c>
      <c r="CI101" s="13">
        <v>26.4</v>
      </c>
      <c r="CJ101" s="14">
        <v>20.100000000000001</v>
      </c>
      <c r="CK101" s="14">
        <v>22.2</v>
      </c>
      <c r="CL101" s="13">
        <v>24.1</v>
      </c>
      <c r="CM101" s="14">
        <v>16.8</v>
      </c>
      <c r="CN101" s="5">
        <v>3</v>
      </c>
      <c r="CO101" s="5">
        <v>3.3</v>
      </c>
      <c r="CP101" s="8">
        <v>0.2</v>
      </c>
      <c r="CQ101" s="5">
        <v>0.7</v>
      </c>
      <c r="CR101" s="5">
        <v>3</v>
      </c>
      <c r="CS101" s="5">
        <v>1.9</v>
      </c>
      <c r="CT101" s="8">
        <v>1.2</v>
      </c>
      <c r="CU101" s="5">
        <v>0.7</v>
      </c>
      <c r="CV101" s="5">
        <v>3.2</v>
      </c>
      <c r="CW101" s="8">
        <v>4.4000000000000004</v>
      </c>
      <c r="CX101" s="5">
        <v>4.0999999999999996</v>
      </c>
      <c r="CY101" s="9">
        <f t="shared" si="176"/>
        <v>10.238907849829351</v>
      </c>
      <c r="CZ101" s="9">
        <f t="shared" si="177"/>
        <v>11.702127659574469</v>
      </c>
      <c r="DA101" s="9">
        <f t="shared" si="178"/>
        <v>0.91743119266055051</v>
      </c>
      <c r="DB101" s="9">
        <f t="shared" si="179"/>
        <v>3.5897435897435894</v>
      </c>
      <c r="DC101" s="9">
        <f t="shared" si="180"/>
        <v>11.029411764705882</v>
      </c>
      <c r="DD101" s="9">
        <f t="shared" si="181"/>
        <v>11.309523809523808</v>
      </c>
      <c r="DE101" s="9">
        <f t="shared" si="182"/>
        <v>4.5454545454545459</v>
      </c>
      <c r="DF101" s="9">
        <f t="shared" si="183"/>
        <v>3.4825870646766162</v>
      </c>
      <c r="DG101" s="9">
        <f t="shared" si="184"/>
        <v>14.414414414414415</v>
      </c>
      <c r="DH101" s="9">
        <f t="shared" si="185"/>
        <v>18.257261410788384</v>
      </c>
      <c r="DI101" s="9">
        <f t="shared" si="186"/>
        <v>24.404761904761902</v>
      </c>
    </row>
    <row r="102" spans="1:113" x14ac:dyDescent="0.2">
      <c r="A102" s="3" t="s">
        <v>280</v>
      </c>
      <c r="B102" s="3" t="e">
        <f>VLOOKUP(A102,#REF!,5,FALSE)</f>
        <v>#REF!</v>
      </c>
      <c r="C102" s="4">
        <v>3</v>
      </c>
      <c r="D102" s="35" t="str">
        <f t="shared" si="121"/>
        <v/>
      </c>
      <c r="E102" s="35" t="str">
        <f t="shared" si="122"/>
        <v/>
      </c>
      <c r="F102" s="35">
        <f t="shared" si="123"/>
        <v>3.8755725190839847</v>
      </c>
      <c r="G102" s="35">
        <f t="shared" si="124"/>
        <v>3.8007812500000036</v>
      </c>
      <c r="H102" s="35">
        <f t="shared" si="125"/>
        <v>3.6164062499999936</v>
      </c>
      <c r="I102" s="35">
        <f t="shared" si="126"/>
        <v>3.4153225806451637</v>
      </c>
      <c r="J102" s="35" t="str">
        <f t="shared" si="127"/>
        <v/>
      </c>
      <c r="K102" s="35" t="str">
        <f t="shared" si="128"/>
        <v/>
      </c>
      <c r="L102" s="35" t="str">
        <f t="shared" si="129"/>
        <v/>
      </c>
      <c r="M102" s="35" t="str">
        <f t="shared" si="130"/>
        <v/>
      </c>
      <c r="N102" s="35" t="str">
        <f t="shared" si="131"/>
        <v/>
      </c>
      <c r="O102" s="36" t="str">
        <f t="shared" si="132"/>
        <v/>
      </c>
      <c r="P102" s="35" t="str">
        <f t="shared" si="133"/>
        <v/>
      </c>
      <c r="Q102" s="35">
        <f t="shared" si="134"/>
        <v>3.6000000000000014</v>
      </c>
      <c r="R102" s="35">
        <f t="shared" si="135"/>
        <v>1.6999999999999993</v>
      </c>
      <c r="S102" s="35">
        <f t="shared" si="136"/>
        <v>0.60000000000000142</v>
      </c>
      <c r="T102" s="35">
        <f t="shared" si="137"/>
        <v>-5.8999999999999986</v>
      </c>
      <c r="U102" s="35" t="str">
        <f t="shared" si="138"/>
        <v/>
      </c>
      <c r="V102" s="35" t="str">
        <f t="shared" si="139"/>
        <v/>
      </c>
      <c r="W102" s="35" t="str">
        <f t="shared" si="140"/>
        <v/>
      </c>
      <c r="X102" s="35" t="str">
        <f t="shared" si="141"/>
        <v/>
      </c>
      <c r="Y102" s="35" t="str">
        <f t="shared" si="142"/>
        <v/>
      </c>
      <c r="Z102" s="35">
        <f t="shared" si="143"/>
        <v>0</v>
      </c>
      <c r="AA102" s="35">
        <f t="shared" si="144"/>
        <v>0</v>
      </c>
      <c r="AB102" s="35">
        <f t="shared" si="145"/>
        <v>99.075316780483931</v>
      </c>
      <c r="AC102" s="35">
        <f t="shared" si="146"/>
        <v>98.311193060386373</v>
      </c>
      <c r="AD102" s="35">
        <f t="shared" si="147"/>
        <v>95.116618075801739</v>
      </c>
      <c r="AE102" s="35">
        <f t="shared" si="148"/>
        <v>99.999999999999986</v>
      </c>
      <c r="AF102" s="35">
        <f t="shared" si="149"/>
        <v>0</v>
      </c>
      <c r="AG102" s="35">
        <f t="shared" si="150"/>
        <v>0</v>
      </c>
      <c r="AH102" s="35">
        <f t="shared" si="151"/>
        <v>0</v>
      </c>
      <c r="AI102" s="35">
        <f t="shared" si="152"/>
        <v>0</v>
      </c>
      <c r="AJ102" s="35">
        <f t="shared" si="153"/>
        <v>0</v>
      </c>
      <c r="AK102" s="36">
        <f t="shared" si="198"/>
        <v>0</v>
      </c>
      <c r="AL102" s="35">
        <f t="shared" si="199"/>
        <v>0</v>
      </c>
      <c r="AM102" s="35">
        <f t="shared" si="200"/>
        <v>100</v>
      </c>
      <c r="AN102" s="35">
        <f t="shared" si="201"/>
        <v>93.470790378006868</v>
      </c>
      <c r="AO102" s="35">
        <f t="shared" si="202"/>
        <v>89.69072164948453</v>
      </c>
      <c r="AP102" s="35">
        <f t="shared" si="203"/>
        <v>67.353951890034367</v>
      </c>
      <c r="AQ102" s="35">
        <f t="shared" si="204"/>
        <v>0</v>
      </c>
      <c r="AR102" s="35">
        <f t="shared" si="205"/>
        <v>0</v>
      </c>
      <c r="AS102" s="35">
        <f t="shared" si="206"/>
        <v>0</v>
      </c>
      <c r="AT102" s="35">
        <f t="shared" si="207"/>
        <v>0</v>
      </c>
      <c r="AU102" s="35">
        <f t="shared" si="208"/>
        <v>0</v>
      </c>
      <c r="AV102" s="36">
        <f t="shared" si="154"/>
        <v>0</v>
      </c>
      <c r="AW102" s="35">
        <f t="shared" si="155"/>
        <v>0</v>
      </c>
      <c r="AX102" s="35">
        <f t="shared" si="156"/>
        <v>99.075316780483931</v>
      </c>
      <c r="AY102" s="35">
        <f t="shared" si="157"/>
        <v>98.311193060386373</v>
      </c>
      <c r="AZ102" s="35">
        <f t="shared" si="158"/>
        <v>95.116618075801739</v>
      </c>
      <c r="BA102" s="35">
        <f t="shared" si="159"/>
        <v>99.999999999999986</v>
      </c>
      <c r="BB102" s="35">
        <f t="shared" si="160"/>
        <v>0</v>
      </c>
      <c r="BC102" s="35">
        <f t="shared" si="161"/>
        <v>0</v>
      </c>
      <c r="BD102" s="35">
        <f t="shared" si="162"/>
        <v>0</v>
      </c>
      <c r="BE102" s="35">
        <f t="shared" si="163"/>
        <v>0</v>
      </c>
      <c r="BF102" s="35">
        <f t="shared" si="164"/>
        <v>0</v>
      </c>
      <c r="BG102" s="36">
        <f t="shared" si="165"/>
        <v>0</v>
      </c>
      <c r="BH102" s="35">
        <f t="shared" si="166"/>
        <v>0</v>
      </c>
      <c r="BI102" s="35">
        <f t="shared" si="167"/>
        <v>56.286266924564792</v>
      </c>
      <c r="BJ102" s="35">
        <f t="shared" si="168"/>
        <v>55.852156057494867</v>
      </c>
      <c r="BK102" s="35">
        <f t="shared" si="169"/>
        <v>54.037267080745345</v>
      </c>
      <c r="BL102" s="35">
        <f t="shared" si="170"/>
        <v>56.811594202898554</v>
      </c>
      <c r="BM102" s="35">
        <f t="shared" si="171"/>
        <v>0</v>
      </c>
      <c r="BN102" s="35">
        <f t="shared" si="172"/>
        <v>0</v>
      </c>
      <c r="BO102" s="35">
        <f t="shared" si="173"/>
        <v>0</v>
      </c>
      <c r="BP102" s="35">
        <f t="shared" si="174"/>
        <v>0</v>
      </c>
      <c r="BQ102" s="35">
        <f t="shared" si="175"/>
        <v>0</v>
      </c>
      <c r="BR102" s="13">
        <f t="shared" si="187"/>
        <v>0</v>
      </c>
      <c r="BS102" s="14">
        <f t="shared" si="188"/>
        <v>0</v>
      </c>
      <c r="BT102" s="13">
        <f t="shared" si="189"/>
        <v>100</v>
      </c>
      <c r="BU102" s="14">
        <f t="shared" si="190"/>
        <v>93.470790378006868</v>
      </c>
      <c r="BV102" s="14">
        <f t="shared" si="191"/>
        <v>89.690721649484544</v>
      </c>
      <c r="BW102" s="14">
        <f t="shared" si="192"/>
        <v>67.353951890034367</v>
      </c>
      <c r="BX102" s="13">
        <f t="shared" si="193"/>
        <v>0</v>
      </c>
      <c r="BY102" s="14">
        <f t="shared" si="194"/>
        <v>0</v>
      </c>
      <c r="BZ102" s="14">
        <f t="shared" si="195"/>
        <v>0</v>
      </c>
      <c r="CA102" s="13">
        <f t="shared" si="196"/>
        <v>0</v>
      </c>
      <c r="CB102" s="14">
        <f t="shared" si="197"/>
        <v>0</v>
      </c>
      <c r="CE102" s="13">
        <v>29.1</v>
      </c>
      <c r="CF102" s="14">
        <v>27.2</v>
      </c>
      <c r="CG102" s="14">
        <v>26.1</v>
      </c>
      <c r="CH102" s="14">
        <v>19.600000000000001</v>
      </c>
      <c r="CN102" s="5" t="s">
        <v>180</v>
      </c>
      <c r="CO102" s="5" t="s">
        <v>180</v>
      </c>
      <c r="CP102" s="8">
        <v>4</v>
      </c>
      <c r="CQ102" s="5">
        <v>4</v>
      </c>
      <c r="CR102" s="5">
        <v>2.9</v>
      </c>
      <c r="CS102" s="5">
        <v>2</v>
      </c>
      <c r="CT102" s="8" t="s">
        <v>180</v>
      </c>
      <c r="CU102" s="5" t="s">
        <v>180</v>
      </c>
      <c r="CV102" s="5" t="s">
        <v>180</v>
      </c>
      <c r="CW102" s="8" t="s">
        <v>180</v>
      </c>
      <c r="CX102" s="5" t="s">
        <v>180</v>
      </c>
      <c r="CY102" s="9" t="str">
        <f t="shared" si="176"/>
        <v/>
      </c>
      <c r="CZ102" s="9" t="str">
        <f t="shared" si="177"/>
        <v/>
      </c>
      <c r="DA102" s="9">
        <f t="shared" si="178"/>
        <v>13.745704467353951</v>
      </c>
      <c r="DB102" s="9">
        <f t="shared" si="179"/>
        <v>14.705882352941178</v>
      </c>
      <c r="DC102" s="9">
        <f t="shared" si="180"/>
        <v>11.111111111111111</v>
      </c>
      <c r="DD102" s="9">
        <f t="shared" si="181"/>
        <v>10.204081632653059</v>
      </c>
      <c r="DE102" s="9" t="str">
        <f t="shared" si="182"/>
        <v/>
      </c>
      <c r="DF102" s="9" t="str">
        <f t="shared" si="183"/>
        <v/>
      </c>
      <c r="DG102" s="9" t="str">
        <f t="shared" si="184"/>
        <v/>
      </c>
      <c r="DH102" s="9" t="str">
        <f t="shared" si="185"/>
        <v/>
      </c>
      <c r="DI102" s="9" t="str">
        <f t="shared" si="186"/>
        <v/>
      </c>
    </row>
    <row r="103" spans="1:113" x14ac:dyDescent="0.2">
      <c r="A103" s="3" t="s">
        <v>281</v>
      </c>
      <c r="B103" s="3" t="e">
        <f>VLOOKUP(A103,#REF!,5,FALSE)</f>
        <v>#REF!</v>
      </c>
      <c r="C103" s="4">
        <v>4</v>
      </c>
      <c r="D103" s="35" t="str">
        <f t="shared" si="121"/>
        <v/>
      </c>
      <c r="E103" s="35" t="str">
        <f t="shared" si="122"/>
        <v/>
      </c>
      <c r="F103" s="35">
        <f t="shared" si="123"/>
        <v>6.4755725190839826</v>
      </c>
      <c r="G103" s="35">
        <f t="shared" si="124"/>
        <v>3.7007812500000057</v>
      </c>
      <c r="H103" s="35">
        <f t="shared" si="125"/>
        <v>-9.4835937500000078</v>
      </c>
      <c r="I103" s="35">
        <f t="shared" si="126"/>
        <v>1.9153225806451637</v>
      </c>
      <c r="J103" s="35" t="str">
        <f t="shared" si="127"/>
        <v/>
      </c>
      <c r="K103" s="35" t="str">
        <f t="shared" si="128"/>
        <v/>
      </c>
      <c r="L103" s="35" t="str">
        <f t="shared" si="129"/>
        <v/>
      </c>
      <c r="M103" s="35" t="str">
        <f t="shared" si="130"/>
        <v/>
      </c>
      <c r="N103" s="35" t="str">
        <f t="shared" si="131"/>
        <v/>
      </c>
      <c r="O103" s="36" t="str">
        <f t="shared" si="132"/>
        <v/>
      </c>
      <c r="P103" s="35" t="str">
        <f t="shared" si="133"/>
        <v/>
      </c>
      <c r="Q103" s="35">
        <f t="shared" si="134"/>
        <v>9.2249999999999979</v>
      </c>
      <c r="R103" s="35">
        <f t="shared" si="135"/>
        <v>4.625</v>
      </c>
      <c r="S103" s="35">
        <f t="shared" si="136"/>
        <v>-9.4750000000000014</v>
      </c>
      <c r="T103" s="35">
        <f t="shared" si="137"/>
        <v>-4.375</v>
      </c>
      <c r="U103" s="35" t="str">
        <f t="shared" si="138"/>
        <v/>
      </c>
      <c r="V103" s="35" t="str">
        <f t="shared" si="139"/>
        <v/>
      </c>
      <c r="W103" s="35" t="str">
        <f t="shared" si="140"/>
        <v/>
      </c>
      <c r="X103" s="35" t="str">
        <f t="shared" si="141"/>
        <v/>
      </c>
      <c r="Y103" s="35" t="str">
        <f t="shared" si="142"/>
        <v/>
      </c>
      <c r="Z103" s="35">
        <f t="shared" si="143"/>
        <v>0</v>
      </c>
      <c r="AA103" s="35">
        <f t="shared" si="144"/>
        <v>0</v>
      </c>
      <c r="AB103" s="35">
        <f t="shared" si="145"/>
        <v>100</v>
      </c>
      <c r="AC103" s="35">
        <f t="shared" si="146"/>
        <v>90.755219297961503</v>
      </c>
      <c r="AD103" s="35">
        <f t="shared" si="147"/>
        <v>43.896258270143889</v>
      </c>
      <c r="AE103" s="35">
        <f t="shared" si="148"/>
        <v>85.563937274265086</v>
      </c>
      <c r="AF103" s="35">
        <f t="shared" si="149"/>
        <v>0</v>
      </c>
      <c r="AG103" s="35">
        <f t="shared" si="150"/>
        <v>0</v>
      </c>
      <c r="AH103" s="35">
        <f t="shared" si="151"/>
        <v>0</v>
      </c>
      <c r="AI103" s="35">
        <f t="shared" si="152"/>
        <v>0</v>
      </c>
      <c r="AJ103" s="35">
        <f t="shared" si="153"/>
        <v>0</v>
      </c>
      <c r="AK103" s="36">
        <f t="shared" si="198"/>
        <v>0</v>
      </c>
      <c r="AL103" s="35">
        <f t="shared" si="199"/>
        <v>0</v>
      </c>
      <c r="AM103" s="35">
        <f t="shared" si="200"/>
        <v>100</v>
      </c>
      <c r="AN103" s="35">
        <f t="shared" si="201"/>
        <v>85.488958990536275</v>
      </c>
      <c r="AO103" s="35">
        <f t="shared" si="202"/>
        <v>41.009463722397477</v>
      </c>
      <c r="AP103" s="35">
        <f t="shared" si="203"/>
        <v>57.097791798107266</v>
      </c>
      <c r="AQ103" s="35">
        <f t="shared" si="204"/>
        <v>0</v>
      </c>
      <c r="AR103" s="35">
        <f t="shared" si="205"/>
        <v>0</v>
      </c>
      <c r="AS103" s="35">
        <f t="shared" si="206"/>
        <v>0</v>
      </c>
      <c r="AT103" s="35">
        <f t="shared" si="207"/>
        <v>0</v>
      </c>
      <c r="AU103" s="35">
        <f t="shared" si="208"/>
        <v>0</v>
      </c>
      <c r="AV103" s="36">
        <f t="shared" si="154"/>
        <v>0</v>
      </c>
      <c r="AW103" s="35">
        <f t="shared" si="155"/>
        <v>0</v>
      </c>
      <c r="AX103" s="35">
        <f t="shared" si="156"/>
        <v>100</v>
      </c>
      <c r="AY103" s="35">
        <f t="shared" si="157"/>
        <v>90.755219297961503</v>
      </c>
      <c r="AZ103" s="35">
        <f t="shared" si="158"/>
        <v>43.896258270143889</v>
      </c>
      <c r="BA103" s="35">
        <f t="shared" si="159"/>
        <v>85.563937274265086</v>
      </c>
      <c r="BB103" s="35">
        <f t="shared" si="160"/>
        <v>0</v>
      </c>
      <c r="BC103" s="35">
        <f t="shared" si="161"/>
        <v>0</v>
      </c>
      <c r="BD103" s="35">
        <f t="shared" si="162"/>
        <v>0</v>
      </c>
      <c r="BE103" s="35">
        <f t="shared" si="163"/>
        <v>0</v>
      </c>
      <c r="BF103" s="35">
        <f t="shared" si="164"/>
        <v>0</v>
      </c>
      <c r="BG103" s="36">
        <f t="shared" si="165"/>
        <v>0</v>
      </c>
      <c r="BH103" s="35">
        <f t="shared" si="166"/>
        <v>0</v>
      </c>
      <c r="BI103" s="35">
        <f t="shared" si="167"/>
        <v>61.315280464216634</v>
      </c>
      <c r="BJ103" s="35">
        <f t="shared" si="168"/>
        <v>55.646817248459953</v>
      </c>
      <c r="BK103" s="35">
        <f t="shared" si="169"/>
        <v>26.915113871635612</v>
      </c>
      <c r="BL103" s="35">
        <f t="shared" si="170"/>
        <v>52.463768115942038</v>
      </c>
      <c r="BM103" s="35">
        <f t="shared" si="171"/>
        <v>0</v>
      </c>
      <c r="BN103" s="35">
        <f t="shared" si="172"/>
        <v>0</v>
      </c>
      <c r="BO103" s="35">
        <f t="shared" si="173"/>
        <v>0</v>
      </c>
      <c r="BP103" s="35">
        <f t="shared" si="174"/>
        <v>0</v>
      </c>
      <c r="BQ103" s="35">
        <f t="shared" si="175"/>
        <v>0</v>
      </c>
      <c r="BR103" s="13">
        <f t="shared" si="187"/>
        <v>0</v>
      </c>
      <c r="BS103" s="14">
        <f t="shared" si="188"/>
        <v>0</v>
      </c>
      <c r="BT103" s="13">
        <f t="shared" si="189"/>
        <v>100</v>
      </c>
      <c r="BU103" s="14">
        <f t="shared" si="190"/>
        <v>85.488958990536275</v>
      </c>
      <c r="BV103" s="14">
        <f t="shared" si="191"/>
        <v>41.009463722397477</v>
      </c>
      <c r="BW103" s="14">
        <f t="shared" si="192"/>
        <v>57.097791798107252</v>
      </c>
      <c r="BX103" s="13">
        <f t="shared" si="193"/>
        <v>0</v>
      </c>
      <c r="BY103" s="14">
        <f t="shared" si="194"/>
        <v>0</v>
      </c>
      <c r="BZ103" s="14">
        <f t="shared" si="195"/>
        <v>0</v>
      </c>
      <c r="CA103" s="13">
        <f t="shared" si="196"/>
        <v>0</v>
      </c>
      <c r="CB103" s="14">
        <f t="shared" si="197"/>
        <v>0</v>
      </c>
      <c r="CE103" s="13">
        <v>31.7</v>
      </c>
      <c r="CF103" s="14">
        <v>27.1</v>
      </c>
      <c r="CG103" s="14">
        <v>13</v>
      </c>
      <c r="CH103" s="14">
        <v>18.100000000000001</v>
      </c>
      <c r="CN103" s="5" t="s">
        <v>180</v>
      </c>
      <c r="CO103" s="5" t="s">
        <v>180</v>
      </c>
      <c r="CP103" s="8">
        <v>3.3</v>
      </c>
      <c r="CQ103" s="5">
        <v>2.7</v>
      </c>
      <c r="CR103" s="5">
        <v>1.8</v>
      </c>
      <c r="CS103" s="5">
        <v>2.4</v>
      </c>
      <c r="CT103" s="8" t="s">
        <v>180</v>
      </c>
      <c r="CU103" s="5" t="s">
        <v>180</v>
      </c>
      <c r="CV103" s="5" t="s">
        <v>180</v>
      </c>
      <c r="CW103" s="8" t="s">
        <v>180</v>
      </c>
      <c r="CX103" s="5" t="s">
        <v>180</v>
      </c>
      <c r="CY103" s="9" t="str">
        <f t="shared" si="176"/>
        <v/>
      </c>
      <c r="CZ103" s="9" t="str">
        <f t="shared" si="177"/>
        <v/>
      </c>
      <c r="DA103" s="9">
        <f t="shared" si="178"/>
        <v>10.410094637223974</v>
      </c>
      <c r="DB103" s="9">
        <f t="shared" si="179"/>
        <v>9.9630996309963091</v>
      </c>
      <c r="DC103" s="9">
        <f t="shared" si="180"/>
        <v>13.846153846153847</v>
      </c>
      <c r="DD103" s="9">
        <f t="shared" si="181"/>
        <v>13.259668508287293</v>
      </c>
      <c r="DE103" s="9" t="str">
        <f t="shared" si="182"/>
        <v/>
      </c>
      <c r="DF103" s="9" t="str">
        <f t="shared" si="183"/>
        <v/>
      </c>
      <c r="DG103" s="9" t="str">
        <f t="shared" si="184"/>
        <v/>
      </c>
      <c r="DH103" s="9" t="str">
        <f t="shared" si="185"/>
        <v/>
      </c>
      <c r="DI103" s="9" t="str">
        <f t="shared" si="186"/>
        <v/>
      </c>
    </row>
    <row r="104" spans="1:113" x14ac:dyDescent="0.2">
      <c r="A104" s="3" t="s">
        <v>282</v>
      </c>
      <c r="B104" s="3" t="e">
        <f>VLOOKUP(A104,#REF!,5,FALSE)</f>
        <v>#REF!</v>
      </c>
      <c r="C104" s="4">
        <v>3</v>
      </c>
      <c r="D104" s="35">
        <f t="shared" si="121"/>
        <v>6.7919191919191881</v>
      </c>
      <c r="E104" s="35">
        <f t="shared" si="122"/>
        <v>7.9111111111111043</v>
      </c>
      <c r="F104" s="35">
        <f t="shared" si="123"/>
        <v>9.6755725190839819</v>
      </c>
      <c r="G104" s="35">
        <f t="shared" si="124"/>
        <v>11.600781250000004</v>
      </c>
      <c r="H104" s="35">
        <f t="shared" si="125"/>
        <v>6.8164062499999929</v>
      </c>
      <c r="I104" s="35">
        <f t="shared" si="126"/>
        <v>6.115322580645163</v>
      </c>
      <c r="J104" s="35">
        <f t="shared" si="127"/>
        <v>16.138938053097345</v>
      </c>
      <c r="K104" s="35">
        <f t="shared" si="128"/>
        <v>11.67226890756303</v>
      </c>
      <c r="L104" s="35">
        <f t="shared" si="129"/>
        <v>-11.757142857142862</v>
      </c>
      <c r="M104" s="35">
        <f t="shared" si="130"/>
        <v>9.2613207547169871</v>
      </c>
      <c r="N104" s="35">
        <f t="shared" si="131"/>
        <v>11.851515151515144</v>
      </c>
      <c r="O104" s="36">
        <f t="shared" si="132"/>
        <v>3.8909090909090835</v>
      </c>
      <c r="P104" s="35">
        <f t="shared" si="133"/>
        <v>3.5909090909090864</v>
      </c>
      <c r="Q104" s="35">
        <f t="shared" si="134"/>
        <v>4.490909090909085</v>
      </c>
      <c r="R104" s="35">
        <f t="shared" si="135"/>
        <v>4.5909090909090864</v>
      </c>
      <c r="S104" s="35">
        <f t="shared" si="136"/>
        <v>-1.1090909090909129</v>
      </c>
      <c r="T104" s="35">
        <f t="shared" si="137"/>
        <v>-8.1090909090909129</v>
      </c>
      <c r="U104" s="35">
        <f t="shared" si="138"/>
        <v>7.8909090909090835</v>
      </c>
      <c r="V104" s="35">
        <f t="shared" si="139"/>
        <v>2.2909090909090892</v>
      </c>
      <c r="W104" s="35">
        <f t="shared" si="140"/>
        <v>-20.809090909090912</v>
      </c>
      <c r="X104" s="35">
        <f t="shared" si="141"/>
        <v>0.3909090909090871</v>
      </c>
      <c r="Y104" s="35">
        <f t="shared" si="142"/>
        <v>2.8909090909090835</v>
      </c>
      <c r="Z104" s="35">
        <f t="shared" si="143"/>
        <v>99.769679930795832</v>
      </c>
      <c r="AA104" s="35">
        <f t="shared" si="144"/>
        <v>100</v>
      </c>
      <c r="AB104" s="35">
        <f t="shared" si="145"/>
        <v>93.928156949433543</v>
      </c>
      <c r="AC104" s="35">
        <f t="shared" si="146"/>
        <v>100</v>
      </c>
      <c r="AD104" s="35">
        <f t="shared" si="147"/>
        <v>84.407571724341921</v>
      </c>
      <c r="AE104" s="35">
        <f t="shared" si="148"/>
        <v>89.938716356107676</v>
      </c>
      <c r="AF104" s="35">
        <f t="shared" si="149"/>
        <v>100</v>
      </c>
      <c r="AG104" s="35">
        <f t="shared" si="150"/>
        <v>93.436794085721871</v>
      </c>
      <c r="AH104" s="35">
        <f t="shared" si="151"/>
        <v>24.07650594033402</v>
      </c>
      <c r="AI104" s="35">
        <f t="shared" si="152"/>
        <v>89.14514514514515</v>
      </c>
      <c r="AJ104" s="35">
        <f t="shared" si="153"/>
        <v>100</v>
      </c>
      <c r="AK104" s="36">
        <f t="shared" si="198"/>
        <v>100</v>
      </c>
      <c r="AL104" s="35">
        <f t="shared" si="199"/>
        <v>99.125364431486886</v>
      </c>
      <c r="AM104" s="35">
        <f t="shared" si="200"/>
        <v>99.714285714285708</v>
      </c>
      <c r="AN104" s="35">
        <f t="shared" si="201"/>
        <v>100</v>
      </c>
      <c r="AO104" s="35">
        <f t="shared" si="202"/>
        <v>83.714285714285708</v>
      </c>
      <c r="AP104" s="35">
        <f t="shared" si="203"/>
        <v>63.714285714285715</v>
      </c>
      <c r="AQ104" s="35">
        <f t="shared" si="204"/>
        <v>100</v>
      </c>
      <c r="AR104" s="35">
        <f t="shared" si="205"/>
        <v>85.378590078328997</v>
      </c>
      <c r="AS104" s="35">
        <f t="shared" si="206"/>
        <v>25.065274151436032</v>
      </c>
      <c r="AT104" s="35">
        <f t="shared" si="207"/>
        <v>92.492492492492502</v>
      </c>
      <c r="AU104" s="35">
        <f t="shared" si="208"/>
        <v>100</v>
      </c>
      <c r="AV104" s="36">
        <f t="shared" si="154"/>
        <v>80.172496544309638</v>
      </c>
      <c r="AW104" s="35">
        <f t="shared" si="155"/>
        <v>80.357576169353678</v>
      </c>
      <c r="AX104" s="35">
        <f t="shared" si="156"/>
        <v>85.835130371545034</v>
      </c>
      <c r="AY104" s="35">
        <f t="shared" si="157"/>
        <v>91.38381201044389</v>
      </c>
      <c r="AZ104" s="35">
        <f t="shared" si="158"/>
        <v>77.134856667153215</v>
      </c>
      <c r="BA104" s="35">
        <f t="shared" si="159"/>
        <v>82.189427479471775</v>
      </c>
      <c r="BB104" s="35">
        <f t="shared" si="160"/>
        <v>100</v>
      </c>
      <c r="BC104" s="35">
        <f t="shared" si="161"/>
        <v>93.436794085721871</v>
      </c>
      <c r="BD104" s="35">
        <f t="shared" si="162"/>
        <v>24.07650594033402</v>
      </c>
      <c r="BE104" s="35">
        <f t="shared" si="163"/>
        <v>74.597040905134904</v>
      </c>
      <c r="BF104" s="35">
        <f t="shared" si="164"/>
        <v>83.680430138597927</v>
      </c>
      <c r="BG104" s="36">
        <f t="shared" si="165"/>
        <v>63.05147058823529</v>
      </c>
      <c r="BH104" s="35">
        <f t="shared" si="166"/>
        <v>63.197026022304833</v>
      </c>
      <c r="BI104" s="35">
        <f t="shared" si="167"/>
        <v>67.504835589941976</v>
      </c>
      <c r="BJ104" s="35">
        <f t="shared" si="168"/>
        <v>71.868583162217661</v>
      </c>
      <c r="BK104" s="35">
        <f t="shared" si="169"/>
        <v>60.66252587991719</v>
      </c>
      <c r="BL104" s="35">
        <f t="shared" si="170"/>
        <v>64.637681159420296</v>
      </c>
      <c r="BM104" s="35">
        <f t="shared" si="171"/>
        <v>78.644763860369594</v>
      </c>
      <c r="BN104" s="35">
        <f t="shared" si="172"/>
        <v>73.483146067415746</v>
      </c>
      <c r="BO104" s="35">
        <f t="shared" si="173"/>
        <v>18.934911242603548</v>
      </c>
      <c r="BP104" s="35">
        <f t="shared" si="174"/>
        <v>58.666666666666664</v>
      </c>
      <c r="BQ104" s="35">
        <f t="shared" si="175"/>
        <v>65.810276679841891</v>
      </c>
      <c r="BR104" s="13">
        <f t="shared" si="187"/>
        <v>89.556135770234988</v>
      </c>
      <c r="BS104" s="14">
        <f t="shared" si="188"/>
        <v>88.772845953002616</v>
      </c>
      <c r="BT104" s="13">
        <f t="shared" si="189"/>
        <v>91.122715404699733</v>
      </c>
      <c r="BU104" s="14">
        <f t="shared" si="190"/>
        <v>91.383812010443862</v>
      </c>
      <c r="BV104" s="14">
        <f t="shared" si="191"/>
        <v>76.50130548302873</v>
      </c>
      <c r="BW104" s="14">
        <f t="shared" si="192"/>
        <v>58.224543080939952</v>
      </c>
      <c r="BX104" s="13">
        <f t="shared" si="193"/>
        <v>100</v>
      </c>
      <c r="BY104" s="14">
        <f t="shared" si="194"/>
        <v>85.378590078328997</v>
      </c>
      <c r="BZ104" s="14">
        <f t="shared" si="195"/>
        <v>25.065274151436036</v>
      </c>
      <c r="CA104" s="13">
        <f t="shared" si="196"/>
        <v>80.41775456919062</v>
      </c>
      <c r="CB104" s="14">
        <f t="shared" si="197"/>
        <v>86.945169712793728</v>
      </c>
      <c r="CC104" s="13">
        <v>34.299999999999997</v>
      </c>
      <c r="CD104" s="14">
        <v>34</v>
      </c>
      <c r="CE104" s="13">
        <v>34.9</v>
      </c>
      <c r="CF104" s="14">
        <v>35</v>
      </c>
      <c r="CG104" s="14">
        <v>29.3</v>
      </c>
      <c r="CH104" s="14">
        <v>22.3</v>
      </c>
      <c r="CI104" s="13">
        <v>38.299999999999997</v>
      </c>
      <c r="CJ104" s="14">
        <v>32.700000000000003</v>
      </c>
      <c r="CK104" s="14">
        <v>9.6</v>
      </c>
      <c r="CL104" s="13">
        <v>30.8</v>
      </c>
      <c r="CM104" s="14">
        <v>33.299999999999997</v>
      </c>
      <c r="CN104" s="5">
        <v>1.6</v>
      </c>
      <c r="CO104" s="5">
        <v>1.5</v>
      </c>
      <c r="CP104" s="8">
        <v>1.4</v>
      </c>
      <c r="CQ104" s="5">
        <v>2.2999999999999998</v>
      </c>
      <c r="CR104" s="5">
        <v>1.9</v>
      </c>
      <c r="CS104" s="5">
        <v>1.2</v>
      </c>
      <c r="CT104" s="8">
        <v>1.9</v>
      </c>
      <c r="CU104" s="5">
        <v>0.6</v>
      </c>
      <c r="CV104" s="5">
        <v>1.1000000000000001</v>
      </c>
      <c r="CW104" s="8">
        <v>0.6</v>
      </c>
      <c r="CX104" s="5">
        <v>2.6</v>
      </c>
      <c r="CY104" s="9">
        <f t="shared" si="176"/>
        <v>4.6647230320699711</v>
      </c>
      <c r="CZ104" s="9">
        <f t="shared" si="177"/>
        <v>4.4117647058823533</v>
      </c>
      <c r="DA104" s="9">
        <f t="shared" si="178"/>
        <v>4.0114613180515759</v>
      </c>
      <c r="DB104" s="9">
        <f t="shared" si="179"/>
        <v>6.5714285714285712</v>
      </c>
      <c r="DC104" s="9">
        <f t="shared" si="180"/>
        <v>6.4846416382252556</v>
      </c>
      <c r="DD104" s="9">
        <f t="shared" si="181"/>
        <v>5.3811659192825108</v>
      </c>
      <c r="DE104" s="9">
        <f t="shared" si="182"/>
        <v>4.9608355091383807</v>
      </c>
      <c r="DF104" s="9">
        <f t="shared" si="183"/>
        <v>1.8348623853211006</v>
      </c>
      <c r="DG104" s="9">
        <f t="shared" si="184"/>
        <v>11.458333333333334</v>
      </c>
      <c r="DH104" s="9">
        <f t="shared" si="185"/>
        <v>1.948051948051948</v>
      </c>
      <c r="DI104" s="9">
        <f t="shared" si="186"/>
        <v>7.8078078078078077</v>
      </c>
    </row>
    <row r="105" spans="1:113" x14ac:dyDescent="0.2">
      <c r="A105" s="3" t="s">
        <v>283</v>
      </c>
      <c r="B105" s="3" t="e">
        <f>VLOOKUP(A105,#REF!,5,FALSE)</f>
        <v>#REF!</v>
      </c>
      <c r="C105" s="4">
        <v>3</v>
      </c>
      <c r="D105" s="35">
        <f t="shared" si="121"/>
        <v>-4.7080808080808083</v>
      </c>
      <c r="E105" s="35">
        <f t="shared" si="122"/>
        <v>-1.1888888888888971</v>
      </c>
      <c r="F105" s="35">
        <f t="shared" si="123"/>
        <v>-3.5244274809160174</v>
      </c>
      <c r="G105" s="35">
        <f t="shared" si="124"/>
        <v>5.5007812500000028</v>
      </c>
      <c r="H105" s="35">
        <f t="shared" si="125"/>
        <v>-15.183593750000007</v>
      </c>
      <c r="I105" s="35">
        <f t="shared" si="126"/>
        <v>-7.884677419354837</v>
      </c>
      <c r="J105" s="35">
        <f t="shared" si="127"/>
        <v>15.638938053097345</v>
      </c>
      <c r="K105" s="35">
        <f t="shared" si="128"/>
        <v>14.972268907563027</v>
      </c>
      <c r="L105" s="35">
        <f t="shared" si="129"/>
        <v>-14.457142857142861</v>
      </c>
      <c r="M105" s="35">
        <f t="shared" si="130"/>
        <v>-8.5386792452830136</v>
      </c>
      <c r="N105" s="35">
        <f t="shared" si="131"/>
        <v>-8.5484848484848523</v>
      </c>
      <c r="O105" s="36">
        <f t="shared" si="132"/>
        <v>2.754545454545454</v>
      </c>
      <c r="P105" s="35">
        <f t="shared" si="133"/>
        <v>4.8545454545454518</v>
      </c>
      <c r="Q105" s="35">
        <f t="shared" si="134"/>
        <v>1.6545454545454525</v>
      </c>
      <c r="R105" s="35">
        <f t="shared" si="135"/>
        <v>8.8545454545454518</v>
      </c>
      <c r="S105" s="35">
        <f t="shared" si="136"/>
        <v>-12.745454545454546</v>
      </c>
      <c r="T105" s="35">
        <f t="shared" si="137"/>
        <v>-11.745454545454546</v>
      </c>
      <c r="U105" s="35">
        <f t="shared" si="138"/>
        <v>17.75454545454545</v>
      </c>
      <c r="V105" s="35">
        <f t="shared" si="139"/>
        <v>15.954545454545453</v>
      </c>
      <c r="W105" s="35">
        <f t="shared" si="140"/>
        <v>-13.145454545454546</v>
      </c>
      <c r="X105" s="35">
        <f t="shared" si="141"/>
        <v>-7.0454545454545467</v>
      </c>
      <c r="Y105" s="35">
        <f t="shared" si="142"/>
        <v>-7.1454545454545464</v>
      </c>
      <c r="Z105" s="35">
        <f t="shared" si="143"/>
        <v>90.556343019135369</v>
      </c>
      <c r="AA105" s="35">
        <f t="shared" si="144"/>
        <v>100.00000000000001</v>
      </c>
      <c r="AB105" s="35">
        <f t="shared" si="145"/>
        <v>70.729454598997407</v>
      </c>
      <c r="AC105" s="35">
        <f t="shared" si="146"/>
        <v>100</v>
      </c>
      <c r="AD105" s="35">
        <f t="shared" si="147"/>
        <v>25.468704105683198</v>
      </c>
      <c r="AE105" s="35">
        <f t="shared" si="148"/>
        <v>40.540594754525863</v>
      </c>
      <c r="AF105" s="35">
        <f t="shared" si="149"/>
        <v>95.944558521560552</v>
      </c>
      <c r="AG105" s="35">
        <f t="shared" si="150"/>
        <v>100</v>
      </c>
      <c r="AH105" s="35">
        <f t="shared" si="151"/>
        <v>16.822813938198554</v>
      </c>
      <c r="AI105" s="35">
        <f t="shared" si="152"/>
        <v>97.128091546696197</v>
      </c>
      <c r="AJ105" s="35">
        <f t="shared" si="153"/>
        <v>100</v>
      </c>
      <c r="AK105" s="36">
        <f t="shared" si="198"/>
        <v>91.566265060240966</v>
      </c>
      <c r="AL105" s="35">
        <f t="shared" si="199"/>
        <v>100</v>
      </c>
      <c r="AM105" s="35">
        <f t="shared" si="200"/>
        <v>75.086505190311428</v>
      </c>
      <c r="AN105" s="35">
        <f t="shared" si="201"/>
        <v>100</v>
      </c>
      <c r="AO105" s="35">
        <f t="shared" si="202"/>
        <v>25.259515570934258</v>
      </c>
      <c r="AP105" s="35">
        <f t="shared" si="203"/>
        <v>28.719723183391007</v>
      </c>
      <c r="AQ105" s="35">
        <f t="shared" si="204"/>
        <v>100</v>
      </c>
      <c r="AR105" s="35">
        <f t="shared" si="205"/>
        <v>95.238095238095241</v>
      </c>
      <c r="AS105" s="35">
        <f t="shared" si="206"/>
        <v>18.253968253968257</v>
      </c>
      <c r="AT105" s="35">
        <f t="shared" si="207"/>
        <v>100</v>
      </c>
      <c r="AU105" s="35">
        <f t="shared" si="208"/>
        <v>99.230769230769226</v>
      </c>
      <c r="AV105" s="36">
        <f t="shared" si="154"/>
        <v>51.807598039215684</v>
      </c>
      <c r="AW105" s="35">
        <f t="shared" si="155"/>
        <v>57.210346964064435</v>
      </c>
      <c r="AX105" s="35">
        <f t="shared" si="156"/>
        <v>51.883193638512779</v>
      </c>
      <c r="AY105" s="35">
        <f t="shared" si="157"/>
        <v>73.354437599817459</v>
      </c>
      <c r="AZ105" s="35">
        <f t="shared" si="158"/>
        <v>18.68242466068553</v>
      </c>
      <c r="BA105" s="35">
        <f t="shared" si="159"/>
        <v>29.738325281803547</v>
      </c>
      <c r="BB105" s="35">
        <f t="shared" si="160"/>
        <v>95.944558521560552</v>
      </c>
      <c r="BC105" s="35">
        <f t="shared" si="161"/>
        <v>100</v>
      </c>
      <c r="BD105" s="35">
        <f t="shared" si="162"/>
        <v>16.822813938198554</v>
      </c>
      <c r="BE105" s="35">
        <f t="shared" si="163"/>
        <v>30.608465608465607</v>
      </c>
      <c r="BF105" s="35">
        <f t="shared" si="164"/>
        <v>31.513504611330696</v>
      </c>
      <c r="BG105" s="36">
        <f t="shared" si="165"/>
        <v>41.911764705882355</v>
      </c>
      <c r="BH105" s="35">
        <f t="shared" si="166"/>
        <v>46.282527881040892</v>
      </c>
      <c r="BI105" s="35">
        <f t="shared" si="167"/>
        <v>41.972920696324948</v>
      </c>
      <c r="BJ105" s="35">
        <f t="shared" si="168"/>
        <v>59.34291581108829</v>
      </c>
      <c r="BK105" s="35">
        <f t="shared" si="169"/>
        <v>15.113871635610767</v>
      </c>
      <c r="BL105" s="35">
        <f t="shared" si="170"/>
        <v>24.057971014492757</v>
      </c>
      <c r="BM105" s="35">
        <f t="shared" si="171"/>
        <v>77.618069815195057</v>
      </c>
      <c r="BN105" s="35">
        <f t="shared" si="172"/>
        <v>80.898876404494388</v>
      </c>
      <c r="BO105" s="35">
        <f t="shared" si="173"/>
        <v>13.609467455621301</v>
      </c>
      <c r="BP105" s="35">
        <f t="shared" si="174"/>
        <v>24.761904761904763</v>
      </c>
      <c r="BQ105" s="35">
        <f t="shared" si="175"/>
        <v>25.494071146245059</v>
      </c>
      <c r="BR105" s="13">
        <f t="shared" si="187"/>
        <v>60.317460317460323</v>
      </c>
      <c r="BS105" s="14">
        <f t="shared" si="188"/>
        <v>65.873015873015873</v>
      </c>
      <c r="BT105" s="13">
        <f t="shared" si="189"/>
        <v>57.407407407407405</v>
      </c>
      <c r="BU105" s="14">
        <f t="shared" si="190"/>
        <v>76.455026455026456</v>
      </c>
      <c r="BV105" s="14">
        <f t="shared" si="191"/>
        <v>19.312169312169313</v>
      </c>
      <c r="BW105" s="14">
        <f t="shared" si="192"/>
        <v>21.957671957671963</v>
      </c>
      <c r="BX105" s="13">
        <f t="shared" si="193"/>
        <v>100</v>
      </c>
      <c r="BY105" s="14">
        <f t="shared" si="194"/>
        <v>95.238095238095241</v>
      </c>
      <c r="BZ105" s="14">
        <f t="shared" si="195"/>
        <v>18.253968253968257</v>
      </c>
      <c r="CA105" s="13">
        <f t="shared" si="196"/>
        <v>34.391534391534393</v>
      </c>
      <c r="CB105" s="14">
        <f t="shared" si="197"/>
        <v>34.126984126984127</v>
      </c>
      <c r="CC105" s="13">
        <v>22.8</v>
      </c>
      <c r="CD105" s="14">
        <v>24.9</v>
      </c>
      <c r="CE105" s="13">
        <v>21.7</v>
      </c>
      <c r="CF105" s="14">
        <v>28.9</v>
      </c>
      <c r="CG105" s="14">
        <v>7.3</v>
      </c>
      <c r="CH105" s="14">
        <v>8.3000000000000007</v>
      </c>
      <c r="CI105" s="13">
        <v>37.799999999999997</v>
      </c>
      <c r="CJ105" s="14">
        <v>36</v>
      </c>
      <c r="CK105" s="14">
        <v>6.9</v>
      </c>
      <c r="CL105" s="13">
        <v>13</v>
      </c>
      <c r="CM105" s="14">
        <v>12.9</v>
      </c>
      <c r="CN105" s="5">
        <v>3.1</v>
      </c>
      <c r="CO105" s="5">
        <v>3.6</v>
      </c>
      <c r="CP105" s="8">
        <v>3.3</v>
      </c>
      <c r="CQ105" s="5">
        <v>4.2</v>
      </c>
      <c r="CR105" s="5">
        <v>2.2000000000000002</v>
      </c>
      <c r="CS105" s="5">
        <v>2.2999999999999998</v>
      </c>
      <c r="CT105" s="8">
        <v>1.8</v>
      </c>
      <c r="CU105" s="5">
        <v>1.7</v>
      </c>
      <c r="CV105" s="5">
        <v>1.4</v>
      </c>
      <c r="CW105" s="8">
        <v>3.2</v>
      </c>
      <c r="CX105" s="5">
        <v>2.5</v>
      </c>
      <c r="CY105" s="9">
        <f t="shared" si="176"/>
        <v>13.596491228070176</v>
      </c>
      <c r="CZ105" s="9">
        <f t="shared" si="177"/>
        <v>14.457831325301207</v>
      </c>
      <c r="DA105" s="9">
        <f t="shared" si="178"/>
        <v>15.207373271889402</v>
      </c>
      <c r="DB105" s="9">
        <f t="shared" si="179"/>
        <v>14.53287197231834</v>
      </c>
      <c r="DC105" s="9">
        <f t="shared" si="180"/>
        <v>30.136986301369866</v>
      </c>
      <c r="DD105" s="9">
        <f t="shared" si="181"/>
        <v>27.710843373493972</v>
      </c>
      <c r="DE105" s="9">
        <f t="shared" si="182"/>
        <v>4.7619047619047628</v>
      </c>
      <c r="DF105" s="9">
        <f t="shared" si="183"/>
        <v>4.7222222222222223</v>
      </c>
      <c r="DG105" s="9">
        <f t="shared" si="184"/>
        <v>20.289855072463766</v>
      </c>
      <c r="DH105" s="9">
        <f t="shared" si="185"/>
        <v>24.615384615384617</v>
      </c>
      <c r="DI105" s="9">
        <f t="shared" si="186"/>
        <v>19.379844961240309</v>
      </c>
    </row>
    <row r="106" spans="1:113" x14ac:dyDescent="0.2">
      <c r="A106" s="3" t="s">
        <v>284</v>
      </c>
      <c r="B106" s="3" t="e">
        <f>VLOOKUP(A106,#REF!,5,FALSE)</f>
        <v>#REF!</v>
      </c>
      <c r="C106" s="4">
        <v>4</v>
      </c>
      <c r="D106" s="35">
        <f t="shared" si="121"/>
        <v>-6.3080808080808097</v>
      </c>
      <c r="E106" s="35">
        <f t="shared" si="122"/>
        <v>-6.3888888888888964</v>
      </c>
      <c r="F106" s="35">
        <f t="shared" si="123"/>
        <v>12.07557251908398</v>
      </c>
      <c r="G106" s="35">
        <f t="shared" si="124"/>
        <v>9.5007812500000028</v>
      </c>
      <c r="H106" s="35">
        <f t="shared" si="125"/>
        <v>10.216406249999995</v>
      </c>
      <c r="I106" s="35">
        <f t="shared" si="126"/>
        <v>8.3153225806451623</v>
      </c>
      <c r="J106" s="35">
        <f t="shared" si="127"/>
        <v>8.8389380530973476</v>
      </c>
      <c r="K106" s="35">
        <f t="shared" si="128"/>
        <v>7.9722689075630271</v>
      </c>
      <c r="L106" s="35">
        <f t="shared" si="129"/>
        <v>16.142857142857139</v>
      </c>
      <c r="M106" s="35">
        <f t="shared" si="130"/>
        <v>16.261320754716984</v>
      </c>
      <c r="N106" s="35">
        <f t="shared" si="131"/>
        <v>2.5515151515151473</v>
      </c>
      <c r="O106" s="36">
        <f t="shared" si="132"/>
        <v>-8.5818181818181856</v>
      </c>
      <c r="P106" s="35">
        <f t="shared" si="133"/>
        <v>-10.081818181818186</v>
      </c>
      <c r="Q106" s="35">
        <f t="shared" si="134"/>
        <v>7.5181818181818123</v>
      </c>
      <c r="R106" s="35">
        <f t="shared" si="135"/>
        <v>3.1181818181818137</v>
      </c>
      <c r="S106" s="35">
        <f t="shared" si="136"/>
        <v>2.918181818181818</v>
      </c>
      <c r="T106" s="35">
        <f t="shared" si="137"/>
        <v>-5.2818181818181849</v>
      </c>
      <c r="U106" s="35">
        <f t="shared" si="138"/>
        <v>1.2181818181818151</v>
      </c>
      <c r="V106" s="35">
        <f t="shared" si="139"/>
        <v>-0.78181818181818485</v>
      </c>
      <c r="W106" s="35">
        <f t="shared" si="140"/>
        <v>7.7181818181818151</v>
      </c>
      <c r="X106" s="35">
        <f t="shared" si="141"/>
        <v>8.0181818181818123</v>
      </c>
      <c r="Y106" s="35">
        <f t="shared" si="142"/>
        <v>-5.7818181818181849</v>
      </c>
      <c r="Z106" s="35">
        <f t="shared" si="143"/>
        <v>100</v>
      </c>
      <c r="AA106" s="35">
        <f t="shared" si="144"/>
        <v>93.960861331275879</v>
      </c>
      <c r="AB106" s="35">
        <f t="shared" si="145"/>
        <v>100</v>
      </c>
      <c r="AC106" s="35">
        <f t="shared" si="146"/>
        <v>93.637249450870101</v>
      </c>
      <c r="AD106" s="35">
        <f t="shared" si="147"/>
        <v>93.838775748089233</v>
      </c>
      <c r="AE106" s="35">
        <f t="shared" si="148"/>
        <v>98.430275478882564</v>
      </c>
      <c r="AF106" s="35">
        <f t="shared" si="149"/>
        <v>86.061601642710471</v>
      </c>
      <c r="AG106" s="35">
        <f t="shared" si="150"/>
        <v>88.107865168539334</v>
      </c>
      <c r="AH106" s="35">
        <f t="shared" si="151"/>
        <v>100</v>
      </c>
      <c r="AI106" s="35">
        <f t="shared" si="152"/>
        <v>100</v>
      </c>
      <c r="AJ106" s="35">
        <f t="shared" si="153"/>
        <v>65.876152832674578</v>
      </c>
      <c r="AK106" s="36">
        <f t="shared" si="198"/>
        <v>100</v>
      </c>
      <c r="AL106" s="35">
        <f t="shared" si="199"/>
        <v>92.924528301886795</v>
      </c>
      <c r="AM106" s="35">
        <f t="shared" si="200"/>
        <v>100</v>
      </c>
      <c r="AN106" s="35">
        <f t="shared" si="201"/>
        <v>88.203753351206444</v>
      </c>
      <c r="AO106" s="35">
        <f t="shared" si="202"/>
        <v>87.66756032171584</v>
      </c>
      <c r="AP106" s="35">
        <f t="shared" si="203"/>
        <v>65.683646112600542</v>
      </c>
      <c r="AQ106" s="35">
        <f t="shared" si="204"/>
        <v>82.666666666666671</v>
      </c>
      <c r="AR106" s="35">
        <f t="shared" si="205"/>
        <v>77.333333333333329</v>
      </c>
      <c r="AS106" s="35">
        <f t="shared" si="206"/>
        <v>100</v>
      </c>
      <c r="AT106" s="35">
        <f t="shared" si="207"/>
        <v>100</v>
      </c>
      <c r="AU106" s="35">
        <f t="shared" si="208"/>
        <v>63.492063492063494</v>
      </c>
      <c r="AV106" s="36">
        <f t="shared" si="154"/>
        <v>52.688235294117646</v>
      </c>
      <c r="AW106" s="35">
        <f t="shared" si="155"/>
        <v>49.506319702602234</v>
      </c>
      <c r="AX106" s="35">
        <f t="shared" si="156"/>
        <v>97.542746615087026</v>
      </c>
      <c r="AY106" s="35">
        <f t="shared" si="157"/>
        <v>91.336344969199189</v>
      </c>
      <c r="AZ106" s="35">
        <f t="shared" si="158"/>
        <v>91.53291925465841</v>
      </c>
      <c r="BA106" s="35">
        <f t="shared" si="159"/>
        <v>96.01159420289855</v>
      </c>
      <c r="BB106" s="35">
        <f t="shared" si="160"/>
        <v>86.061601642710471</v>
      </c>
      <c r="BC106" s="35">
        <f t="shared" si="161"/>
        <v>88.107865168539334</v>
      </c>
      <c r="BD106" s="35">
        <f t="shared" si="162"/>
        <v>100</v>
      </c>
      <c r="BE106" s="35">
        <f t="shared" si="163"/>
        <v>97.34399999999998</v>
      </c>
      <c r="BF106" s="35">
        <f t="shared" si="164"/>
        <v>64.126482213438734</v>
      </c>
      <c r="BG106" s="36">
        <f t="shared" si="165"/>
        <v>38.970588235294116</v>
      </c>
      <c r="BH106" s="35">
        <f t="shared" si="166"/>
        <v>36.617100371747213</v>
      </c>
      <c r="BI106" s="35">
        <f t="shared" si="167"/>
        <v>72.147001934235959</v>
      </c>
      <c r="BJ106" s="35">
        <f t="shared" si="168"/>
        <v>67.5564681724846</v>
      </c>
      <c r="BK106" s="35">
        <f t="shared" si="169"/>
        <v>67.701863354037286</v>
      </c>
      <c r="BL106" s="35">
        <f t="shared" si="170"/>
        <v>71.014492753623188</v>
      </c>
      <c r="BM106" s="35">
        <f t="shared" si="171"/>
        <v>63.655030800821351</v>
      </c>
      <c r="BN106" s="35">
        <f t="shared" si="172"/>
        <v>65.168539325842701</v>
      </c>
      <c r="BO106" s="35">
        <f t="shared" si="173"/>
        <v>73.964497041420117</v>
      </c>
      <c r="BP106" s="35">
        <f t="shared" si="174"/>
        <v>71.999999999999986</v>
      </c>
      <c r="BQ106" s="35">
        <f t="shared" si="175"/>
        <v>47.430830039525688</v>
      </c>
      <c r="BR106" s="13">
        <f t="shared" si="187"/>
        <v>56.084656084656082</v>
      </c>
      <c r="BS106" s="14">
        <f t="shared" si="188"/>
        <v>52.116402116402114</v>
      </c>
      <c r="BT106" s="13">
        <f t="shared" si="189"/>
        <v>98.67724867724867</v>
      </c>
      <c r="BU106" s="14">
        <f t="shared" si="190"/>
        <v>87.037037037037038</v>
      </c>
      <c r="BV106" s="14">
        <f t="shared" si="191"/>
        <v>86.50793650793652</v>
      </c>
      <c r="BW106" s="14">
        <f t="shared" si="192"/>
        <v>64.814814814814824</v>
      </c>
      <c r="BX106" s="13">
        <f t="shared" si="193"/>
        <v>82.010582010582013</v>
      </c>
      <c r="BY106" s="14">
        <f t="shared" si="194"/>
        <v>76.719576719576722</v>
      </c>
      <c r="BZ106" s="14">
        <f t="shared" si="195"/>
        <v>99.206349206349216</v>
      </c>
      <c r="CA106" s="13">
        <f t="shared" si="196"/>
        <v>100</v>
      </c>
      <c r="CB106" s="14">
        <f t="shared" si="197"/>
        <v>63.492063492063501</v>
      </c>
      <c r="CC106" s="13">
        <v>21.2</v>
      </c>
      <c r="CD106" s="14">
        <v>19.7</v>
      </c>
      <c r="CE106" s="13">
        <v>37.299999999999997</v>
      </c>
      <c r="CF106" s="14">
        <v>32.9</v>
      </c>
      <c r="CG106" s="14">
        <v>32.700000000000003</v>
      </c>
      <c r="CH106" s="14">
        <v>24.5</v>
      </c>
      <c r="CI106" s="13">
        <v>31</v>
      </c>
      <c r="CJ106" s="14">
        <v>29</v>
      </c>
      <c r="CK106" s="14">
        <v>37.5</v>
      </c>
      <c r="CL106" s="13">
        <v>37.799999999999997</v>
      </c>
      <c r="CM106" s="14">
        <v>24</v>
      </c>
      <c r="CN106" s="5">
        <v>2.1</v>
      </c>
      <c r="CO106" s="5">
        <v>2.5</v>
      </c>
      <c r="CP106" s="8">
        <v>1.5</v>
      </c>
      <c r="CQ106" s="5">
        <v>1.1000000000000001</v>
      </c>
      <c r="CR106" s="5">
        <v>2.5</v>
      </c>
      <c r="CS106" s="5">
        <v>2.5</v>
      </c>
      <c r="CT106" s="8">
        <v>0.7</v>
      </c>
      <c r="CU106" s="5">
        <v>2</v>
      </c>
      <c r="CV106" s="5">
        <v>2</v>
      </c>
      <c r="CW106" s="8">
        <v>2.6</v>
      </c>
      <c r="CX106" s="5">
        <v>2.5</v>
      </c>
      <c r="CY106" s="9">
        <f t="shared" si="176"/>
        <v>9.9056603773584904</v>
      </c>
      <c r="CZ106" s="9">
        <f t="shared" si="177"/>
        <v>12.690355329949238</v>
      </c>
      <c r="DA106" s="9">
        <f t="shared" si="178"/>
        <v>4.0214477211796256</v>
      </c>
      <c r="DB106" s="9">
        <f t="shared" si="179"/>
        <v>3.3434650455927057</v>
      </c>
      <c r="DC106" s="9">
        <f t="shared" si="180"/>
        <v>7.6452599388379197</v>
      </c>
      <c r="DD106" s="9">
        <f t="shared" si="181"/>
        <v>10.204081632653061</v>
      </c>
      <c r="DE106" s="9">
        <f t="shared" si="182"/>
        <v>2.258064516129032</v>
      </c>
      <c r="DF106" s="9">
        <f t="shared" si="183"/>
        <v>6.8965517241379306</v>
      </c>
      <c r="DG106" s="9">
        <f t="shared" si="184"/>
        <v>5.3333333333333339</v>
      </c>
      <c r="DH106" s="9">
        <f t="shared" si="185"/>
        <v>6.878306878306879</v>
      </c>
      <c r="DI106" s="9">
        <f t="shared" si="186"/>
        <v>10.416666666666668</v>
      </c>
    </row>
    <row r="107" spans="1:113" x14ac:dyDescent="0.2">
      <c r="A107" s="3" t="s">
        <v>285</v>
      </c>
      <c r="B107" s="3" t="e">
        <f>VLOOKUP(A107,#REF!,5,FALSE)</f>
        <v>#REF!</v>
      </c>
      <c r="C107" s="4">
        <v>4</v>
      </c>
      <c r="D107" s="35" t="str">
        <f t="shared" si="121"/>
        <v/>
      </c>
      <c r="E107" s="35" t="str">
        <f t="shared" si="122"/>
        <v/>
      </c>
      <c r="F107" s="35">
        <f t="shared" si="123"/>
        <v>-0.32442748091601814</v>
      </c>
      <c r="G107" s="35">
        <f t="shared" si="124"/>
        <v>0.30078125000000355</v>
      </c>
      <c r="H107" s="35">
        <f t="shared" si="125"/>
        <v>-11.483593750000008</v>
      </c>
      <c r="I107" s="35" t="str">
        <f t="shared" si="126"/>
        <v/>
      </c>
      <c r="J107" s="35" t="str">
        <f t="shared" si="127"/>
        <v/>
      </c>
      <c r="K107" s="35" t="str">
        <f t="shared" si="128"/>
        <v/>
      </c>
      <c r="L107" s="35" t="str">
        <f t="shared" si="129"/>
        <v/>
      </c>
      <c r="M107" s="35" t="str">
        <f t="shared" si="130"/>
        <v/>
      </c>
      <c r="N107" s="35" t="str">
        <f t="shared" si="131"/>
        <v/>
      </c>
      <c r="O107" s="36" t="str">
        <f t="shared" si="132"/>
        <v/>
      </c>
      <c r="P107" s="35" t="str">
        <f t="shared" si="133"/>
        <v/>
      </c>
      <c r="Q107" s="35">
        <f t="shared" si="134"/>
        <v>5.033333333333335</v>
      </c>
      <c r="R107" s="35">
        <f t="shared" si="135"/>
        <v>3.8333333333333357</v>
      </c>
      <c r="S107" s="35">
        <f t="shared" si="136"/>
        <v>-8.8666666666666636</v>
      </c>
      <c r="T107" s="35" t="str">
        <f t="shared" si="137"/>
        <v/>
      </c>
      <c r="U107" s="35" t="str">
        <f t="shared" si="138"/>
        <v/>
      </c>
      <c r="V107" s="35" t="str">
        <f t="shared" si="139"/>
        <v/>
      </c>
      <c r="W107" s="35" t="str">
        <f t="shared" si="140"/>
        <v/>
      </c>
      <c r="X107" s="35" t="str">
        <f t="shared" si="141"/>
        <v/>
      </c>
      <c r="Y107" s="35" t="str">
        <f t="shared" si="142"/>
        <v/>
      </c>
      <c r="Z107" s="35">
        <f t="shared" si="143"/>
        <v>0</v>
      </c>
      <c r="AA107" s="35">
        <f t="shared" si="144"/>
        <v>0</v>
      </c>
      <c r="AB107" s="35">
        <f t="shared" si="145"/>
        <v>98.966775212398701</v>
      </c>
      <c r="AC107" s="35">
        <f t="shared" si="146"/>
        <v>100</v>
      </c>
      <c r="AD107" s="35">
        <f t="shared" si="147"/>
        <v>46.797878938770516</v>
      </c>
      <c r="AE107" s="35">
        <f t="shared" si="148"/>
        <v>0</v>
      </c>
      <c r="AF107" s="35">
        <f t="shared" si="149"/>
        <v>0</v>
      </c>
      <c r="AG107" s="35">
        <f t="shared" si="150"/>
        <v>0</v>
      </c>
      <c r="AH107" s="35">
        <f t="shared" si="151"/>
        <v>0</v>
      </c>
      <c r="AI107" s="35">
        <f t="shared" si="152"/>
        <v>0</v>
      </c>
      <c r="AJ107" s="35">
        <f t="shared" si="153"/>
        <v>0</v>
      </c>
      <c r="AK107" s="36">
        <f t="shared" si="198"/>
        <v>0</v>
      </c>
      <c r="AL107" s="35">
        <f t="shared" si="199"/>
        <v>0</v>
      </c>
      <c r="AM107" s="35">
        <f t="shared" si="200"/>
        <v>100</v>
      </c>
      <c r="AN107" s="35">
        <f t="shared" si="201"/>
        <v>95.180722891566276</v>
      </c>
      <c r="AO107" s="35">
        <f t="shared" si="202"/>
        <v>44.176706827309239</v>
      </c>
      <c r="AP107" s="35">
        <f t="shared" si="203"/>
        <v>0</v>
      </c>
      <c r="AQ107" s="35">
        <f t="shared" si="204"/>
        <v>0</v>
      </c>
      <c r="AR107" s="35">
        <f t="shared" si="205"/>
        <v>0</v>
      </c>
      <c r="AS107" s="35">
        <f t="shared" si="206"/>
        <v>0</v>
      </c>
      <c r="AT107" s="35">
        <f t="shared" si="207"/>
        <v>0</v>
      </c>
      <c r="AU107" s="35">
        <f t="shared" si="208"/>
        <v>0</v>
      </c>
      <c r="AV107" s="36">
        <f t="shared" si="154"/>
        <v>0</v>
      </c>
      <c r="AW107" s="35">
        <f t="shared" si="155"/>
        <v>0</v>
      </c>
      <c r="AX107" s="35">
        <f t="shared" si="156"/>
        <v>98.966775212398701</v>
      </c>
      <c r="AY107" s="35">
        <f t="shared" si="157"/>
        <v>100</v>
      </c>
      <c r="AZ107" s="35">
        <f t="shared" si="158"/>
        <v>46.797878938770516</v>
      </c>
      <c r="BA107" s="35">
        <f t="shared" si="159"/>
        <v>0</v>
      </c>
      <c r="BB107" s="35">
        <f t="shared" si="160"/>
        <v>0</v>
      </c>
      <c r="BC107" s="35">
        <f t="shared" si="161"/>
        <v>0</v>
      </c>
      <c r="BD107" s="35">
        <f t="shared" si="162"/>
        <v>0</v>
      </c>
      <c r="BE107" s="35">
        <f t="shared" si="163"/>
        <v>0</v>
      </c>
      <c r="BF107" s="35">
        <f t="shared" si="164"/>
        <v>0</v>
      </c>
      <c r="BG107" s="36">
        <f t="shared" si="165"/>
        <v>0</v>
      </c>
      <c r="BH107" s="35">
        <f t="shared" si="166"/>
        <v>0</v>
      </c>
      <c r="BI107" s="35">
        <f t="shared" si="167"/>
        <v>48.16247582205029</v>
      </c>
      <c r="BJ107" s="35">
        <f t="shared" si="168"/>
        <v>48.6652977412731</v>
      </c>
      <c r="BK107" s="35">
        <f t="shared" si="169"/>
        <v>22.77432712215321</v>
      </c>
      <c r="BL107" s="35">
        <f t="shared" si="170"/>
        <v>0</v>
      </c>
      <c r="BM107" s="35">
        <f t="shared" si="171"/>
        <v>0</v>
      </c>
      <c r="BN107" s="35">
        <f t="shared" si="172"/>
        <v>0</v>
      </c>
      <c r="BO107" s="35">
        <f t="shared" si="173"/>
        <v>0</v>
      </c>
      <c r="BP107" s="35">
        <f t="shared" si="174"/>
        <v>0</v>
      </c>
      <c r="BQ107" s="35">
        <f t="shared" si="175"/>
        <v>0</v>
      </c>
      <c r="BR107" s="13">
        <f t="shared" si="187"/>
        <v>0</v>
      </c>
      <c r="BS107" s="14">
        <f t="shared" si="188"/>
        <v>0</v>
      </c>
      <c r="BT107" s="13">
        <f t="shared" si="189"/>
        <v>100</v>
      </c>
      <c r="BU107" s="14">
        <f t="shared" si="190"/>
        <v>95.180722891566276</v>
      </c>
      <c r="BV107" s="14">
        <f t="shared" si="191"/>
        <v>44.176706827309239</v>
      </c>
      <c r="BW107" s="14">
        <f t="shared" si="192"/>
        <v>0</v>
      </c>
      <c r="BX107" s="13">
        <f t="shared" si="193"/>
        <v>0</v>
      </c>
      <c r="BY107" s="14">
        <f t="shared" si="194"/>
        <v>0</v>
      </c>
      <c r="BZ107" s="14">
        <f t="shared" si="195"/>
        <v>0</v>
      </c>
      <c r="CA107" s="13">
        <f t="shared" si="196"/>
        <v>0</v>
      </c>
      <c r="CB107" s="14">
        <f t="shared" si="197"/>
        <v>0</v>
      </c>
      <c r="CE107" s="13">
        <v>24.9</v>
      </c>
      <c r="CF107" s="14">
        <v>23.7</v>
      </c>
      <c r="CG107" s="14">
        <v>11</v>
      </c>
      <c r="CN107" s="5" t="s">
        <v>180</v>
      </c>
      <c r="CO107" s="5" t="s">
        <v>180</v>
      </c>
      <c r="CP107" s="8">
        <v>2.8</v>
      </c>
      <c r="CQ107" s="5">
        <v>2.2999999999999998</v>
      </c>
      <c r="CR107" s="5">
        <v>5.9</v>
      </c>
      <c r="CS107" s="5" t="s">
        <v>180</v>
      </c>
      <c r="CT107" s="8" t="s">
        <v>180</v>
      </c>
      <c r="CU107" s="5" t="s">
        <v>180</v>
      </c>
      <c r="CV107" s="5" t="s">
        <v>180</v>
      </c>
      <c r="CW107" s="8" t="s">
        <v>180</v>
      </c>
      <c r="CX107" s="5" t="s">
        <v>180</v>
      </c>
      <c r="CY107" s="9" t="str">
        <f t="shared" si="176"/>
        <v/>
      </c>
      <c r="CZ107" s="9" t="str">
        <f t="shared" si="177"/>
        <v/>
      </c>
      <c r="DA107" s="9">
        <f t="shared" si="178"/>
        <v>11.244979919678714</v>
      </c>
      <c r="DB107" s="9">
        <f t="shared" si="179"/>
        <v>9.7046413502109701</v>
      </c>
      <c r="DC107" s="9">
        <f t="shared" si="180"/>
        <v>53.63636363636364</v>
      </c>
      <c r="DD107" s="9" t="str">
        <f t="shared" si="181"/>
        <v/>
      </c>
      <c r="DE107" s="9" t="str">
        <f t="shared" si="182"/>
        <v/>
      </c>
      <c r="DF107" s="9" t="str">
        <f t="shared" si="183"/>
        <v/>
      </c>
      <c r="DG107" s="9" t="str">
        <f t="shared" si="184"/>
        <v/>
      </c>
      <c r="DH107" s="9" t="str">
        <f t="shared" si="185"/>
        <v/>
      </c>
      <c r="DI107" s="9" t="str">
        <f t="shared" si="186"/>
        <v/>
      </c>
    </row>
    <row r="108" spans="1:113" x14ac:dyDescent="0.2">
      <c r="A108" s="3" t="s">
        <v>286</v>
      </c>
      <c r="B108" s="3" t="e">
        <f>VLOOKUP(A108,#REF!,5,FALSE)</f>
        <v>#REF!</v>
      </c>
      <c r="C108" s="4">
        <v>3</v>
      </c>
      <c r="D108" s="35" t="str">
        <f t="shared" si="121"/>
        <v/>
      </c>
      <c r="E108" s="35" t="str">
        <f t="shared" si="122"/>
        <v/>
      </c>
      <c r="F108" s="35">
        <f t="shared" si="123"/>
        <v>14.475572519083986</v>
      </c>
      <c r="G108" s="35">
        <f t="shared" si="124"/>
        <v>15.300781250000007</v>
      </c>
      <c r="H108" s="35">
        <f t="shared" si="125"/>
        <v>11.216406249999995</v>
      </c>
      <c r="I108" s="35">
        <f t="shared" si="126"/>
        <v>7.3153225806451623</v>
      </c>
      <c r="J108" s="35" t="str">
        <f t="shared" si="127"/>
        <v/>
      </c>
      <c r="K108" s="35" t="str">
        <f t="shared" si="128"/>
        <v/>
      </c>
      <c r="L108" s="35" t="str">
        <f t="shared" si="129"/>
        <v/>
      </c>
      <c r="M108" s="35" t="str">
        <f t="shared" si="130"/>
        <v/>
      </c>
      <c r="N108" s="35" t="str">
        <f t="shared" si="131"/>
        <v/>
      </c>
      <c r="O108" s="36" t="str">
        <f t="shared" si="132"/>
        <v/>
      </c>
      <c r="P108" s="35" t="str">
        <f t="shared" si="133"/>
        <v/>
      </c>
      <c r="Q108" s="35">
        <f t="shared" si="134"/>
        <v>5.7999999999999972</v>
      </c>
      <c r="R108" s="35">
        <f t="shared" si="135"/>
        <v>4.7999999999999972</v>
      </c>
      <c r="S108" s="35">
        <f t="shared" si="136"/>
        <v>-0.20000000000000284</v>
      </c>
      <c r="T108" s="35">
        <f t="shared" si="137"/>
        <v>-10.400000000000006</v>
      </c>
      <c r="U108" s="35" t="str">
        <f t="shared" si="138"/>
        <v/>
      </c>
      <c r="V108" s="35" t="str">
        <f t="shared" si="139"/>
        <v/>
      </c>
      <c r="W108" s="35" t="str">
        <f t="shared" si="140"/>
        <v/>
      </c>
      <c r="X108" s="35" t="str">
        <f t="shared" si="141"/>
        <v/>
      </c>
      <c r="Y108" s="35" t="str">
        <f t="shared" si="142"/>
        <v/>
      </c>
      <c r="Z108" s="35">
        <f t="shared" si="143"/>
        <v>0</v>
      </c>
      <c r="AA108" s="35">
        <f t="shared" si="144"/>
        <v>0</v>
      </c>
      <c r="AB108" s="35">
        <f t="shared" si="145"/>
        <v>96.631330624403361</v>
      </c>
      <c r="AC108" s="35">
        <f t="shared" si="146"/>
        <v>100</v>
      </c>
      <c r="AD108" s="35">
        <f t="shared" si="147"/>
        <v>87.801263635439582</v>
      </c>
      <c r="AE108" s="35">
        <f t="shared" si="148"/>
        <v>85.716960641126448</v>
      </c>
      <c r="AF108" s="35">
        <f t="shared" si="149"/>
        <v>0</v>
      </c>
      <c r="AG108" s="35">
        <f t="shared" si="150"/>
        <v>0</v>
      </c>
      <c r="AH108" s="35">
        <f t="shared" si="151"/>
        <v>0</v>
      </c>
      <c r="AI108" s="35">
        <f t="shared" si="152"/>
        <v>0</v>
      </c>
      <c r="AJ108" s="35">
        <f t="shared" si="153"/>
        <v>0</v>
      </c>
      <c r="AK108" s="36">
        <f t="shared" si="198"/>
        <v>0</v>
      </c>
      <c r="AL108" s="35">
        <f t="shared" si="199"/>
        <v>0</v>
      </c>
      <c r="AM108" s="35">
        <f t="shared" si="200"/>
        <v>100</v>
      </c>
      <c r="AN108" s="35">
        <f t="shared" si="201"/>
        <v>97.48110831234257</v>
      </c>
      <c r="AO108" s="35">
        <f t="shared" si="202"/>
        <v>84.886649874055422</v>
      </c>
      <c r="AP108" s="35">
        <f t="shared" si="203"/>
        <v>59.193954659949618</v>
      </c>
      <c r="AQ108" s="35">
        <f t="shared" si="204"/>
        <v>0</v>
      </c>
      <c r="AR108" s="35">
        <f t="shared" si="205"/>
        <v>0</v>
      </c>
      <c r="AS108" s="35">
        <f t="shared" si="206"/>
        <v>0</v>
      </c>
      <c r="AT108" s="35">
        <f t="shared" si="207"/>
        <v>0</v>
      </c>
      <c r="AU108" s="35">
        <f t="shared" si="208"/>
        <v>0</v>
      </c>
      <c r="AV108" s="36">
        <f t="shared" si="154"/>
        <v>0</v>
      </c>
      <c r="AW108" s="35">
        <f t="shared" si="155"/>
        <v>0</v>
      </c>
      <c r="AX108" s="35">
        <f t="shared" si="156"/>
        <v>96.631330624403361</v>
      </c>
      <c r="AY108" s="35">
        <f t="shared" si="157"/>
        <v>100</v>
      </c>
      <c r="AZ108" s="35">
        <f t="shared" si="158"/>
        <v>87.801263635439582</v>
      </c>
      <c r="BA108" s="35">
        <f t="shared" si="159"/>
        <v>85.716960641126448</v>
      </c>
      <c r="BB108" s="35">
        <f t="shared" si="160"/>
        <v>0</v>
      </c>
      <c r="BC108" s="35">
        <f t="shared" si="161"/>
        <v>0</v>
      </c>
      <c r="BD108" s="35">
        <f t="shared" si="162"/>
        <v>0</v>
      </c>
      <c r="BE108" s="35">
        <f t="shared" si="163"/>
        <v>0</v>
      </c>
      <c r="BF108" s="35">
        <f t="shared" si="164"/>
        <v>0</v>
      </c>
      <c r="BG108" s="36">
        <f t="shared" si="165"/>
        <v>0</v>
      </c>
      <c r="BH108" s="35">
        <f t="shared" si="166"/>
        <v>0</v>
      </c>
      <c r="BI108" s="35">
        <f t="shared" si="167"/>
        <v>76.789168278529985</v>
      </c>
      <c r="BJ108" s="35">
        <f t="shared" si="168"/>
        <v>79.466119096509246</v>
      </c>
      <c r="BK108" s="35">
        <f t="shared" si="169"/>
        <v>69.772256728778487</v>
      </c>
      <c r="BL108" s="35">
        <f t="shared" si="170"/>
        <v>68.115942028985501</v>
      </c>
      <c r="BM108" s="35">
        <f t="shared" si="171"/>
        <v>0</v>
      </c>
      <c r="BN108" s="35">
        <f t="shared" si="172"/>
        <v>0</v>
      </c>
      <c r="BO108" s="35">
        <f t="shared" si="173"/>
        <v>0</v>
      </c>
      <c r="BP108" s="35">
        <f t="shared" si="174"/>
        <v>0</v>
      </c>
      <c r="BQ108" s="35">
        <f t="shared" si="175"/>
        <v>0</v>
      </c>
      <c r="BR108" s="13">
        <f t="shared" si="187"/>
        <v>0</v>
      </c>
      <c r="BS108" s="14">
        <f t="shared" si="188"/>
        <v>0</v>
      </c>
      <c r="BT108" s="13">
        <f t="shared" si="189"/>
        <v>100</v>
      </c>
      <c r="BU108" s="14">
        <f t="shared" si="190"/>
        <v>97.48110831234257</v>
      </c>
      <c r="BV108" s="14">
        <f t="shared" si="191"/>
        <v>84.886649874055422</v>
      </c>
      <c r="BW108" s="14">
        <f t="shared" si="192"/>
        <v>59.193954659949618</v>
      </c>
      <c r="BX108" s="13">
        <f t="shared" si="193"/>
        <v>0</v>
      </c>
      <c r="BY108" s="14">
        <f t="shared" si="194"/>
        <v>0</v>
      </c>
      <c r="BZ108" s="14">
        <f t="shared" si="195"/>
        <v>0</v>
      </c>
      <c r="CA108" s="13">
        <f t="shared" si="196"/>
        <v>0</v>
      </c>
      <c r="CB108" s="14">
        <f t="shared" si="197"/>
        <v>0</v>
      </c>
      <c r="CE108" s="13">
        <v>39.700000000000003</v>
      </c>
      <c r="CF108" s="14">
        <v>38.700000000000003</v>
      </c>
      <c r="CG108" s="14">
        <v>33.700000000000003</v>
      </c>
      <c r="CH108" s="14">
        <v>23.5</v>
      </c>
      <c r="CN108" s="5" t="s">
        <v>180</v>
      </c>
      <c r="CO108" s="5" t="s">
        <v>180</v>
      </c>
      <c r="CP108" s="8">
        <v>2</v>
      </c>
      <c r="CQ108" s="5">
        <v>2.2000000000000002</v>
      </c>
      <c r="CR108" s="5">
        <v>2.7</v>
      </c>
      <c r="CS108" s="5">
        <v>3</v>
      </c>
      <c r="CT108" s="8" t="s">
        <v>180</v>
      </c>
      <c r="CU108" s="5" t="s">
        <v>180</v>
      </c>
      <c r="CV108" s="5" t="s">
        <v>180</v>
      </c>
      <c r="CW108" s="8" t="s">
        <v>180</v>
      </c>
      <c r="CX108" s="5" t="s">
        <v>180</v>
      </c>
      <c r="CY108" s="9" t="str">
        <f t="shared" si="176"/>
        <v/>
      </c>
      <c r="CZ108" s="9" t="str">
        <f t="shared" si="177"/>
        <v/>
      </c>
      <c r="DA108" s="9">
        <f t="shared" si="178"/>
        <v>5.0377833753148611</v>
      </c>
      <c r="DB108" s="9">
        <f t="shared" si="179"/>
        <v>5.684754521963824</v>
      </c>
      <c r="DC108" s="9">
        <f t="shared" si="180"/>
        <v>8.0118694362017813</v>
      </c>
      <c r="DD108" s="9">
        <f t="shared" si="181"/>
        <v>12.76595744680851</v>
      </c>
      <c r="DE108" s="9" t="str">
        <f t="shared" si="182"/>
        <v/>
      </c>
      <c r="DF108" s="9" t="str">
        <f t="shared" si="183"/>
        <v/>
      </c>
      <c r="DG108" s="9" t="str">
        <f t="shared" si="184"/>
        <v/>
      </c>
      <c r="DH108" s="9" t="str">
        <f t="shared" si="185"/>
        <v/>
      </c>
      <c r="DI108" s="9" t="str">
        <f t="shared" si="186"/>
        <v/>
      </c>
    </row>
    <row r="109" spans="1:113" x14ac:dyDescent="0.2">
      <c r="A109" s="3" t="s">
        <v>287</v>
      </c>
      <c r="B109" s="3" t="e">
        <f>VLOOKUP(A109,#REF!,5,FALSE)</f>
        <v>#REF!</v>
      </c>
      <c r="C109" s="4">
        <v>3</v>
      </c>
      <c r="D109" s="35" t="str">
        <f t="shared" si="121"/>
        <v/>
      </c>
      <c r="E109" s="35" t="str">
        <f t="shared" si="122"/>
        <v/>
      </c>
      <c r="F109" s="35">
        <f t="shared" si="123"/>
        <v>11.775572519083983</v>
      </c>
      <c r="G109" s="35">
        <f t="shared" si="124"/>
        <v>11.300781250000007</v>
      </c>
      <c r="H109" s="35">
        <f t="shared" si="125"/>
        <v>9.3164062499999929</v>
      </c>
      <c r="I109" s="35">
        <f t="shared" si="126"/>
        <v>7.7153225806451609</v>
      </c>
      <c r="J109" s="35" t="str">
        <f t="shared" si="127"/>
        <v/>
      </c>
      <c r="K109" s="35" t="str">
        <f t="shared" si="128"/>
        <v/>
      </c>
      <c r="L109" s="35" t="str">
        <f t="shared" si="129"/>
        <v/>
      </c>
      <c r="M109" s="35" t="str">
        <f t="shared" si="130"/>
        <v/>
      </c>
      <c r="N109" s="35" t="str">
        <f t="shared" si="131"/>
        <v/>
      </c>
      <c r="O109" s="36" t="str">
        <f t="shared" si="132"/>
        <v/>
      </c>
      <c r="P109" s="35" t="str">
        <f t="shared" si="133"/>
        <v/>
      </c>
      <c r="Q109" s="35">
        <f t="shared" si="134"/>
        <v>5.1499999999999986</v>
      </c>
      <c r="R109" s="35">
        <f t="shared" si="135"/>
        <v>2.8500000000000014</v>
      </c>
      <c r="S109" s="35">
        <f t="shared" si="136"/>
        <v>-5.0000000000000711E-2</v>
      </c>
      <c r="T109" s="35">
        <f t="shared" si="137"/>
        <v>-7.9500000000000028</v>
      </c>
      <c r="U109" s="35" t="str">
        <f t="shared" si="138"/>
        <v/>
      </c>
      <c r="V109" s="35" t="str">
        <f t="shared" si="139"/>
        <v/>
      </c>
      <c r="W109" s="35" t="str">
        <f t="shared" si="140"/>
        <v/>
      </c>
      <c r="X109" s="35" t="str">
        <f t="shared" si="141"/>
        <v/>
      </c>
      <c r="Y109" s="35" t="str">
        <f t="shared" si="142"/>
        <v/>
      </c>
      <c r="Z109" s="35">
        <f t="shared" si="143"/>
        <v>0</v>
      </c>
      <c r="AA109" s="35">
        <f t="shared" si="144"/>
        <v>0</v>
      </c>
      <c r="AB109" s="35">
        <f t="shared" si="145"/>
        <v>100</v>
      </c>
      <c r="AC109" s="35">
        <f t="shared" si="146"/>
        <v>99.561018924468613</v>
      </c>
      <c r="AD109" s="35">
        <f t="shared" si="147"/>
        <v>91.995971126405905</v>
      </c>
      <c r="AE109" s="35">
        <f t="shared" si="148"/>
        <v>96.798276537406977</v>
      </c>
      <c r="AF109" s="35">
        <f t="shared" si="149"/>
        <v>0</v>
      </c>
      <c r="AG109" s="35">
        <f t="shared" si="150"/>
        <v>0</v>
      </c>
      <c r="AH109" s="35">
        <f t="shared" si="151"/>
        <v>0</v>
      </c>
      <c r="AI109" s="35">
        <f t="shared" si="152"/>
        <v>0</v>
      </c>
      <c r="AJ109" s="35">
        <f t="shared" si="153"/>
        <v>0</v>
      </c>
      <c r="AK109" s="36">
        <f t="shared" si="198"/>
        <v>0</v>
      </c>
      <c r="AL109" s="35">
        <f t="shared" si="199"/>
        <v>0</v>
      </c>
      <c r="AM109" s="35">
        <f t="shared" si="200"/>
        <v>100</v>
      </c>
      <c r="AN109" s="35">
        <f t="shared" si="201"/>
        <v>93.78378378378379</v>
      </c>
      <c r="AO109" s="35">
        <f t="shared" si="202"/>
        <v>85.945945945945951</v>
      </c>
      <c r="AP109" s="35">
        <f t="shared" si="203"/>
        <v>64.594594594594597</v>
      </c>
      <c r="AQ109" s="35">
        <f t="shared" si="204"/>
        <v>0</v>
      </c>
      <c r="AR109" s="35">
        <f t="shared" si="205"/>
        <v>0</v>
      </c>
      <c r="AS109" s="35">
        <f t="shared" si="206"/>
        <v>0</v>
      </c>
      <c r="AT109" s="35">
        <f t="shared" si="207"/>
        <v>0</v>
      </c>
      <c r="AU109" s="35">
        <f t="shared" si="208"/>
        <v>0</v>
      </c>
      <c r="AV109" s="36">
        <f t="shared" si="154"/>
        <v>0</v>
      </c>
      <c r="AW109" s="35">
        <f t="shared" si="155"/>
        <v>0</v>
      </c>
      <c r="AX109" s="35">
        <f t="shared" si="156"/>
        <v>100</v>
      </c>
      <c r="AY109" s="35">
        <f t="shared" si="157"/>
        <v>99.561018924468613</v>
      </c>
      <c r="AZ109" s="35">
        <f t="shared" si="158"/>
        <v>91.995971126405905</v>
      </c>
      <c r="BA109" s="35">
        <f t="shared" si="159"/>
        <v>96.798276537406977</v>
      </c>
      <c r="BB109" s="35">
        <f t="shared" si="160"/>
        <v>0</v>
      </c>
      <c r="BC109" s="35">
        <f t="shared" si="161"/>
        <v>0</v>
      </c>
      <c r="BD109" s="35">
        <f t="shared" si="162"/>
        <v>0</v>
      </c>
      <c r="BE109" s="35">
        <f t="shared" si="163"/>
        <v>0</v>
      </c>
      <c r="BF109" s="35">
        <f t="shared" si="164"/>
        <v>0</v>
      </c>
      <c r="BG109" s="36">
        <f t="shared" si="165"/>
        <v>0</v>
      </c>
      <c r="BH109" s="35">
        <f t="shared" si="166"/>
        <v>0</v>
      </c>
      <c r="BI109" s="35">
        <f t="shared" si="167"/>
        <v>71.566731141199227</v>
      </c>
      <c r="BJ109" s="35">
        <f t="shared" si="168"/>
        <v>71.252566735112936</v>
      </c>
      <c r="BK109" s="35">
        <f t="shared" si="169"/>
        <v>65.838509316770185</v>
      </c>
      <c r="BL109" s="35">
        <f t="shared" si="170"/>
        <v>69.275362318840578</v>
      </c>
      <c r="BM109" s="35">
        <f t="shared" si="171"/>
        <v>0</v>
      </c>
      <c r="BN109" s="35">
        <f t="shared" si="172"/>
        <v>0</v>
      </c>
      <c r="BO109" s="35">
        <f t="shared" si="173"/>
        <v>0</v>
      </c>
      <c r="BP109" s="35">
        <f t="shared" si="174"/>
        <v>0</v>
      </c>
      <c r="BQ109" s="35">
        <f t="shared" si="175"/>
        <v>0</v>
      </c>
      <c r="BR109" s="13">
        <f t="shared" si="187"/>
        <v>0</v>
      </c>
      <c r="BS109" s="14">
        <f t="shared" si="188"/>
        <v>0</v>
      </c>
      <c r="BT109" s="13">
        <f t="shared" si="189"/>
        <v>100</v>
      </c>
      <c r="BU109" s="14">
        <f t="shared" si="190"/>
        <v>93.78378378378379</v>
      </c>
      <c r="BV109" s="14">
        <f t="shared" si="191"/>
        <v>85.945945945945951</v>
      </c>
      <c r="BW109" s="14">
        <f t="shared" si="192"/>
        <v>64.594594594594597</v>
      </c>
      <c r="BX109" s="13">
        <f t="shared" si="193"/>
        <v>0</v>
      </c>
      <c r="BY109" s="14">
        <f t="shared" si="194"/>
        <v>0</v>
      </c>
      <c r="BZ109" s="14">
        <f t="shared" si="195"/>
        <v>0</v>
      </c>
      <c r="CA109" s="13">
        <f t="shared" si="196"/>
        <v>0</v>
      </c>
      <c r="CB109" s="14">
        <f t="shared" si="197"/>
        <v>0</v>
      </c>
      <c r="CE109" s="13">
        <v>37</v>
      </c>
      <c r="CF109" s="14">
        <v>34.700000000000003</v>
      </c>
      <c r="CG109" s="14">
        <v>31.8</v>
      </c>
      <c r="CH109" s="14">
        <v>23.9</v>
      </c>
      <c r="CN109" s="5" t="s">
        <v>180</v>
      </c>
      <c r="CO109" s="5" t="s">
        <v>180</v>
      </c>
      <c r="CP109" s="8">
        <v>3.9</v>
      </c>
      <c r="CQ109" s="5">
        <v>2.6</v>
      </c>
      <c r="CR109" s="5">
        <v>3.9</v>
      </c>
      <c r="CS109" s="5">
        <v>3.7</v>
      </c>
      <c r="CT109" s="8" t="s">
        <v>180</v>
      </c>
      <c r="CU109" s="5" t="s">
        <v>180</v>
      </c>
      <c r="CV109" s="5" t="s">
        <v>180</v>
      </c>
      <c r="CW109" s="8" t="s">
        <v>180</v>
      </c>
      <c r="CX109" s="5" t="s">
        <v>180</v>
      </c>
      <c r="CY109" s="9" t="str">
        <f t="shared" si="176"/>
        <v/>
      </c>
      <c r="CZ109" s="9" t="str">
        <f t="shared" si="177"/>
        <v/>
      </c>
      <c r="DA109" s="9">
        <f t="shared" si="178"/>
        <v>10.54054054054054</v>
      </c>
      <c r="DB109" s="9">
        <f t="shared" si="179"/>
        <v>7.4927953890489913</v>
      </c>
      <c r="DC109" s="9">
        <f t="shared" si="180"/>
        <v>12.264150943396226</v>
      </c>
      <c r="DD109" s="9">
        <f t="shared" si="181"/>
        <v>15.481171548117157</v>
      </c>
      <c r="DE109" s="9" t="str">
        <f t="shared" si="182"/>
        <v/>
      </c>
      <c r="DF109" s="9" t="str">
        <f t="shared" si="183"/>
        <v/>
      </c>
      <c r="DG109" s="9" t="str">
        <f t="shared" si="184"/>
        <v/>
      </c>
      <c r="DH109" s="9" t="str">
        <f t="shared" si="185"/>
        <v/>
      </c>
      <c r="DI109" s="9" t="str">
        <f t="shared" si="186"/>
        <v/>
      </c>
    </row>
    <row r="110" spans="1:113" x14ac:dyDescent="0.2">
      <c r="A110" s="3" t="s">
        <v>288</v>
      </c>
      <c r="B110" s="3" t="e">
        <f>VLOOKUP(A110,#REF!,5,FALSE)</f>
        <v>#REF!</v>
      </c>
      <c r="C110" s="4">
        <v>4</v>
      </c>
      <c r="D110" s="35" t="str">
        <f t="shared" si="121"/>
        <v/>
      </c>
      <c r="E110" s="35" t="str">
        <f t="shared" si="122"/>
        <v/>
      </c>
      <c r="F110" s="35">
        <f t="shared" si="123"/>
        <v>-5.6244274809160153</v>
      </c>
      <c r="G110" s="35">
        <f t="shared" si="124"/>
        <v>-4.4992187499999972</v>
      </c>
      <c r="H110" s="35">
        <f t="shared" si="125"/>
        <v>-11.283593750000009</v>
      </c>
      <c r="I110" s="35">
        <f t="shared" si="126"/>
        <v>-8.884677419354837</v>
      </c>
      <c r="J110" s="35" t="str">
        <f t="shared" si="127"/>
        <v/>
      </c>
      <c r="K110" s="35">
        <f t="shared" si="128"/>
        <v>-4.3277310924369736</v>
      </c>
      <c r="L110" s="35">
        <f t="shared" si="129"/>
        <v>-15.05714285714286</v>
      </c>
      <c r="M110" s="35">
        <f t="shared" si="130"/>
        <v>-12.438679245283014</v>
      </c>
      <c r="N110" s="35" t="str">
        <f t="shared" si="131"/>
        <v/>
      </c>
      <c r="O110" s="36" t="str">
        <f t="shared" si="132"/>
        <v/>
      </c>
      <c r="P110" s="35" t="str">
        <f t="shared" si="133"/>
        <v/>
      </c>
      <c r="Q110" s="35">
        <f t="shared" si="134"/>
        <v>6.8714285714285737</v>
      </c>
      <c r="R110" s="35">
        <f t="shared" si="135"/>
        <v>6.1714285714285708</v>
      </c>
      <c r="S110" s="35">
        <f t="shared" si="136"/>
        <v>-1.5285714285714285</v>
      </c>
      <c r="T110" s="35">
        <f t="shared" si="137"/>
        <v>-5.4285714285714279</v>
      </c>
      <c r="U110" s="35" t="str">
        <f t="shared" si="138"/>
        <v/>
      </c>
      <c r="V110" s="35">
        <f t="shared" si="139"/>
        <v>3.9714285714285715</v>
      </c>
      <c r="W110" s="35">
        <f t="shared" si="140"/>
        <v>-6.4285714285714279</v>
      </c>
      <c r="X110" s="35">
        <f t="shared" si="141"/>
        <v>-3.6285714285714281</v>
      </c>
      <c r="Y110" s="35" t="str">
        <f t="shared" si="142"/>
        <v/>
      </c>
      <c r="Z110" s="35">
        <f t="shared" si="143"/>
        <v>0</v>
      </c>
      <c r="AA110" s="35">
        <f t="shared" si="144"/>
        <v>0</v>
      </c>
      <c r="AB110" s="35">
        <f t="shared" si="145"/>
        <v>97.686080664804109</v>
      </c>
      <c r="AC110" s="35">
        <f t="shared" si="146"/>
        <v>100</v>
      </c>
      <c r="AD110" s="35">
        <f t="shared" si="147"/>
        <v>59.750019170309038</v>
      </c>
      <c r="AE110" s="35">
        <f t="shared" si="148"/>
        <v>54.521892492907</v>
      </c>
      <c r="AF110" s="35">
        <f t="shared" si="149"/>
        <v>0</v>
      </c>
      <c r="AG110" s="35">
        <f t="shared" si="150"/>
        <v>100</v>
      </c>
      <c r="AH110" s="35">
        <f t="shared" si="151"/>
        <v>33.111292208482439</v>
      </c>
      <c r="AI110" s="35">
        <f t="shared" si="152"/>
        <v>100</v>
      </c>
      <c r="AJ110" s="35">
        <f t="shared" si="153"/>
        <v>0</v>
      </c>
      <c r="AK110" s="36">
        <f t="shared" si="198"/>
        <v>0</v>
      </c>
      <c r="AL110" s="35">
        <f t="shared" si="199"/>
        <v>0</v>
      </c>
      <c r="AM110" s="35">
        <f t="shared" si="200"/>
        <v>100</v>
      </c>
      <c r="AN110" s="35">
        <f t="shared" si="201"/>
        <v>96.428571428571416</v>
      </c>
      <c r="AO110" s="35">
        <f t="shared" si="202"/>
        <v>57.142857142857139</v>
      </c>
      <c r="AP110" s="35">
        <f t="shared" si="203"/>
        <v>37.244897959183668</v>
      </c>
      <c r="AQ110" s="35">
        <f t="shared" si="204"/>
        <v>0</v>
      </c>
      <c r="AR110" s="35">
        <f t="shared" si="205"/>
        <v>100</v>
      </c>
      <c r="AS110" s="35">
        <f t="shared" si="206"/>
        <v>37.724550898203596</v>
      </c>
      <c r="AT110" s="35">
        <f t="shared" si="207"/>
        <v>100</v>
      </c>
      <c r="AU110" s="35">
        <f t="shared" si="208"/>
        <v>0</v>
      </c>
      <c r="AV110" s="36">
        <f t="shared" si="154"/>
        <v>0</v>
      </c>
      <c r="AW110" s="35">
        <f t="shared" si="155"/>
        <v>0</v>
      </c>
      <c r="AX110" s="35">
        <f t="shared" si="156"/>
        <v>97.686080664804109</v>
      </c>
      <c r="AY110" s="35">
        <f t="shared" si="157"/>
        <v>100</v>
      </c>
      <c r="AZ110" s="35">
        <f t="shared" si="158"/>
        <v>59.750019170309038</v>
      </c>
      <c r="BA110" s="35">
        <f t="shared" si="159"/>
        <v>54.521892492907</v>
      </c>
      <c r="BB110" s="35">
        <f t="shared" si="160"/>
        <v>0</v>
      </c>
      <c r="BC110" s="35">
        <f t="shared" si="161"/>
        <v>96.699363890375139</v>
      </c>
      <c r="BD110" s="35">
        <f t="shared" si="162"/>
        <v>32.018408941485866</v>
      </c>
      <c r="BE110" s="35">
        <f t="shared" si="163"/>
        <v>44.663139329806</v>
      </c>
      <c r="BF110" s="35">
        <f t="shared" si="164"/>
        <v>0</v>
      </c>
      <c r="BG110" s="36">
        <f t="shared" si="165"/>
        <v>0</v>
      </c>
      <c r="BH110" s="35">
        <f t="shared" si="166"/>
        <v>0</v>
      </c>
      <c r="BI110" s="35">
        <f t="shared" si="167"/>
        <v>37.911025145067704</v>
      </c>
      <c r="BJ110" s="35">
        <f t="shared" si="168"/>
        <v>38.809034907597528</v>
      </c>
      <c r="BK110" s="35">
        <f t="shared" si="169"/>
        <v>23.188405797101449</v>
      </c>
      <c r="BL110" s="35">
        <f t="shared" si="170"/>
        <v>21.159420289855074</v>
      </c>
      <c r="BM110" s="35">
        <f t="shared" si="171"/>
        <v>0</v>
      </c>
      <c r="BN110" s="35">
        <f t="shared" si="172"/>
        <v>37.528089887640448</v>
      </c>
      <c r="BO110" s="35">
        <f t="shared" si="173"/>
        <v>12.426035502958579</v>
      </c>
      <c r="BP110" s="35">
        <f t="shared" si="174"/>
        <v>17.333333333333332</v>
      </c>
      <c r="BQ110" s="35">
        <f t="shared" si="175"/>
        <v>0</v>
      </c>
      <c r="BR110" s="13">
        <f t="shared" si="187"/>
        <v>0</v>
      </c>
      <c r="BS110" s="14">
        <f t="shared" si="188"/>
        <v>0</v>
      </c>
      <c r="BT110" s="13">
        <f t="shared" si="189"/>
        <v>100</v>
      </c>
      <c r="BU110" s="14">
        <f t="shared" si="190"/>
        <v>96.428571428571416</v>
      </c>
      <c r="BV110" s="14">
        <f t="shared" si="191"/>
        <v>57.142857142857139</v>
      </c>
      <c r="BW110" s="14">
        <f t="shared" si="192"/>
        <v>37.244897959183668</v>
      </c>
      <c r="BX110" s="13">
        <f t="shared" si="193"/>
        <v>0</v>
      </c>
      <c r="BY110" s="14">
        <f t="shared" si="194"/>
        <v>85.204081632653043</v>
      </c>
      <c r="BZ110" s="14">
        <f t="shared" si="195"/>
        <v>32.142857142857139</v>
      </c>
      <c r="CA110" s="13">
        <f t="shared" si="196"/>
        <v>46.428571428571423</v>
      </c>
      <c r="CB110" s="14">
        <f t="shared" si="197"/>
        <v>0</v>
      </c>
      <c r="CE110" s="13">
        <v>19.600000000000001</v>
      </c>
      <c r="CF110" s="14">
        <v>18.899999999999999</v>
      </c>
      <c r="CG110" s="14">
        <v>11.2</v>
      </c>
      <c r="CH110" s="14">
        <v>7.3</v>
      </c>
      <c r="CJ110" s="14">
        <v>16.7</v>
      </c>
      <c r="CK110" s="14">
        <v>6.3</v>
      </c>
      <c r="CL110" s="13">
        <v>9.1</v>
      </c>
      <c r="CN110" s="5" t="s">
        <v>180</v>
      </c>
      <c r="CO110" s="5" t="s">
        <v>180</v>
      </c>
      <c r="CP110" s="8">
        <v>3.1</v>
      </c>
      <c r="CQ110" s="5">
        <v>2.9</v>
      </c>
      <c r="CR110" s="5">
        <v>1.8</v>
      </c>
      <c r="CS110" s="5">
        <v>1.5</v>
      </c>
      <c r="CT110" s="8" t="s">
        <v>180</v>
      </c>
      <c r="CU110" s="5">
        <v>2</v>
      </c>
      <c r="CV110" s="5">
        <v>2.1</v>
      </c>
      <c r="CW110" s="8">
        <v>2.8</v>
      </c>
      <c r="CX110" s="5" t="s">
        <v>180</v>
      </c>
      <c r="CY110" s="9" t="str">
        <f t="shared" si="176"/>
        <v/>
      </c>
      <c r="CZ110" s="9" t="str">
        <f t="shared" si="177"/>
        <v/>
      </c>
      <c r="DA110" s="9">
        <f t="shared" si="178"/>
        <v>15.816326530612242</v>
      </c>
      <c r="DB110" s="9">
        <f t="shared" si="179"/>
        <v>15.343915343915345</v>
      </c>
      <c r="DC110" s="9">
        <f t="shared" si="180"/>
        <v>16.071428571428573</v>
      </c>
      <c r="DD110" s="9">
        <f t="shared" si="181"/>
        <v>20.547945205479454</v>
      </c>
      <c r="DE110" s="9" t="str">
        <f t="shared" si="182"/>
        <v/>
      </c>
      <c r="DF110" s="9">
        <f t="shared" si="183"/>
        <v>11.976047904191617</v>
      </c>
      <c r="DG110" s="9">
        <f t="shared" si="184"/>
        <v>33.333333333333336</v>
      </c>
      <c r="DH110" s="9">
        <f t="shared" si="185"/>
        <v>30.76923076923077</v>
      </c>
      <c r="DI110" s="9" t="str">
        <f t="shared" si="186"/>
        <v/>
      </c>
    </row>
    <row r="111" spans="1:113" x14ac:dyDescent="0.2">
      <c r="A111" s="3" t="s">
        <v>289</v>
      </c>
      <c r="B111" s="3" t="e">
        <f>VLOOKUP(A111,#REF!,5,FALSE)</f>
        <v>#REF!</v>
      </c>
      <c r="C111" s="4">
        <v>6</v>
      </c>
      <c r="D111" s="35" t="str">
        <f t="shared" si="121"/>
        <v/>
      </c>
      <c r="E111" s="35" t="str">
        <f t="shared" si="122"/>
        <v/>
      </c>
      <c r="F111" s="35">
        <f t="shared" si="123"/>
        <v>12.875572519083985</v>
      </c>
      <c r="G111" s="35">
        <f t="shared" si="124"/>
        <v>13.000781250000003</v>
      </c>
      <c r="H111" s="35">
        <f t="shared" si="125"/>
        <v>0.41640624999999076</v>
      </c>
      <c r="I111" s="35">
        <f t="shared" si="126"/>
        <v>4.5153225806451616</v>
      </c>
      <c r="J111" s="35">
        <f t="shared" si="127"/>
        <v>-19.361061946902652</v>
      </c>
      <c r="K111" s="35">
        <f t="shared" si="128"/>
        <v>-6.7277310924369722</v>
      </c>
      <c r="L111" s="35">
        <f t="shared" si="129"/>
        <v>-18.55714285714286</v>
      </c>
      <c r="M111" s="35">
        <f t="shared" si="130"/>
        <v>-14.938679245283014</v>
      </c>
      <c r="N111" s="35" t="str">
        <f t="shared" si="131"/>
        <v/>
      </c>
      <c r="O111" s="36" t="str">
        <f t="shared" si="132"/>
        <v/>
      </c>
      <c r="P111" s="35" t="str">
        <f t="shared" si="133"/>
        <v/>
      </c>
      <c r="Q111" s="35">
        <f t="shared" si="134"/>
        <v>20.024999999999999</v>
      </c>
      <c r="R111" s="35">
        <f t="shared" si="135"/>
        <v>18.324999999999996</v>
      </c>
      <c r="S111" s="35">
        <f t="shared" si="136"/>
        <v>4.8249999999999957</v>
      </c>
      <c r="T111" s="35">
        <f t="shared" si="137"/>
        <v>2.6249999999999964</v>
      </c>
      <c r="U111" s="35">
        <f t="shared" si="138"/>
        <v>-15.275000000000002</v>
      </c>
      <c r="V111" s="35">
        <f t="shared" si="139"/>
        <v>-3.7750000000000021</v>
      </c>
      <c r="W111" s="35">
        <f t="shared" si="140"/>
        <v>-15.275000000000002</v>
      </c>
      <c r="X111" s="35">
        <f t="shared" si="141"/>
        <v>-11.475000000000003</v>
      </c>
      <c r="Y111" s="35" t="str">
        <f t="shared" si="142"/>
        <v/>
      </c>
      <c r="Z111" s="35">
        <f t="shared" si="143"/>
        <v>0</v>
      </c>
      <c r="AA111" s="35">
        <f t="shared" si="144"/>
        <v>0</v>
      </c>
      <c r="AB111" s="35">
        <f t="shared" si="145"/>
        <v>98.596616149807659</v>
      </c>
      <c r="AC111" s="35">
        <f t="shared" si="146"/>
        <v>100</v>
      </c>
      <c r="AD111" s="35">
        <f t="shared" si="147"/>
        <v>63.433098992105208</v>
      </c>
      <c r="AE111" s="35">
        <f t="shared" si="148"/>
        <v>80.274725274725284</v>
      </c>
      <c r="AF111" s="35">
        <f t="shared" si="149"/>
        <v>17.891759164859781</v>
      </c>
      <c r="AG111" s="35">
        <f t="shared" si="150"/>
        <v>100</v>
      </c>
      <c r="AH111" s="35">
        <f t="shared" si="151"/>
        <v>17.185969848691741</v>
      </c>
      <c r="AI111" s="35">
        <f t="shared" si="152"/>
        <v>100</v>
      </c>
      <c r="AJ111" s="35">
        <f t="shared" si="153"/>
        <v>0</v>
      </c>
      <c r="AK111" s="36">
        <f t="shared" si="198"/>
        <v>0</v>
      </c>
      <c r="AL111" s="35">
        <f t="shared" si="199"/>
        <v>0</v>
      </c>
      <c r="AM111" s="35">
        <f t="shared" si="200"/>
        <v>100</v>
      </c>
      <c r="AN111" s="35">
        <f t="shared" si="201"/>
        <v>95.538057742782144</v>
      </c>
      <c r="AO111" s="35">
        <f t="shared" si="202"/>
        <v>60.104986876640417</v>
      </c>
      <c r="AP111" s="35">
        <f t="shared" si="203"/>
        <v>54.330708661417319</v>
      </c>
      <c r="AQ111" s="35">
        <f t="shared" si="204"/>
        <v>19.58041958041958</v>
      </c>
      <c r="AR111" s="35">
        <f t="shared" si="205"/>
        <v>100</v>
      </c>
      <c r="AS111" s="35">
        <f t="shared" si="206"/>
        <v>19.58041958041958</v>
      </c>
      <c r="AT111" s="35">
        <f t="shared" si="207"/>
        <v>100</v>
      </c>
      <c r="AU111" s="35">
        <f t="shared" si="208"/>
        <v>0</v>
      </c>
      <c r="AV111" s="36">
        <f t="shared" si="154"/>
        <v>0</v>
      </c>
      <c r="AW111" s="35">
        <f t="shared" si="155"/>
        <v>0</v>
      </c>
      <c r="AX111" s="35">
        <f t="shared" si="156"/>
        <v>98.596616149807659</v>
      </c>
      <c r="AY111" s="35">
        <f t="shared" si="157"/>
        <v>100</v>
      </c>
      <c r="AZ111" s="35">
        <f t="shared" si="158"/>
        <v>63.433098992105208</v>
      </c>
      <c r="BA111" s="35">
        <f t="shared" si="159"/>
        <v>80.274725274725284</v>
      </c>
      <c r="BB111" s="35">
        <f t="shared" si="160"/>
        <v>7.6923076923076934</v>
      </c>
      <c r="BC111" s="35">
        <f t="shared" si="161"/>
        <v>42.99357945425362</v>
      </c>
      <c r="BD111" s="35">
        <f t="shared" si="162"/>
        <v>7.3888636018813534</v>
      </c>
      <c r="BE111" s="35">
        <f t="shared" si="163"/>
        <v>16.819466248037678</v>
      </c>
      <c r="BF111" s="35">
        <f t="shared" si="164"/>
        <v>0</v>
      </c>
      <c r="BG111" s="36">
        <f t="shared" si="165"/>
        <v>0</v>
      </c>
      <c r="BH111" s="35">
        <f t="shared" si="166"/>
        <v>0</v>
      </c>
      <c r="BI111" s="35">
        <f t="shared" si="167"/>
        <v>73.694390715667311</v>
      </c>
      <c r="BJ111" s="35">
        <f t="shared" si="168"/>
        <v>74.743326488706359</v>
      </c>
      <c r="BK111" s="35">
        <f t="shared" si="169"/>
        <v>47.412008281573499</v>
      </c>
      <c r="BL111" s="35">
        <f t="shared" si="170"/>
        <v>60</v>
      </c>
      <c r="BM111" s="35">
        <f t="shared" si="171"/>
        <v>5.7494866529774127</v>
      </c>
      <c r="BN111" s="35">
        <f t="shared" si="172"/>
        <v>32.134831460674157</v>
      </c>
      <c r="BO111" s="35">
        <f t="shared" si="173"/>
        <v>5.5226824457593686</v>
      </c>
      <c r="BP111" s="35">
        <f t="shared" si="174"/>
        <v>12.571428571428571</v>
      </c>
      <c r="BQ111" s="35">
        <f t="shared" si="175"/>
        <v>0</v>
      </c>
      <c r="BR111" s="13">
        <f t="shared" si="187"/>
        <v>0</v>
      </c>
      <c r="BS111" s="14">
        <f t="shared" si="188"/>
        <v>0</v>
      </c>
      <c r="BT111" s="13">
        <f t="shared" si="189"/>
        <v>100</v>
      </c>
      <c r="BU111" s="14">
        <f t="shared" si="190"/>
        <v>95.538057742782144</v>
      </c>
      <c r="BV111" s="14">
        <f t="shared" si="191"/>
        <v>60.10498687664041</v>
      </c>
      <c r="BW111" s="14">
        <f t="shared" si="192"/>
        <v>54.330708661417319</v>
      </c>
      <c r="BX111" s="13">
        <f t="shared" si="193"/>
        <v>7.349081364829396</v>
      </c>
      <c r="BY111" s="14">
        <f t="shared" si="194"/>
        <v>37.532808398950131</v>
      </c>
      <c r="BZ111" s="14">
        <f t="shared" si="195"/>
        <v>7.349081364829396</v>
      </c>
      <c r="CA111" s="13">
        <f t="shared" si="196"/>
        <v>17.322834645669293</v>
      </c>
      <c r="CB111" s="14">
        <f t="shared" si="197"/>
        <v>0</v>
      </c>
      <c r="CE111" s="13">
        <v>38.1</v>
      </c>
      <c r="CF111" s="14">
        <v>36.4</v>
      </c>
      <c r="CG111" s="14">
        <v>22.9</v>
      </c>
      <c r="CH111" s="14">
        <v>20.7</v>
      </c>
      <c r="CI111" s="13">
        <v>2.8</v>
      </c>
      <c r="CJ111" s="14">
        <v>14.3</v>
      </c>
      <c r="CK111" s="14">
        <v>2.8</v>
      </c>
      <c r="CL111" s="13">
        <v>6.6</v>
      </c>
      <c r="CN111" s="5" t="s">
        <v>180</v>
      </c>
      <c r="CO111" s="5" t="s">
        <v>180</v>
      </c>
      <c r="CP111" s="8">
        <v>3</v>
      </c>
      <c r="CQ111" s="5">
        <v>3.1</v>
      </c>
      <c r="CR111" s="5">
        <v>3.8</v>
      </c>
      <c r="CS111" s="5">
        <v>2.7</v>
      </c>
      <c r="CT111" s="8">
        <v>1</v>
      </c>
      <c r="CU111" s="5">
        <v>3.3</v>
      </c>
      <c r="CV111" s="5">
        <v>0.8</v>
      </c>
      <c r="CW111" s="8">
        <v>1.4</v>
      </c>
      <c r="CX111" s="5" t="s">
        <v>180</v>
      </c>
      <c r="CY111" s="9" t="str">
        <f t="shared" si="176"/>
        <v/>
      </c>
      <c r="CZ111" s="9" t="str">
        <f t="shared" si="177"/>
        <v/>
      </c>
      <c r="DA111" s="9">
        <f t="shared" si="178"/>
        <v>7.8740157480314963</v>
      </c>
      <c r="DB111" s="9">
        <f t="shared" si="179"/>
        <v>8.5164835164835164</v>
      </c>
      <c r="DC111" s="9">
        <f t="shared" si="180"/>
        <v>16.593886462882097</v>
      </c>
      <c r="DD111" s="9">
        <f t="shared" si="181"/>
        <v>13.043478260869568</v>
      </c>
      <c r="DE111" s="9">
        <f t="shared" si="182"/>
        <v>35.714285714285715</v>
      </c>
      <c r="DF111" s="9">
        <f t="shared" si="183"/>
        <v>23.076923076923077</v>
      </c>
      <c r="DG111" s="9">
        <f t="shared" si="184"/>
        <v>28.571428571428577</v>
      </c>
      <c r="DH111" s="9">
        <f t="shared" si="185"/>
        <v>21.212121212121211</v>
      </c>
      <c r="DI111" s="9" t="str">
        <f t="shared" si="186"/>
        <v/>
      </c>
    </row>
    <row r="112" spans="1:113" x14ac:dyDescent="0.2">
      <c r="A112" s="3" t="s">
        <v>290</v>
      </c>
      <c r="B112" s="3" t="e">
        <f>VLOOKUP(A112,#REF!,5,FALSE)</f>
        <v>#REF!</v>
      </c>
      <c r="C112" s="4">
        <v>3</v>
      </c>
      <c r="D112" s="35" t="str">
        <f t="shared" si="121"/>
        <v/>
      </c>
      <c r="E112" s="35" t="str">
        <f t="shared" si="122"/>
        <v/>
      </c>
      <c r="F112" s="35">
        <f t="shared" si="123"/>
        <v>23.875572519083985</v>
      </c>
      <c r="G112" s="35">
        <f t="shared" si="124"/>
        <v>22.500781250000003</v>
      </c>
      <c r="H112" s="35">
        <f t="shared" si="125"/>
        <v>22.416406249999991</v>
      </c>
      <c r="I112" s="35">
        <f t="shared" si="126"/>
        <v>17.715322580645161</v>
      </c>
      <c r="J112" s="35">
        <f t="shared" si="127"/>
        <v>-6.061061946902651</v>
      </c>
      <c r="K112" s="35">
        <f t="shared" si="128"/>
        <v>17.272268907563024</v>
      </c>
      <c r="L112" s="35">
        <f t="shared" si="129"/>
        <v>-4.3571428571428612</v>
      </c>
      <c r="M112" s="35">
        <f t="shared" si="130"/>
        <v>9.9613207547169864</v>
      </c>
      <c r="N112" s="35">
        <f t="shared" si="131"/>
        <v>-3.7484848484848534</v>
      </c>
      <c r="O112" s="36" t="str">
        <f t="shared" si="132"/>
        <v/>
      </c>
      <c r="P112" s="35" t="str">
        <f t="shared" si="133"/>
        <v/>
      </c>
      <c r="Q112" s="35">
        <f t="shared" si="134"/>
        <v>16.388888888888893</v>
      </c>
      <c r="R112" s="35">
        <f t="shared" si="135"/>
        <v>13.18888888888889</v>
      </c>
      <c r="S112" s="35">
        <f t="shared" si="136"/>
        <v>12.18888888888889</v>
      </c>
      <c r="T112" s="35">
        <f t="shared" si="137"/>
        <v>1.18888888888889</v>
      </c>
      <c r="U112" s="35">
        <f t="shared" si="138"/>
        <v>-16.611111111111107</v>
      </c>
      <c r="V112" s="35">
        <f t="shared" si="139"/>
        <v>5.5888888888888886</v>
      </c>
      <c r="W112" s="35">
        <f t="shared" si="140"/>
        <v>-15.711111111111109</v>
      </c>
      <c r="X112" s="35">
        <f t="shared" si="141"/>
        <v>-1.2111111111111086</v>
      </c>
      <c r="Y112" s="35">
        <f t="shared" si="142"/>
        <v>-15.011111111111109</v>
      </c>
      <c r="Z112" s="35">
        <f t="shared" si="143"/>
        <v>0</v>
      </c>
      <c r="AA112" s="35">
        <f t="shared" si="144"/>
        <v>0</v>
      </c>
      <c r="AB112" s="35">
        <f t="shared" si="145"/>
        <v>96.651888875575565</v>
      </c>
      <c r="AC112" s="35">
        <f t="shared" si="146"/>
        <v>95.918664025730934</v>
      </c>
      <c r="AD112" s="35">
        <f t="shared" si="147"/>
        <v>94.605983986514971</v>
      </c>
      <c r="AE112" s="35">
        <f t="shared" si="148"/>
        <v>100.00000000000001</v>
      </c>
      <c r="AF112" s="35">
        <f t="shared" si="149"/>
        <v>38.411224473383697</v>
      </c>
      <c r="AG112" s="35">
        <f t="shared" si="150"/>
        <v>100</v>
      </c>
      <c r="AH112" s="35">
        <f t="shared" si="151"/>
        <v>38.95849748430588</v>
      </c>
      <c r="AI112" s="35">
        <f t="shared" si="152"/>
        <v>100</v>
      </c>
      <c r="AJ112" s="35">
        <f t="shared" si="153"/>
        <v>58.300395256916993</v>
      </c>
      <c r="AK112" s="36">
        <f t="shared" si="198"/>
        <v>0</v>
      </c>
      <c r="AL112" s="35">
        <f t="shared" si="199"/>
        <v>0</v>
      </c>
      <c r="AM112" s="35">
        <f t="shared" si="200"/>
        <v>100</v>
      </c>
      <c r="AN112" s="35">
        <f t="shared" si="201"/>
        <v>93.482688391038693</v>
      </c>
      <c r="AO112" s="35">
        <f t="shared" si="202"/>
        <v>91.446028513238289</v>
      </c>
      <c r="AP112" s="35">
        <f t="shared" si="203"/>
        <v>69.042769857433811</v>
      </c>
      <c r="AQ112" s="35">
        <f t="shared" si="204"/>
        <v>42.036553524804184</v>
      </c>
      <c r="AR112" s="35">
        <f t="shared" si="205"/>
        <v>100</v>
      </c>
      <c r="AS112" s="35">
        <f t="shared" si="206"/>
        <v>44.386422976501308</v>
      </c>
      <c r="AT112" s="35">
        <f t="shared" si="207"/>
        <v>100</v>
      </c>
      <c r="AU112" s="35">
        <f t="shared" si="208"/>
        <v>56.19047619047619</v>
      </c>
      <c r="AV112" s="36">
        <f t="shared" si="154"/>
        <v>0</v>
      </c>
      <c r="AW112" s="35">
        <f t="shared" si="155"/>
        <v>0</v>
      </c>
      <c r="AX112" s="35">
        <f t="shared" si="156"/>
        <v>96.651888875575565</v>
      </c>
      <c r="AY112" s="35">
        <f t="shared" si="157"/>
        <v>95.918664025730934</v>
      </c>
      <c r="AZ112" s="35">
        <f t="shared" si="158"/>
        <v>94.605983986514971</v>
      </c>
      <c r="BA112" s="35">
        <f t="shared" si="159"/>
        <v>100.00000000000001</v>
      </c>
      <c r="BB112" s="35">
        <f t="shared" si="160"/>
        <v>33.644673002489512</v>
      </c>
      <c r="BC112" s="35">
        <f t="shared" si="161"/>
        <v>87.590732822909402</v>
      </c>
      <c r="BD112" s="35">
        <f t="shared" si="162"/>
        <v>34.124033443298252</v>
      </c>
      <c r="BE112" s="35">
        <f t="shared" si="163"/>
        <v>61.061946902654867</v>
      </c>
      <c r="BF112" s="35">
        <f t="shared" si="164"/>
        <v>35.599356395816571</v>
      </c>
      <c r="BG112" s="36">
        <f t="shared" si="165"/>
        <v>0</v>
      </c>
      <c r="BH112" s="35">
        <f t="shared" si="166"/>
        <v>0</v>
      </c>
      <c r="BI112" s="35">
        <f t="shared" si="167"/>
        <v>94.970986460348158</v>
      </c>
      <c r="BJ112" s="35">
        <f t="shared" si="168"/>
        <v>94.250513347022576</v>
      </c>
      <c r="BK112" s="35">
        <f t="shared" si="169"/>
        <v>92.960662525879926</v>
      </c>
      <c r="BL112" s="35">
        <f t="shared" si="170"/>
        <v>98.260869565217391</v>
      </c>
      <c r="BM112" s="35">
        <f t="shared" si="171"/>
        <v>33.059548254620125</v>
      </c>
      <c r="BN112" s="35">
        <f t="shared" si="172"/>
        <v>86.067415730337075</v>
      </c>
      <c r="BO112" s="35">
        <f t="shared" si="173"/>
        <v>33.530571992110453</v>
      </c>
      <c r="BP112" s="35">
        <f t="shared" si="174"/>
        <v>60</v>
      </c>
      <c r="BQ112" s="35">
        <f t="shared" si="175"/>
        <v>34.980237154150196</v>
      </c>
      <c r="BR112" s="13">
        <f t="shared" si="187"/>
        <v>0</v>
      </c>
      <c r="BS112" s="14">
        <f t="shared" si="188"/>
        <v>0</v>
      </c>
      <c r="BT112" s="13">
        <f t="shared" si="189"/>
        <v>100</v>
      </c>
      <c r="BU112" s="14">
        <f t="shared" si="190"/>
        <v>93.482688391038693</v>
      </c>
      <c r="BV112" s="14">
        <f t="shared" si="191"/>
        <v>91.446028513238289</v>
      </c>
      <c r="BW112" s="14">
        <f t="shared" si="192"/>
        <v>69.042769857433811</v>
      </c>
      <c r="BX112" s="13">
        <f t="shared" si="193"/>
        <v>32.790224032586565</v>
      </c>
      <c r="BY112" s="14">
        <f t="shared" si="194"/>
        <v>78.004073319755591</v>
      </c>
      <c r="BZ112" s="14">
        <f t="shared" si="195"/>
        <v>34.623217922606926</v>
      </c>
      <c r="CA112" s="13">
        <f t="shared" si="196"/>
        <v>64.154786150712823</v>
      </c>
      <c r="CB112" s="14">
        <f t="shared" si="197"/>
        <v>36.048879837067204</v>
      </c>
      <c r="CE112" s="13">
        <v>49.1</v>
      </c>
      <c r="CF112" s="14">
        <v>45.9</v>
      </c>
      <c r="CG112" s="14">
        <v>44.9</v>
      </c>
      <c r="CH112" s="14">
        <v>33.9</v>
      </c>
      <c r="CI112" s="13">
        <v>16.100000000000001</v>
      </c>
      <c r="CJ112" s="14">
        <v>38.299999999999997</v>
      </c>
      <c r="CK112" s="14">
        <v>17</v>
      </c>
      <c r="CL112" s="13">
        <v>31.5</v>
      </c>
      <c r="CM112" s="14">
        <v>17.7</v>
      </c>
      <c r="CN112" s="5" t="s">
        <v>180</v>
      </c>
      <c r="CO112" s="5" t="s">
        <v>180</v>
      </c>
      <c r="CP112" s="8">
        <v>2.1</v>
      </c>
      <c r="CQ112" s="5">
        <v>1.1000000000000001</v>
      </c>
      <c r="CR112" s="5">
        <v>2</v>
      </c>
      <c r="CS112" s="5">
        <v>1.2</v>
      </c>
      <c r="CT112" s="8">
        <v>1.9</v>
      </c>
      <c r="CU112" s="5">
        <v>2.2999999999999998</v>
      </c>
      <c r="CV112" s="5">
        <v>2.9</v>
      </c>
      <c r="CW112" s="8">
        <v>2.7</v>
      </c>
      <c r="CX112" s="5">
        <v>2.4</v>
      </c>
      <c r="CY112" s="9" t="str">
        <f t="shared" si="176"/>
        <v/>
      </c>
      <c r="CZ112" s="9" t="str">
        <f t="shared" si="177"/>
        <v/>
      </c>
      <c r="DA112" s="9">
        <f t="shared" si="178"/>
        <v>4.2769857433808554</v>
      </c>
      <c r="DB112" s="9">
        <f t="shared" si="179"/>
        <v>2.3965141612200438</v>
      </c>
      <c r="DC112" s="9">
        <f t="shared" si="180"/>
        <v>4.4543429844097995</v>
      </c>
      <c r="DD112" s="9">
        <f t="shared" si="181"/>
        <v>3.5398230088495577</v>
      </c>
      <c r="DE112" s="9">
        <f t="shared" si="182"/>
        <v>11.801242236024843</v>
      </c>
      <c r="DF112" s="9">
        <f t="shared" si="183"/>
        <v>6.0052219321148828</v>
      </c>
      <c r="DG112" s="9">
        <f t="shared" si="184"/>
        <v>17.058823529411764</v>
      </c>
      <c r="DH112" s="9">
        <f t="shared" si="185"/>
        <v>8.5714285714285712</v>
      </c>
      <c r="DI112" s="9">
        <f t="shared" si="186"/>
        <v>13.559322033898304</v>
      </c>
    </row>
    <row r="113" spans="1:113" x14ac:dyDescent="0.2">
      <c r="A113" s="3" t="s">
        <v>291</v>
      </c>
      <c r="B113" s="3" t="e">
        <f>VLOOKUP(A113,#REF!,5,FALSE)</f>
        <v>#REF!</v>
      </c>
      <c r="C113" s="4">
        <v>3</v>
      </c>
      <c r="D113" s="35" t="str">
        <f t="shared" si="121"/>
        <v/>
      </c>
      <c r="E113" s="35" t="str">
        <f t="shared" si="122"/>
        <v/>
      </c>
      <c r="F113" s="35">
        <f t="shared" si="123"/>
        <v>1.575572519083984</v>
      </c>
      <c r="G113" s="35">
        <f t="shared" si="124"/>
        <v>2.2007812500000057</v>
      </c>
      <c r="H113" s="35">
        <f t="shared" si="125"/>
        <v>-6.9835937500000078</v>
      </c>
      <c r="I113" s="35">
        <f t="shared" si="126"/>
        <v>-4.2846774193548374</v>
      </c>
      <c r="J113" s="35" t="str">
        <f t="shared" si="127"/>
        <v/>
      </c>
      <c r="K113" s="35">
        <f t="shared" si="128"/>
        <v>-10.327731092436974</v>
      </c>
      <c r="L113" s="35" t="str">
        <f t="shared" si="129"/>
        <v/>
      </c>
      <c r="M113" s="35" t="str">
        <f t="shared" si="130"/>
        <v/>
      </c>
      <c r="N113" s="35" t="str">
        <f t="shared" si="131"/>
        <v/>
      </c>
      <c r="O113" s="36" t="str">
        <f t="shared" si="132"/>
        <v/>
      </c>
      <c r="P113" s="35" t="str">
        <f t="shared" si="133"/>
        <v/>
      </c>
      <c r="Q113" s="35">
        <f t="shared" si="134"/>
        <v>8.6999999999999993</v>
      </c>
      <c r="R113" s="35">
        <f t="shared" si="135"/>
        <v>7.5</v>
      </c>
      <c r="S113" s="35">
        <f t="shared" si="136"/>
        <v>-2.6000000000000014</v>
      </c>
      <c r="T113" s="35">
        <f t="shared" si="137"/>
        <v>-6.2000000000000011</v>
      </c>
      <c r="U113" s="35" t="str">
        <f t="shared" si="138"/>
        <v/>
      </c>
      <c r="V113" s="35">
        <f t="shared" si="139"/>
        <v>-7.4000000000000021</v>
      </c>
      <c r="W113" s="35" t="str">
        <f t="shared" si="140"/>
        <v/>
      </c>
      <c r="X113" s="35" t="str">
        <f t="shared" si="141"/>
        <v/>
      </c>
      <c r="Y113" s="35" t="str">
        <f t="shared" si="142"/>
        <v/>
      </c>
      <c r="Z113" s="35">
        <f t="shared" si="143"/>
        <v>0</v>
      </c>
      <c r="AA113" s="35">
        <f t="shared" si="144"/>
        <v>0</v>
      </c>
      <c r="AB113" s="35">
        <f t="shared" si="145"/>
        <v>98.612790135396523</v>
      </c>
      <c r="AC113" s="35">
        <f t="shared" si="146"/>
        <v>100</v>
      </c>
      <c r="AD113" s="35">
        <f t="shared" si="147"/>
        <v>61.048298395445144</v>
      </c>
      <c r="AE113" s="35">
        <f t="shared" si="148"/>
        <v>65.617074275362327</v>
      </c>
      <c r="AF113" s="35">
        <f t="shared" si="149"/>
        <v>0</v>
      </c>
      <c r="AG113" s="35">
        <f t="shared" si="150"/>
        <v>100</v>
      </c>
      <c r="AH113" s="35">
        <f t="shared" si="151"/>
        <v>0</v>
      </c>
      <c r="AI113" s="35">
        <f t="shared" si="152"/>
        <v>0</v>
      </c>
      <c r="AJ113" s="35">
        <f t="shared" si="153"/>
        <v>0</v>
      </c>
      <c r="AK113" s="36">
        <f t="shared" si="198"/>
        <v>0</v>
      </c>
      <c r="AL113" s="35">
        <f t="shared" si="199"/>
        <v>0</v>
      </c>
      <c r="AM113" s="35">
        <f t="shared" si="200"/>
        <v>100</v>
      </c>
      <c r="AN113" s="35">
        <f t="shared" si="201"/>
        <v>95.522388059701484</v>
      </c>
      <c r="AO113" s="35">
        <f t="shared" si="202"/>
        <v>57.835820895522389</v>
      </c>
      <c r="AP113" s="35">
        <f t="shared" si="203"/>
        <v>44.402985074626862</v>
      </c>
      <c r="AQ113" s="35">
        <f t="shared" si="204"/>
        <v>0</v>
      </c>
      <c r="AR113" s="35">
        <f t="shared" si="205"/>
        <v>100</v>
      </c>
      <c r="AS113" s="35">
        <f t="shared" si="206"/>
        <v>0</v>
      </c>
      <c r="AT113" s="35">
        <f t="shared" si="207"/>
        <v>0</v>
      </c>
      <c r="AU113" s="35">
        <f t="shared" si="208"/>
        <v>0</v>
      </c>
      <c r="AV113" s="36">
        <f t="shared" si="154"/>
        <v>0</v>
      </c>
      <c r="AW113" s="35">
        <f t="shared" si="155"/>
        <v>0</v>
      </c>
      <c r="AX113" s="35">
        <f t="shared" si="156"/>
        <v>98.612790135396523</v>
      </c>
      <c r="AY113" s="35">
        <f t="shared" si="157"/>
        <v>100</v>
      </c>
      <c r="AZ113" s="35">
        <f t="shared" si="158"/>
        <v>61.048298395445144</v>
      </c>
      <c r="BA113" s="35">
        <f t="shared" si="159"/>
        <v>65.617074275362327</v>
      </c>
      <c r="BB113" s="35">
        <f t="shared" si="160"/>
        <v>0</v>
      </c>
      <c r="BC113" s="35">
        <f t="shared" si="161"/>
        <v>45.741748595505626</v>
      </c>
      <c r="BD113" s="35">
        <f t="shared" si="162"/>
        <v>0</v>
      </c>
      <c r="BE113" s="35">
        <f t="shared" si="163"/>
        <v>0</v>
      </c>
      <c r="BF113" s="35">
        <f t="shared" si="164"/>
        <v>0</v>
      </c>
      <c r="BG113" s="36">
        <f t="shared" si="165"/>
        <v>0</v>
      </c>
      <c r="BH113" s="35">
        <f t="shared" si="166"/>
        <v>0</v>
      </c>
      <c r="BI113" s="35">
        <f t="shared" si="167"/>
        <v>51.83752417794971</v>
      </c>
      <c r="BJ113" s="35">
        <f t="shared" si="168"/>
        <v>52.566735112936342</v>
      </c>
      <c r="BK113" s="35">
        <f t="shared" si="169"/>
        <v>32.091097308488614</v>
      </c>
      <c r="BL113" s="35">
        <f t="shared" si="170"/>
        <v>34.492753623188406</v>
      </c>
      <c r="BM113" s="35">
        <f t="shared" si="171"/>
        <v>0</v>
      </c>
      <c r="BN113" s="35">
        <f t="shared" si="172"/>
        <v>24.04494382022472</v>
      </c>
      <c r="BO113" s="35">
        <f t="shared" si="173"/>
        <v>0</v>
      </c>
      <c r="BP113" s="35">
        <f t="shared" si="174"/>
        <v>0</v>
      </c>
      <c r="BQ113" s="35">
        <f t="shared" si="175"/>
        <v>0</v>
      </c>
      <c r="BR113" s="13">
        <f t="shared" si="187"/>
        <v>0</v>
      </c>
      <c r="BS113" s="14">
        <f t="shared" si="188"/>
        <v>0</v>
      </c>
      <c r="BT113" s="13">
        <f t="shared" si="189"/>
        <v>100</v>
      </c>
      <c r="BU113" s="14">
        <f t="shared" si="190"/>
        <v>95.522388059701484</v>
      </c>
      <c r="BV113" s="14">
        <f t="shared" si="191"/>
        <v>57.835820895522382</v>
      </c>
      <c r="BW113" s="14">
        <f t="shared" si="192"/>
        <v>44.402985074626869</v>
      </c>
      <c r="BX113" s="13">
        <f t="shared" si="193"/>
        <v>0</v>
      </c>
      <c r="BY113" s="14">
        <f t="shared" si="194"/>
        <v>39.925373134328353</v>
      </c>
      <c r="BZ113" s="14">
        <f t="shared" si="195"/>
        <v>0</v>
      </c>
      <c r="CA113" s="13">
        <f t="shared" si="196"/>
        <v>0</v>
      </c>
      <c r="CB113" s="14">
        <f t="shared" si="197"/>
        <v>0</v>
      </c>
      <c r="CE113" s="13">
        <v>26.8</v>
      </c>
      <c r="CF113" s="14">
        <v>25.6</v>
      </c>
      <c r="CG113" s="14">
        <v>15.5</v>
      </c>
      <c r="CH113" s="14">
        <v>11.9</v>
      </c>
      <c r="CJ113" s="14">
        <v>10.7</v>
      </c>
      <c r="CN113" s="5" t="s">
        <v>180</v>
      </c>
      <c r="CO113" s="5" t="s">
        <v>180</v>
      </c>
      <c r="CP113" s="8">
        <v>0.4</v>
      </c>
      <c r="CQ113" s="5">
        <v>1.8</v>
      </c>
      <c r="CR113" s="5">
        <v>2.2000000000000002</v>
      </c>
      <c r="CS113" s="5">
        <v>2.9</v>
      </c>
      <c r="CT113" s="8" t="s">
        <v>180</v>
      </c>
      <c r="CU113" s="5">
        <v>1.1000000000000001</v>
      </c>
      <c r="CV113" s="5" t="s">
        <v>180</v>
      </c>
      <c r="CW113" s="8" t="s">
        <v>180</v>
      </c>
      <c r="CX113" s="5" t="s">
        <v>180</v>
      </c>
      <c r="CY113" s="9" t="str">
        <f t="shared" si="176"/>
        <v/>
      </c>
      <c r="CZ113" s="9" t="str">
        <f t="shared" si="177"/>
        <v/>
      </c>
      <c r="DA113" s="9">
        <f t="shared" si="178"/>
        <v>1.4925373134328357</v>
      </c>
      <c r="DB113" s="9">
        <f t="shared" si="179"/>
        <v>7.03125</v>
      </c>
      <c r="DC113" s="9">
        <f t="shared" si="180"/>
        <v>14.193548387096774</v>
      </c>
      <c r="DD113" s="9">
        <f t="shared" si="181"/>
        <v>24.369747899159663</v>
      </c>
      <c r="DE113" s="9" t="str">
        <f t="shared" si="182"/>
        <v/>
      </c>
      <c r="DF113" s="9">
        <f t="shared" si="183"/>
        <v>10.280373831775702</v>
      </c>
      <c r="DG113" s="9" t="str">
        <f t="shared" si="184"/>
        <v/>
      </c>
      <c r="DH113" s="9" t="str">
        <f t="shared" si="185"/>
        <v/>
      </c>
      <c r="DI113" s="9" t="str">
        <f t="shared" si="186"/>
        <v/>
      </c>
    </row>
    <row r="114" spans="1:113" x14ac:dyDescent="0.2">
      <c r="A114" s="3" t="s">
        <v>292</v>
      </c>
      <c r="B114" s="3" t="e">
        <f>VLOOKUP(A114,#REF!,5,FALSE)</f>
        <v>#REF!</v>
      </c>
      <c r="C114" s="4">
        <v>4</v>
      </c>
      <c r="D114" s="35">
        <f t="shared" si="121"/>
        <v>-10.508080808080809</v>
      </c>
      <c r="E114" s="35">
        <f t="shared" si="122"/>
        <v>-9.788888888888895</v>
      </c>
      <c r="F114" s="35">
        <f t="shared" si="123"/>
        <v>-4.7244274809160167</v>
      </c>
      <c r="G114" s="35">
        <f t="shared" si="124"/>
        <v>-11.799218749999996</v>
      </c>
      <c r="H114" s="35">
        <f t="shared" si="125"/>
        <v>-0.98359375000000782</v>
      </c>
      <c r="I114" s="35">
        <f t="shared" si="126"/>
        <v>-5.384677419354837</v>
      </c>
      <c r="J114" s="35">
        <f t="shared" si="127"/>
        <v>-14.761061946902652</v>
      </c>
      <c r="K114" s="35">
        <f t="shared" si="128"/>
        <v>-17.227731092436972</v>
      </c>
      <c r="L114" s="35" t="str">
        <f t="shared" si="129"/>
        <v/>
      </c>
      <c r="M114" s="35" t="str">
        <f t="shared" si="130"/>
        <v/>
      </c>
      <c r="N114" s="35" t="str">
        <f t="shared" si="131"/>
        <v/>
      </c>
      <c r="O114" s="36">
        <f t="shared" si="132"/>
        <v>3.3875000000000011</v>
      </c>
      <c r="P114" s="35">
        <f t="shared" si="133"/>
        <v>2.6875000000000018</v>
      </c>
      <c r="Q114" s="35">
        <f t="shared" si="134"/>
        <v>6.8875000000000011</v>
      </c>
      <c r="R114" s="35">
        <f t="shared" si="135"/>
        <v>-2.0124999999999993</v>
      </c>
      <c r="S114" s="35">
        <f t="shared" si="136"/>
        <v>7.8875000000000011</v>
      </c>
      <c r="T114" s="35">
        <f t="shared" si="137"/>
        <v>-2.8124999999999982</v>
      </c>
      <c r="U114" s="35">
        <f t="shared" si="138"/>
        <v>-6.2124999999999986</v>
      </c>
      <c r="V114" s="35">
        <f t="shared" si="139"/>
        <v>-9.8125</v>
      </c>
      <c r="W114" s="35" t="str">
        <f t="shared" si="140"/>
        <v/>
      </c>
      <c r="X114" s="35" t="str">
        <f t="shared" si="141"/>
        <v/>
      </c>
      <c r="Y114" s="35" t="str">
        <f t="shared" si="142"/>
        <v/>
      </c>
      <c r="Z114" s="35">
        <f t="shared" si="143"/>
        <v>100</v>
      </c>
      <c r="AA114" s="35">
        <f t="shared" si="144"/>
        <v>96.951672862453549</v>
      </c>
      <c r="AB114" s="35">
        <f t="shared" si="145"/>
        <v>89.078314065943943</v>
      </c>
      <c r="AC114" s="35">
        <f t="shared" si="146"/>
        <v>53.510338570268836</v>
      </c>
      <c r="AD114" s="35">
        <f t="shared" si="147"/>
        <v>100</v>
      </c>
      <c r="AE114" s="35">
        <f t="shared" si="148"/>
        <v>70.325581395348834</v>
      </c>
      <c r="AF114" s="35">
        <f t="shared" si="149"/>
        <v>100</v>
      </c>
      <c r="AG114" s="35">
        <f t="shared" si="150"/>
        <v>56.197995748557553</v>
      </c>
      <c r="AH114" s="35">
        <f t="shared" si="151"/>
        <v>0</v>
      </c>
      <c r="AI114" s="35">
        <f t="shared" si="152"/>
        <v>0</v>
      </c>
      <c r="AJ114" s="35">
        <f t="shared" si="153"/>
        <v>0</v>
      </c>
      <c r="AK114" s="36">
        <f t="shared" si="198"/>
        <v>100</v>
      </c>
      <c r="AL114" s="35">
        <f t="shared" si="199"/>
        <v>95.882352941176464</v>
      </c>
      <c r="AM114" s="35">
        <f t="shared" si="200"/>
        <v>95.348837209302332</v>
      </c>
      <c r="AN114" s="35">
        <f t="shared" si="201"/>
        <v>53.953488372093027</v>
      </c>
      <c r="AO114" s="35">
        <f t="shared" si="202"/>
        <v>100</v>
      </c>
      <c r="AP114" s="35">
        <f t="shared" si="203"/>
        <v>50.232558139534881</v>
      </c>
      <c r="AQ114" s="35">
        <f t="shared" si="204"/>
        <v>100</v>
      </c>
      <c r="AR114" s="35">
        <f t="shared" si="205"/>
        <v>51.351351351351347</v>
      </c>
      <c r="AS114" s="35">
        <f t="shared" si="206"/>
        <v>0</v>
      </c>
      <c r="AT114" s="35">
        <f t="shared" si="207"/>
        <v>0</v>
      </c>
      <c r="AU114" s="35">
        <f t="shared" si="208"/>
        <v>0</v>
      </c>
      <c r="AV114" s="36">
        <f t="shared" si="154"/>
        <v>70.20348837209302</v>
      </c>
      <c r="AW114" s="35">
        <f t="shared" si="155"/>
        <v>68.063456384542235</v>
      </c>
      <c r="AX114" s="35">
        <f t="shared" si="156"/>
        <v>89.078314065943943</v>
      </c>
      <c r="AY114" s="35">
        <f t="shared" si="157"/>
        <v>53.510338570268836</v>
      </c>
      <c r="AZ114" s="35">
        <f t="shared" si="158"/>
        <v>100</v>
      </c>
      <c r="BA114" s="35">
        <f t="shared" si="159"/>
        <v>70.325581395348834</v>
      </c>
      <c r="BB114" s="35">
        <f t="shared" si="160"/>
        <v>34.135905639654261</v>
      </c>
      <c r="BC114" s="35">
        <f t="shared" si="161"/>
        <v>19.183694800104519</v>
      </c>
      <c r="BD114" s="35">
        <f t="shared" si="162"/>
        <v>0</v>
      </c>
      <c r="BE114" s="35">
        <f t="shared" si="163"/>
        <v>0</v>
      </c>
      <c r="BF114" s="35">
        <f t="shared" si="164"/>
        <v>0</v>
      </c>
      <c r="BG114" s="36">
        <f t="shared" si="165"/>
        <v>31.25</v>
      </c>
      <c r="BH114" s="35">
        <f t="shared" si="166"/>
        <v>30.297397769516731</v>
      </c>
      <c r="BI114" s="35">
        <f t="shared" si="167"/>
        <v>39.651837524177949</v>
      </c>
      <c r="BJ114" s="35">
        <f t="shared" si="168"/>
        <v>23.819301848049278</v>
      </c>
      <c r="BK114" s="35">
        <f t="shared" si="169"/>
        <v>44.513457556935819</v>
      </c>
      <c r="BL114" s="35">
        <f t="shared" si="170"/>
        <v>31.304347826086957</v>
      </c>
      <c r="BM114" s="35">
        <f t="shared" si="171"/>
        <v>15.195071868583161</v>
      </c>
      <c r="BN114" s="35">
        <f t="shared" si="172"/>
        <v>8.5393258426966288</v>
      </c>
      <c r="BO114" s="35">
        <f t="shared" si="173"/>
        <v>0</v>
      </c>
      <c r="BP114" s="35">
        <f t="shared" si="174"/>
        <v>0</v>
      </c>
      <c r="BQ114" s="35">
        <f t="shared" si="175"/>
        <v>0</v>
      </c>
      <c r="BR114" s="13">
        <f t="shared" si="187"/>
        <v>79.069767441860463</v>
      </c>
      <c r="BS114" s="14">
        <f t="shared" si="188"/>
        <v>75.813953488372093</v>
      </c>
      <c r="BT114" s="13">
        <f t="shared" si="189"/>
        <v>95.348837209302332</v>
      </c>
      <c r="BU114" s="14">
        <f t="shared" si="190"/>
        <v>53.95348837209302</v>
      </c>
      <c r="BV114" s="14">
        <f t="shared" si="191"/>
        <v>100</v>
      </c>
      <c r="BW114" s="14">
        <f t="shared" si="192"/>
        <v>50.232558139534888</v>
      </c>
      <c r="BX114" s="13">
        <f t="shared" si="193"/>
        <v>34.418604651162795</v>
      </c>
      <c r="BY114" s="14">
        <f t="shared" si="194"/>
        <v>17.674418604651162</v>
      </c>
      <c r="BZ114" s="14">
        <f t="shared" si="195"/>
        <v>0</v>
      </c>
      <c r="CA114" s="13">
        <f t="shared" si="196"/>
        <v>0</v>
      </c>
      <c r="CB114" s="14">
        <f t="shared" si="197"/>
        <v>0</v>
      </c>
      <c r="CC114" s="13">
        <v>17</v>
      </c>
      <c r="CD114" s="14">
        <v>16.3</v>
      </c>
      <c r="CE114" s="13">
        <v>20.5</v>
      </c>
      <c r="CF114" s="14">
        <v>11.6</v>
      </c>
      <c r="CG114" s="14">
        <v>21.5</v>
      </c>
      <c r="CH114" s="14">
        <v>10.8</v>
      </c>
      <c r="CI114" s="13">
        <v>7.4</v>
      </c>
      <c r="CJ114" s="14">
        <v>3.8</v>
      </c>
      <c r="CN114" s="5">
        <v>4.7</v>
      </c>
      <c r="CO114" s="5">
        <v>4.3</v>
      </c>
      <c r="CP114" s="8">
        <v>3.4</v>
      </c>
      <c r="CQ114" s="5">
        <v>2.4</v>
      </c>
      <c r="CR114" s="5">
        <v>1.7</v>
      </c>
      <c r="CS114" s="5">
        <v>1</v>
      </c>
      <c r="CT114" s="8">
        <v>1.5</v>
      </c>
      <c r="CU114" s="5">
        <v>1.4</v>
      </c>
      <c r="CV114" s="5" t="s">
        <v>180</v>
      </c>
      <c r="CW114" s="8" t="s">
        <v>180</v>
      </c>
      <c r="CX114" s="5" t="s">
        <v>180</v>
      </c>
      <c r="CY114" s="9">
        <f t="shared" si="176"/>
        <v>27.647058823529413</v>
      </c>
      <c r="CZ114" s="9">
        <f t="shared" si="177"/>
        <v>26.380368098159508</v>
      </c>
      <c r="DA114" s="9">
        <f t="shared" si="178"/>
        <v>16.585365853658537</v>
      </c>
      <c r="DB114" s="9">
        <f t="shared" si="179"/>
        <v>20.689655172413794</v>
      </c>
      <c r="DC114" s="9">
        <f t="shared" si="180"/>
        <v>7.9069767441860463</v>
      </c>
      <c r="DD114" s="9">
        <f t="shared" si="181"/>
        <v>9.2592592592592595</v>
      </c>
      <c r="DE114" s="9">
        <f t="shared" si="182"/>
        <v>20.27027027027027</v>
      </c>
      <c r="DF114" s="9">
        <f t="shared" si="183"/>
        <v>36.84210526315789</v>
      </c>
      <c r="DG114" s="9" t="str">
        <f t="shared" si="184"/>
        <v/>
      </c>
      <c r="DH114" s="9" t="str">
        <f t="shared" si="185"/>
        <v/>
      </c>
      <c r="DI114" s="9" t="str">
        <f t="shared" si="186"/>
        <v/>
      </c>
    </row>
    <row r="115" spans="1:113" x14ac:dyDescent="0.2">
      <c r="A115" s="3" t="s">
        <v>293</v>
      </c>
      <c r="B115" s="3" t="e">
        <f>VLOOKUP(A115,#REF!,5,FALSE)</f>
        <v>#REF!</v>
      </c>
      <c r="C115" s="4">
        <v>4</v>
      </c>
      <c r="D115" s="35">
        <f t="shared" si="121"/>
        <v>-5.4080808080808076</v>
      </c>
      <c r="E115" s="35">
        <f t="shared" si="122"/>
        <v>-5.9888888888888943</v>
      </c>
      <c r="F115" s="35">
        <f t="shared" si="123"/>
        <v>-6.6244274809160153</v>
      </c>
      <c r="G115" s="35" t="str">
        <f t="shared" si="124"/>
        <v/>
      </c>
      <c r="H115" s="35" t="str">
        <f t="shared" si="125"/>
        <v/>
      </c>
      <c r="I115" s="35" t="str">
        <f t="shared" si="126"/>
        <v/>
      </c>
      <c r="J115" s="35">
        <f t="shared" si="127"/>
        <v>5.438938053097349</v>
      </c>
      <c r="K115" s="35">
        <f t="shared" si="128"/>
        <v>-5.6277310924369726</v>
      </c>
      <c r="L115" s="35" t="str">
        <f t="shared" si="129"/>
        <v/>
      </c>
      <c r="M115" s="35" t="str">
        <f t="shared" si="130"/>
        <v/>
      </c>
      <c r="N115" s="35" t="str">
        <f t="shared" si="131"/>
        <v/>
      </c>
      <c r="O115" s="36">
        <f t="shared" si="132"/>
        <v>1.3399999999999999</v>
      </c>
      <c r="P115" s="35">
        <f t="shared" si="133"/>
        <v>-0.66000000000000014</v>
      </c>
      <c r="Q115" s="35">
        <f t="shared" si="134"/>
        <v>-2.16</v>
      </c>
      <c r="R115" s="35" t="str">
        <f t="shared" si="135"/>
        <v/>
      </c>
      <c r="S115" s="35" t="str">
        <f t="shared" si="136"/>
        <v/>
      </c>
      <c r="T115" s="35" t="str">
        <f t="shared" si="137"/>
        <v/>
      </c>
      <c r="U115" s="35">
        <f t="shared" si="138"/>
        <v>6.84</v>
      </c>
      <c r="V115" s="35">
        <f t="shared" si="139"/>
        <v>-5.3600000000000012</v>
      </c>
      <c r="W115" s="35" t="str">
        <f t="shared" si="140"/>
        <v/>
      </c>
      <c r="X115" s="35" t="str">
        <f t="shared" si="141"/>
        <v/>
      </c>
      <c r="Y115" s="35" t="str">
        <f t="shared" si="142"/>
        <v/>
      </c>
      <c r="Z115" s="35">
        <f t="shared" si="143"/>
        <v>100</v>
      </c>
      <c r="AA115" s="35">
        <f t="shared" si="144"/>
        <v>91.964541035173013</v>
      </c>
      <c r="AB115" s="35">
        <f t="shared" si="145"/>
        <v>100</v>
      </c>
      <c r="AC115" s="35">
        <f t="shared" si="146"/>
        <v>0</v>
      </c>
      <c r="AD115" s="35">
        <f t="shared" si="147"/>
        <v>0</v>
      </c>
      <c r="AE115" s="35">
        <f t="shared" si="148"/>
        <v>0</v>
      </c>
      <c r="AF115" s="35">
        <f t="shared" si="149"/>
        <v>100</v>
      </c>
      <c r="AG115" s="35">
        <f t="shared" si="150"/>
        <v>61.063344732128328</v>
      </c>
      <c r="AH115" s="35">
        <f t="shared" si="151"/>
        <v>0</v>
      </c>
      <c r="AI115" s="35">
        <f t="shared" si="152"/>
        <v>0</v>
      </c>
      <c r="AJ115" s="35">
        <f t="shared" si="153"/>
        <v>0</v>
      </c>
      <c r="AK115" s="36">
        <f t="shared" si="198"/>
        <v>100</v>
      </c>
      <c r="AL115" s="35">
        <f t="shared" si="199"/>
        <v>90.950226244343895</v>
      </c>
      <c r="AM115" s="35">
        <f t="shared" si="200"/>
        <v>100</v>
      </c>
      <c r="AN115" s="35">
        <f t="shared" si="201"/>
        <v>0</v>
      </c>
      <c r="AO115" s="35">
        <f t="shared" si="202"/>
        <v>0</v>
      </c>
      <c r="AP115" s="35">
        <f t="shared" si="203"/>
        <v>0</v>
      </c>
      <c r="AQ115" s="35">
        <f t="shared" si="204"/>
        <v>100</v>
      </c>
      <c r="AR115" s="35">
        <f t="shared" si="205"/>
        <v>55.79710144927536</v>
      </c>
      <c r="AS115" s="35">
        <f t="shared" si="206"/>
        <v>0</v>
      </c>
      <c r="AT115" s="35">
        <f t="shared" si="207"/>
        <v>0</v>
      </c>
      <c r="AU115" s="35">
        <f t="shared" si="208"/>
        <v>0</v>
      </c>
      <c r="AV115" s="36">
        <f t="shared" si="154"/>
        <v>71.682518115942031</v>
      </c>
      <c r="AW115" s="35">
        <f t="shared" si="155"/>
        <v>65.922498787780839</v>
      </c>
      <c r="AX115" s="35">
        <f t="shared" si="156"/>
        <v>63.480783786056683</v>
      </c>
      <c r="AY115" s="35">
        <f t="shared" si="157"/>
        <v>0</v>
      </c>
      <c r="AZ115" s="35">
        <f t="shared" si="158"/>
        <v>0</v>
      </c>
      <c r="BA115" s="35">
        <f t="shared" si="159"/>
        <v>0</v>
      </c>
      <c r="BB115" s="35">
        <f t="shared" si="160"/>
        <v>100</v>
      </c>
      <c r="BC115" s="35">
        <f t="shared" si="161"/>
        <v>61.063344732128328</v>
      </c>
      <c r="BD115" s="35">
        <f t="shared" si="162"/>
        <v>0</v>
      </c>
      <c r="BE115" s="35">
        <f t="shared" si="163"/>
        <v>0</v>
      </c>
      <c r="BF115" s="35">
        <f t="shared" si="164"/>
        <v>0</v>
      </c>
      <c r="BG115" s="36">
        <f t="shared" si="165"/>
        <v>40.625</v>
      </c>
      <c r="BH115" s="35">
        <f t="shared" si="166"/>
        <v>37.360594795539036</v>
      </c>
      <c r="BI115" s="35">
        <f t="shared" si="167"/>
        <v>35.976789168278529</v>
      </c>
      <c r="BJ115" s="35">
        <f t="shared" si="168"/>
        <v>0</v>
      </c>
      <c r="BK115" s="35">
        <f t="shared" si="169"/>
        <v>0</v>
      </c>
      <c r="BL115" s="35">
        <f t="shared" si="170"/>
        <v>0</v>
      </c>
      <c r="BM115" s="35">
        <f t="shared" si="171"/>
        <v>56.67351129363449</v>
      </c>
      <c r="BN115" s="35">
        <f t="shared" si="172"/>
        <v>34.606741573033709</v>
      </c>
      <c r="BO115" s="35">
        <f t="shared" si="173"/>
        <v>0</v>
      </c>
      <c r="BP115" s="35">
        <f t="shared" si="174"/>
        <v>0</v>
      </c>
      <c r="BQ115" s="35">
        <f t="shared" si="175"/>
        <v>0</v>
      </c>
      <c r="BR115" s="13">
        <f t="shared" si="187"/>
        <v>80.072463768115938</v>
      </c>
      <c r="BS115" s="14">
        <f t="shared" si="188"/>
        <v>72.826086956521735</v>
      </c>
      <c r="BT115" s="13">
        <f t="shared" si="189"/>
        <v>67.391304347826093</v>
      </c>
      <c r="BU115" s="14">
        <f t="shared" si="190"/>
        <v>0</v>
      </c>
      <c r="BV115" s="14">
        <f t="shared" si="191"/>
        <v>0</v>
      </c>
      <c r="BW115" s="14">
        <f t="shared" si="192"/>
        <v>0</v>
      </c>
      <c r="BX115" s="13">
        <f t="shared" si="193"/>
        <v>100</v>
      </c>
      <c r="BY115" s="14">
        <f t="shared" si="194"/>
        <v>55.797101449275367</v>
      </c>
      <c r="BZ115" s="14">
        <f t="shared" si="195"/>
        <v>0</v>
      </c>
      <c r="CA115" s="13">
        <f t="shared" si="196"/>
        <v>0</v>
      </c>
      <c r="CB115" s="14">
        <f t="shared" si="197"/>
        <v>0</v>
      </c>
      <c r="CC115" s="13">
        <v>22.1</v>
      </c>
      <c r="CD115" s="14">
        <v>20.100000000000001</v>
      </c>
      <c r="CE115" s="13">
        <v>18.600000000000001</v>
      </c>
      <c r="CI115" s="13">
        <v>27.6</v>
      </c>
      <c r="CJ115" s="14">
        <v>15.4</v>
      </c>
      <c r="CN115" s="5">
        <v>2.8</v>
      </c>
      <c r="CO115" s="5">
        <v>3</v>
      </c>
      <c r="CP115" s="8">
        <v>2.5</v>
      </c>
      <c r="CQ115" s="5" t="s">
        <v>180</v>
      </c>
      <c r="CR115" s="5" t="s">
        <v>180</v>
      </c>
      <c r="CS115" s="5" t="s">
        <v>180</v>
      </c>
      <c r="CT115" s="8">
        <v>3.4</v>
      </c>
      <c r="CU115" s="5">
        <v>2.7</v>
      </c>
      <c r="CV115" s="5" t="s">
        <v>180</v>
      </c>
      <c r="CW115" s="8" t="s">
        <v>180</v>
      </c>
      <c r="CX115" s="5" t="s">
        <v>180</v>
      </c>
      <c r="CY115" s="9">
        <f t="shared" si="176"/>
        <v>12.669683257918551</v>
      </c>
      <c r="CZ115" s="9">
        <f t="shared" si="177"/>
        <v>14.925373134328357</v>
      </c>
      <c r="DA115" s="9">
        <f t="shared" si="178"/>
        <v>13.440860215053762</v>
      </c>
      <c r="DB115" s="9" t="str">
        <f t="shared" si="179"/>
        <v/>
      </c>
      <c r="DC115" s="9" t="str">
        <f t="shared" si="180"/>
        <v/>
      </c>
      <c r="DD115" s="9" t="str">
        <f t="shared" si="181"/>
        <v/>
      </c>
      <c r="DE115" s="9">
        <f t="shared" si="182"/>
        <v>12.318840579710145</v>
      </c>
      <c r="DF115" s="9">
        <f t="shared" si="183"/>
        <v>17.532467532467532</v>
      </c>
      <c r="DG115" s="9" t="str">
        <f t="shared" si="184"/>
        <v/>
      </c>
      <c r="DH115" s="9" t="str">
        <f t="shared" si="185"/>
        <v/>
      </c>
      <c r="DI115" s="9" t="str">
        <f t="shared" si="186"/>
        <v/>
      </c>
    </row>
    <row r="116" spans="1:113" x14ac:dyDescent="0.2">
      <c r="A116" s="3" t="s">
        <v>294</v>
      </c>
      <c r="B116" s="3" t="e">
        <f>VLOOKUP(A116,#REF!,5,FALSE)</f>
        <v>#REF!</v>
      </c>
      <c r="C116" s="4">
        <v>6</v>
      </c>
      <c r="D116" s="35">
        <f t="shared" si="121"/>
        <v>-17.408080808080811</v>
      </c>
      <c r="E116" s="35">
        <f t="shared" si="122"/>
        <v>-15.088888888888896</v>
      </c>
      <c r="F116" s="35">
        <f t="shared" si="123"/>
        <v>-17.924427480916016</v>
      </c>
      <c r="G116" s="35">
        <f t="shared" si="124"/>
        <v>-21.199218749999996</v>
      </c>
      <c r="H116" s="35">
        <f t="shared" si="125"/>
        <v>-12.083593750000007</v>
      </c>
      <c r="I116" s="35">
        <f t="shared" si="126"/>
        <v>-3.884677419354837</v>
      </c>
      <c r="J116" s="35" t="str">
        <f t="shared" si="127"/>
        <v/>
      </c>
      <c r="K116" s="35" t="str">
        <f t="shared" si="128"/>
        <v/>
      </c>
      <c r="L116" s="35">
        <f t="shared" si="129"/>
        <v>-4.1571428571428619</v>
      </c>
      <c r="M116" s="35">
        <f t="shared" si="130"/>
        <v>-12.138679245283013</v>
      </c>
      <c r="N116" s="35">
        <f t="shared" si="131"/>
        <v>-17.548484848484854</v>
      </c>
      <c r="O116" s="36">
        <f t="shared" si="132"/>
        <v>0.78888888888888786</v>
      </c>
      <c r="P116" s="35">
        <f t="shared" si="133"/>
        <v>1.6888888888888882</v>
      </c>
      <c r="Q116" s="35">
        <f t="shared" si="134"/>
        <v>-2.011111111111112</v>
      </c>
      <c r="R116" s="35">
        <f t="shared" si="135"/>
        <v>-7.1111111111111116</v>
      </c>
      <c r="S116" s="35">
        <f t="shared" si="136"/>
        <v>1.0888888888888886</v>
      </c>
      <c r="T116" s="35">
        <f t="shared" si="137"/>
        <v>2.9888888888888889</v>
      </c>
      <c r="U116" s="35" t="str">
        <f t="shared" si="138"/>
        <v/>
      </c>
      <c r="V116" s="35" t="str">
        <f t="shared" si="139"/>
        <v/>
      </c>
      <c r="W116" s="35">
        <f t="shared" si="140"/>
        <v>7.8888888888888875</v>
      </c>
      <c r="X116" s="35">
        <f t="shared" si="141"/>
        <v>8.8888888888888573E-2</v>
      </c>
      <c r="Y116" s="35">
        <f t="shared" si="142"/>
        <v>-5.4111111111111114</v>
      </c>
      <c r="Z116" s="35">
        <f t="shared" si="143"/>
        <v>90.805481283422452</v>
      </c>
      <c r="AA116" s="35">
        <f t="shared" si="144"/>
        <v>100</v>
      </c>
      <c r="AB116" s="35">
        <f t="shared" si="145"/>
        <v>39.604661036939191</v>
      </c>
      <c r="AC116" s="35">
        <f t="shared" si="146"/>
        <v>12.6709069965443</v>
      </c>
      <c r="AD116" s="35">
        <f t="shared" si="147"/>
        <v>60.394889663182347</v>
      </c>
      <c r="AE116" s="35">
        <f t="shared" si="148"/>
        <v>100</v>
      </c>
      <c r="AF116" s="35">
        <f t="shared" si="149"/>
        <v>0</v>
      </c>
      <c r="AG116" s="35">
        <f t="shared" si="150"/>
        <v>0</v>
      </c>
      <c r="AH116" s="35">
        <f t="shared" si="151"/>
        <v>100</v>
      </c>
      <c r="AI116" s="35">
        <f t="shared" si="152"/>
        <v>100</v>
      </c>
      <c r="AJ116" s="35">
        <f t="shared" si="153"/>
        <v>43.047262635606764</v>
      </c>
      <c r="AK116" s="36">
        <f t="shared" si="198"/>
        <v>91.818181818181813</v>
      </c>
      <c r="AL116" s="35">
        <f t="shared" si="199"/>
        <v>100</v>
      </c>
      <c r="AM116" s="35">
        <f t="shared" si="200"/>
        <v>59.349593495934954</v>
      </c>
      <c r="AN116" s="35">
        <f t="shared" si="201"/>
        <v>17.886178861788618</v>
      </c>
      <c r="AO116" s="35">
        <f t="shared" si="202"/>
        <v>84.552845528455279</v>
      </c>
      <c r="AP116" s="35">
        <f t="shared" si="203"/>
        <v>100</v>
      </c>
      <c r="AQ116" s="35">
        <f t="shared" si="204"/>
        <v>0</v>
      </c>
      <c r="AR116" s="35">
        <f t="shared" si="205"/>
        <v>0</v>
      </c>
      <c r="AS116" s="35">
        <f t="shared" si="206"/>
        <v>100</v>
      </c>
      <c r="AT116" s="35">
        <f t="shared" si="207"/>
        <v>100</v>
      </c>
      <c r="AU116" s="35">
        <f t="shared" si="208"/>
        <v>41.48936170212766</v>
      </c>
      <c r="AV116" s="36">
        <f t="shared" si="154"/>
        <v>52.075860832137742</v>
      </c>
      <c r="AW116" s="35">
        <f t="shared" si="155"/>
        <v>57.348807688820393</v>
      </c>
      <c r="AX116" s="35">
        <f t="shared" si="156"/>
        <v>39.604661036939191</v>
      </c>
      <c r="AY116" s="35">
        <f t="shared" si="157"/>
        <v>12.6709069965443</v>
      </c>
      <c r="AZ116" s="35">
        <f t="shared" si="158"/>
        <v>60.394889663182347</v>
      </c>
      <c r="BA116" s="35">
        <f t="shared" si="159"/>
        <v>100</v>
      </c>
      <c r="BB116" s="35">
        <f t="shared" si="160"/>
        <v>0</v>
      </c>
      <c r="BC116" s="35">
        <f t="shared" si="161"/>
        <v>0</v>
      </c>
      <c r="BD116" s="35">
        <f t="shared" si="162"/>
        <v>95.155626112474138</v>
      </c>
      <c r="BE116" s="35">
        <f t="shared" si="163"/>
        <v>50.22067363530779</v>
      </c>
      <c r="BF116" s="35">
        <f t="shared" si="164"/>
        <v>21.618625277161865</v>
      </c>
      <c r="BG116" s="36">
        <f t="shared" si="165"/>
        <v>18.566176470588236</v>
      </c>
      <c r="BH116" s="35">
        <f t="shared" si="166"/>
        <v>20.446096654275095</v>
      </c>
      <c r="BI116" s="35">
        <f t="shared" si="167"/>
        <v>14.119922630560927</v>
      </c>
      <c r="BJ116" s="35">
        <f t="shared" si="168"/>
        <v>4.517453798767967</v>
      </c>
      <c r="BK116" s="35">
        <f t="shared" si="169"/>
        <v>21.532091097308491</v>
      </c>
      <c r="BL116" s="35">
        <f t="shared" si="170"/>
        <v>35.652173913043477</v>
      </c>
      <c r="BM116" s="35">
        <f t="shared" si="171"/>
        <v>0</v>
      </c>
      <c r="BN116" s="35">
        <f t="shared" si="172"/>
        <v>0</v>
      </c>
      <c r="BO116" s="35">
        <f t="shared" si="173"/>
        <v>33.925049309664693</v>
      </c>
      <c r="BP116" s="35">
        <f t="shared" si="174"/>
        <v>17.904761904761905</v>
      </c>
      <c r="BQ116" s="35">
        <f t="shared" si="175"/>
        <v>7.7075098814229248</v>
      </c>
      <c r="BR116" s="13">
        <f t="shared" si="187"/>
        <v>58.720930232558146</v>
      </c>
      <c r="BS116" s="14">
        <f t="shared" si="188"/>
        <v>63.953488372093027</v>
      </c>
      <c r="BT116" s="13">
        <f t="shared" si="189"/>
        <v>42.441860465116285</v>
      </c>
      <c r="BU116" s="14">
        <f t="shared" si="190"/>
        <v>12.790697674418606</v>
      </c>
      <c r="BV116" s="14">
        <f t="shared" si="191"/>
        <v>60.465116279069775</v>
      </c>
      <c r="BW116" s="14">
        <f t="shared" si="192"/>
        <v>71.511627906976756</v>
      </c>
      <c r="BX116" s="13">
        <f t="shared" si="193"/>
        <v>0</v>
      </c>
      <c r="BY116" s="14">
        <f t="shared" si="194"/>
        <v>0</v>
      </c>
      <c r="BZ116" s="14">
        <f t="shared" si="195"/>
        <v>100</v>
      </c>
      <c r="CA116" s="13">
        <f t="shared" si="196"/>
        <v>54.651162790697683</v>
      </c>
      <c r="CB116" s="14">
        <f t="shared" si="197"/>
        <v>22.674418604651166</v>
      </c>
      <c r="CC116" s="13">
        <v>10.1</v>
      </c>
      <c r="CD116" s="14">
        <v>11</v>
      </c>
      <c r="CE116" s="13">
        <v>7.3</v>
      </c>
      <c r="CF116" s="14">
        <v>2.2000000000000002</v>
      </c>
      <c r="CG116" s="14">
        <v>10.4</v>
      </c>
      <c r="CH116" s="14">
        <v>12.3</v>
      </c>
      <c r="CK116" s="14">
        <v>17.2</v>
      </c>
      <c r="CL116" s="13">
        <v>9.4</v>
      </c>
      <c r="CM116" s="14">
        <v>3.9</v>
      </c>
      <c r="CN116" s="5">
        <v>1.3</v>
      </c>
      <c r="CO116" s="5">
        <v>2.1</v>
      </c>
      <c r="CP116" s="8">
        <v>1.1000000000000001</v>
      </c>
      <c r="CQ116" s="5">
        <v>1</v>
      </c>
      <c r="CR116" s="5">
        <v>1.8</v>
      </c>
      <c r="CS116" s="5">
        <v>1.6</v>
      </c>
      <c r="CT116" s="8" t="s">
        <v>180</v>
      </c>
      <c r="CU116" s="5" t="s">
        <v>180</v>
      </c>
      <c r="CV116" s="5">
        <v>1.9</v>
      </c>
      <c r="CW116" s="8">
        <v>1</v>
      </c>
      <c r="CX116" s="5">
        <v>0.8</v>
      </c>
      <c r="CY116" s="9">
        <f t="shared" si="176"/>
        <v>12.871287128712872</v>
      </c>
      <c r="CZ116" s="9">
        <f t="shared" si="177"/>
        <v>19.090909090909093</v>
      </c>
      <c r="DA116" s="9">
        <f t="shared" si="178"/>
        <v>15.068493150684933</v>
      </c>
      <c r="DB116" s="9">
        <f t="shared" si="179"/>
        <v>45.454545454545453</v>
      </c>
      <c r="DC116" s="9">
        <f t="shared" si="180"/>
        <v>17.307692307692307</v>
      </c>
      <c r="DD116" s="9">
        <f t="shared" si="181"/>
        <v>13.008130081300811</v>
      </c>
      <c r="DE116" s="9" t="str">
        <f t="shared" si="182"/>
        <v/>
      </c>
      <c r="DF116" s="9" t="str">
        <f t="shared" si="183"/>
        <v/>
      </c>
      <c r="DG116" s="9">
        <f t="shared" si="184"/>
        <v>11.046511627906977</v>
      </c>
      <c r="DH116" s="9">
        <f t="shared" si="185"/>
        <v>10.638297872340425</v>
      </c>
      <c r="DI116" s="9">
        <f t="shared" si="186"/>
        <v>20.512820512820515</v>
      </c>
    </row>
    <row r="117" spans="1:113" x14ac:dyDescent="0.2">
      <c r="A117" s="3" t="s">
        <v>295</v>
      </c>
      <c r="B117" s="3" t="e">
        <f>VLOOKUP(A117,#REF!,5,FALSE)</f>
        <v>#REF!</v>
      </c>
      <c r="C117" s="4">
        <v>4</v>
      </c>
      <c r="D117" s="35" t="str">
        <f t="shared" si="121"/>
        <v/>
      </c>
      <c r="E117" s="35" t="str">
        <f t="shared" si="122"/>
        <v/>
      </c>
      <c r="F117" s="35">
        <f t="shared" si="123"/>
        <v>-15.624427480916017</v>
      </c>
      <c r="G117" s="35">
        <f t="shared" si="124"/>
        <v>-10.699218749999996</v>
      </c>
      <c r="H117" s="35">
        <f t="shared" si="125"/>
        <v>-9.5835937500000075</v>
      </c>
      <c r="I117" s="35">
        <f t="shared" si="126"/>
        <v>1.0153225806451616</v>
      </c>
      <c r="J117" s="35">
        <f t="shared" si="127"/>
        <v>-17.861061946902652</v>
      </c>
      <c r="K117" s="35">
        <f t="shared" si="128"/>
        <v>-11.627731092436973</v>
      </c>
      <c r="L117" s="35" t="str">
        <f t="shared" si="129"/>
        <v/>
      </c>
      <c r="M117" s="35">
        <f t="shared" si="130"/>
        <v>-7.9386792452830139</v>
      </c>
      <c r="N117" s="35">
        <f t="shared" si="131"/>
        <v>-9.3484848484848531</v>
      </c>
      <c r="O117" s="36" t="str">
        <f t="shared" si="132"/>
        <v/>
      </c>
      <c r="P117" s="35" t="str">
        <f t="shared" si="133"/>
        <v/>
      </c>
      <c r="Q117" s="35">
        <f t="shared" si="134"/>
        <v>-1.8749999999999982</v>
      </c>
      <c r="R117" s="35">
        <f t="shared" si="135"/>
        <v>1.2250000000000014</v>
      </c>
      <c r="S117" s="35">
        <f t="shared" si="136"/>
        <v>1.4250000000000025</v>
      </c>
      <c r="T117" s="35">
        <f t="shared" si="137"/>
        <v>5.7250000000000014</v>
      </c>
      <c r="U117" s="35">
        <f t="shared" si="138"/>
        <v>-7.174999999999998</v>
      </c>
      <c r="V117" s="35">
        <f t="shared" si="139"/>
        <v>-2.0749999999999975</v>
      </c>
      <c r="W117" s="35" t="str">
        <f t="shared" si="140"/>
        <v/>
      </c>
      <c r="X117" s="35">
        <f t="shared" si="141"/>
        <v>2.1250000000000018</v>
      </c>
      <c r="Y117" s="35">
        <f t="shared" si="142"/>
        <v>0.62500000000000178</v>
      </c>
      <c r="Z117" s="35">
        <f t="shared" si="143"/>
        <v>0</v>
      </c>
      <c r="AA117" s="35">
        <f t="shared" si="144"/>
        <v>0</v>
      </c>
      <c r="AB117" s="35">
        <f t="shared" si="145"/>
        <v>37.245288111196075</v>
      </c>
      <c r="AC117" s="35">
        <f t="shared" si="146"/>
        <v>52.307673941072537</v>
      </c>
      <c r="AD117" s="35">
        <f t="shared" si="147"/>
        <v>53.571428571428569</v>
      </c>
      <c r="AE117" s="35">
        <f t="shared" si="148"/>
        <v>100</v>
      </c>
      <c r="AF117" s="35">
        <f t="shared" si="149"/>
        <v>41.799554371095283</v>
      </c>
      <c r="AG117" s="35">
        <f t="shared" si="150"/>
        <v>100</v>
      </c>
      <c r="AH117" s="35">
        <f t="shared" si="151"/>
        <v>0</v>
      </c>
      <c r="AI117" s="35">
        <f t="shared" si="152"/>
        <v>100</v>
      </c>
      <c r="AJ117" s="35">
        <f t="shared" si="153"/>
        <v>92.311381074168779</v>
      </c>
      <c r="AK117" s="36">
        <f t="shared" si="198"/>
        <v>0</v>
      </c>
      <c r="AL117" s="35">
        <f t="shared" si="199"/>
        <v>0</v>
      </c>
      <c r="AM117" s="35">
        <f t="shared" si="200"/>
        <v>55.813953488372093</v>
      </c>
      <c r="AN117" s="35">
        <f t="shared" si="201"/>
        <v>73.83720930232559</v>
      </c>
      <c r="AO117" s="35">
        <f t="shared" si="202"/>
        <v>75</v>
      </c>
      <c r="AP117" s="35">
        <f t="shared" si="203"/>
        <v>100</v>
      </c>
      <c r="AQ117" s="35">
        <f t="shared" si="204"/>
        <v>45.744680851063826</v>
      </c>
      <c r="AR117" s="35">
        <f t="shared" si="205"/>
        <v>100</v>
      </c>
      <c r="AS117" s="35">
        <f t="shared" si="206"/>
        <v>0</v>
      </c>
      <c r="AT117" s="35">
        <f t="shared" si="207"/>
        <v>100</v>
      </c>
      <c r="AU117" s="35">
        <f t="shared" si="208"/>
        <v>88.970588235294116</v>
      </c>
      <c r="AV117" s="36">
        <f t="shared" si="154"/>
        <v>0</v>
      </c>
      <c r="AW117" s="35">
        <f t="shared" si="155"/>
        <v>0</v>
      </c>
      <c r="AX117" s="35">
        <f t="shared" si="156"/>
        <v>37.245288111196075</v>
      </c>
      <c r="AY117" s="35">
        <f t="shared" si="157"/>
        <v>52.307673941072537</v>
      </c>
      <c r="AZ117" s="35">
        <f t="shared" si="158"/>
        <v>53.571428571428569</v>
      </c>
      <c r="BA117" s="35">
        <f t="shared" si="159"/>
        <v>100</v>
      </c>
      <c r="BB117" s="35">
        <f t="shared" si="160"/>
        <v>17.710472279260777</v>
      </c>
      <c r="BC117" s="35">
        <f t="shared" si="161"/>
        <v>42.370002613012801</v>
      </c>
      <c r="BD117" s="35">
        <f t="shared" si="162"/>
        <v>0</v>
      </c>
      <c r="BE117" s="35">
        <f t="shared" si="163"/>
        <v>51.960132890365443</v>
      </c>
      <c r="BF117" s="35">
        <f t="shared" si="164"/>
        <v>47.965116279069761</v>
      </c>
      <c r="BG117" s="36">
        <f t="shared" si="165"/>
        <v>0</v>
      </c>
      <c r="BH117" s="35">
        <f t="shared" si="166"/>
        <v>0</v>
      </c>
      <c r="BI117" s="35">
        <f t="shared" si="167"/>
        <v>18.568665377176014</v>
      </c>
      <c r="BJ117" s="35">
        <f t="shared" si="168"/>
        <v>26.078028747433262</v>
      </c>
      <c r="BK117" s="35">
        <f t="shared" si="169"/>
        <v>26.708074534161494</v>
      </c>
      <c r="BL117" s="35">
        <f t="shared" si="170"/>
        <v>49.855072463768117</v>
      </c>
      <c r="BM117" s="35">
        <f t="shared" si="171"/>
        <v>8.8295687885010263</v>
      </c>
      <c r="BN117" s="35">
        <f t="shared" si="172"/>
        <v>21.123595505617978</v>
      </c>
      <c r="BO117" s="35">
        <f t="shared" si="173"/>
        <v>0</v>
      </c>
      <c r="BP117" s="35">
        <f t="shared" si="174"/>
        <v>25.904761904761905</v>
      </c>
      <c r="BQ117" s="35">
        <f t="shared" si="175"/>
        <v>23.913043478260867</v>
      </c>
      <c r="BR117" s="13">
        <f t="shared" si="187"/>
        <v>0</v>
      </c>
      <c r="BS117" s="14">
        <f t="shared" si="188"/>
        <v>0</v>
      </c>
      <c r="BT117" s="13">
        <f t="shared" si="189"/>
        <v>55.813953488372093</v>
      </c>
      <c r="BU117" s="14">
        <f t="shared" si="190"/>
        <v>73.837209302325576</v>
      </c>
      <c r="BV117" s="14">
        <f t="shared" si="191"/>
        <v>75</v>
      </c>
      <c r="BW117" s="14">
        <f t="shared" si="192"/>
        <v>100</v>
      </c>
      <c r="BX117" s="13">
        <f t="shared" si="193"/>
        <v>25</v>
      </c>
      <c r="BY117" s="14">
        <f t="shared" si="194"/>
        <v>54.651162790697683</v>
      </c>
      <c r="BZ117" s="14">
        <f t="shared" si="195"/>
        <v>0</v>
      </c>
      <c r="CA117" s="13">
        <f t="shared" si="196"/>
        <v>79.069767441860463</v>
      </c>
      <c r="CB117" s="14">
        <f t="shared" si="197"/>
        <v>70.348837209302332</v>
      </c>
      <c r="CE117" s="13">
        <v>9.6</v>
      </c>
      <c r="CF117" s="14">
        <v>12.7</v>
      </c>
      <c r="CG117" s="14">
        <v>12.9</v>
      </c>
      <c r="CH117" s="14">
        <v>17.2</v>
      </c>
      <c r="CI117" s="13">
        <v>4.3</v>
      </c>
      <c r="CJ117" s="14">
        <v>9.4</v>
      </c>
      <c r="CL117" s="13">
        <v>13.6</v>
      </c>
      <c r="CM117" s="14">
        <v>12.1</v>
      </c>
      <c r="CN117" s="5" t="s">
        <v>180</v>
      </c>
      <c r="CO117" s="5" t="s">
        <v>180</v>
      </c>
      <c r="CP117" s="8">
        <v>1.5</v>
      </c>
      <c r="CQ117" s="5">
        <v>2.2000000000000002</v>
      </c>
      <c r="CR117" s="5">
        <v>5.4</v>
      </c>
      <c r="CS117" s="5">
        <v>7.1</v>
      </c>
      <c r="CT117" s="8">
        <v>1.7</v>
      </c>
      <c r="CU117" s="5">
        <v>2.7</v>
      </c>
      <c r="CV117" s="5" t="s">
        <v>180</v>
      </c>
      <c r="CW117" s="8">
        <v>0.8</v>
      </c>
      <c r="CX117" s="5">
        <v>1.2</v>
      </c>
      <c r="CY117" s="9" t="str">
        <f t="shared" si="176"/>
        <v/>
      </c>
      <c r="CZ117" s="9" t="str">
        <f t="shared" si="177"/>
        <v/>
      </c>
      <c r="DA117" s="9">
        <f t="shared" si="178"/>
        <v>15.625</v>
      </c>
      <c r="DB117" s="9">
        <f t="shared" si="179"/>
        <v>17.322834645669293</v>
      </c>
      <c r="DC117" s="9">
        <f t="shared" si="180"/>
        <v>41.860465116279073</v>
      </c>
      <c r="DD117" s="9">
        <f t="shared" si="181"/>
        <v>41.279069767441861</v>
      </c>
      <c r="DE117" s="9">
        <f t="shared" si="182"/>
        <v>39.534883720930232</v>
      </c>
      <c r="DF117" s="9">
        <f t="shared" si="183"/>
        <v>28.723404255319153</v>
      </c>
      <c r="DG117" s="9" t="str">
        <f t="shared" si="184"/>
        <v/>
      </c>
      <c r="DH117" s="9">
        <f t="shared" si="185"/>
        <v>5.882352941176471</v>
      </c>
      <c r="DI117" s="9">
        <f t="shared" si="186"/>
        <v>9.9173553719008272</v>
      </c>
    </row>
    <row r="118" spans="1:113" x14ac:dyDescent="0.2">
      <c r="A118" s="3" t="s">
        <v>296</v>
      </c>
      <c r="B118" s="3" t="e">
        <f>VLOOKUP(A118,#REF!,5,FALSE)</f>
        <v>#REF!</v>
      </c>
      <c r="C118" s="4">
        <v>4</v>
      </c>
      <c r="D118" s="35">
        <f t="shared" si="121"/>
        <v>-20.30808080808081</v>
      </c>
      <c r="E118" s="35">
        <f t="shared" si="122"/>
        <v>-14.588888888888896</v>
      </c>
      <c r="F118" s="35">
        <f t="shared" si="123"/>
        <v>-8.8244274809160181</v>
      </c>
      <c r="G118" s="35">
        <f t="shared" si="124"/>
        <v>-8.7992187499999961</v>
      </c>
      <c r="H118" s="35">
        <f t="shared" si="125"/>
        <v>7.7164062499999915</v>
      </c>
      <c r="I118" s="35">
        <f t="shared" si="126"/>
        <v>6.0153225806451616</v>
      </c>
      <c r="J118" s="35">
        <f t="shared" si="127"/>
        <v>-11.061061946902653</v>
      </c>
      <c r="K118" s="35">
        <f t="shared" si="128"/>
        <v>-12.527731092436973</v>
      </c>
      <c r="L118" s="35">
        <f t="shared" si="129"/>
        <v>15.642857142857139</v>
      </c>
      <c r="M118" s="35">
        <f t="shared" si="130"/>
        <v>-3.2386792452830129</v>
      </c>
      <c r="N118" s="35">
        <f t="shared" si="131"/>
        <v>-9.148484848484852</v>
      </c>
      <c r="O118" s="36">
        <f t="shared" si="132"/>
        <v>-10.009090909090911</v>
      </c>
      <c r="P118" s="35">
        <f t="shared" si="133"/>
        <v>-5.7090909090909108</v>
      </c>
      <c r="Q118" s="35">
        <f t="shared" si="134"/>
        <v>-0.80909090909091219</v>
      </c>
      <c r="R118" s="35">
        <f t="shared" si="135"/>
        <v>-2.6090909090909111</v>
      </c>
      <c r="S118" s="35">
        <f t="shared" si="136"/>
        <v>12.990909090909089</v>
      </c>
      <c r="T118" s="35">
        <f t="shared" si="137"/>
        <v>4.9909090909090885</v>
      </c>
      <c r="U118" s="35">
        <f t="shared" si="138"/>
        <v>-6.1090909090909111</v>
      </c>
      <c r="V118" s="35">
        <f t="shared" si="139"/>
        <v>-8.7090909090909108</v>
      </c>
      <c r="W118" s="35">
        <f t="shared" si="140"/>
        <v>19.790909090909089</v>
      </c>
      <c r="X118" s="35">
        <f t="shared" si="141"/>
        <v>1.0909090909090899</v>
      </c>
      <c r="Y118" s="35">
        <f t="shared" si="142"/>
        <v>-4.9090909090909101</v>
      </c>
      <c r="Z118" s="35">
        <f t="shared" si="143"/>
        <v>61.918158567774938</v>
      </c>
      <c r="AA118" s="35">
        <f t="shared" si="144"/>
        <v>100</v>
      </c>
      <c r="AB118" s="35">
        <f t="shared" si="145"/>
        <v>49.296879084113122</v>
      </c>
      <c r="AC118" s="35">
        <f t="shared" si="146"/>
        <v>46.589710860758089</v>
      </c>
      <c r="AD118" s="35">
        <f t="shared" si="147"/>
        <v>97.168597168597174</v>
      </c>
      <c r="AE118" s="35">
        <f t="shared" si="148"/>
        <v>100</v>
      </c>
      <c r="AF118" s="35">
        <f t="shared" si="149"/>
        <v>31.232032854209443</v>
      </c>
      <c r="AG118" s="35">
        <f t="shared" si="150"/>
        <v>26.173701791679324</v>
      </c>
      <c r="AH118" s="35">
        <f t="shared" si="151"/>
        <v>100</v>
      </c>
      <c r="AI118" s="35">
        <f t="shared" si="152"/>
        <v>100</v>
      </c>
      <c r="AJ118" s="35">
        <f t="shared" si="153"/>
        <v>69.736927363441993</v>
      </c>
      <c r="AK118" s="36">
        <f t="shared" si="198"/>
        <v>62.608695652173914</v>
      </c>
      <c r="AL118" s="35">
        <f t="shared" si="199"/>
        <v>100</v>
      </c>
      <c r="AM118" s="35">
        <f t="shared" si="200"/>
        <v>54.304635761589395</v>
      </c>
      <c r="AN118" s="35">
        <f t="shared" si="201"/>
        <v>48.344370860927157</v>
      </c>
      <c r="AO118" s="35">
        <f t="shared" si="202"/>
        <v>100</v>
      </c>
      <c r="AP118" s="35">
        <f t="shared" si="203"/>
        <v>73.509933774834437</v>
      </c>
      <c r="AQ118" s="35">
        <f t="shared" si="204"/>
        <v>30</v>
      </c>
      <c r="AR118" s="35">
        <f t="shared" si="205"/>
        <v>22.972972972972972</v>
      </c>
      <c r="AS118" s="35">
        <f t="shared" si="206"/>
        <v>100</v>
      </c>
      <c r="AT118" s="35">
        <f t="shared" si="207"/>
        <v>100</v>
      </c>
      <c r="AU118" s="35">
        <f t="shared" si="208"/>
        <v>67.213114754098356</v>
      </c>
      <c r="AV118" s="36">
        <f t="shared" si="154"/>
        <v>18.135930047694757</v>
      </c>
      <c r="AW118" s="35">
        <f t="shared" si="155"/>
        <v>29.29016376971768</v>
      </c>
      <c r="AX118" s="35">
        <f t="shared" si="156"/>
        <v>43.466987296774526</v>
      </c>
      <c r="AY118" s="35">
        <f t="shared" si="157"/>
        <v>41.079971141572784</v>
      </c>
      <c r="AZ118" s="35">
        <f t="shared" si="158"/>
        <v>85.677354373006551</v>
      </c>
      <c r="BA118" s="35">
        <f t="shared" si="159"/>
        <v>88.173913043478265</v>
      </c>
      <c r="BB118" s="35">
        <f t="shared" si="160"/>
        <v>31.232032854209443</v>
      </c>
      <c r="BC118" s="35">
        <f t="shared" si="161"/>
        <v>26.173701791679324</v>
      </c>
      <c r="BD118" s="35">
        <f t="shared" si="162"/>
        <v>100</v>
      </c>
      <c r="BE118" s="35">
        <f t="shared" si="163"/>
        <v>47.763706563706563</v>
      </c>
      <c r="BF118" s="35">
        <f t="shared" si="164"/>
        <v>33.308941352419616</v>
      </c>
      <c r="BG118" s="36">
        <f t="shared" si="165"/>
        <v>13.23529411764706</v>
      </c>
      <c r="BH118" s="35">
        <f t="shared" si="166"/>
        <v>21.375464684014872</v>
      </c>
      <c r="BI118" s="35">
        <f t="shared" si="167"/>
        <v>31.721470019342355</v>
      </c>
      <c r="BJ118" s="35">
        <f t="shared" si="168"/>
        <v>29.979466119096507</v>
      </c>
      <c r="BK118" s="35">
        <f t="shared" si="169"/>
        <v>62.52587991718427</v>
      </c>
      <c r="BL118" s="35">
        <f t="shared" si="170"/>
        <v>64.347826086956516</v>
      </c>
      <c r="BM118" s="35">
        <f t="shared" si="171"/>
        <v>22.792607802874741</v>
      </c>
      <c r="BN118" s="35">
        <f t="shared" si="172"/>
        <v>19.101123595505619</v>
      </c>
      <c r="BO118" s="35">
        <f t="shared" si="173"/>
        <v>72.978303747534511</v>
      </c>
      <c r="BP118" s="35">
        <f t="shared" si="174"/>
        <v>34.857142857142854</v>
      </c>
      <c r="BQ118" s="35">
        <f t="shared" si="175"/>
        <v>24.308300395256918</v>
      </c>
      <c r="BR118" s="13">
        <f t="shared" si="187"/>
        <v>19.45945945945946</v>
      </c>
      <c r="BS118" s="14">
        <f t="shared" si="188"/>
        <v>31.081081081081081</v>
      </c>
      <c r="BT118" s="13">
        <f t="shared" si="189"/>
        <v>44.324324324324323</v>
      </c>
      <c r="BU118" s="14">
        <f t="shared" si="190"/>
        <v>39.459459459459453</v>
      </c>
      <c r="BV118" s="14">
        <f t="shared" si="191"/>
        <v>81.621621621621614</v>
      </c>
      <c r="BW118" s="14">
        <f t="shared" si="192"/>
        <v>60</v>
      </c>
      <c r="BX118" s="13">
        <f t="shared" si="193"/>
        <v>30</v>
      </c>
      <c r="BY118" s="14">
        <f t="shared" si="194"/>
        <v>22.972972972972975</v>
      </c>
      <c r="BZ118" s="14">
        <f t="shared" si="195"/>
        <v>100</v>
      </c>
      <c r="CA118" s="13">
        <f t="shared" si="196"/>
        <v>49.45945945945946</v>
      </c>
      <c r="CB118" s="14">
        <f t="shared" si="197"/>
        <v>33.243243243243249</v>
      </c>
      <c r="CC118" s="13">
        <v>7.2</v>
      </c>
      <c r="CD118" s="14">
        <v>11.5</v>
      </c>
      <c r="CE118" s="13">
        <v>16.399999999999999</v>
      </c>
      <c r="CF118" s="14">
        <v>14.6</v>
      </c>
      <c r="CG118" s="14">
        <v>30.2</v>
      </c>
      <c r="CH118" s="14">
        <v>22.2</v>
      </c>
      <c r="CI118" s="13">
        <v>11.1</v>
      </c>
      <c r="CJ118" s="14">
        <v>8.5</v>
      </c>
      <c r="CK118" s="14">
        <v>37</v>
      </c>
      <c r="CL118" s="13">
        <v>18.3</v>
      </c>
      <c r="CM118" s="14">
        <v>12.3</v>
      </c>
      <c r="CN118" s="5">
        <v>1.7</v>
      </c>
      <c r="CO118" s="5">
        <v>3</v>
      </c>
      <c r="CP118" s="8">
        <v>3.1</v>
      </c>
      <c r="CQ118" s="5">
        <v>3.2</v>
      </c>
      <c r="CR118" s="5">
        <v>2</v>
      </c>
      <c r="CS118" s="5">
        <v>2</v>
      </c>
      <c r="CT118" s="8">
        <v>2.8</v>
      </c>
      <c r="CU118" s="5">
        <v>2</v>
      </c>
      <c r="CV118" s="5">
        <v>3</v>
      </c>
      <c r="CW118" s="8">
        <v>2.7</v>
      </c>
      <c r="CX118" s="5">
        <v>2.2999999999999998</v>
      </c>
      <c r="CY118" s="9">
        <f t="shared" si="176"/>
        <v>23.611111111111111</v>
      </c>
      <c r="CZ118" s="9">
        <f t="shared" si="177"/>
        <v>26.086956521739129</v>
      </c>
      <c r="DA118" s="9">
        <f t="shared" si="178"/>
        <v>18.902439024390247</v>
      </c>
      <c r="DB118" s="9">
        <f t="shared" si="179"/>
        <v>21.917808219178085</v>
      </c>
      <c r="DC118" s="9">
        <f t="shared" si="180"/>
        <v>6.6225165562913908</v>
      </c>
      <c r="DD118" s="9">
        <f t="shared" si="181"/>
        <v>9.0090090090090094</v>
      </c>
      <c r="DE118" s="9">
        <f t="shared" si="182"/>
        <v>25.225225225225223</v>
      </c>
      <c r="DF118" s="9">
        <f t="shared" si="183"/>
        <v>23.52941176470588</v>
      </c>
      <c r="DG118" s="9">
        <f t="shared" si="184"/>
        <v>8.1081081081081088</v>
      </c>
      <c r="DH118" s="9">
        <f t="shared" si="185"/>
        <v>14.754098360655737</v>
      </c>
      <c r="DI118" s="9">
        <f t="shared" si="186"/>
        <v>18.699186991869915</v>
      </c>
    </row>
    <row r="119" spans="1:113" x14ac:dyDescent="0.2">
      <c r="A119" s="3" t="s">
        <v>297</v>
      </c>
      <c r="B119" s="3" t="e">
        <f>VLOOKUP(A119,#REF!,5,FALSE)</f>
        <v>#REF!</v>
      </c>
      <c r="C119" s="4">
        <v>6</v>
      </c>
      <c r="D119" s="35" t="str">
        <f t="shared" si="121"/>
        <v/>
      </c>
      <c r="E119" s="35" t="str">
        <f t="shared" si="122"/>
        <v/>
      </c>
      <c r="F119" s="35">
        <f t="shared" si="123"/>
        <v>-13.224427480916017</v>
      </c>
      <c r="G119" s="35">
        <f t="shared" si="124"/>
        <v>-14.399218749999996</v>
      </c>
      <c r="H119" s="35">
        <f t="shared" si="125"/>
        <v>-2.1835937500000071</v>
      </c>
      <c r="I119" s="35">
        <f t="shared" si="126"/>
        <v>2.2153225806451609</v>
      </c>
      <c r="J119" s="35">
        <f t="shared" si="127"/>
        <v>-8.5610619469026528</v>
      </c>
      <c r="K119" s="35">
        <f t="shared" si="128"/>
        <v>-0.12773109243697434</v>
      </c>
      <c r="L119" s="35" t="str">
        <f t="shared" si="129"/>
        <v/>
      </c>
      <c r="M119" s="35">
        <f t="shared" si="130"/>
        <v>7.361320754716985</v>
      </c>
      <c r="N119" s="35">
        <f t="shared" si="131"/>
        <v>2.9515151515151459</v>
      </c>
      <c r="O119" s="36" t="str">
        <f t="shared" si="132"/>
        <v/>
      </c>
      <c r="P119" s="35" t="str">
        <f t="shared" si="133"/>
        <v/>
      </c>
      <c r="Q119" s="35">
        <f t="shared" si="134"/>
        <v>-6.4375</v>
      </c>
      <c r="R119" s="35">
        <f t="shared" si="135"/>
        <v>-9.4375</v>
      </c>
      <c r="S119" s="35">
        <f t="shared" si="136"/>
        <v>1.8625000000000007</v>
      </c>
      <c r="T119" s="35">
        <f t="shared" si="137"/>
        <v>-3.7500000000001421E-2</v>
      </c>
      <c r="U119" s="35">
        <f t="shared" si="138"/>
        <v>-4.8375000000000004</v>
      </c>
      <c r="V119" s="35">
        <f t="shared" si="139"/>
        <v>2.4624999999999986</v>
      </c>
      <c r="W119" s="35" t="str">
        <f t="shared" si="140"/>
        <v/>
      </c>
      <c r="X119" s="35">
        <f t="shared" si="141"/>
        <v>10.462499999999999</v>
      </c>
      <c r="Y119" s="35">
        <f t="shared" si="142"/>
        <v>5.9624999999999986</v>
      </c>
      <c r="Z119" s="35">
        <f t="shared" si="143"/>
        <v>0</v>
      </c>
      <c r="AA119" s="35">
        <f t="shared" si="144"/>
        <v>0</v>
      </c>
      <c r="AB119" s="35">
        <f t="shared" si="145"/>
        <v>43.520309477756285</v>
      </c>
      <c r="AC119" s="35">
        <f t="shared" si="146"/>
        <v>34.650924024640659</v>
      </c>
      <c r="AD119" s="35">
        <f t="shared" si="147"/>
        <v>78.804347826086968</v>
      </c>
      <c r="AE119" s="35">
        <f t="shared" si="148"/>
        <v>100</v>
      </c>
      <c r="AF119" s="35">
        <f t="shared" si="149"/>
        <v>59.459831209534009</v>
      </c>
      <c r="AG119" s="35">
        <f t="shared" si="150"/>
        <v>100</v>
      </c>
      <c r="AH119" s="35">
        <f t="shared" si="151"/>
        <v>0</v>
      </c>
      <c r="AI119" s="35">
        <f t="shared" si="152"/>
        <v>100.00000000000001</v>
      </c>
      <c r="AJ119" s="35">
        <f t="shared" si="153"/>
        <v>87.599327105871396</v>
      </c>
      <c r="AK119" s="36">
        <f t="shared" si="198"/>
        <v>0</v>
      </c>
      <c r="AL119" s="35">
        <f t="shared" si="199"/>
        <v>0</v>
      </c>
      <c r="AM119" s="35">
        <f t="shared" si="200"/>
        <v>59.113300492610833</v>
      </c>
      <c r="AN119" s="35">
        <f t="shared" si="201"/>
        <v>44.334975369458128</v>
      </c>
      <c r="AO119" s="35">
        <f t="shared" si="202"/>
        <v>100</v>
      </c>
      <c r="AP119" s="35">
        <f t="shared" si="203"/>
        <v>90.640394088669936</v>
      </c>
      <c r="AQ119" s="35">
        <f t="shared" si="204"/>
        <v>65.071770334928232</v>
      </c>
      <c r="AR119" s="35">
        <f t="shared" si="205"/>
        <v>100</v>
      </c>
      <c r="AS119" s="35">
        <f t="shared" si="206"/>
        <v>0</v>
      </c>
      <c r="AT119" s="35">
        <f t="shared" si="207"/>
        <v>100</v>
      </c>
      <c r="AU119" s="35">
        <f t="shared" si="208"/>
        <v>84.429065743944648</v>
      </c>
      <c r="AV119" s="36">
        <f t="shared" si="154"/>
        <v>0</v>
      </c>
      <c r="AW119" s="35">
        <f t="shared" si="155"/>
        <v>0</v>
      </c>
      <c r="AX119" s="35">
        <f t="shared" si="156"/>
        <v>42.16500572239363</v>
      </c>
      <c r="AY119" s="35">
        <f t="shared" si="157"/>
        <v>33.571829504842157</v>
      </c>
      <c r="AZ119" s="35">
        <f t="shared" si="158"/>
        <v>76.350233187904323</v>
      </c>
      <c r="BA119" s="35">
        <f t="shared" si="159"/>
        <v>96.885813148788912</v>
      </c>
      <c r="BB119" s="35">
        <f t="shared" si="160"/>
        <v>50.730764585094818</v>
      </c>
      <c r="BC119" s="35">
        <f t="shared" si="161"/>
        <v>85.319388826250929</v>
      </c>
      <c r="BD119" s="35">
        <f t="shared" si="162"/>
        <v>0</v>
      </c>
      <c r="BE119" s="35">
        <f t="shared" si="163"/>
        <v>100.00000000000001</v>
      </c>
      <c r="BF119" s="35">
        <f t="shared" si="164"/>
        <v>87.599327105871396</v>
      </c>
      <c r="BG119" s="36">
        <f t="shared" si="165"/>
        <v>0</v>
      </c>
      <c r="BH119" s="35">
        <f t="shared" si="166"/>
        <v>0</v>
      </c>
      <c r="BI119" s="35">
        <f t="shared" si="167"/>
        <v>23.210831721470019</v>
      </c>
      <c r="BJ119" s="35">
        <f t="shared" si="168"/>
        <v>18.480492813141684</v>
      </c>
      <c r="BK119" s="35">
        <f t="shared" si="169"/>
        <v>42.028985507246382</v>
      </c>
      <c r="BL119" s="35">
        <f t="shared" si="170"/>
        <v>53.333333333333329</v>
      </c>
      <c r="BM119" s="35">
        <f t="shared" si="171"/>
        <v>27.926078028747433</v>
      </c>
      <c r="BN119" s="35">
        <f t="shared" si="172"/>
        <v>46.966292134831463</v>
      </c>
      <c r="BO119" s="35">
        <f t="shared" si="173"/>
        <v>0</v>
      </c>
      <c r="BP119" s="35">
        <f t="shared" si="174"/>
        <v>55.047619047619051</v>
      </c>
      <c r="BQ119" s="35">
        <f t="shared" si="175"/>
        <v>48.221343873517782</v>
      </c>
      <c r="BR119" s="13">
        <f t="shared" si="187"/>
        <v>0</v>
      </c>
      <c r="BS119" s="14">
        <f t="shared" si="188"/>
        <v>0</v>
      </c>
      <c r="BT119" s="13">
        <f t="shared" si="189"/>
        <v>41.522491349480973</v>
      </c>
      <c r="BU119" s="14">
        <f t="shared" si="190"/>
        <v>31.141868512110726</v>
      </c>
      <c r="BV119" s="14">
        <f t="shared" si="191"/>
        <v>70.242214532871984</v>
      </c>
      <c r="BW119" s="14">
        <f t="shared" si="192"/>
        <v>63.667820069204154</v>
      </c>
      <c r="BX119" s="13">
        <f t="shared" si="193"/>
        <v>47.058823529411761</v>
      </c>
      <c r="BY119" s="14">
        <f t="shared" si="194"/>
        <v>72.318339100346023</v>
      </c>
      <c r="BZ119" s="14">
        <f t="shared" si="195"/>
        <v>0</v>
      </c>
      <c r="CA119" s="13">
        <f t="shared" si="196"/>
        <v>100</v>
      </c>
      <c r="CB119" s="14">
        <f t="shared" si="197"/>
        <v>84.429065743944633</v>
      </c>
      <c r="CE119" s="13">
        <v>12</v>
      </c>
      <c r="CF119" s="14">
        <v>9</v>
      </c>
      <c r="CG119" s="14">
        <v>20.3</v>
      </c>
      <c r="CH119" s="14">
        <v>18.399999999999999</v>
      </c>
      <c r="CI119" s="13">
        <v>13.6</v>
      </c>
      <c r="CJ119" s="14">
        <v>20.9</v>
      </c>
      <c r="CL119" s="13">
        <v>28.9</v>
      </c>
      <c r="CM119" s="14">
        <v>24.4</v>
      </c>
      <c r="CN119" s="5" t="s">
        <v>180</v>
      </c>
      <c r="CO119" s="5" t="s">
        <v>180</v>
      </c>
      <c r="CP119" s="8">
        <v>2.8</v>
      </c>
      <c r="CQ119" s="5">
        <v>2</v>
      </c>
      <c r="CR119" s="5">
        <v>3.1</v>
      </c>
      <c r="CS119" s="5">
        <v>3.1</v>
      </c>
      <c r="CT119" s="8">
        <v>2.2000000000000002</v>
      </c>
      <c r="CU119" s="5">
        <v>2.1</v>
      </c>
      <c r="CV119" s="5" t="s">
        <v>180</v>
      </c>
      <c r="CW119" s="8">
        <v>3.1</v>
      </c>
      <c r="CX119" s="5">
        <v>3.3</v>
      </c>
      <c r="CY119" s="9" t="str">
        <f t="shared" si="176"/>
        <v/>
      </c>
      <c r="CZ119" s="9" t="str">
        <f t="shared" si="177"/>
        <v/>
      </c>
      <c r="DA119" s="9">
        <f t="shared" si="178"/>
        <v>23.333333333333332</v>
      </c>
      <c r="DB119" s="9">
        <f t="shared" si="179"/>
        <v>22.222222222222221</v>
      </c>
      <c r="DC119" s="9">
        <f t="shared" si="180"/>
        <v>15.270935960591133</v>
      </c>
      <c r="DD119" s="9">
        <f t="shared" si="181"/>
        <v>16.847826086956523</v>
      </c>
      <c r="DE119" s="9">
        <f t="shared" si="182"/>
        <v>16.176470588235293</v>
      </c>
      <c r="DF119" s="9">
        <f t="shared" si="183"/>
        <v>10.047846889952154</v>
      </c>
      <c r="DG119" s="9" t="str">
        <f t="shared" si="184"/>
        <v/>
      </c>
      <c r="DH119" s="9">
        <f t="shared" si="185"/>
        <v>10.726643598615917</v>
      </c>
      <c r="DI119" s="9">
        <f t="shared" si="186"/>
        <v>13.524590163934427</v>
      </c>
    </row>
    <row r="120" spans="1:113" x14ac:dyDescent="0.2">
      <c r="A120" s="3" t="s">
        <v>298</v>
      </c>
      <c r="B120" s="3" t="e">
        <f>VLOOKUP(A120,#REF!,5,FALSE)</f>
        <v>#REF!</v>
      </c>
      <c r="C120" s="4">
        <v>3</v>
      </c>
      <c r="D120" s="35" t="str">
        <f t="shared" si="121"/>
        <v/>
      </c>
      <c r="E120" s="35" t="str">
        <f t="shared" si="122"/>
        <v/>
      </c>
      <c r="F120" s="35">
        <f t="shared" si="123"/>
        <v>-15.624427480916017</v>
      </c>
      <c r="G120" s="35">
        <f t="shared" si="124"/>
        <v>-17.599218749999995</v>
      </c>
      <c r="H120" s="35">
        <f t="shared" si="125"/>
        <v>-13.683593750000007</v>
      </c>
      <c r="I120" s="35">
        <f t="shared" si="126"/>
        <v>-13.684677419354838</v>
      </c>
      <c r="J120" s="35">
        <f t="shared" si="127"/>
        <v>-4.7610619469026538</v>
      </c>
      <c r="K120" s="35">
        <f t="shared" si="128"/>
        <v>-2.6277310924369743</v>
      </c>
      <c r="L120" s="35">
        <f t="shared" si="129"/>
        <v>-17.357142857142861</v>
      </c>
      <c r="M120" s="35">
        <f t="shared" si="130"/>
        <v>-17.438679245283012</v>
      </c>
      <c r="N120" s="35">
        <f t="shared" si="131"/>
        <v>-15.148484848484852</v>
      </c>
      <c r="O120" s="36" t="str">
        <f t="shared" si="132"/>
        <v/>
      </c>
      <c r="P120" s="35" t="str">
        <f t="shared" si="133"/>
        <v/>
      </c>
      <c r="Q120" s="35">
        <f t="shared" si="134"/>
        <v>1.0555555555555554</v>
      </c>
      <c r="R120" s="35">
        <f t="shared" si="135"/>
        <v>-2.7444444444444445</v>
      </c>
      <c r="S120" s="35">
        <f t="shared" si="136"/>
        <v>0.25555555555555642</v>
      </c>
      <c r="T120" s="35">
        <f t="shared" si="137"/>
        <v>-6.0444444444444443</v>
      </c>
      <c r="U120" s="35">
        <f t="shared" si="138"/>
        <v>8.8555555555555543</v>
      </c>
      <c r="V120" s="35">
        <f t="shared" si="139"/>
        <v>9.8555555555555543</v>
      </c>
      <c r="W120" s="35">
        <f t="shared" si="140"/>
        <v>-4.5444444444444443</v>
      </c>
      <c r="X120" s="35">
        <f t="shared" si="141"/>
        <v>-4.4444444444444446</v>
      </c>
      <c r="Y120" s="35">
        <f t="shared" si="142"/>
        <v>-2.2444444444444445</v>
      </c>
      <c r="Z120" s="35">
        <f t="shared" si="143"/>
        <v>0</v>
      </c>
      <c r="AA120" s="35">
        <f t="shared" si="144"/>
        <v>0</v>
      </c>
      <c r="AB120" s="35">
        <f t="shared" si="145"/>
        <v>100</v>
      </c>
      <c r="AC120" s="35">
        <f t="shared" si="146"/>
        <v>64.138432580424364</v>
      </c>
      <c r="AD120" s="35">
        <f t="shared" si="147"/>
        <v>98.119392684610105</v>
      </c>
      <c r="AE120" s="35">
        <f t="shared" si="148"/>
        <v>39.024758454106284</v>
      </c>
      <c r="AF120" s="35">
        <f t="shared" si="149"/>
        <v>86.409695562896175</v>
      </c>
      <c r="AG120" s="35">
        <f t="shared" si="150"/>
        <v>100</v>
      </c>
      <c r="AH120" s="35">
        <f t="shared" si="151"/>
        <v>19.080696338221422</v>
      </c>
      <c r="AI120" s="35">
        <f t="shared" si="152"/>
        <v>62.724111866969004</v>
      </c>
      <c r="AJ120" s="35">
        <f t="shared" si="153"/>
        <v>100</v>
      </c>
      <c r="AK120" s="36">
        <f t="shared" si="198"/>
        <v>0</v>
      </c>
      <c r="AL120" s="35">
        <f t="shared" si="199"/>
        <v>0</v>
      </c>
      <c r="AM120" s="35">
        <f t="shared" si="200"/>
        <v>100</v>
      </c>
      <c r="AN120" s="35">
        <f t="shared" si="201"/>
        <v>60.416666666666671</v>
      </c>
      <c r="AO120" s="35">
        <f t="shared" si="202"/>
        <v>91.666666666666686</v>
      </c>
      <c r="AP120" s="35">
        <f t="shared" si="203"/>
        <v>26.041666666666668</v>
      </c>
      <c r="AQ120" s="35">
        <f t="shared" si="204"/>
        <v>94.565217391304344</v>
      </c>
      <c r="AR120" s="35">
        <f t="shared" si="205"/>
        <v>100</v>
      </c>
      <c r="AS120" s="35">
        <f t="shared" si="206"/>
        <v>21.739130434782609</v>
      </c>
      <c r="AT120" s="35">
        <f t="shared" si="207"/>
        <v>65.079365079365076</v>
      </c>
      <c r="AU120" s="35">
        <f t="shared" si="208"/>
        <v>100</v>
      </c>
      <c r="AV120" s="36">
        <f t="shared" si="154"/>
        <v>0</v>
      </c>
      <c r="AW120" s="35">
        <f t="shared" si="155"/>
        <v>0</v>
      </c>
      <c r="AX120" s="35">
        <f t="shared" si="156"/>
        <v>44.907913548061565</v>
      </c>
      <c r="AY120" s="35">
        <f t="shared" si="157"/>
        <v>28.803231854298723</v>
      </c>
      <c r="AZ120" s="35">
        <f t="shared" si="158"/>
        <v>44.063372040687746</v>
      </c>
      <c r="BA120" s="35">
        <f t="shared" si="159"/>
        <v>17.525204788909896</v>
      </c>
      <c r="BB120" s="35">
        <f t="shared" si="160"/>
        <v>86.409695562896175</v>
      </c>
      <c r="BC120" s="35">
        <f t="shared" si="161"/>
        <v>100</v>
      </c>
      <c r="BD120" s="35">
        <f t="shared" si="162"/>
        <v>19.080696338221422</v>
      </c>
      <c r="BE120" s="35">
        <f t="shared" si="163"/>
        <v>18.887163561076605</v>
      </c>
      <c r="BF120" s="35">
        <f t="shared" si="164"/>
        <v>30.111488228217912</v>
      </c>
      <c r="BG120" s="36">
        <f t="shared" si="165"/>
        <v>0</v>
      </c>
      <c r="BH120" s="35">
        <f t="shared" si="166"/>
        <v>0</v>
      </c>
      <c r="BI120" s="35">
        <f t="shared" si="167"/>
        <v>18.568665377176014</v>
      </c>
      <c r="BJ120" s="35">
        <f t="shared" si="168"/>
        <v>11.909650924024639</v>
      </c>
      <c r="BK120" s="35">
        <f t="shared" si="169"/>
        <v>18.219461697722572</v>
      </c>
      <c r="BL120" s="35">
        <f t="shared" si="170"/>
        <v>7.2463768115942031</v>
      </c>
      <c r="BM120" s="35">
        <f t="shared" si="171"/>
        <v>35.728952772073917</v>
      </c>
      <c r="BN120" s="35">
        <f t="shared" si="172"/>
        <v>41.348314606741567</v>
      </c>
      <c r="BO120" s="35">
        <f t="shared" si="173"/>
        <v>7.8895463510848121</v>
      </c>
      <c r="BP120" s="35">
        <f t="shared" si="174"/>
        <v>7.8095238095238084</v>
      </c>
      <c r="BQ120" s="35">
        <f t="shared" si="175"/>
        <v>12.450592885375494</v>
      </c>
      <c r="BR120" s="13">
        <f t="shared" si="187"/>
        <v>0</v>
      </c>
      <c r="BS120" s="14">
        <f t="shared" si="188"/>
        <v>0</v>
      </c>
      <c r="BT120" s="13">
        <f t="shared" si="189"/>
        <v>52.173913043478258</v>
      </c>
      <c r="BU120" s="14">
        <f t="shared" si="190"/>
        <v>31.521739130434785</v>
      </c>
      <c r="BV120" s="14">
        <f t="shared" si="191"/>
        <v>47.826086956521749</v>
      </c>
      <c r="BW120" s="14">
        <f t="shared" si="192"/>
        <v>13.586956521739133</v>
      </c>
      <c r="BX120" s="13">
        <f t="shared" si="193"/>
        <v>94.565217391304344</v>
      </c>
      <c r="BY120" s="14">
        <f t="shared" si="194"/>
        <v>100</v>
      </c>
      <c r="BZ120" s="14">
        <f t="shared" si="195"/>
        <v>21.739130434782609</v>
      </c>
      <c r="CA120" s="13">
        <f t="shared" si="196"/>
        <v>22.282608695652172</v>
      </c>
      <c r="CB120" s="14">
        <f t="shared" si="197"/>
        <v>34.239130434782609</v>
      </c>
      <c r="CE120" s="13">
        <v>9.6</v>
      </c>
      <c r="CF120" s="14">
        <v>5.8</v>
      </c>
      <c r="CG120" s="14">
        <v>8.8000000000000007</v>
      </c>
      <c r="CH120" s="14">
        <v>2.5</v>
      </c>
      <c r="CI120" s="13">
        <v>17.399999999999999</v>
      </c>
      <c r="CJ120" s="14">
        <v>18.399999999999999</v>
      </c>
      <c r="CK120" s="14">
        <v>4</v>
      </c>
      <c r="CL120" s="13">
        <v>4.0999999999999996</v>
      </c>
      <c r="CM120" s="14">
        <v>6.3</v>
      </c>
      <c r="CN120" s="5" t="s">
        <v>180</v>
      </c>
      <c r="CO120" s="5" t="s">
        <v>180</v>
      </c>
      <c r="CP120" s="8">
        <v>1.3</v>
      </c>
      <c r="CQ120" s="5">
        <v>0.5</v>
      </c>
      <c r="CR120" s="5">
        <v>2</v>
      </c>
      <c r="CS120" s="5">
        <v>1.2</v>
      </c>
      <c r="CT120" s="8">
        <v>1.2</v>
      </c>
      <c r="CU120" s="5">
        <v>2.4</v>
      </c>
      <c r="CV120" s="5">
        <v>0.5</v>
      </c>
      <c r="CW120" s="8">
        <v>0.2</v>
      </c>
      <c r="CX120" s="5">
        <v>0.7</v>
      </c>
      <c r="CY120" s="9" t="str">
        <f t="shared" si="176"/>
        <v/>
      </c>
      <c r="CZ120" s="9" t="str">
        <f t="shared" si="177"/>
        <v/>
      </c>
      <c r="DA120" s="9">
        <f t="shared" si="178"/>
        <v>13.541666666666668</v>
      </c>
      <c r="DB120" s="9">
        <f t="shared" si="179"/>
        <v>8.6206896551724146</v>
      </c>
      <c r="DC120" s="9">
        <f t="shared" si="180"/>
        <v>22.727272727272727</v>
      </c>
      <c r="DD120" s="9">
        <f t="shared" si="181"/>
        <v>48</v>
      </c>
      <c r="DE120" s="9">
        <f t="shared" si="182"/>
        <v>6.8965517241379306</v>
      </c>
      <c r="DF120" s="9">
        <f t="shared" si="183"/>
        <v>13.043478260869565</v>
      </c>
      <c r="DG120" s="9">
        <f t="shared" si="184"/>
        <v>12.5</v>
      </c>
      <c r="DH120" s="9">
        <f t="shared" si="185"/>
        <v>4.8780487804878057</v>
      </c>
      <c r="DI120" s="9">
        <f t="shared" si="186"/>
        <v>11.111111111111111</v>
      </c>
    </row>
    <row r="121" spans="1:113" x14ac:dyDescent="0.2">
      <c r="A121" s="3" t="s">
        <v>299</v>
      </c>
      <c r="B121" s="3" t="e">
        <f>VLOOKUP(A121,#REF!,5,FALSE)</f>
        <v>#REF!</v>
      </c>
      <c r="C121" s="4">
        <v>5</v>
      </c>
      <c r="D121" s="35" t="str">
        <f t="shared" si="121"/>
        <v/>
      </c>
      <c r="E121" s="35" t="str">
        <f t="shared" si="122"/>
        <v/>
      </c>
      <c r="F121" s="35">
        <f t="shared" si="123"/>
        <v>-19.024427480916017</v>
      </c>
      <c r="G121" s="35">
        <f t="shared" si="124"/>
        <v>-20.199218749999996</v>
      </c>
      <c r="H121" s="35">
        <f t="shared" si="125"/>
        <v>-15.583593750000007</v>
      </c>
      <c r="I121" s="35">
        <f t="shared" si="126"/>
        <v>-11.584677419354838</v>
      </c>
      <c r="J121" s="35">
        <f t="shared" si="127"/>
        <v>-18.161061946902652</v>
      </c>
      <c r="K121" s="35">
        <f t="shared" si="128"/>
        <v>-13.427731092436973</v>
      </c>
      <c r="L121" s="35" t="str">
        <f t="shared" si="129"/>
        <v/>
      </c>
      <c r="M121" s="35" t="str">
        <f t="shared" si="130"/>
        <v/>
      </c>
      <c r="N121" s="35" t="str">
        <f t="shared" si="131"/>
        <v/>
      </c>
      <c r="O121" s="36" t="str">
        <f t="shared" si="132"/>
        <v/>
      </c>
      <c r="P121" s="35" t="str">
        <f t="shared" si="133"/>
        <v/>
      </c>
      <c r="Q121" s="35">
        <f t="shared" si="134"/>
        <v>0.78333333333333321</v>
      </c>
      <c r="R121" s="35">
        <f t="shared" si="135"/>
        <v>-2.2166666666666668</v>
      </c>
      <c r="S121" s="35">
        <f t="shared" si="136"/>
        <v>1.4833333333333334</v>
      </c>
      <c r="T121" s="35">
        <f t="shared" si="137"/>
        <v>-0.81666666666666732</v>
      </c>
      <c r="U121" s="35">
        <f t="shared" si="138"/>
        <v>-1.416666666666667</v>
      </c>
      <c r="V121" s="35">
        <f t="shared" si="139"/>
        <v>2.1833333333333327</v>
      </c>
      <c r="W121" s="35" t="str">
        <f t="shared" si="140"/>
        <v/>
      </c>
      <c r="X121" s="35" t="str">
        <f t="shared" si="141"/>
        <v/>
      </c>
      <c r="Y121" s="35" t="str">
        <f t="shared" si="142"/>
        <v/>
      </c>
      <c r="Z121" s="35">
        <f t="shared" si="143"/>
        <v>0</v>
      </c>
      <c r="AA121" s="35">
        <f t="shared" si="144"/>
        <v>0</v>
      </c>
      <c r="AB121" s="35">
        <f t="shared" si="145"/>
        <v>83.945841392649896</v>
      </c>
      <c r="AC121" s="35">
        <f t="shared" si="146"/>
        <v>45.995893223819294</v>
      </c>
      <c r="AD121" s="35">
        <f t="shared" si="147"/>
        <v>100</v>
      </c>
      <c r="AE121" s="35">
        <f t="shared" si="148"/>
        <v>93.333333333333329</v>
      </c>
      <c r="AF121" s="35">
        <f t="shared" si="149"/>
        <v>48.09251053712309</v>
      </c>
      <c r="AG121" s="35">
        <f t="shared" si="150"/>
        <v>100</v>
      </c>
      <c r="AH121" s="35">
        <f t="shared" si="151"/>
        <v>0</v>
      </c>
      <c r="AI121" s="35">
        <f t="shared" si="152"/>
        <v>0</v>
      </c>
      <c r="AJ121" s="35">
        <f t="shared" si="153"/>
        <v>0</v>
      </c>
      <c r="AK121" s="36">
        <f t="shared" si="198"/>
        <v>0</v>
      </c>
      <c r="AL121" s="35">
        <f t="shared" si="199"/>
        <v>0</v>
      </c>
      <c r="AM121" s="35">
        <f t="shared" si="200"/>
        <v>89.85507246376811</v>
      </c>
      <c r="AN121" s="35">
        <f t="shared" si="201"/>
        <v>46.376811594202898</v>
      </c>
      <c r="AO121" s="35">
        <f t="shared" si="202"/>
        <v>100</v>
      </c>
      <c r="AP121" s="35">
        <f t="shared" si="203"/>
        <v>66.666666666666657</v>
      </c>
      <c r="AQ121" s="35">
        <f t="shared" si="204"/>
        <v>52.631578947368425</v>
      </c>
      <c r="AR121" s="35">
        <f t="shared" si="205"/>
        <v>100</v>
      </c>
      <c r="AS121" s="35">
        <f t="shared" si="206"/>
        <v>0</v>
      </c>
      <c r="AT121" s="35">
        <f t="shared" si="207"/>
        <v>0</v>
      </c>
      <c r="AU121" s="35">
        <f t="shared" si="208"/>
        <v>0</v>
      </c>
      <c r="AV121" s="36">
        <f t="shared" si="154"/>
        <v>0</v>
      </c>
      <c r="AW121" s="35">
        <f t="shared" si="155"/>
        <v>0</v>
      </c>
      <c r="AX121" s="35">
        <f t="shared" si="156"/>
        <v>70.217856052122571</v>
      </c>
      <c r="AY121" s="35">
        <f t="shared" si="157"/>
        <v>38.474008429698472</v>
      </c>
      <c r="AZ121" s="35">
        <f t="shared" si="158"/>
        <v>83.646616541353396</v>
      </c>
      <c r="BA121" s="35">
        <f t="shared" si="159"/>
        <v>78.070175438596493</v>
      </c>
      <c r="BB121" s="35">
        <f t="shared" si="160"/>
        <v>48.09251053712309</v>
      </c>
      <c r="BC121" s="35">
        <f t="shared" si="161"/>
        <v>100</v>
      </c>
      <c r="BD121" s="35">
        <f t="shared" si="162"/>
        <v>0</v>
      </c>
      <c r="BE121" s="35">
        <f t="shared" si="163"/>
        <v>0</v>
      </c>
      <c r="BF121" s="35">
        <f t="shared" si="164"/>
        <v>0</v>
      </c>
      <c r="BG121" s="36">
        <f t="shared" si="165"/>
        <v>0</v>
      </c>
      <c r="BH121" s="35">
        <f t="shared" si="166"/>
        <v>0</v>
      </c>
      <c r="BI121" s="35">
        <f t="shared" si="167"/>
        <v>11.992263056092842</v>
      </c>
      <c r="BJ121" s="35">
        <f t="shared" si="168"/>
        <v>6.5708418891170428</v>
      </c>
      <c r="BK121" s="35">
        <f t="shared" si="169"/>
        <v>14.285714285714286</v>
      </c>
      <c r="BL121" s="35">
        <f t="shared" si="170"/>
        <v>13.333333333333332</v>
      </c>
      <c r="BM121" s="35">
        <f t="shared" si="171"/>
        <v>8.2135523613963031</v>
      </c>
      <c r="BN121" s="35">
        <f t="shared" si="172"/>
        <v>17.078651685393258</v>
      </c>
      <c r="BO121" s="35">
        <f t="shared" si="173"/>
        <v>0</v>
      </c>
      <c r="BP121" s="35">
        <f t="shared" si="174"/>
        <v>0</v>
      </c>
      <c r="BQ121" s="35">
        <f t="shared" si="175"/>
        <v>0</v>
      </c>
      <c r="BR121" s="13">
        <f t="shared" si="187"/>
        <v>0</v>
      </c>
      <c r="BS121" s="14">
        <f t="shared" si="188"/>
        <v>0</v>
      </c>
      <c r="BT121" s="13">
        <f t="shared" si="189"/>
        <v>81.578947368421069</v>
      </c>
      <c r="BU121" s="14">
        <f t="shared" si="190"/>
        <v>42.10526315789474</v>
      </c>
      <c r="BV121" s="14">
        <f t="shared" si="191"/>
        <v>90.789473684210535</v>
      </c>
      <c r="BW121" s="14">
        <f t="shared" si="192"/>
        <v>60.526315789473685</v>
      </c>
      <c r="BX121" s="13">
        <f t="shared" si="193"/>
        <v>52.631578947368418</v>
      </c>
      <c r="BY121" s="14">
        <f t="shared" si="194"/>
        <v>100</v>
      </c>
      <c r="BZ121" s="14">
        <f t="shared" si="195"/>
        <v>0</v>
      </c>
      <c r="CA121" s="13">
        <f t="shared" si="196"/>
        <v>0</v>
      </c>
      <c r="CB121" s="14">
        <f t="shared" si="197"/>
        <v>0</v>
      </c>
      <c r="CE121" s="13">
        <v>6.2</v>
      </c>
      <c r="CF121" s="14">
        <v>3.2</v>
      </c>
      <c r="CG121" s="14">
        <v>6.9</v>
      </c>
      <c r="CH121" s="14">
        <v>4.5999999999999996</v>
      </c>
      <c r="CI121" s="13">
        <v>4</v>
      </c>
      <c r="CJ121" s="14">
        <v>7.6</v>
      </c>
      <c r="CN121" s="5" t="s">
        <v>180</v>
      </c>
      <c r="CO121" s="5" t="s">
        <v>180</v>
      </c>
      <c r="CP121" s="8">
        <v>0.9</v>
      </c>
      <c r="CQ121" s="5">
        <v>0.4</v>
      </c>
      <c r="CR121" s="5">
        <v>0.7</v>
      </c>
      <c r="CS121" s="5">
        <v>0.9</v>
      </c>
      <c r="CT121" s="8">
        <v>1.4</v>
      </c>
      <c r="CU121" s="5">
        <v>1</v>
      </c>
      <c r="CV121" s="5" t="s">
        <v>180</v>
      </c>
      <c r="CW121" s="8" t="s">
        <v>180</v>
      </c>
      <c r="CX121" s="5" t="s">
        <v>180</v>
      </c>
      <c r="CY121" s="9" t="str">
        <f t="shared" si="176"/>
        <v/>
      </c>
      <c r="CZ121" s="9" t="str">
        <f t="shared" si="177"/>
        <v/>
      </c>
      <c r="DA121" s="9">
        <f t="shared" si="178"/>
        <v>14.516129032258066</v>
      </c>
      <c r="DB121" s="9">
        <f t="shared" si="179"/>
        <v>12.5</v>
      </c>
      <c r="DC121" s="9">
        <f t="shared" si="180"/>
        <v>10.144927536231883</v>
      </c>
      <c r="DD121" s="9">
        <f t="shared" si="181"/>
        <v>19.565217391304348</v>
      </c>
      <c r="DE121" s="9">
        <f t="shared" si="182"/>
        <v>35</v>
      </c>
      <c r="DF121" s="9">
        <f t="shared" si="183"/>
        <v>13.157894736842104</v>
      </c>
      <c r="DG121" s="9" t="str">
        <f t="shared" si="184"/>
        <v/>
      </c>
      <c r="DH121" s="9" t="str">
        <f t="shared" si="185"/>
        <v/>
      </c>
      <c r="DI121" s="9" t="str">
        <f t="shared" si="186"/>
        <v/>
      </c>
    </row>
    <row r="122" spans="1:113" x14ac:dyDescent="0.2">
      <c r="A122" s="3" t="s">
        <v>300</v>
      </c>
      <c r="B122" s="3" t="e">
        <f>VLOOKUP(A122,#REF!,5,FALSE)</f>
        <v>#REF!</v>
      </c>
      <c r="C122" s="4">
        <v>5</v>
      </c>
      <c r="D122" s="35">
        <f t="shared" si="121"/>
        <v>-22.508080808080809</v>
      </c>
      <c r="E122" s="35">
        <f t="shared" si="122"/>
        <v>-18.888888888888896</v>
      </c>
      <c r="F122" s="35" t="str">
        <f t="shared" si="123"/>
        <v/>
      </c>
      <c r="G122" s="35" t="str">
        <f t="shared" si="124"/>
        <v/>
      </c>
      <c r="H122" s="35" t="str">
        <f t="shared" si="125"/>
        <v/>
      </c>
      <c r="I122" s="35" t="str">
        <f t="shared" si="126"/>
        <v/>
      </c>
      <c r="J122" s="35" t="str">
        <f t="shared" si="127"/>
        <v/>
      </c>
      <c r="K122" s="35" t="str">
        <f t="shared" si="128"/>
        <v/>
      </c>
      <c r="L122" s="35">
        <f t="shared" si="129"/>
        <v>-12.657142857142862</v>
      </c>
      <c r="M122" s="35">
        <f t="shared" si="130"/>
        <v>-13.538679245283014</v>
      </c>
      <c r="N122" s="35">
        <f t="shared" si="131"/>
        <v>-14.848484848484853</v>
      </c>
      <c r="O122" s="36">
        <f t="shared" si="132"/>
        <v>-2.0999999999999996</v>
      </c>
      <c r="P122" s="35">
        <f t="shared" si="133"/>
        <v>0.10000000000000053</v>
      </c>
      <c r="Q122" s="35" t="str">
        <f t="shared" si="134"/>
        <v/>
      </c>
      <c r="R122" s="35" t="str">
        <f t="shared" si="135"/>
        <v/>
      </c>
      <c r="S122" s="35" t="str">
        <f t="shared" si="136"/>
        <v/>
      </c>
      <c r="T122" s="35" t="str">
        <f t="shared" si="137"/>
        <v/>
      </c>
      <c r="U122" s="35" t="str">
        <f t="shared" si="138"/>
        <v/>
      </c>
      <c r="V122" s="35" t="str">
        <f t="shared" si="139"/>
        <v/>
      </c>
      <c r="W122" s="35">
        <f t="shared" si="140"/>
        <v>1.5999999999999996</v>
      </c>
      <c r="X122" s="35">
        <f t="shared" si="141"/>
        <v>0.90000000000000036</v>
      </c>
      <c r="Y122" s="35">
        <f t="shared" si="142"/>
        <v>-0.5</v>
      </c>
      <c r="Z122" s="35">
        <f t="shared" si="143"/>
        <v>68.678513071895424</v>
      </c>
      <c r="AA122" s="35">
        <f t="shared" si="144"/>
        <v>100.00000000000001</v>
      </c>
      <c r="AB122" s="35">
        <f t="shared" si="145"/>
        <v>0</v>
      </c>
      <c r="AC122" s="35">
        <f t="shared" si="146"/>
        <v>0</v>
      </c>
      <c r="AD122" s="35">
        <f t="shared" si="147"/>
        <v>0</v>
      </c>
      <c r="AE122" s="35">
        <f t="shared" si="148"/>
        <v>0</v>
      </c>
      <c r="AF122" s="35">
        <f t="shared" si="149"/>
        <v>0</v>
      </c>
      <c r="AG122" s="35">
        <f t="shared" si="150"/>
        <v>0</v>
      </c>
      <c r="AH122" s="35">
        <f t="shared" si="151"/>
        <v>100</v>
      </c>
      <c r="AI122" s="35">
        <f t="shared" si="152"/>
        <v>100</v>
      </c>
      <c r="AJ122" s="35">
        <f t="shared" si="153"/>
        <v>85.59782608695653</v>
      </c>
      <c r="AK122" s="36">
        <f t="shared" si="198"/>
        <v>69.444444444444443</v>
      </c>
      <c r="AL122" s="35">
        <f t="shared" si="199"/>
        <v>100</v>
      </c>
      <c r="AM122" s="35">
        <f t="shared" si="200"/>
        <v>0</v>
      </c>
      <c r="AN122" s="35">
        <f t="shared" si="201"/>
        <v>0</v>
      </c>
      <c r="AO122" s="35">
        <f t="shared" si="202"/>
        <v>0</v>
      </c>
      <c r="AP122" s="35">
        <f t="shared" si="203"/>
        <v>0</v>
      </c>
      <c r="AQ122" s="35">
        <f t="shared" si="204"/>
        <v>0</v>
      </c>
      <c r="AR122" s="35">
        <f t="shared" si="205"/>
        <v>0</v>
      </c>
      <c r="AS122" s="35">
        <f t="shared" si="206"/>
        <v>100</v>
      </c>
      <c r="AT122" s="35">
        <f t="shared" si="207"/>
        <v>100</v>
      </c>
      <c r="AU122" s="35">
        <f t="shared" si="208"/>
        <v>82.5</v>
      </c>
      <c r="AV122" s="36">
        <f t="shared" si="154"/>
        <v>53.562373225152143</v>
      </c>
      <c r="AW122" s="35">
        <f t="shared" si="155"/>
        <v>77.990001281886961</v>
      </c>
      <c r="AX122" s="35">
        <f t="shared" si="156"/>
        <v>0</v>
      </c>
      <c r="AY122" s="35">
        <f t="shared" si="157"/>
        <v>0</v>
      </c>
      <c r="AZ122" s="35">
        <f t="shared" si="158"/>
        <v>0</v>
      </c>
      <c r="BA122" s="35">
        <f t="shared" si="159"/>
        <v>0</v>
      </c>
      <c r="BB122" s="35">
        <f t="shared" si="160"/>
        <v>0</v>
      </c>
      <c r="BC122" s="35">
        <f t="shared" si="161"/>
        <v>0</v>
      </c>
      <c r="BD122" s="35">
        <f t="shared" si="162"/>
        <v>100</v>
      </c>
      <c r="BE122" s="35">
        <f t="shared" si="163"/>
        <v>88.801313628899848</v>
      </c>
      <c r="BF122" s="35">
        <f t="shared" si="164"/>
        <v>76.01199400299852</v>
      </c>
      <c r="BG122" s="36">
        <f t="shared" si="165"/>
        <v>9.1911764705882355</v>
      </c>
      <c r="BH122" s="35">
        <f t="shared" si="166"/>
        <v>13.382899628252789</v>
      </c>
      <c r="BI122" s="35">
        <f t="shared" si="167"/>
        <v>0</v>
      </c>
      <c r="BJ122" s="35">
        <f t="shared" si="168"/>
        <v>0</v>
      </c>
      <c r="BK122" s="35">
        <f t="shared" si="169"/>
        <v>0</v>
      </c>
      <c r="BL122" s="35">
        <f t="shared" si="170"/>
        <v>0</v>
      </c>
      <c r="BM122" s="35">
        <f t="shared" si="171"/>
        <v>0</v>
      </c>
      <c r="BN122" s="35">
        <f t="shared" si="172"/>
        <v>0</v>
      </c>
      <c r="BO122" s="35">
        <f t="shared" si="173"/>
        <v>17.159763313609464</v>
      </c>
      <c r="BP122" s="35">
        <f t="shared" si="174"/>
        <v>15.238095238095237</v>
      </c>
      <c r="BQ122" s="35">
        <f t="shared" si="175"/>
        <v>13.043478260869565</v>
      </c>
      <c r="BR122" s="13">
        <f t="shared" si="187"/>
        <v>57.471264367816097</v>
      </c>
      <c r="BS122" s="14">
        <f t="shared" si="188"/>
        <v>82.758620689655189</v>
      </c>
      <c r="BT122" s="13">
        <f t="shared" si="189"/>
        <v>0</v>
      </c>
      <c r="BU122" s="14">
        <f t="shared" si="190"/>
        <v>0</v>
      </c>
      <c r="BV122" s="14">
        <f t="shared" si="191"/>
        <v>0</v>
      </c>
      <c r="BW122" s="14">
        <f t="shared" si="192"/>
        <v>0</v>
      </c>
      <c r="BX122" s="13">
        <f t="shared" si="193"/>
        <v>0</v>
      </c>
      <c r="BY122" s="14">
        <f t="shared" si="194"/>
        <v>0</v>
      </c>
      <c r="BZ122" s="14">
        <f t="shared" si="195"/>
        <v>100</v>
      </c>
      <c r="CA122" s="13">
        <f t="shared" si="196"/>
        <v>91.954022988505756</v>
      </c>
      <c r="CB122" s="14">
        <f t="shared" si="197"/>
        <v>75.862068965517253</v>
      </c>
      <c r="CC122" s="13">
        <v>5</v>
      </c>
      <c r="CD122" s="14">
        <v>7.2</v>
      </c>
      <c r="CK122" s="14">
        <v>8.6999999999999993</v>
      </c>
      <c r="CL122" s="13">
        <v>8</v>
      </c>
      <c r="CM122" s="14">
        <v>6.6</v>
      </c>
      <c r="CN122" s="5">
        <v>0.7</v>
      </c>
      <c r="CO122" s="5">
        <v>1.2</v>
      </c>
      <c r="CP122" s="8" t="s">
        <v>180</v>
      </c>
      <c r="CQ122" s="5" t="s">
        <v>180</v>
      </c>
      <c r="CR122" s="5" t="s">
        <v>180</v>
      </c>
      <c r="CS122" s="5" t="s">
        <v>180</v>
      </c>
      <c r="CT122" s="8" t="s">
        <v>180</v>
      </c>
      <c r="CU122" s="5" t="s">
        <v>180</v>
      </c>
      <c r="CV122" s="5">
        <v>1.2</v>
      </c>
      <c r="CW122" s="8">
        <v>1.3</v>
      </c>
      <c r="CX122" s="5">
        <v>1.1000000000000001</v>
      </c>
      <c r="CY122" s="9">
        <f t="shared" si="176"/>
        <v>13.999999999999998</v>
      </c>
      <c r="CZ122" s="9">
        <f t="shared" si="177"/>
        <v>16.666666666666664</v>
      </c>
      <c r="DA122" s="9" t="str">
        <f t="shared" si="178"/>
        <v/>
      </c>
      <c r="DB122" s="9" t="str">
        <f t="shared" si="179"/>
        <v/>
      </c>
      <c r="DC122" s="9" t="str">
        <f t="shared" si="180"/>
        <v/>
      </c>
      <c r="DD122" s="9" t="str">
        <f t="shared" si="181"/>
        <v/>
      </c>
      <c r="DE122" s="9" t="str">
        <f t="shared" si="182"/>
        <v/>
      </c>
      <c r="DF122" s="9" t="str">
        <f t="shared" si="183"/>
        <v/>
      </c>
      <c r="DG122" s="9">
        <f t="shared" si="184"/>
        <v>13.793103448275861</v>
      </c>
      <c r="DH122" s="9">
        <f t="shared" si="185"/>
        <v>16.25</v>
      </c>
      <c r="DI122" s="9">
        <f t="shared" si="186"/>
        <v>16.666666666666668</v>
      </c>
    </row>
    <row r="123" spans="1:113" x14ac:dyDescent="0.2">
      <c r="A123" s="3" t="s">
        <v>301</v>
      </c>
      <c r="B123" s="3" t="e">
        <f>VLOOKUP(A123,#REF!,5,FALSE)</f>
        <v>#REF!</v>
      </c>
      <c r="C123" s="4">
        <v>4</v>
      </c>
      <c r="D123" s="35">
        <f t="shared" si="121"/>
        <v>-22.208080808080808</v>
      </c>
      <c r="E123" s="35">
        <f t="shared" si="122"/>
        <v>-17.588888888888896</v>
      </c>
      <c r="F123" s="35">
        <f t="shared" si="123"/>
        <v>-15.124427480916017</v>
      </c>
      <c r="G123" s="35">
        <f t="shared" si="124"/>
        <v>-19.199218749999996</v>
      </c>
      <c r="H123" s="35">
        <f t="shared" si="125"/>
        <v>-13.583593750000007</v>
      </c>
      <c r="I123" s="35">
        <f t="shared" si="126"/>
        <v>-8.0846774193548381</v>
      </c>
      <c r="J123" s="35" t="str">
        <f t="shared" si="127"/>
        <v/>
      </c>
      <c r="K123" s="35" t="str">
        <f t="shared" si="128"/>
        <v/>
      </c>
      <c r="L123" s="35">
        <f t="shared" si="129"/>
        <v>-12.957142857142861</v>
      </c>
      <c r="M123" s="35">
        <f t="shared" si="130"/>
        <v>-16.938679245283012</v>
      </c>
      <c r="N123" s="35">
        <f t="shared" si="131"/>
        <v>-10.448484848484853</v>
      </c>
      <c r="O123" s="36">
        <f t="shared" si="132"/>
        <v>-2.3777777777777773</v>
      </c>
      <c r="P123" s="35">
        <f t="shared" si="133"/>
        <v>0.82222222222222285</v>
      </c>
      <c r="Q123" s="35">
        <f t="shared" si="134"/>
        <v>2.4222222222222225</v>
      </c>
      <c r="R123" s="35">
        <f t="shared" si="135"/>
        <v>-3.477777777777777</v>
      </c>
      <c r="S123" s="35">
        <f t="shared" si="136"/>
        <v>1.2222222222222232</v>
      </c>
      <c r="T123" s="35">
        <f t="shared" si="137"/>
        <v>0.4222222222222225</v>
      </c>
      <c r="U123" s="35" t="str">
        <f t="shared" si="138"/>
        <v/>
      </c>
      <c r="V123" s="35" t="str">
        <f t="shared" si="139"/>
        <v/>
      </c>
      <c r="W123" s="35">
        <f t="shared" si="140"/>
        <v>0.72222222222222321</v>
      </c>
      <c r="X123" s="35">
        <f t="shared" si="141"/>
        <v>-3.0777777777777775</v>
      </c>
      <c r="Y123" s="35">
        <f t="shared" si="142"/>
        <v>3.3222222222222229</v>
      </c>
      <c r="Z123" s="35">
        <f t="shared" si="143"/>
        <v>61.665224913494811</v>
      </c>
      <c r="AA123" s="35">
        <f t="shared" si="144"/>
        <v>100</v>
      </c>
      <c r="AB123" s="35">
        <f t="shared" si="145"/>
        <v>83.207966186689589</v>
      </c>
      <c r="AC123" s="35">
        <f t="shared" si="146"/>
        <v>36.732831394022355</v>
      </c>
      <c r="AD123" s="35">
        <f t="shared" si="147"/>
        <v>78.483245149911824</v>
      </c>
      <c r="AE123" s="35">
        <f t="shared" si="148"/>
        <v>100</v>
      </c>
      <c r="AF123" s="35">
        <f t="shared" si="149"/>
        <v>0</v>
      </c>
      <c r="AG123" s="35">
        <f t="shared" si="150"/>
        <v>0</v>
      </c>
      <c r="AH123" s="35">
        <f t="shared" si="151"/>
        <v>100</v>
      </c>
      <c r="AI123" s="35">
        <f t="shared" si="152"/>
        <v>40.304761904761904</v>
      </c>
      <c r="AJ123" s="35">
        <f t="shared" si="153"/>
        <v>100</v>
      </c>
      <c r="AK123" s="36">
        <f t="shared" si="198"/>
        <v>62.352941176470587</v>
      </c>
      <c r="AL123" s="35">
        <f t="shared" si="199"/>
        <v>100</v>
      </c>
      <c r="AM123" s="35">
        <f t="shared" si="200"/>
        <v>100</v>
      </c>
      <c r="AN123" s="35">
        <f t="shared" si="201"/>
        <v>41.584158415841586</v>
      </c>
      <c r="AO123" s="35">
        <f t="shared" si="202"/>
        <v>88.118811881188122</v>
      </c>
      <c r="AP123" s="35">
        <f t="shared" si="203"/>
        <v>80.198019801980195</v>
      </c>
      <c r="AQ123" s="35">
        <f t="shared" si="204"/>
        <v>0</v>
      </c>
      <c r="AR123" s="35">
        <f t="shared" si="205"/>
        <v>0</v>
      </c>
      <c r="AS123" s="35">
        <f t="shared" si="206"/>
        <v>100</v>
      </c>
      <c r="AT123" s="35">
        <f t="shared" si="207"/>
        <v>41.818181818181813</v>
      </c>
      <c r="AU123" s="35">
        <f t="shared" si="208"/>
        <v>100</v>
      </c>
      <c r="AV123" s="36">
        <f t="shared" si="154"/>
        <v>41.496459694989106</v>
      </c>
      <c r="AW123" s="35">
        <f t="shared" si="155"/>
        <v>67.293129560787548</v>
      </c>
      <c r="AX123" s="35">
        <f t="shared" si="156"/>
        <v>83.207966186689589</v>
      </c>
      <c r="AY123" s="35">
        <f t="shared" si="157"/>
        <v>36.732831394022355</v>
      </c>
      <c r="AZ123" s="35">
        <f t="shared" si="158"/>
        <v>78.483245149911824</v>
      </c>
      <c r="BA123" s="35">
        <f t="shared" si="159"/>
        <v>100</v>
      </c>
      <c r="BB123" s="35">
        <f t="shared" si="160"/>
        <v>0</v>
      </c>
      <c r="BC123" s="35">
        <f t="shared" si="161"/>
        <v>0</v>
      </c>
      <c r="BD123" s="35">
        <f t="shared" si="162"/>
        <v>70.567609029147491</v>
      </c>
      <c r="BE123" s="35">
        <f t="shared" si="163"/>
        <v>37.319223985890652</v>
      </c>
      <c r="BF123" s="35">
        <f t="shared" si="164"/>
        <v>92.592592592592595</v>
      </c>
      <c r="BG123" s="36">
        <f t="shared" si="165"/>
        <v>9.742647058823529</v>
      </c>
      <c r="BH123" s="35">
        <f t="shared" si="166"/>
        <v>15.799256505576208</v>
      </c>
      <c r="BI123" s="35">
        <f t="shared" si="167"/>
        <v>19.535783365570598</v>
      </c>
      <c r="BJ123" s="35">
        <f t="shared" si="168"/>
        <v>8.6242299794661186</v>
      </c>
      <c r="BK123" s="35">
        <f t="shared" si="169"/>
        <v>18.42650103519669</v>
      </c>
      <c r="BL123" s="35">
        <f t="shared" si="170"/>
        <v>23.478260869565219</v>
      </c>
      <c r="BM123" s="35">
        <f t="shared" si="171"/>
        <v>0</v>
      </c>
      <c r="BN123" s="35">
        <f t="shared" si="172"/>
        <v>0</v>
      </c>
      <c r="BO123" s="35">
        <f t="shared" si="173"/>
        <v>16.568047337278106</v>
      </c>
      <c r="BP123" s="35">
        <f t="shared" si="174"/>
        <v>8.761904761904761</v>
      </c>
      <c r="BQ123" s="35">
        <f t="shared" si="175"/>
        <v>21.739130434782609</v>
      </c>
      <c r="BR123" s="13">
        <f t="shared" si="187"/>
        <v>48.18181818181818</v>
      </c>
      <c r="BS123" s="14">
        <f t="shared" si="188"/>
        <v>77.272727272727266</v>
      </c>
      <c r="BT123" s="13">
        <f t="shared" si="189"/>
        <v>91.818181818181813</v>
      </c>
      <c r="BU123" s="14">
        <f t="shared" si="190"/>
        <v>38.181818181818187</v>
      </c>
      <c r="BV123" s="14">
        <f t="shared" si="191"/>
        <v>80.909090909090907</v>
      </c>
      <c r="BW123" s="14">
        <f t="shared" si="192"/>
        <v>73.636363636363626</v>
      </c>
      <c r="BX123" s="13">
        <f t="shared" si="193"/>
        <v>0</v>
      </c>
      <c r="BY123" s="14">
        <f t="shared" si="194"/>
        <v>0</v>
      </c>
      <c r="BZ123" s="14">
        <f t="shared" si="195"/>
        <v>76.363636363636374</v>
      </c>
      <c r="CA123" s="13">
        <f t="shared" si="196"/>
        <v>41.818181818181813</v>
      </c>
      <c r="CB123" s="14">
        <f t="shared" si="197"/>
        <v>100</v>
      </c>
      <c r="CC123" s="13">
        <v>5.3</v>
      </c>
      <c r="CD123" s="14">
        <v>8.5</v>
      </c>
      <c r="CE123" s="13">
        <v>10.1</v>
      </c>
      <c r="CF123" s="14">
        <v>4.2</v>
      </c>
      <c r="CG123" s="14">
        <v>8.9</v>
      </c>
      <c r="CH123" s="14">
        <v>8.1</v>
      </c>
      <c r="CK123" s="14">
        <v>8.4</v>
      </c>
      <c r="CL123" s="13">
        <v>4.5999999999999996</v>
      </c>
      <c r="CM123" s="14">
        <v>11</v>
      </c>
      <c r="CN123" s="5">
        <v>0.9</v>
      </c>
      <c r="CO123" s="5">
        <v>2.2999999999999998</v>
      </c>
      <c r="CP123" s="8">
        <v>2.2999999999999998</v>
      </c>
      <c r="CQ123" s="5">
        <v>0.5</v>
      </c>
      <c r="CR123" s="5">
        <v>1.5</v>
      </c>
      <c r="CS123" s="5">
        <v>1</v>
      </c>
      <c r="CT123" s="8" t="s">
        <v>180</v>
      </c>
      <c r="CU123" s="5" t="s">
        <v>180</v>
      </c>
      <c r="CV123" s="5">
        <v>0.5</v>
      </c>
      <c r="CW123" s="8">
        <v>0.3</v>
      </c>
      <c r="CX123" s="5">
        <v>1.6</v>
      </c>
      <c r="CY123" s="9">
        <f t="shared" si="176"/>
        <v>16.981132075471699</v>
      </c>
      <c r="CZ123" s="9">
        <f t="shared" si="177"/>
        <v>27.058823529411764</v>
      </c>
      <c r="DA123" s="9">
        <f t="shared" si="178"/>
        <v>22.772277227722771</v>
      </c>
      <c r="DB123" s="9">
        <f t="shared" si="179"/>
        <v>11.904761904761903</v>
      </c>
      <c r="DC123" s="9">
        <f t="shared" si="180"/>
        <v>16.853932584269664</v>
      </c>
      <c r="DD123" s="9">
        <f t="shared" si="181"/>
        <v>12.345679012345681</v>
      </c>
      <c r="DE123" s="9" t="str">
        <f t="shared" si="182"/>
        <v/>
      </c>
      <c r="DF123" s="9" t="str">
        <f t="shared" si="183"/>
        <v/>
      </c>
      <c r="DG123" s="9">
        <f t="shared" si="184"/>
        <v>5.9523809523809517</v>
      </c>
      <c r="DH123" s="9">
        <f t="shared" si="185"/>
        <v>6.5217391304347823</v>
      </c>
      <c r="DI123" s="9">
        <f t="shared" si="186"/>
        <v>14.545454545454547</v>
      </c>
    </row>
    <row r="124" spans="1:113" x14ac:dyDescent="0.2">
      <c r="A124" s="3" t="s">
        <v>302</v>
      </c>
      <c r="B124" s="3" t="e">
        <f>VLOOKUP(A124,#REF!,5,FALSE)</f>
        <v>#REF!</v>
      </c>
      <c r="C124" s="4">
        <v>4</v>
      </c>
      <c r="D124" s="35">
        <f t="shared" si="121"/>
        <v>-15.80808080808081</v>
      </c>
      <c r="E124" s="35">
        <f t="shared" si="122"/>
        <v>-14.288888888888895</v>
      </c>
      <c r="F124" s="35">
        <f t="shared" si="123"/>
        <v>-22.424427480916016</v>
      </c>
      <c r="G124" s="35" t="str">
        <f t="shared" si="124"/>
        <v/>
      </c>
      <c r="H124" s="35">
        <f t="shared" si="125"/>
        <v>-16.983593750000008</v>
      </c>
      <c r="I124" s="35">
        <f t="shared" si="126"/>
        <v>-8.884677419354837</v>
      </c>
      <c r="J124" s="35" t="str">
        <f t="shared" si="127"/>
        <v/>
      </c>
      <c r="K124" s="35" t="str">
        <f t="shared" si="128"/>
        <v/>
      </c>
      <c r="L124" s="35">
        <f t="shared" si="129"/>
        <v>-12.657142857142862</v>
      </c>
      <c r="M124" s="35">
        <f t="shared" si="130"/>
        <v>-15.138679245283013</v>
      </c>
      <c r="N124" s="35">
        <f t="shared" si="131"/>
        <v>-13.648484848484852</v>
      </c>
      <c r="O124" s="36">
        <f t="shared" si="132"/>
        <v>3.95</v>
      </c>
      <c r="P124" s="35">
        <f t="shared" si="133"/>
        <v>4.0500000000000016</v>
      </c>
      <c r="Q124" s="35">
        <f t="shared" si="134"/>
        <v>-4.9499999999999993</v>
      </c>
      <c r="R124" s="35" t="str">
        <f t="shared" si="135"/>
        <v/>
      </c>
      <c r="S124" s="35">
        <f t="shared" si="136"/>
        <v>-2.2499999999999991</v>
      </c>
      <c r="T124" s="35">
        <f t="shared" si="137"/>
        <v>-0.44999999999999929</v>
      </c>
      <c r="U124" s="35" t="str">
        <f t="shared" si="138"/>
        <v/>
      </c>
      <c r="V124" s="35" t="str">
        <f t="shared" si="139"/>
        <v/>
      </c>
      <c r="W124" s="35">
        <f t="shared" si="140"/>
        <v>0.95000000000000018</v>
      </c>
      <c r="X124" s="35">
        <f t="shared" si="141"/>
        <v>-1.3499999999999988</v>
      </c>
      <c r="Y124" s="35">
        <f t="shared" si="142"/>
        <v>5.0000000000000711E-2</v>
      </c>
      <c r="Z124" s="35">
        <f t="shared" si="143"/>
        <v>98.0589481555334</v>
      </c>
      <c r="AA124" s="35">
        <f t="shared" si="144"/>
        <v>99.999999999999986</v>
      </c>
      <c r="AB124" s="35">
        <f t="shared" si="145"/>
        <v>25.595506213401869</v>
      </c>
      <c r="AC124" s="35">
        <f t="shared" si="146"/>
        <v>0</v>
      </c>
      <c r="AD124" s="35">
        <f t="shared" si="147"/>
        <v>53.816046966731896</v>
      </c>
      <c r="AE124" s="35">
        <f t="shared" si="148"/>
        <v>100</v>
      </c>
      <c r="AF124" s="35">
        <f t="shared" si="149"/>
        <v>0</v>
      </c>
      <c r="AG124" s="35">
        <f t="shared" si="150"/>
        <v>0</v>
      </c>
      <c r="AH124" s="35">
        <f t="shared" si="151"/>
        <v>100</v>
      </c>
      <c r="AI124" s="35">
        <f t="shared" si="152"/>
        <v>79.081807081807085</v>
      </c>
      <c r="AJ124" s="35">
        <f t="shared" si="153"/>
        <v>100</v>
      </c>
      <c r="AK124" s="36">
        <f t="shared" si="198"/>
        <v>99.152542372881356</v>
      </c>
      <c r="AL124" s="35">
        <f t="shared" si="199"/>
        <v>100</v>
      </c>
      <c r="AM124" s="35">
        <f t="shared" si="200"/>
        <v>38.356164383561648</v>
      </c>
      <c r="AN124" s="35">
        <f t="shared" si="201"/>
        <v>0</v>
      </c>
      <c r="AO124" s="35">
        <f t="shared" si="202"/>
        <v>75.342465753424662</v>
      </c>
      <c r="AP124" s="35">
        <f t="shared" si="203"/>
        <v>100</v>
      </c>
      <c r="AQ124" s="35">
        <f t="shared" si="204"/>
        <v>0</v>
      </c>
      <c r="AR124" s="35">
        <f t="shared" si="205"/>
        <v>0</v>
      </c>
      <c r="AS124" s="35">
        <f t="shared" si="206"/>
        <v>100</v>
      </c>
      <c r="AT124" s="35">
        <f t="shared" si="207"/>
        <v>82.051282051282058</v>
      </c>
      <c r="AU124" s="35">
        <f t="shared" si="208"/>
        <v>100</v>
      </c>
      <c r="AV124" s="36">
        <f t="shared" si="154"/>
        <v>98.0589481555334</v>
      </c>
      <c r="AW124" s="35">
        <f t="shared" si="155"/>
        <v>99.999999999999986</v>
      </c>
      <c r="AX124" s="35">
        <f t="shared" si="156"/>
        <v>24.692653181654261</v>
      </c>
      <c r="AY124" s="35">
        <f t="shared" si="157"/>
        <v>0</v>
      </c>
      <c r="AZ124" s="35">
        <f t="shared" si="158"/>
        <v>51.917745727620449</v>
      </c>
      <c r="BA124" s="35">
        <f t="shared" si="159"/>
        <v>96.472611152051101</v>
      </c>
      <c r="BB124" s="35">
        <f t="shared" si="160"/>
        <v>0</v>
      </c>
      <c r="BC124" s="35">
        <f t="shared" si="161"/>
        <v>0</v>
      </c>
      <c r="BD124" s="35">
        <f t="shared" si="162"/>
        <v>78.236886972219423</v>
      </c>
      <c r="BE124" s="35">
        <f t="shared" si="163"/>
        <v>55.580306698950764</v>
      </c>
      <c r="BF124" s="35">
        <f t="shared" si="164"/>
        <v>70.282039257720911</v>
      </c>
      <c r="BG124" s="36">
        <f t="shared" si="165"/>
        <v>21.507352941176471</v>
      </c>
      <c r="BH124" s="35">
        <f t="shared" si="166"/>
        <v>21.933085501858738</v>
      </c>
      <c r="BI124" s="35">
        <f t="shared" si="167"/>
        <v>5.4158607350096712</v>
      </c>
      <c r="BJ124" s="35">
        <f t="shared" si="168"/>
        <v>0</v>
      </c>
      <c r="BK124" s="35">
        <f t="shared" si="169"/>
        <v>11.387163561076605</v>
      </c>
      <c r="BL124" s="35">
        <f t="shared" si="170"/>
        <v>21.159420289855074</v>
      </c>
      <c r="BM124" s="35">
        <f t="shared" si="171"/>
        <v>0</v>
      </c>
      <c r="BN124" s="35">
        <f t="shared" si="172"/>
        <v>0</v>
      </c>
      <c r="BO124" s="35">
        <f t="shared" si="173"/>
        <v>17.159763313609464</v>
      </c>
      <c r="BP124" s="35">
        <f t="shared" si="174"/>
        <v>12.19047619047619</v>
      </c>
      <c r="BQ124" s="35">
        <f t="shared" si="175"/>
        <v>15.41501976284585</v>
      </c>
      <c r="BR124" s="13">
        <f t="shared" si="187"/>
        <v>99.152542372881342</v>
      </c>
      <c r="BS124" s="14">
        <f t="shared" si="188"/>
        <v>100</v>
      </c>
      <c r="BT124" s="13">
        <f t="shared" si="189"/>
        <v>23.728813559322031</v>
      </c>
      <c r="BU124" s="14">
        <f t="shared" si="190"/>
        <v>0</v>
      </c>
      <c r="BV124" s="14">
        <f t="shared" si="191"/>
        <v>46.610169491525419</v>
      </c>
      <c r="BW124" s="14">
        <f t="shared" si="192"/>
        <v>61.86440677966101</v>
      </c>
      <c r="BX124" s="13">
        <f t="shared" si="193"/>
        <v>0</v>
      </c>
      <c r="BY124" s="14">
        <f t="shared" si="194"/>
        <v>0</v>
      </c>
      <c r="BZ124" s="14">
        <f t="shared" si="195"/>
        <v>73.72881355932202</v>
      </c>
      <c r="CA124" s="13">
        <f t="shared" si="196"/>
        <v>54.237288135593218</v>
      </c>
      <c r="CB124" s="14">
        <f t="shared" si="197"/>
        <v>66.101694915254228</v>
      </c>
      <c r="CC124" s="13">
        <v>11.7</v>
      </c>
      <c r="CD124" s="14">
        <v>11.8</v>
      </c>
      <c r="CE124" s="13">
        <v>2.8</v>
      </c>
      <c r="CG124" s="14">
        <v>5.5</v>
      </c>
      <c r="CH124" s="14">
        <v>7.3</v>
      </c>
      <c r="CK124" s="14">
        <v>8.6999999999999993</v>
      </c>
      <c r="CL124" s="13">
        <v>6.4</v>
      </c>
      <c r="CM124" s="14">
        <v>7.8</v>
      </c>
      <c r="CN124" s="5">
        <v>2.2999999999999998</v>
      </c>
      <c r="CO124" s="5">
        <v>2.1</v>
      </c>
      <c r="CP124" s="8">
        <v>1.3</v>
      </c>
      <c r="CQ124" s="5" t="s">
        <v>180</v>
      </c>
      <c r="CR124" s="5">
        <v>0.9</v>
      </c>
      <c r="CS124" s="5">
        <v>1.2</v>
      </c>
      <c r="CT124" s="8" t="s">
        <v>180</v>
      </c>
      <c r="CU124" s="5" t="s">
        <v>180</v>
      </c>
      <c r="CV124" s="5">
        <v>1.8</v>
      </c>
      <c r="CW124" s="8">
        <v>1.2</v>
      </c>
      <c r="CX124" s="5">
        <v>1.6</v>
      </c>
      <c r="CY124" s="9">
        <f t="shared" si="176"/>
        <v>19.658119658119659</v>
      </c>
      <c r="CZ124" s="9">
        <f t="shared" si="177"/>
        <v>17.796610169491526</v>
      </c>
      <c r="DA124" s="9">
        <f t="shared" si="178"/>
        <v>46.428571428571438</v>
      </c>
      <c r="DB124" s="9" t="str">
        <f t="shared" si="179"/>
        <v/>
      </c>
      <c r="DC124" s="9">
        <f t="shared" si="180"/>
        <v>16.363636363636363</v>
      </c>
      <c r="DD124" s="9">
        <f t="shared" si="181"/>
        <v>16.43835616438356</v>
      </c>
      <c r="DE124" s="9" t="str">
        <f t="shared" si="182"/>
        <v/>
      </c>
      <c r="DF124" s="9" t="str">
        <f t="shared" si="183"/>
        <v/>
      </c>
      <c r="DG124" s="9">
        <f t="shared" si="184"/>
        <v>20.689655172413797</v>
      </c>
      <c r="DH124" s="9">
        <f t="shared" si="185"/>
        <v>18.749999999999996</v>
      </c>
      <c r="DI124" s="9">
        <f t="shared" si="186"/>
        <v>20.512820512820515</v>
      </c>
    </row>
    <row r="125" spans="1:113" x14ac:dyDescent="0.2">
      <c r="A125" s="3" t="s">
        <v>303</v>
      </c>
      <c r="B125" s="3" t="e">
        <f>VLOOKUP(A125,#REF!,5,FALSE)</f>
        <v>#REF!</v>
      </c>
      <c r="C125" s="4">
        <v>3</v>
      </c>
      <c r="D125" s="35" t="str">
        <f t="shared" si="121"/>
        <v/>
      </c>
      <c r="E125" s="35" t="str">
        <f t="shared" si="122"/>
        <v/>
      </c>
      <c r="F125" s="35">
        <f t="shared" si="123"/>
        <v>-7.7244274809160167</v>
      </c>
      <c r="G125" s="35">
        <f t="shared" si="124"/>
        <v>1.6007812500000043</v>
      </c>
      <c r="H125" s="35">
        <f t="shared" si="125"/>
        <v>-4.9835937500000078</v>
      </c>
      <c r="I125" s="35" t="str">
        <f t="shared" si="126"/>
        <v/>
      </c>
      <c r="J125" s="35">
        <f t="shared" si="127"/>
        <v>10.938938053097349</v>
      </c>
      <c r="K125" s="35">
        <f t="shared" si="128"/>
        <v>10.472268907563027</v>
      </c>
      <c r="L125" s="35" t="str">
        <f t="shared" si="129"/>
        <v/>
      </c>
      <c r="M125" s="35" t="str">
        <f t="shared" si="130"/>
        <v/>
      </c>
      <c r="N125" s="35">
        <f t="shared" si="131"/>
        <v>-6.0484848484848523</v>
      </c>
      <c r="O125" s="36" t="str">
        <f t="shared" si="132"/>
        <v/>
      </c>
      <c r="P125" s="35" t="str">
        <f t="shared" si="133"/>
        <v/>
      </c>
      <c r="Q125" s="35">
        <f t="shared" si="134"/>
        <v>-5.8333333333333321</v>
      </c>
      <c r="R125" s="35">
        <f t="shared" si="135"/>
        <v>1.6666666666666679</v>
      </c>
      <c r="S125" s="35">
        <f t="shared" si="136"/>
        <v>-5.8333333333333321</v>
      </c>
      <c r="T125" s="35" t="str">
        <f t="shared" si="137"/>
        <v/>
      </c>
      <c r="U125" s="35">
        <f t="shared" si="138"/>
        <v>9.7666666666666693</v>
      </c>
      <c r="V125" s="35">
        <f t="shared" si="139"/>
        <v>8.1666666666666679</v>
      </c>
      <c r="W125" s="35" t="str">
        <f t="shared" si="140"/>
        <v/>
      </c>
      <c r="X125" s="35" t="str">
        <f t="shared" si="141"/>
        <v/>
      </c>
      <c r="Y125" s="35">
        <f t="shared" si="142"/>
        <v>-7.9333333333333318</v>
      </c>
      <c r="Z125" s="35">
        <f t="shared" si="143"/>
        <v>0</v>
      </c>
      <c r="AA125" s="35">
        <f t="shared" si="144"/>
        <v>0</v>
      </c>
      <c r="AB125" s="35">
        <f t="shared" si="145"/>
        <v>65.938104448742749</v>
      </c>
      <c r="AC125" s="35">
        <f t="shared" si="146"/>
        <v>100</v>
      </c>
      <c r="AD125" s="35">
        <f t="shared" si="147"/>
        <v>70.579710144927532</v>
      </c>
      <c r="AE125" s="35">
        <f t="shared" si="148"/>
        <v>0</v>
      </c>
      <c r="AF125" s="35">
        <f t="shared" si="149"/>
        <v>96.017078973957823</v>
      </c>
      <c r="AG125" s="35">
        <f t="shared" si="150"/>
        <v>100</v>
      </c>
      <c r="AH125" s="35">
        <f t="shared" si="151"/>
        <v>0</v>
      </c>
      <c r="AI125" s="35">
        <f t="shared" si="152"/>
        <v>0</v>
      </c>
      <c r="AJ125" s="35">
        <f t="shared" si="153"/>
        <v>100</v>
      </c>
      <c r="AK125" s="36">
        <f t="shared" si="198"/>
        <v>0</v>
      </c>
      <c r="AL125" s="35">
        <f t="shared" si="199"/>
        <v>0</v>
      </c>
      <c r="AM125" s="35">
        <f t="shared" si="200"/>
        <v>70</v>
      </c>
      <c r="AN125" s="35">
        <f t="shared" si="201"/>
        <v>100</v>
      </c>
      <c r="AO125" s="35">
        <f t="shared" si="202"/>
        <v>70</v>
      </c>
      <c r="AP125" s="35">
        <f t="shared" si="203"/>
        <v>0</v>
      </c>
      <c r="AQ125" s="35">
        <f t="shared" si="204"/>
        <v>100</v>
      </c>
      <c r="AR125" s="35">
        <f t="shared" si="205"/>
        <v>95.166163141993948</v>
      </c>
      <c r="AS125" s="35">
        <f t="shared" si="206"/>
        <v>0</v>
      </c>
      <c r="AT125" s="35">
        <f t="shared" si="207"/>
        <v>0</v>
      </c>
      <c r="AU125" s="35">
        <f t="shared" si="208"/>
        <v>100</v>
      </c>
      <c r="AV125" s="36">
        <f t="shared" si="154"/>
        <v>0</v>
      </c>
      <c r="AW125" s="35">
        <f t="shared" si="155"/>
        <v>0</v>
      </c>
      <c r="AX125" s="35">
        <f t="shared" si="156"/>
        <v>47.818611648398885</v>
      </c>
      <c r="AY125" s="35">
        <f t="shared" si="157"/>
        <v>72.520452397249116</v>
      </c>
      <c r="AZ125" s="35">
        <f t="shared" si="158"/>
        <v>51.184725097768577</v>
      </c>
      <c r="BA125" s="35">
        <f t="shared" si="159"/>
        <v>0</v>
      </c>
      <c r="BB125" s="35">
        <f t="shared" si="160"/>
        <v>96.017078973957823</v>
      </c>
      <c r="BC125" s="35">
        <f t="shared" si="161"/>
        <v>100</v>
      </c>
      <c r="BD125" s="35">
        <f t="shared" si="162"/>
        <v>0</v>
      </c>
      <c r="BE125" s="35">
        <f t="shared" si="163"/>
        <v>0</v>
      </c>
      <c r="BF125" s="35">
        <f t="shared" si="164"/>
        <v>42.995169082125599</v>
      </c>
      <c r="BG125" s="36">
        <f t="shared" si="165"/>
        <v>0</v>
      </c>
      <c r="BH125" s="35">
        <f t="shared" si="166"/>
        <v>0</v>
      </c>
      <c r="BI125" s="35">
        <f t="shared" si="167"/>
        <v>33.849129593810446</v>
      </c>
      <c r="BJ125" s="35">
        <f t="shared" si="168"/>
        <v>51.3347022587269</v>
      </c>
      <c r="BK125" s="35">
        <f t="shared" si="169"/>
        <v>36.231884057971016</v>
      </c>
      <c r="BL125" s="35">
        <f t="shared" si="170"/>
        <v>0</v>
      </c>
      <c r="BM125" s="35">
        <f t="shared" si="171"/>
        <v>67.967145790554412</v>
      </c>
      <c r="BN125" s="35">
        <f t="shared" si="172"/>
        <v>70.786516853932582</v>
      </c>
      <c r="BO125" s="35">
        <f t="shared" si="173"/>
        <v>0</v>
      </c>
      <c r="BP125" s="35">
        <f t="shared" si="174"/>
        <v>0</v>
      </c>
      <c r="BQ125" s="35">
        <f t="shared" si="175"/>
        <v>30.434782608695652</v>
      </c>
      <c r="BR125" s="13">
        <f t="shared" si="187"/>
        <v>0</v>
      </c>
      <c r="BS125" s="14">
        <f t="shared" si="188"/>
        <v>0</v>
      </c>
      <c r="BT125" s="13">
        <f t="shared" si="189"/>
        <v>52.870090634441084</v>
      </c>
      <c r="BU125" s="14">
        <f t="shared" si="190"/>
        <v>75.528700906344397</v>
      </c>
      <c r="BV125" s="14">
        <f t="shared" si="191"/>
        <v>52.870090634441084</v>
      </c>
      <c r="BW125" s="14">
        <f t="shared" si="192"/>
        <v>0</v>
      </c>
      <c r="BX125" s="13">
        <f t="shared" si="193"/>
        <v>100</v>
      </c>
      <c r="BY125" s="14">
        <f t="shared" si="194"/>
        <v>95.166163141993948</v>
      </c>
      <c r="BZ125" s="14">
        <f t="shared" si="195"/>
        <v>0</v>
      </c>
      <c r="CA125" s="13">
        <f t="shared" si="196"/>
        <v>0</v>
      </c>
      <c r="CB125" s="14">
        <f t="shared" si="197"/>
        <v>46.525679758308158</v>
      </c>
      <c r="CE125" s="13">
        <v>17.5</v>
      </c>
      <c r="CF125" s="14">
        <v>25</v>
      </c>
      <c r="CG125" s="14">
        <v>17.5</v>
      </c>
      <c r="CI125" s="13">
        <v>33.1</v>
      </c>
      <c r="CJ125" s="14">
        <v>31.5</v>
      </c>
      <c r="CM125" s="14">
        <v>15.4</v>
      </c>
      <c r="CN125" s="5" t="s">
        <v>180</v>
      </c>
      <c r="CO125" s="5" t="s">
        <v>180</v>
      </c>
      <c r="CP125" s="8">
        <v>1.8</v>
      </c>
      <c r="CQ125" s="5">
        <v>2.8</v>
      </c>
      <c r="CR125" s="5">
        <v>2.5</v>
      </c>
      <c r="CS125" s="5" t="s">
        <v>180</v>
      </c>
      <c r="CT125" s="8">
        <v>2.7</v>
      </c>
      <c r="CU125" s="5">
        <v>1.2</v>
      </c>
      <c r="CV125" s="5" t="s">
        <v>180</v>
      </c>
      <c r="CW125" s="8" t="s">
        <v>180</v>
      </c>
      <c r="CX125" s="5">
        <v>2.1</v>
      </c>
      <c r="CY125" s="9" t="str">
        <f t="shared" si="176"/>
        <v/>
      </c>
      <c r="CZ125" s="9" t="str">
        <f t="shared" si="177"/>
        <v/>
      </c>
      <c r="DA125" s="9">
        <f t="shared" si="178"/>
        <v>10.285714285714285</v>
      </c>
      <c r="DB125" s="9">
        <f t="shared" si="179"/>
        <v>11.2</v>
      </c>
      <c r="DC125" s="9">
        <f t="shared" si="180"/>
        <v>14.285714285714285</v>
      </c>
      <c r="DD125" s="9" t="str">
        <f t="shared" si="181"/>
        <v/>
      </c>
      <c r="DE125" s="9">
        <f t="shared" si="182"/>
        <v>8.1570996978851973</v>
      </c>
      <c r="DF125" s="9">
        <f t="shared" si="183"/>
        <v>3.8095238095238093</v>
      </c>
      <c r="DG125" s="9" t="str">
        <f t="shared" si="184"/>
        <v/>
      </c>
      <c r="DH125" s="9" t="str">
        <f t="shared" si="185"/>
        <v/>
      </c>
      <c r="DI125" s="9">
        <f t="shared" si="186"/>
        <v>13.636363636363635</v>
      </c>
    </row>
    <row r="126" spans="1:113" x14ac:dyDescent="0.2">
      <c r="A126" s="3" t="s">
        <v>304</v>
      </c>
      <c r="B126" s="3" t="e">
        <f>VLOOKUP(A126,#REF!,5,FALSE)</f>
        <v>#REF!</v>
      </c>
      <c r="C126" s="4">
        <v>5</v>
      </c>
      <c r="D126" s="35">
        <f t="shared" si="121"/>
        <v>-5.3080808080808097</v>
      </c>
      <c r="E126" s="35">
        <f t="shared" si="122"/>
        <v>-2.288888888888895</v>
      </c>
      <c r="F126" s="35">
        <f t="shared" si="123"/>
        <v>-16.624427480916019</v>
      </c>
      <c r="G126" s="35">
        <f t="shared" si="124"/>
        <v>-18.999218749999997</v>
      </c>
      <c r="H126" s="35">
        <f t="shared" si="125"/>
        <v>-9.3835937500000082</v>
      </c>
      <c r="I126" s="35">
        <f t="shared" si="126"/>
        <v>-4.9846774193548384</v>
      </c>
      <c r="J126" s="35">
        <f t="shared" si="127"/>
        <v>-14.461061946902653</v>
      </c>
      <c r="K126" s="35">
        <f t="shared" si="128"/>
        <v>-15.327731092436974</v>
      </c>
      <c r="L126" s="35">
        <f t="shared" si="129"/>
        <v>-8.1571428571428619</v>
      </c>
      <c r="M126" s="35">
        <f t="shared" si="130"/>
        <v>-12.438679245283014</v>
      </c>
      <c r="N126" s="35">
        <f t="shared" si="131"/>
        <v>7.9515151515151459</v>
      </c>
      <c r="O126" s="36">
        <f t="shared" si="132"/>
        <v>8.7090909090909072</v>
      </c>
      <c r="P126" s="35">
        <f t="shared" si="133"/>
        <v>10.309090909090909</v>
      </c>
      <c r="Q126" s="35">
        <f t="shared" si="134"/>
        <v>-4.8909090909090924</v>
      </c>
      <c r="R126" s="35">
        <f t="shared" si="135"/>
        <v>-9.0909090909090917</v>
      </c>
      <c r="S126" s="35">
        <f t="shared" si="136"/>
        <v>-0.39090909090909243</v>
      </c>
      <c r="T126" s="35">
        <f t="shared" si="137"/>
        <v>-2.2909090909090928</v>
      </c>
      <c r="U126" s="35">
        <f t="shared" si="138"/>
        <v>-5.7909090909090919</v>
      </c>
      <c r="V126" s="35">
        <f t="shared" si="139"/>
        <v>-7.7909090909090919</v>
      </c>
      <c r="W126" s="35">
        <f t="shared" si="140"/>
        <v>-0.29090909090909278</v>
      </c>
      <c r="X126" s="35">
        <f t="shared" si="141"/>
        <v>-4.3909090909090924</v>
      </c>
      <c r="Y126" s="35">
        <f t="shared" si="142"/>
        <v>15.909090909090907</v>
      </c>
      <c r="Z126" s="35">
        <f t="shared" si="143"/>
        <v>92.248517053880377</v>
      </c>
      <c r="AA126" s="35">
        <f t="shared" si="144"/>
        <v>100</v>
      </c>
      <c r="AB126" s="35">
        <f t="shared" si="145"/>
        <v>51.239983420834477</v>
      </c>
      <c r="AC126" s="35">
        <f t="shared" si="146"/>
        <v>27.830742153124081</v>
      </c>
      <c r="AD126" s="35">
        <f t="shared" si="147"/>
        <v>83.545918367346943</v>
      </c>
      <c r="AE126" s="35">
        <f t="shared" si="148"/>
        <v>100</v>
      </c>
      <c r="AF126" s="35">
        <f t="shared" si="149"/>
        <v>60.728952772073924</v>
      </c>
      <c r="AG126" s="35">
        <f t="shared" si="150"/>
        <v>49.198161389172625</v>
      </c>
      <c r="AH126" s="35">
        <f t="shared" si="151"/>
        <v>99.999999999999986</v>
      </c>
      <c r="AI126" s="35">
        <f t="shared" si="152"/>
        <v>29.83219954648526</v>
      </c>
      <c r="AJ126" s="35">
        <f t="shared" si="153"/>
        <v>100</v>
      </c>
      <c r="AK126" s="36">
        <f t="shared" si="198"/>
        <v>93.277310924369743</v>
      </c>
      <c r="AL126" s="35">
        <f t="shared" si="199"/>
        <v>100</v>
      </c>
      <c r="AM126" s="35">
        <f t="shared" si="200"/>
        <v>65.648854961832058</v>
      </c>
      <c r="AN126" s="35">
        <f t="shared" si="201"/>
        <v>33.587786259541993</v>
      </c>
      <c r="AO126" s="35">
        <f t="shared" si="202"/>
        <v>100</v>
      </c>
      <c r="AP126" s="35">
        <f t="shared" si="203"/>
        <v>85.496183206106878</v>
      </c>
      <c r="AQ126" s="35">
        <f t="shared" si="204"/>
        <v>58.333333333333336</v>
      </c>
      <c r="AR126" s="35">
        <f t="shared" si="205"/>
        <v>43.181818181818187</v>
      </c>
      <c r="AS126" s="35">
        <f t="shared" si="206"/>
        <v>100</v>
      </c>
      <c r="AT126" s="35">
        <f t="shared" si="207"/>
        <v>30.952380952380953</v>
      </c>
      <c r="AU126" s="35">
        <f t="shared" si="208"/>
        <v>100</v>
      </c>
      <c r="AV126" s="36">
        <f t="shared" si="154"/>
        <v>70.235594237695082</v>
      </c>
      <c r="AW126" s="35">
        <f t="shared" si="155"/>
        <v>76.137369445919632</v>
      </c>
      <c r="AX126" s="35">
        <f t="shared" si="156"/>
        <v>28.629324070053553</v>
      </c>
      <c r="AY126" s="35">
        <f t="shared" si="157"/>
        <v>15.54987498079314</v>
      </c>
      <c r="AZ126" s="35">
        <f t="shared" si="158"/>
        <v>46.679624230644649</v>
      </c>
      <c r="BA126" s="35">
        <f t="shared" si="159"/>
        <v>55.873015873015881</v>
      </c>
      <c r="BB126" s="35">
        <f t="shared" si="160"/>
        <v>27.212281216387993</v>
      </c>
      <c r="BC126" s="35">
        <f t="shared" si="161"/>
        <v>22.045402430635175</v>
      </c>
      <c r="BD126" s="35">
        <f t="shared" si="162"/>
        <v>44.80940305116129</v>
      </c>
      <c r="BE126" s="35">
        <f t="shared" si="163"/>
        <v>29.83219954648526</v>
      </c>
      <c r="BF126" s="35">
        <f t="shared" si="164"/>
        <v>100</v>
      </c>
      <c r="BG126" s="36">
        <f t="shared" si="165"/>
        <v>40.808823529411768</v>
      </c>
      <c r="BH126" s="35">
        <f t="shared" si="166"/>
        <v>44.237918215613384</v>
      </c>
      <c r="BI126" s="35">
        <f t="shared" si="167"/>
        <v>16.634429400386846</v>
      </c>
      <c r="BJ126" s="35">
        <f t="shared" si="168"/>
        <v>9.0349075975359341</v>
      </c>
      <c r="BK126" s="35">
        <f t="shared" si="169"/>
        <v>27.122153209109733</v>
      </c>
      <c r="BL126" s="35">
        <f t="shared" si="170"/>
        <v>32.463768115942031</v>
      </c>
      <c r="BM126" s="35">
        <f t="shared" si="171"/>
        <v>15.811088295687885</v>
      </c>
      <c r="BN126" s="35">
        <f t="shared" si="172"/>
        <v>12.808988764044944</v>
      </c>
      <c r="BO126" s="35">
        <f t="shared" si="173"/>
        <v>26.03550295857988</v>
      </c>
      <c r="BP126" s="35">
        <f t="shared" si="174"/>
        <v>17.333333333333332</v>
      </c>
      <c r="BQ126" s="35">
        <f t="shared" si="175"/>
        <v>58.102766798418969</v>
      </c>
      <c r="BR126" s="13">
        <f t="shared" si="187"/>
        <v>75.510204081632665</v>
      </c>
      <c r="BS126" s="14">
        <f t="shared" si="188"/>
        <v>80.952380952380949</v>
      </c>
      <c r="BT126" s="13">
        <f t="shared" si="189"/>
        <v>29.251700680272108</v>
      </c>
      <c r="BU126" s="14">
        <f t="shared" si="190"/>
        <v>14.965986394557826</v>
      </c>
      <c r="BV126" s="14">
        <f t="shared" si="191"/>
        <v>44.557823129251702</v>
      </c>
      <c r="BW126" s="14">
        <f t="shared" si="192"/>
        <v>38.095238095238095</v>
      </c>
      <c r="BX126" s="13">
        <f t="shared" si="193"/>
        <v>26.190476190476193</v>
      </c>
      <c r="BY126" s="14">
        <f t="shared" si="194"/>
        <v>19.387755102040817</v>
      </c>
      <c r="BZ126" s="14">
        <f t="shared" si="195"/>
        <v>44.897959183673471</v>
      </c>
      <c r="CA126" s="13">
        <f t="shared" si="196"/>
        <v>30.952380952380953</v>
      </c>
      <c r="CB126" s="14">
        <f t="shared" si="197"/>
        <v>100</v>
      </c>
      <c r="CC126" s="13">
        <v>22.2</v>
      </c>
      <c r="CD126" s="14">
        <v>23.8</v>
      </c>
      <c r="CE126" s="13">
        <v>8.6</v>
      </c>
      <c r="CF126" s="14">
        <v>4.4000000000000004</v>
      </c>
      <c r="CG126" s="14">
        <v>13.1</v>
      </c>
      <c r="CH126" s="14">
        <v>11.2</v>
      </c>
      <c r="CI126" s="13">
        <v>7.7</v>
      </c>
      <c r="CJ126" s="14">
        <v>5.7</v>
      </c>
      <c r="CK126" s="14">
        <v>13.2</v>
      </c>
      <c r="CL126" s="13">
        <v>9.1</v>
      </c>
      <c r="CM126" s="14">
        <v>29.4</v>
      </c>
      <c r="CN126" s="5">
        <v>2</v>
      </c>
      <c r="CO126" s="5">
        <v>2.2000000000000002</v>
      </c>
      <c r="CP126" s="8">
        <v>1</v>
      </c>
      <c r="CQ126" s="5">
        <v>1</v>
      </c>
      <c r="CR126" s="5">
        <v>1.5</v>
      </c>
      <c r="CS126" s="5">
        <v>2</v>
      </c>
      <c r="CT126" s="8">
        <v>1.6</v>
      </c>
      <c r="CU126" s="5">
        <v>1.3</v>
      </c>
      <c r="CV126" s="5">
        <v>1</v>
      </c>
      <c r="CW126" s="8">
        <v>1</v>
      </c>
      <c r="CX126" s="5">
        <v>2.6</v>
      </c>
      <c r="CY126" s="9">
        <f t="shared" si="176"/>
        <v>9.0090090090090094</v>
      </c>
      <c r="CZ126" s="9">
        <f t="shared" si="177"/>
        <v>9.2436974789915975</v>
      </c>
      <c r="DA126" s="9">
        <f t="shared" si="178"/>
        <v>11.627906976744185</v>
      </c>
      <c r="DB126" s="9">
        <f t="shared" si="179"/>
        <v>22.727272727272727</v>
      </c>
      <c r="DC126" s="9">
        <f t="shared" si="180"/>
        <v>11.450381679389313</v>
      </c>
      <c r="DD126" s="9">
        <f t="shared" si="181"/>
        <v>17.857142857142858</v>
      </c>
      <c r="DE126" s="9">
        <f t="shared" si="182"/>
        <v>20.779220779220779</v>
      </c>
      <c r="DF126" s="9">
        <f t="shared" si="183"/>
        <v>22.807017543859647</v>
      </c>
      <c r="DG126" s="9">
        <f t="shared" si="184"/>
        <v>7.5757575757575761</v>
      </c>
      <c r="DH126" s="9">
        <f t="shared" si="185"/>
        <v>10.989010989010989</v>
      </c>
      <c r="DI126" s="9">
        <f t="shared" si="186"/>
        <v>8.8435374149659864</v>
      </c>
    </row>
    <row r="127" spans="1:113" x14ac:dyDescent="0.2">
      <c r="A127" s="3" t="s">
        <v>305</v>
      </c>
      <c r="B127" s="3" t="e">
        <f>VLOOKUP(A127,#REF!,5,FALSE)</f>
        <v>#REF!</v>
      </c>
      <c r="C127" s="4">
        <v>4</v>
      </c>
      <c r="D127" s="35">
        <f t="shared" si="121"/>
        <v>10.691919191919194</v>
      </c>
      <c r="E127" s="35">
        <f t="shared" si="122"/>
        <v>11.711111111111101</v>
      </c>
      <c r="F127" s="35" t="str">
        <f t="shared" si="123"/>
        <v/>
      </c>
      <c r="G127" s="35" t="str">
        <f t="shared" si="124"/>
        <v/>
      </c>
      <c r="H127" s="35" t="str">
        <f t="shared" si="125"/>
        <v/>
      </c>
      <c r="I127" s="35" t="str">
        <f t="shared" si="126"/>
        <v/>
      </c>
      <c r="J127" s="35">
        <f t="shared" si="127"/>
        <v>3.7389380530973462</v>
      </c>
      <c r="K127" s="35">
        <f t="shared" si="128"/>
        <v>-0.7277310924369722</v>
      </c>
      <c r="L127" s="35" t="str">
        <f t="shared" si="129"/>
        <v/>
      </c>
      <c r="M127" s="35">
        <f t="shared" si="130"/>
        <v>-18.138679245283015</v>
      </c>
      <c r="N127" s="35">
        <f t="shared" si="131"/>
        <v>-2.648484848484852</v>
      </c>
      <c r="O127" s="36">
        <f t="shared" si="132"/>
        <v>14.133333333333336</v>
      </c>
      <c r="P127" s="35">
        <f t="shared" si="133"/>
        <v>13.733333333333331</v>
      </c>
      <c r="Q127" s="35" t="str">
        <f t="shared" si="134"/>
        <v/>
      </c>
      <c r="R127" s="35" t="str">
        <f t="shared" si="135"/>
        <v/>
      </c>
      <c r="S127" s="35" t="str">
        <f t="shared" si="136"/>
        <v/>
      </c>
      <c r="T127" s="35" t="str">
        <f t="shared" si="137"/>
        <v/>
      </c>
      <c r="U127" s="35">
        <f t="shared" si="138"/>
        <v>1.8333333333333321</v>
      </c>
      <c r="V127" s="35">
        <f t="shared" si="139"/>
        <v>-3.7666666666666657</v>
      </c>
      <c r="W127" s="35" t="str">
        <f t="shared" si="140"/>
        <v/>
      </c>
      <c r="X127" s="35">
        <f t="shared" si="141"/>
        <v>-20.666666666666668</v>
      </c>
      <c r="Y127" s="35">
        <f t="shared" si="142"/>
        <v>-5.2666666666666657</v>
      </c>
      <c r="Z127" s="35">
        <f t="shared" si="143"/>
        <v>99.943588546529739</v>
      </c>
      <c r="AA127" s="35">
        <f t="shared" si="144"/>
        <v>100</v>
      </c>
      <c r="AB127" s="35">
        <f t="shared" si="145"/>
        <v>0</v>
      </c>
      <c r="AC127" s="35">
        <f t="shared" si="146"/>
        <v>0</v>
      </c>
      <c r="AD127" s="35">
        <f t="shared" si="147"/>
        <v>0</v>
      </c>
      <c r="AE127" s="35">
        <f t="shared" si="148"/>
        <v>0</v>
      </c>
      <c r="AF127" s="35">
        <f t="shared" si="149"/>
        <v>99.999999999999986</v>
      </c>
      <c r="AG127" s="35">
        <f t="shared" si="150"/>
        <v>85.775888247798363</v>
      </c>
      <c r="AH127" s="35">
        <f t="shared" si="151"/>
        <v>0</v>
      </c>
      <c r="AI127" s="35">
        <f t="shared" si="152"/>
        <v>17.430597771023301</v>
      </c>
      <c r="AJ127" s="35">
        <f t="shared" si="153"/>
        <v>100</v>
      </c>
      <c r="AK127" s="36">
        <f t="shared" si="198"/>
        <v>100</v>
      </c>
      <c r="AL127" s="35">
        <f t="shared" si="199"/>
        <v>98.952879581151819</v>
      </c>
      <c r="AM127" s="35">
        <f t="shared" si="200"/>
        <v>0</v>
      </c>
      <c r="AN127" s="35">
        <f t="shared" si="201"/>
        <v>0</v>
      </c>
      <c r="AO127" s="35">
        <f t="shared" si="202"/>
        <v>0</v>
      </c>
      <c r="AP127" s="35">
        <f t="shared" si="203"/>
        <v>0</v>
      </c>
      <c r="AQ127" s="35">
        <f t="shared" si="204"/>
        <v>100</v>
      </c>
      <c r="AR127" s="35">
        <f t="shared" si="205"/>
        <v>78.378378378378386</v>
      </c>
      <c r="AS127" s="35">
        <f t="shared" si="206"/>
        <v>0</v>
      </c>
      <c r="AT127" s="35">
        <f t="shared" si="207"/>
        <v>18.085106382978722</v>
      </c>
      <c r="AU127" s="35">
        <f t="shared" si="208"/>
        <v>100</v>
      </c>
      <c r="AV127" s="36">
        <f t="shared" si="154"/>
        <v>99.943588546529739</v>
      </c>
      <c r="AW127" s="35">
        <f t="shared" si="155"/>
        <v>100</v>
      </c>
      <c r="AX127" s="35">
        <f t="shared" si="156"/>
        <v>0</v>
      </c>
      <c r="AY127" s="35">
        <f t="shared" si="157"/>
        <v>0</v>
      </c>
      <c r="AZ127" s="35">
        <f t="shared" si="158"/>
        <v>0</v>
      </c>
      <c r="BA127" s="35">
        <f t="shared" si="159"/>
        <v>0</v>
      </c>
      <c r="BB127" s="35">
        <f t="shared" si="160"/>
        <v>75.693969123127232</v>
      </c>
      <c r="BC127" s="35">
        <f t="shared" si="161"/>
        <v>64.927174365376615</v>
      </c>
      <c r="BD127" s="35">
        <f t="shared" si="162"/>
        <v>0</v>
      </c>
      <c r="BE127" s="35">
        <f t="shared" si="163"/>
        <v>9.2174351221970277</v>
      </c>
      <c r="BF127" s="35">
        <f t="shared" si="164"/>
        <v>52.880774619905061</v>
      </c>
      <c r="BG127" s="36">
        <f t="shared" si="165"/>
        <v>70.22058823529413</v>
      </c>
      <c r="BH127" s="35">
        <f t="shared" si="166"/>
        <v>70.260223048327134</v>
      </c>
      <c r="BI127" s="35">
        <f t="shared" si="167"/>
        <v>0</v>
      </c>
      <c r="BJ127" s="35">
        <f t="shared" si="168"/>
        <v>0</v>
      </c>
      <c r="BK127" s="35">
        <f t="shared" si="169"/>
        <v>0</v>
      </c>
      <c r="BL127" s="35">
        <f t="shared" si="170"/>
        <v>0</v>
      </c>
      <c r="BM127" s="35">
        <f t="shared" si="171"/>
        <v>53.182751540041068</v>
      </c>
      <c r="BN127" s="35">
        <f t="shared" si="172"/>
        <v>45.617977528089888</v>
      </c>
      <c r="BO127" s="35">
        <f t="shared" si="173"/>
        <v>0</v>
      </c>
      <c r="BP127" s="35">
        <f t="shared" si="174"/>
        <v>6.4761904761904763</v>
      </c>
      <c r="BQ127" s="35">
        <f t="shared" si="175"/>
        <v>37.154150197628461</v>
      </c>
      <c r="BR127" s="13">
        <f t="shared" si="187"/>
        <v>100</v>
      </c>
      <c r="BS127" s="14">
        <f t="shared" si="188"/>
        <v>98.952879581151819</v>
      </c>
      <c r="BT127" s="13">
        <f t="shared" si="189"/>
        <v>0</v>
      </c>
      <c r="BU127" s="14">
        <f t="shared" si="190"/>
        <v>0</v>
      </c>
      <c r="BV127" s="14">
        <f t="shared" si="191"/>
        <v>0</v>
      </c>
      <c r="BW127" s="14">
        <f t="shared" si="192"/>
        <v>0</v>
      </c>
      <c r="BX127" s="13">
        <f t="shared" si="193"/>
        <v>67.801047120418843</v>
      </c>
      <c r="BY127" s="14">
        <f t="shared" si="194"/>
        <v>53.141361256544506</v>
      </c>
      <c r="BZ127" s="14">
        <f t="shared" si="195"/>
        <v>0</v>
      </c>
      <c r="CA127" s="13">
        <f t="shared" si="196"/>
        <v>8.9005235602094235</v>
      </c>
      <c r="CB127" s="14">
        <f t="shared" si="197"/>
        <v>49.214659685863872</v>
      </c>
      <c r="CC127" s="13">
        <v>38.200000000000003</v>
      </c>
      <c r="CD127" s="14">
        <v>37.799999999999997</v>
      </c>
      <c r="CI127" s="13">
        <v>25.9</v>
      </c>
      <c r="CJ127" s="14">
        <v>20.3</v>
      </c>
      <c r="CL127" s="13">
        <v>3.4</v>
      </c>
      <c r="CM127" s="14">
        <v>18.8</v>
      </c>
      <c r="CN127" s="5">
        <v>2.8</v>
      </c>
      <c r="CO127" s="5">
        <v>3</v>
      </c>
      <c r="CP127" s="8" t="s">
        <v>180</v>
      </c>
      <c r="CQ127" s="5" t="s">
        <v>180</v>
      </c>
      <c r="CR127" s="5" t="s">
        <v>180</v>
      </c>
      <c r="CS127" s="5" t="s">
        <v>180</v>
      </c>
      <c r="CT127" s="8">
        <v>3.5</v>
      </c>
      <c r="CU127" s="5">
        <v>4.4000000000000004</v>
      </c>
      <c r="CV127" s="5" t="s">
        <v>180</v>
      </c>
      <c r="CW127" s="8">
        <v>2</v>
      </c>
      <c r="CX127" s="5">
        <v>3.6</v>
      </c>
      <c r="CY127" s="9">
        <f t="shared" si="176"/>
        <v>7.3298429319371721</v>
      </c>
      <c r="CZ127" s="9">
        <f t="shared" si="177"/>
        <v>7.9365079365079376</v>
      </c>
      <c r="DA127" s="9" t="str">
        <f t="shared" si="178"/>
        <v/>
      </c>
      <c r="DB127" s="9" t="str">
        <f t="shared" si="179"/>
        <v/>
      </c>
      <c r="DC127" s="9" t="str">
        <f t="shared" si="180"/>
        <v/>
      </c>
      <c r="DD127" s="9" t="str">
        <f t="shared" si="181"/>
        <v/>
      </c>
      <c r="DE127" s="9">
        <f t="shared" si="182"/>
        <v>13.513513513513514</v>
      </c>
      <c r="DF127" s="9">
        <f t="shared" si="183"/>
        <v>21.674876847290641</v>
      </c>
      <c r="DG127" s="9" t="str">
        <f t="shared" si="184"/>
        <v/>
      </c>
      <c r="DH127" s="9">
        <f t="shared" si="185"/>
        <v>58.82352941176471</v>
      </c>
      <c r="DI127" s="9">
        <f t="shared" si="186"/>
        <v>19.148936170212767</v>
      </c>
    </row>
    <row r="128" spans="1:113" x14ac:dyDescent="0.2">
      <c r="A128" s="3" t="s">
        <v>306</v>
      </c>
      <c r="B128" s="3" t="e">
        <f>VLOOKUP(A128,#REF!,5,FALSE)</f>
        <v>#REF!</v>
      </c>
      <c r="C128" s="4">
        <v>3</v>
      </c>
      <c r="D128" s="35">
        <f t="shared" si="121"/>
        <v>7.2919191919191881</v>
      </c>
      <c r="E128" s="35">
        <f t="shared" si="122"/>
        <v>7.6111111111111072</v>
      </c>
      <c r="F128" s="35">
        <f t="shared" si="123"/>
        <v>-1.0244274809160174</v>
      </c>
      <c r="G128" s="35">
        <f t="shared" si="124"/>
        <v>-11.399218749999996</v>
      </c>
      <c r="H128" s="35">
        <f t="shared" si="125"/>
        <v>-10.983593750000008</v>
      </c>
      <c r="I128" s="35">
        <f t="shared" si="126"/>
        <v>-7.384677419354837</v>
      </c>
      <c r="J128" s="35">
        <f t="shared" si="127"/>
        <v>16.838938053097348</v>
      </c>
      <c r="K128" s="35">
        <f t="shared" si="128"/>
        <v>12.572268907563029</v>
      </c>
      <c r="L128" s="35">
        <f t="shared" si="129"/>
        <v>-11.157142857142862</v>
      </c>
      <c r="M128" s="35">
        <f t="shared" si="130"/>
        <v>14.761320754716984</v>
      </c>
      <c r="N128" s="35">
        <f t="shared" si="131"/>
        <v>5.9515151515151459</v>
      </c>
      <c r="O128" s="36">
        <f t="shared" si="132"/>
        <v>10.118181818181821</v>
      </c>
      <c r="P128" s="35">
        <f t="shared" si="133"/>
        <v>9.0181818181818265</v>
      </c>
      <c r="Q128" s="35">
        <f t="shared" si="134"/>
        <v>-0.48181818181817704</v>
      </c>
      <c r="R128" s="35">
        <f t="shared" si="135"/>
        <v>-12.681818181818176</v>
      </c>
      <c r="S128" s="35">
        <f t="shared" si="136"/>
        <v>-13.181818181818176</v>
      </c>
      <c r="T128" s="35">
        <f t="shared" si="137"/>
        <v>-15.881818181818176</v>
      </c>
      <c r="U128" s="35">
        <f t="shared" si="138"/>
        <v>14.318181818181824</v>
      </c>
      <c r="V128" s="35">
        <f t="shared" si="139"/>
        <v>8.9181818181818251</v>
      </c>
      <c r="W128" s="35">
        <f t="shared" si="140"/>
        <v>-14.481818181818177</v>
      </c>
      <c r="X128" s="35">
        <f t="shared" si="141"/>
        <v>11.618181818181821</v>
      </c>
      <c r="Y128" s="35">
        <f t="shared" si="142"/>
        <v>2.7181818181818223</v>
      </c>
      <c r="Z128" s="35">
        <f t="shared" si="143"/>
        <v>100</v>
      </c>
      <c r="AA128" s="35">
        <f t="shared" si="144"/>
        <v>97.919070204674654</v>
      </c>
      <c r="AB128" s="35">
        <f t="shared" si="145"/>
        <v>100</v>
      </c>
      <c r="AC128" s="35">
        <f t="shared" si="146"/>
        <v>52.641403770767226</v>
      </c>
      <c r="AD128" s="35">
        <f t="shared" si="147"/>
        <v>50.865800865800878</v>
      </c>
      <c r="AE128" s="35">
        <f t="shared" si="148"/>
        <v>54.49275362318842</v>
      </c>
      <c r="AF128" s="35">
        <f t="shared" si="149"/>
        <v>100</v>
      </c>
      <c r="AG128" s="35">
        <f t="shared" si="150"/>
        <v>94.285220397579963</v>
      </c>
      <c r="AH128" s="35">
        <f t="shared" si="151"/>
        <v>25.1221362463966</v>
      </c>
      <c r="AI128" s="35">
        <f t="shared" si="152"/>
        <v>100</v>
      </c>
      <c r="AJ128" s="35">
        <f t="shared" si="153"/>
        <v>78.316401528762299</v>
      </c>
      <c r="AK128" s="36">
        <f t="shared" si="198"/>
        <v>100</v>
      </c>
      <c r="AL128" s="35">
        <f t="shared" si="199"/>
        <v>96.83908045977013</v>
      </c>
      <c r="AM128" s="35">
        <f t="shared" si="200"/>
        <v>100</v>
      </c>
      <c r="AN128" s="35">
        <f t="shared" si="201"/>
        <v>49.586776859504134</v>
      </c>
      <c r="AO128" s="35">
        <f t="shared" si="202"/>
        <v>47.520661157024797</v>
      </c>
      <c r="AP128" s="35">
        <f t="shared" si="203"/>
        <v>36.363636363636367</v>
      </c>
      <c r="AQ128" s="35">
        <f t="shared" si="204"/>
        <v>100</v>
      </c>
      <c r="AR128" s="35">
        <f t="shared" si="205"/>
        <v>86.15384615384616</v>
      </c>
      <c r="AS128" s="35">
        <f t="shared" si="206"/>
        <v>26.15384615384615</v>
      </c>
      <c r="AT128" s="35">
        <f t="shared" si="207"/>
        <v>100</v>
      </c>
      <c r="AU128" s="35">
        <f t="shared" si="208"/>
        <v>75.482093663911854</v>
      </c>
      <c r="AV128" s="36">
        <f t="shared" si="154"/>
        <v>79.881221719457002</v>
      </c>
      <c r="AW128" s="35">
        <f t="shared" si="155"/>
        <v>78.218949575826926</v>
      </c>
      <c r="AX128" s="35">
        <f t="shared" si="156"/>
        <v>58.450627386797599</v>
      </c>
      <c r="AY128" s="35">
        <f t="shared" si="157"/>
        <v>30.76923076923077</v>
      </c>
      <c r="AZ128" s="35">
        <f t="shared" si="158"/>
        <v>29.731379731379736</v>
      </c>
      <c r="BA128" s="35">
        <f t="shared" si="159"/>
        <v>31.851356373095513</v>
      </c>
      <c r="BB128" s="35">
        <f t="shared" si="160"/>
        <v>100</v>
      </c>
      <c r="BC128" s="35">
        <f t="shared" si="161"/>
        <v>94.285220397579963</v>
      </c>
      <c r="BD128" s="35">
        <f t="shared" si="162"/>
        <v>25.1221362463966</v>
      </c>
      <c r="BE128" s="35">
        <f t="shared" si="163"/>
        <v>86.339926739926739</v>
      </c>
      <c r="BF128" s="35">
        <f t="shared" si="164"/>
        <v>67.618323705280233</v>
      </c>
      <c r="BG128" s="36">
        <f t="shared" si="165"/>
        <v>63.970588235294109</v>
      </c>
      <c r="BH128" s="35">
        <f t="shared" si="166"/>
        <v>62.639405204460978</v>
      </c>
      <c r="BI128" s="35">
        <f t="shared" si="167"/>
        <v>46.808510638297868</v>
      </c>
      <c r="BJ128" s="35">
        <f t="shared" si="168"/>
        <v>24.640657084188909</v>
      </c>
      <c r="BK128" s="35">
        <f t="shared" si="169"/>
        <v>23.80952380952381</v>
      </c>
      <c r="BL128" s="35">
        <f t="shared" si="170"/>
        <v>25.507246376811597</v>
      </c>
      <c r="BM128" s="35">
        <f t="shared" si="171"/>
        <v>80.082135523613957</v>
      </c>
      <c r="BN128" s="35">
        <f t="shared" si="172"/>
        <v>75.50561797752809</v>
      </c>
      <c r="BO128" s="35">
        <f t="shared" si="173"/>
        <v>20.11834319526627</v>
      </c>
      <c r="BP128" s="35">
        <f t="shared" si="174"/>
        <v>69.142857142857139</v>
      </c>
      <c r="BQ128" s="35">
        <f t="shared" si="175"/>
        <v>54.1501976284585</v>
      </c>
      <c r="BR128" s="13">
        <f t="shared" si="187"/>
        <v>89.230769230769226</v>
      </c>
      <c r="BS128" s="14">
        <f t="shared" si="188"/>
        <v>86.410256410256409</v>
      </c>
      <c r="BT128" s="13">
        <f t="shared" si="189"/>
        <v>62.051282051282051</v>
      </c>
      <c r="BU128" s="14">
        <f t="shared" si="190"/>
        <v>30.76923076923077</v>
      </c>
      <c r="BV128" s="14">
        <f t="shared" si="191"/>
        <v>29.487179487179489</v>
      </c>
      <c r="BW128" s="14">
        <f t="shared" si="192"/>
        <v>22.564102564102566</v>
      </c>
      <c r="BX128" s="13">
        <f t="shared" si="193"/>
        <v>100</v>
      </c>
      <c r="BY128" s="14">
        <f t="shared" si="194"/>
        <v>86.15384615384616</v>
      </c>
      <c r="BZ128" s="14">
        <f t="shared" si="195"/>
        <v>26.15384615384615</v>
      </c>
      <c r="CA128" s="13">
        <f t="shared" si="196"/>
        <v>93.076923076923066</v>
      </c>
      <c r="CB128" s="14">
        <f t="shared" si="197"/>
        <v>70.256410256410248</v>
      </c>
      <c r="CC128" s="13">
        <v>34.799999999999997</v>
      </c>
      <c r="CD128" s="14">
        <v>33.700000000000003</v>
      </c>
      <c r="CE128" s="13">
        <v>24.2</v>
      </c>
      <c r="CF128" s="14">
        <v>12</v>
      </c>
      <c r="CG128" s="14">
        <v>11.5</v>
      </c>
      <c r="CH128" s="14">
        <v>8.8000000000000007</v>
      </c>
      <c r="CI128" s="13">
        <v>39</v>
      </c>
      <c r="CJ128" s="14">
        <v>33.6</v>
      </c>
      <c r="CK128" s="14">
        <v>10.199999999999999</v>
      </c>
      <c r="CL128" s="13">
        <v>36.299999999999997</v>
      </c>
      <c r="CM128" s="14">
        <v>27.4</v>
      </c>
      <c r="CN128" s="5">
        <v>2.4</v>
      </c>
      <c r="CO128" s="5">
        <v>2.2000000000000002</v>
      </c>
      <c r="CP128" s="8">
        <v>2.7</v>
      </c>
      <c r="CQ128" s="5">
        <v>2.2000000000000002</v>
      </c>
      <c r="CR128" s="5">
        <v>2.2000000000000002</v>
      </c>
      <c r="CS128" s="5">
        <v>1.9</v>
      </c>
      <c r="CT128" s="8">
        <v>2.8</v>
      </c>
      <c r="CU128" s="5">
        <v>1.6</v>
      </c>
      <c r="CV128" s="5">
        <v>1.1000000000000001</v>
      </c>
      <c r="CW128" s="8">
        <v>2.6</v>
      </c>
      <c r="CX128" s="5">
        <v>3.2</v>
      </c>
      <c r="CY128" s="9">
        <f t="shared" si="176"/>
        <v>6.8965517241379306</v>
      </c>
      <c r="CZ128" s="9">
        <f t="shared" si="177"/>
        <v>6.5281899109792292</v>
      </c>
      <c r="DA128" s="9">
        <f t="shared" si="178"/>
        <v>11.157024793388432</v>
      </c>
      <c r="DB128" s="9">
        <f t="shared" si="179"/>
        <v>18.333333333333336</v>
      </c>
      <c r="DC128" s="9">
        <f t="shared" si="180"/>
        <v>19.130434782608695</v>
      </c>
      <c r="DD128" s="9">
        <f t="shared" si="181"/>
        <v>21.59090909090909</v>
      </c>
      <c r="DE128" s="9">
        <f t="shared" si="182"/>
        <v>7.1794871794871788</v>
      </c>
      <c r="DF128" s="9">
        <f t="shared" si="183"/>
        <v>4.7619047619047619</v>
      </c>
      <c r="DG128" s="9">
        <f t="shared" si="184"/>
        <v>10.784313725490199</v>
      </c>
      <c r="DH128" s="9">
        <f t="shared" si="185"/>
        <v>7.1625344352617084</v>
      </c>
      <c r="DI128" s="9">
        <f t="shared" si="186"/>
        <v>11.678832116788323</v>
      </c>
    </row>
    <row r="129" spans="1:113" x14ac:dyDescent="0.2">
      <c r="A129" s="3" t="s">
        <v>307</v>
      </c>
      <c r="B129" s="3" t="e">
        <f>VLOOKUP(A129,#REF!,5,FALSE)</f>
        <v>#REF!</v>
      </c>
      <c r="C129" s="4">
        <v>4</v>
      </c>
      <c r="D129" s="35">
        <f t="shared" si="121"/>
        <v>14.39191919191919</v>
      </c>
      <c r="E129" s="35">
        <f t="shared" si="122"/>
        <v>10.311111111111103</v>
      </c>
      <c r="F129" s="35" t="str">
        <f t="shared" si="123"/>
        <v/>
      </c>
      <c r="G129" s="35" t="str">
        <f t="shared" si="124"/>
        <v/>
      </c>
      <c r="H129" s="35" t="str">
        <f t="shared" si="125"/>
        <v/>
      </c>
      <c r="I129" s="35" t="str">
        <f t="shared" si="126"/>
        <v/>
      </c>
      <c r="J129" s="35">
        <f t="shared" si="127"/>
        <v>-14.861061946902652</v>
      </c>
      <c r="K129" s="35">
        <f t="shared" si="128"/>
        <v>-15.627731092436973</v>
      </c>
      <c r="L129" s="35" t="str">
        <f t="shared" si="129"/>
        <v/>
      </c>
      <c r="M129" s="35" t="str">
        <f t="shared" si="130"/>
        <v/>
      </c>
      <c r="N129" s="35" t="str">
        <f t="shared" si="131"/>
        <v/>
      </c>
      <c r="O129" s="36">
        <f t="shared" si="132"/>
        <v>19.149999999999999</v>
      </c>
      <c r="P129" s="35">
        <f t="shared" si="133"/>
        <v>13.649999999999999</v>
      </c>
      <c r="Q129" s="35" t="str">
        <f t="shared" si="134"/>
        <v/>
      </c>
      <c r="R129" s="35" t="str">
        <f t="shared" si="135"/>
        <v/>
      </c>
      <c r="S129" s="35" t="str">
        <f t="shared" si="136"/>
        <v/>
      </c>
      <c r="T129" s="35" t="str">
        <f t="shared" si="137"/>
        <v/>
      </c>
      <c r="U129" s="35">
        <f t="shared" si="138"/>
        <v>-15.45</v>
      </c>
      <c r="V129" s="35">
        <f t="shared" si="139"/>
        <v>-17.350000000000001</v>
      </c>
      <c r="W129" s="35" t="str">
        <f t="shared" si="140"/>
        <v/>
      </c>
      <c r="X129" s="35" t="str">
        <f t="shared" si="141"/>
        <v/>
      </c>
      <c r="Y129" s="35" t="str">
        <f t="shared" si="142"/>
        <v/>
      </c>
      <c r="Z129" s="35">
        <f t="shared" si="143"/>
        <v>100</v>
      </c>
      <c r="AA129" s="35">
        <f t="shared" si="144"/>
        <v>87.84235788875975</v>
      </c>
      <c r="AB129" s="35">
        <f t="shared" si="145"/>
        <v>0</v>
      </c>
      <c r="AC129" s="35">
        <f t="shared" si="146"/>
        <v>0</v>
      </c>
      <c r="AD129" s="35">
        <f t="shared" si="147"/>
        <v>0</v>
      </c>
      <c r="AE129" s="35">
        <f t="shared" si="148"/>
        <v>0</v>
      </c>
      <c r="AF129" s="35">
        <f t="shared" si="149"/>
        <v>100</v>
      </c>
      <c r="AG129" s="35">
        <f t="shared" si="150"/>
        <v>80.954286593812526</v>
      </c>
      <c r="AH129" s="35">
        <f t="shared" si="151"/>
        <v>0</v>
      </c>
      <c r="AI129" s="35">
        <f t="shared" si="152"/>
        <v>0</v>
      </c>
      <c r="AJ129" s="35">
        <f t="shared" si="153"/>
        <v>0</v>
      </c>
      <c r="AK129" s="36">
        <f t="shared" si="198"/>
        <v>100</v>
      </c>
      <c r="AL129" s="35">
        <f t="shared" si="199"/>
        <v>86.873508353221965</v>
      </c>
      <c r="AM129" s="35">
        <f t="shared" si="200"/>
        <v>0</v>
      </c>
      <c r="AN129" s="35">
        <f t="shared" si="201"/>
        <v>0</v>
      </c>
      <c r="AO129" s="35">
        <f t="shared" si="202"/>
        <v>0</v>
      </c>
      <c r="AP129" s="35">
        <f t="shared" si="203"/>
        <v>0</v>
      </c>
      <c r="AQ129" s="35">
        <f t="shared" si="204"/>
        <v>100</v>
      </c>
      <c r="AR129" s="35">
        <f t="shared" si="205"/>
        <v>73.972602739726028</v>
      </c>
      <c r="AS129" s="35">
        <f t="shared" si="206"/>
        <v>0</v>
      </c>
      <c r="AT129" s="35">
        <f t="shared" si="207"/>
        <v>0</v>
      </c>
      <c r="AU129" s="35">
        <f t="shared" si="208"/>
        <v>0</v>
      </c>
      <c r="AV129" s="36">
        <f t="shared" si="154"/>
        <v>100</v>
      </c>
      <c r="AW129" s="35">
        <f t="shared" si="155"/>
        <v>87.84235788875975</v>
      </c>
      <c r="AX129" s="35">
        <f t="shared" si="156"/>
        <v>0</v>
      </c>
      <c r="AY129" s="35">
        <f t="shared" si="157"/>
        <v>0</v>
      </c>
      <c r="AZ129" s="35">
        <f t="shared" si="158"/>
        <v>0</v>
      </c>
      <c r="BA129" s="35">
        <f t="shared" si="159"/>
        <v>0</v>
      </c>
      <c r="BB129" s="35">
        <f t="shared" si="160"/>
        <v>19.461610463948087</v>
      </c>
      <c r="BC129" s="35">
        <f t="shared" si="161"/>
        <v>15.755007910755944</v>
      </c>
      <c r="BD129" s="35">
        <f t="shared" si="162"/>
        <v>0</v>
      </c>
      <c r="BE129" s="35">
        <f t="shared" si="163"/>
        <v>0</v>
      </c>
      <c r="BF129" s="35">
        <f t="shared" si="164"/>
        <v>0</v>
      </c>
      <c r="BG129" s="36">
        <f t="shared" si="165"/>
        <v>77.02205882352942</v>
      </c>
      <c r="BH129" s="35">
        <f t="shared" si="166"/>
        <v>67.657992565055764</v>
      </c>
      <c r="BI129" s="35">
        <f t="shared" si="167"/>
        <v>0</v>
      </c>
      <c r="BJ129" s="35">
        <f t="shared" si="168"/>
        <v>0</v>
      </c>
      <c r="BK129" s="35">
        <f t="shared" si="169"/>
        <v>0</v>
      </c>
      <c r="BL129" s="35">
        <f t="shared" si="170"/>
        <v>0</v>
      </c>
      <c r="BM129" s="35">
        <f t="shared" si="171"/>
        <v>14.989733059548254</v>
      </c>
      <c r="BN129" s="35">
        <f t="shared" si="172"/>
        <v>12.134831460674157</v>
      </c>
      <c r="BO129" s="35">
        <f t="shared" si="173"/>
        <v>0</v>
      </c>
      <c r="BP129" s="35">
        <f t="shared" si="174"/>
        <v>0</v>
      </c>
      <c r="BQ129" s="35">
        <f t="shared" si="175"/>
        <v>0</v>
      </c>
      <c r="BR129" s="13">
        <f t="shared" si="187"/>
        <v>100</v>
      </c>
      <c r="BS129" s="14">
        <f t="shared" si="188"/>
        <v>86.873508353221965</v>
      </c>
      <c r="BT129" s="13">
        <f t="shared" si="189"/>
        <v>0</v>
      </c>
      <c r="BU129" s="14">
        <f t="shared" si="190"/>
        <v>0</v>
      </c>
      <c r="BV129" s="14">
        <f t="shared" si="191"/>
        <v>0</v>
      </c>
      <c r="BW129" s="14">
        <f t="shared" si="192"/>
        <v>0</v>
      </c>
      <c r="BX129" s="13">
        <f t="shared" si="193"/>
        <v>17.422434367541769</v>
      </c>
      <c r="BY129" s="14">
        <f t="shared" si="194"/>
        <v>12.887828162291171</v>
      </c>
      <c r="BZ129" s="14">
        <f t="shared" si="195"/>
        <v>0</v>
      </c>
      <c r="CA129" s="13">
        <f t="shared" si="196"/>
        <v>0</v>
      </c>
      <c r="CB129" s="14">
        <f t="shared" si="197"/>
        <v>0</v>
      </c>
      <c r="CC129" s="13">
        <v>41.9</v>
      </c>
      <c r="CD129" s="14">
        <v>36.4</v>
      </c>
      <c r="CI129" s="13">
        <v>7.3</v>
      </c>
      <c r="CJ129" s="14">
        <v>5.4</v>
      </c>
      <c r="CN129" s="5">
        <v>4.5999999999999996</v>
      </c>
      <c r="CO129" s="5">
        <v>3</v>
      </c>
      <c r="CP129" s="8" t="s">
        <v>180</v>
      </c>
      <c r="CQ129" s="5" t="s">
        <v>180</v>
      </c>
      <c r="CR129" s="5" t="s">
        <v>180</v>
      </c>
      <c r="CS129" s="5" t="s">
        <v>180</v>
      </c>
      <c r="CT129" s="8">
        <v>1.2</v>
      </c>
      <c r="CU129" s="5">
        <v>1.4</v>
      </c>
      <c r="CV129" s="5" t="s">
        <v>180</v>
      </c>
      <c r="CW129" s="8" t="s">
        <v>180</v>
      </c>
      <c r="CX129" s="5" t="s">
        <v>180</v>
      </c>
      <c r="CY129" s="9">
        <f t="shared" si="176"/>
        <v>10.978520286396181</v>
      </c>
      <c r="CZ129" s="9">
        <f t="shared" si="177"/>
        <v>8.2417582417582409</v>
      </c>
      <c r="DA129" s="9" t="str">
        <f t="shared" si="178"/>
        <v/>
      </c>
      <c r="DB129" s="9" t="str">
        <f t="shared" si="179"/>
        <v/>
      </c>
      <c r="DC129" s="9" t="str">
        <f t="shared" si="180"/>
        <v/>
      </c>
      <c r="DD129" s="9" t="str">
        <f t="shared" si="181"/>
        <v/>
      </c>
      <c r="DE129" s="9">
        <f t="shared" si="182"/>
        <v>16.43835616438356</v>
      </c>
      <c r="DF129" s="9">
        <f t="shared" si="183"/>
        <v>25.925925925925924</v>
      </c>
      <c r="DG129" s="9" t="str">
        <f t="shared" si="184"/>
        <v/>
      </c>
      <c r="DH129" s="9" t="str">
        <f t="shared" si="185"/>
        <v/>
      </c>
      <c r="DI129" s="9" t="str">
        <f t="shared" si="186"/>
        <v/>
      </c>
    </row>
    <row r="130" spans="1:113" x14ac:dyDescent="0.2">
      <c r="A130" s="3" t="s">
        <v>308</v>
      </c>
      <c r="B130" s="3" t="e">
        <f>VLOOKUP(A130,#REF!,5,FALSE)</f>
        <v>#REF!</v>
      </c>
      <c r="C130" s="4">
        <v>3</v>
      </c>
      <c r="D130" s="35">
        <f t="shared" si="121"/>
        <v>9.7919191919191881</v>
      </c>
      <c r="E130" s="35">
        <f t="shared" si="122"/>
        <v>7.3111111111111029</v>
      </c>
      <c r="F130" s="35">
        <f t="shared" si="123"/>
        <v>19.875572519083985</v>
      </c>
      <c r="G130" s="35">
        <f t="shared" si="124"/>
        <v>17.800781250000007</v>
      </c>
      <c r="H130" s="35">
        <f t="shared" si="125"/>
        <v>19.616406249999994</v>
      </c>
      <c r="I130" s="35">
        <f t="shared" si="126"/>
        <v>14.715322580645161</v>
      </c>
      <c r="J130" s="35">
        <f t="shared" si="127"/>
        <v>2.0389380530973469</v>
      </c>
      <c r="K130" s="35">
        <f t="shared" si="128"/>
        <v>12.67226890756303</v>
      </c>
      <c r="L130" s="35">
        <f t="shared" si="129"/>
        <v>-4.2571428571428598</v>
      </c>
      <c r="M130" s="35">
        <f t="shared" si="130"/>
        <v>21.261320754716984</v>
      </c>
      <c r="N130" s="35">
        <f t="shared" si="131"/>
        <v>20.75151515151515</v>
      </c>
      <c r="O130" s="36">
        <f t="shared" si="132"/>
        <v>1.8454545454545439</v>
      </c>
      <c r="P130" s="35">
        <f t="shared" si="133"/>
        <v>-2.0545454545454547</v>
      </c>
      <c r="Q130" s="35">
        <f t="shared" si="134"/>
        <v>9.6454545454545482</v>
      </c>
      <c r="R130" s="35">
        <f t="shared" si="135"/>
        <v>5.7454545454545496</v>
      </c>
      <c r="S130" s="35">
        <f t="shared" si="136"/>
        <v>6.6454545454545482</v>
      </c>
      <c r="T130" s="35">
        <f t="shared" si="137"/>
        <v>-4.5545454545454547</v>
      </c>
      <c r="U130" s="35">
        <f t="shared" si="138"/>
        <v>-11.254545454545454</v>
      </c>
      <c r="V130" s="35">
        <f t="shared" si="139"/>
        <v>-1.7545454545454504</v>
      </c>
      <c r="W130" s="35">
        <f t="shared" si="140"/>
        <v>-18.354545454545452</v>
      </c>
      <c r="X130" s="35">
        <f t="shared" si="141"/>
        <v>7.3454545454545439</v>
      </c>
      <c r="Y130" s="35">
        <f t="shared" si="142"/>
        <v>6.7454545454545496</v>
      </c>
      <c r="Z130" s="35">
        <f t="shared" si="143"/>
        <v>100</v>
      </c>
      <c r="AA130" s="35">
        <f t="shared" si="144"/>
        <v>90.542870526326283</v>
      </c>
      <c r="AB130" s="35">
        <f t="shared" si="145"/>
        <v>97.397231976864276</v>
      </c>
      <c r="AC130" s="35">
        <f t="shared" si="146"/>
        <v>94.455852156057489</v>
      </c>
      <c r="AD130" s="35">
        <f t="shared" si="147"/>
        <v>97.318539066111896</v>
      </c>
      <c r="AE130" s="35">
        <f t="shared" si="148"/>
        <v>100</v>
      </c>
      <c r="AF130" s="35">
        <f t="shared" si="149"/>
        <v>65.617021795160809</v>
      </c>
      <c r="AG130" s="35">
        <f t="shared" si="150"/>
        <v>100</v>
      </c>
      <c r="AH130" s="35">
        <f t="shared" si="151"/>
        <v>44.536723263041452</v>
      </c>
      <c r="AI130" s="35">
        <f t="shared" si="152"/>
        <v>97.751297675468294</v>
      </c>
      <c r="AJ130" s="35">
        <f t="shared" si="153"/>
        <v>100</v>
      </c>
      <c r="AK130" s="36">
        <f t="shared" si="198"/>
        <v>100</v>
      </c>
      <c r="AL130" s="35">
        <f t="shared" si="199"/>
        <v>89.544235924932977</v>
      </c>
      <c r="AM130" s="35">
        <f t="shared" si="200"/>
        <v>100</v>
      </c>
      <c r="AN130" s="35">
        <f t="shared" si="201"/>
        <v>91.352549889135247</v>
      </c>
      <c r="AO130" s="35">
        <f t="shared" si="202"/>
        <v>93.348115299334808</v>
      </c>
      <c r="AP130" s="35">
        <f t="shared" si="203"/>
        <v>68.514412416851442</v>
      </c>
      <c r="AQ130" s="35">
        <f t="shared" si="204"/>
        <v>71.810089020771514</v>
      </c>
      <c r="AR130" s="35">
        <f t="shared" si="205"/>
        <v>100</v>
      </c>
      <c r="AS130" s="35">
        <f t="shared" si="206"/>
        <v>50.741839762611278</v>
      </c>
      <c r="AT130" s="35">
        <f t="shared" si="207"/>
        <v>100</v>
      </c>
      <c r="AU130" s="35">
        <f t="shared" si="208"/>
        <v>98.598130841121502</v>
      </c>
      <c r="AV130" s="36">
        <f t="shared" si="154"/>
        <v>76.554468874928617</v>
      </c>
      <c r="AW130" s="35">
        <f t="shared" si="155"/>
        <v>69.314613635543367</v>
      </c>
      <c r="AX130" s="35">
        <f t="shared" si="156"/>
        <v>97.397231976864276</v>
      </c>
      <c r="AY130" s="35">
        <f t="shared" si="157"/>
        <v>94.455852156057489</v>
      </c>
      <c r="AZ130" s="35">
        <f t="shared" si="158"/>
        <v>97.318539066111896</v>
      </c>
      <c r="BA130" s="35">
        <f t="shared" si="159"/>
        <v>100</v>
      </c>
      <c r="BB130" s="35">
        <f t="shared" si="160"/>
        <v>55.481350052829882</v>
      </c>
      <c r="BC130" s="35">
        <f t="shared" si="161"/>
        <v>84.553288971310153</v>
      </c>
      <c r="BD130" s="35">
        <f t="shared" si="162"/>
        <v>37.657264318952151</v>
      </c>
      <c r="BE130" s="35">
        <f t="shared" si="163"/>
        <v>91.021729079981512</v>
      </c>
      <c r="BF130" s="35">
        <f t="shared" si="164"/>
        <v>93.115622241835837</v>
      </c>
      <c r="BG130" s="36">
        <f t="shared" si="165"/>
        <v>68.566176470588232</v>
      </c>
      <c r="BH130" s="35">
        <f t="shared" si="166"/>
        <v>62.081784386617102</v>
      </c>
      <c r="BI130" s="35">
        <f t="shared" si="167"/>
        <v>87.234042553191486</v>
      </c>
      <c r="BJ130" s="35">
        <f t="shared" si="168"/>
        <v>84.599589322381931</v>
      </c>
      <c r="BK130" s="35">
        <f t="shared" si="169"/>
        <v>87.163561076604566</v>
      </c>
      <c r="BL130" s="35">
        <f t="shared" si="170"/>
        <v>89.565217391304344</v>
      </c>
      <c r="BM130" s="35">
        <f t="shared" si="171"/>
        <v>49.691991786447637</v>
      </c>
      <c r="BN130" s="35">
        <f t="shared" si="172"/>
        <v>75.730337078651701</v>
      </c>
      <c r="BO130" s="35">
        <f t="shared" si="173"/>
        <v>33.727810650887577</v>
      </c>
      <c r="BP130" s="35">
        <f t="shared" si="174"/>
        <v>81.523809523809518</v>
      </c>
      <c r="BQ130" s="35">
        <f t="shared" si="175"/>
        <v>83.399209486166001</v>
      </c>
      <c r="BR130" s="13">
        <f t="shared" si="187"/>
        <v>82.705099778270494</v>
      </c>
      <c r="BS130" s="14">
        <f t="shared" si="188"/>
        <v>74.057649667405755</v>
      </c>
      <c r="BT130" s="13">
        <f t="shared" si="189"/>
        <v>100</v>
      </c>
      <c r="BU130" s="14">
        <f t="shared" si="190"/>
        <v>91.352549889135261</v>
      </c>
      <c r="BV130" s="14">
        <f t="shared" si="191"/>
        <v>93.348115299334808</v>
      </c>
      <c r="BW130" s="14">
        <f t="shared" si="192"/>
        <v>68.514412416851428</v>
      </c>
      <c r="BX130" s="13">
        <f t="shared" si="193"/>
        <v>53.658536585365844</v>
      </c>
      <c r="BY130" s="14">
        <f t="shared" si="194"/>
        <v>74.722838137472294</v>
      </c>
      <c r="BZ130" s="14">
        <f t="shared" si="195"/>
        <v>37.915742793791573</v>
      </c>
      <c r="CA130" s="13">
        <f t="shared" si="196"/>
        <v>94.900221729490013</v>
      </c>
      <c r="CB130" s="14">
        <f t="shared" si="197"/>
        <v>93.569844789356992</v>
      </c>
      <c r="CC130" s="13">
        <v>37.299999999999997</v>
      </c>
      <c r="CD130" s="14">
        <v>33.4</v>
      </c>
      <c r="CE130" s="13">
        <v>45.1</v>
      </c>
      <c r="CF130" s="14">
        <v>41.2</v>
      </c>
      <c r="CG130" s="14">
        <v>42.1</v>
      </c>
      <c r="CH130" s="14">
        <v>30.9</v>
      </c>
      <c r="CI130" s="13">
        <v>24.2</v>
      </c>
      <c r="CJ130" s="14">
        <v>33.700000000000003</v>
      </c>
      <c r="CK130" s="14">
        <v>17.100000000000001</v>
      </c>
      <c r="CL130" s="13">
        <v>42.8</v>
      </c>
      <c r="CM130" s="14">
        <v>42.2</v>
      </c>
      <c r="CN130" s="5">
        <v>3.1</v>
      </c>
      <c r="CO130" s="5">
        <v>3.3</v>
      </c>
      <c r="CP130" s="8">
        <v>2.6</v>
      </c>
      <c r="CQ130" s="5">
        <v>3.1</v>
      </c>
      <c r="CR130" s="5">
        <v>3.4</v>
      </c>
      <c r="CS130" s="5">
        <v>3.2</v>
      </c>
      <c r="CT130" s="8">
        <v>1.5</v>
      </c>
      <c r="CU130" s="5">
        <v>1.9</v>
      </c>
      <c r="CV130" s="5">
        <v>3</v>
      </c>
      <c r="CW130" s="8">
        <v>3.3</v>
      </c>
      <c r="CX130" s="5">
        <v>3.5</v>
      </c>
      <c r="CY130" s="9">
        <f t="shared" si="176"/>
        <v>8.3109919571045587</v>
      </c>
      <c r="CZ130" s="9">
        <f t="shared" si="177"/>
        <v>9.8802395209580833</v>
      </c>
      <c r="DA130" s="9">
        <f t="shared" si="178"/>
        <v>5.7649667405764964</v>
      </c>
      <c r="DB130" s="9">
        <f t="shared" si="179"/>
        <v>7.5242718446601939</v>
      </c>
      <c r="DC130" s="9">
        <f t="shared" si="180"/>
        <v>8.0760095011876469</v>
      </c>
      <c r="DD130" s="9">
        <f t="shared" si="181"/>
        <v>10.355987055016183</v>
      </c>
      <c r="DE130" s="9">
        <f t="shared" si="182"/>
        <v>6.1983471074380168</v>
      </c>
      <c r="DF130" s="9">
        <f t="shared" si="183"/>
        <v>5.6379821958456962</v>
      </c>
      <c r="DG130" s="9">
        <f t="shared" si="184"/>
        <v>17.543859649122805</v>
      </c>
      <c r="DH130" s="9">
        <f t="shared" si="185"/>
        <v>7.7102803738317753</v>
      </c>
      <c r="DI130" s="9">
        <f t="shared" si="186"/>
        <v>8.293838862559241</v>
      </c>
    </row>
    <row r="131" spans="1:113" x14ac:dyDescent="0.2">
      <c r="A131" s="3" t="s">
        <v>309</v>
      </c>
      <c r="B131" s="3" t="e">
        <f>VLOOKUP(A131,#REF!,5,FALSE)</f>
        <v>#REF!</v>
      </c>
      <c r="C131" s="4">
        <v>4</v>
      </c>
      <c r="D131" s="35">
        <f t="shared" ref="D131:D149" si="209">IF(CC131&gt;0,(CC131-AVERAGE(CC$2:CC$149)),"")</f>
        <v>3.491919191919191</v>
      </c>
      <c r="E131" s="35">
        <f t="shared" ref="E131:E149" si="210">IF(CD131&gt;0,(CD131-AVERAGE(CD$2:CD$149)),"")</f>
        <v>3.211111111111105</v>
      </c>
      <c r="F131" s="35">
        <f t="shared" ref="F131:F149" si="211">IF(CE131&gt;0,(CE131-AVERAGE(CE$2:CE$149)),"")</f>
        <v>3.9755725190839826</v>
      </c>
      <c r="G131" s="35" t="str">
        <f t="shared" ref="G131:G149" si="212">IF(CF131&gt;0,(CF131-AVERAGE(CF$2:CF$149)),"")</f>
        <v/>
      </c>
      <c r="H131" s="35" t="str">
        <f t="shared" ref="H131:H149" si="213">IF(CG131&gt;0,(CG131-AVERAGE(CG$2:CG$149)),"")</f>
        <v/>
      </c>
      <c r="I131" s="35" t="str">
        <f t="shared" ref="I131:I149" si="214">IF(CH131&gt;0,(CH131-AVERAGE(CH$2:CH$149)),"")</f>
        <v/>
      </c>
      <c r="J131" s="35">
        <f t="shared" ref="J131:J149" si="215">IF(CI131&gt;0,(CI131-AVERAGE(CI$2:CI$149)),"")</f>
        <v>-13.461061946902653</v>
      </c>
      <c r="K131" s="35" t="str">
        <f t="shared" ref="K131:K149" si="216">IF(CJ131&gt;0,(CJ131-AVERAGE(CJ$2:CJ$149)),"")</f>
        <v/>
      </c>
      <c r="L131" s="35" t="str">
        <f t="shared" ref="L131:L149" si="217">IF(CK131&gt;0,(CK131-AVERAGE(CK$2:CK$149)),"")</f>
        <v/>
      </c>
      <c r="M131" s="35">
        <f t="shared" ref="M131:M149" si="218">IF(CL131&gt;0,(CL131-AVERAGE(CL$2:CL$149)),"")</f>
        <v>-12.738679245283013</v>
      </c>
      <c r="N131" s="35">
        <f t="shared" ref="N131:N149" si="219">IF(CM131&gt;0,(CM131-AVERAGE(CM$2:CM$149)),"")</f>
        <v>-10.948484848484853</v>
      </c>
      <c r="O131" s="36">
        <f t="shared" ref="O131:O149" si="220">IF(CC131&gt;0,(CC131-AVERAGE($CC131:$CM131)),"")</f>
        <v>11.416666666666668</v>
      </c>
      <c r="P131" s="35">
        <f t="shared" ref="P131:P149" si="221">IF(CD131&gt;0,(CD131-AVERAGE($CC131:$CM131)),"")</f>
        <v>9.7166666666666686</v>
      </c>
      <c r="Q131" s="35">
        <f t="shared" ref="Q131:Q149" si="222">IF(CE131&gt;0,(CE131-AVERAGE($CC131:$CM131)),"")</f>
        <v>9.6166666666666671</v>
      </c>
      <c r="R131" s="35" t="str">
        <f t="shared" ref="R131:R149" si="223">IF(CF131&gt;0,(CF131-AVERAGE($CC131:$CM131)),"")</f>
        <v/>
      </c>
      <c r="S131" s="35" t="str">
        <f t="shared" ref="S131:S149" si="224">IF(CG131&gt;0,(CG131-AVERAGE($CC131:$CM131)),"")</f>
        <v/>
      </c>
      <c r="T131" s="35" t="str">
        <f t="shared" ref="T131:T149" si="225">IF(CH131&gt;0,(CH131-AVERAGE($CC131:$CM131)),"")</f>
        <v/>
      </c>
      <c r="U131" s="35">
        <f t="shared" ref="U131:U149" si="226">IF(CI131&gt;0,(CI131-AVERAGE($CC131:$CM131)),"")</f>
        <v>-10.883333333333333</v>
      </c>
      <c r="V131" s="35" t="str">
        <f t="shared" ref="V131:V149" si="227">IF(CJ131&gt;0,(CJ131-AVERAGE($CC131:$CM131)),"")</f>
        <v/>
      </c>
      <c r="W131" s="35" t="str">
        <f t="shared" ref="W131:W149" si="228">IF(CK131&gt;0,(CK131-AVERAGE($CC131:$CM131)),"")</f>
        <v/>
      </c>
      <c r="X131" s="35">
        <f t="shared" ref="X131:X149" si="229">IF(CL131&gt;0,(CL131-AVERAGE($CC131:$CM131)),"")</f>
        <v>-10.783333333333331</v>
      </c>
      <c r="Y131" s="35">
        <f t="shared" ref="Y131:Y149" si="230">IF(CM131&gt;0,(CM131-AVERAGE($CC131:$CM131)),"")</f>
        <v>-9.0833333333333321</v>
      </c>
      <c r="Z131" s="35">
        <f t="shared" ref="Z131:Z149" si="231">IFERROR(100*BG131/MAX($BG131:$BH131),0)</f>
        <v>100</v>
      </c>
      <c r="AA131" s="35">
        <f t="shared" ref="AA131:AA149" si="232">IFERROR(100*BH131/MAX($BG131:$BH131),0)</f>
        <v>95.570212255666149</v>
      </c>
      <c r="AB131" s="35">
        <f t="shared" ref="AB131:AB149" si="233">IFERROR(100*BI131/MAX($BI131:$BL131),0)</f>
        <v>100</v>
      </c>
      <c r="AC131" s="35">
        <f t="shared" ref="AC131:AC149" si="234">IFERROR(100*BJ131/MAX($BI131:$BL131),0)</f>
        <v>0</v>
      </c>
      <c r="AD131" s="35">
        <f t="shared" ref="AD131:AD149" si="235">IFERROR(100*BK131/MAX($BI131:$BL131),0)</f>
        <v>0</v>
      </c>
      <c r="AE131" s="35">
        <f t="shared" ref="AE131:AE149" si="236">IFERROR(100*BL131/MAX($BI131:$BL131),0)</f>
        <v>0</v>
      </c>
      <c r="AF131" s="35">
        <f t="shared" ref="AF131:AF149" si="237">IFERROR(100*BM131/MAX($BM131:$BO131),0)</f>
        <v>100</v>
      </c>
      <c r="AG131" s="35">
        <f t="shared" ref="AG131:AG149" si="238">IFERROR(100*BN131/MAX($BM131:$BO131),0)</f>
        <v>0</v>
      </c>
      <c r="AH131" s="35">
        <f t="shared" ref="AH131:AH149" si="239">IFERROR(100*BO131/MAX($BM131:$BO131),0)</f>
        <v>0</v>
      </c>
      <c r="AI131" s="35">
        <f t="shared" ref="AI131:AI149" si="240">IFERROR(100*BP131/MAX($BP131:$BQ131),0)</f>
        <v>80.77641723356011</v>
      </c>
      <c r="AJ131" s="35">
        <f t="shared" ref="AJ131:AJ149" si="241">IFERROR(100*BQ131/MAX($BP131:$BQ131),0)</f>
        <v>100.00000000000001</v>
      </c>
      <c r="AK131" s="36">
        <f t="shared" si="198"/>
        <v>100</v>
      </c>
      <c r="AL131" s="35">
        <f t="shared" si="199"/>
        <v>94.516129032258064</v>
      </c>
      <c r="AM131" s="35">
        <f t="shared" si="200"/>
        <v>100</v>
      </c>
      <c r="AN131" s="35">
        <f t="shared" si="201"/>
        <v>0</v>
      </c>
      <c r="AO131" s="35">
        <f t="shared" si="202"/>
        <v>0</v>
      </c>
      <c r="AP131" s="35">
        <f t="shared" si="203"/>
        <v>0</v>
      </c>
      <c r="AQ131" s="35">
        <f t="shared" si="204"/>
        <v>100</v>
      </c>
      <c r="AR131" s="35">
        <f t="shared" si="205"/>
        <v>0</v>
      </c>
      <c r="AS131" s="35">
        <f t="shared" si="206"/>
        <v>0</v>
      </c>
      <c r="AT131" s="35">
        <f t="shared" si="207"/>
        <v>83.809523809523824</v>
      </c>
      <c r="AU131" s="35">
        <f t="shared" si="208"/>
        <v>100</v>
      </c>
      <c r="AV131" s="36">
        <f t="shared" ref="AV131:AV149" si="242">IFERROR(100*BG131/MAX($BG131:$BQ131),"")</f>
        <v>100</v>
      </c>
      <c r="AW131" s="35">
        <f t="shared" ref="AW131:AW149" si="243">IFERROR(100*BH131/MAX($BG131:$BQ131),"")</f>
        <v>95.570212255666149</v>
      </c>
      <c r="AX131" s="35">
        <f t="shared" ref="AX131:AX149" si="244">IFERROR(100*BI131/MAX($BG131:$BQ131),"")</f>
        <v>99.112747239034121</v>
      </c>
      <c r="AY131" s="35">
        <f t="shared" ref="AY131:AY149" si="245">IFERROR(100*BJ131/MAX($BG131:$BQ131),"")</f>
        <v>0</v>
      </c>
      <c r="AZ131" s="35">
        <f t="shared" ref="AZ131:AZ149" si="246">IFERROR(100*BK131/MAX($BG131:$BQ131),"")</f>
        <v>0</v>
      </c>
      <c r="BA131" s="35">
        <f t="shared" ref="BA131:BA149" si="247">IFERROR(100*BL131/MAX($BG131:$BQ131),"")</f>
        <v>0</v>
      </c>
      <c r="BB131" s="35">
        <f t="shared" ref="BB131:BB149" si="248">IFERROR(100*BM131/MAX($BG131:$BQ131),"")</f>
        <v>31.349274690335825</v>
      </c>
      <c r="BC131" s="35">
        <f t="shared" ref="BC131:BC149" si="249">IFERROR(100*BN131/MAX($BG131:$BQ131),"")</f>
        <v>0</v>
      </c>
      <c r="BD131" s="35">
        <f t="shared" ref="BD131:BD149" si="250">IFERROR(100*BO131/MAX($BG131:$BQ131),"")</f>
        <v>0</v>
      </c>
      <c r="BE131" s="35">
        <f t="shared" ref="BE131:BE149" si="251">IFERROR(100*BP131/MAX($BG131:$BQ131),"")</f>
        <v>29.414439324116746</v>
      </c>
      <c r="BF131" s="35">
        <f t="shared" ref="BF131:BF149" si="252">IFERROR(100*BQ131/MAX($BG131:$BQ131),"")</f>
        <v>36.414637256151984</v>
      </c>
      <c r="BG131" s="36">
        <f t="shared" ref="BG131:BG149" si="253">IFERROR(100*CC131/MAX(CC$2:CC$155),"")</f>
        <v>56.985294117647058</v>
      </c>
      <c r="BH131" s="35">
        <f t="shared" ref="BH131:BH149" si="254">IFERROR(100*CD131/MAX(CD$2:CD$155),"")</f>
        <v>54.460966542750931</v>
      </c>
      <c r="BI131" s="35">
        <f t="shared" ref="BI131:BI149" si="255">IFERROR(100*CE131/MAX(CE$2:CE$155),"")</f>
        <v>56.479690522243708</v>
      </c>
      <c r="BJ131" s="35">
        <f t="shared" ref="BJ131:BJ149" si="256">IFERROR(100*CF131/MAX(CF$2:CF$155),"")</f>
        <v>0</v>
      </c>
      <c r="BK131" s="35">
        <f t="shared" ref="BK131:BK149" si="257">IFERROR(100*CG131/MAX(CG$2:CG$155),"")</f>
        <v>0</v>
      </c>
      <c r="BL131" s="35">
        <f t="shared" ref="BL131:BL149" si="258">IFERROR(100*CH131/MAX(CH$2:CH$155),"")</f>
        <v>0</v>
      </c>
      <c r="BM131" s="35">
        <f t="shared" ref="BM131:BM149" si="259">IFERROR(100*CI131/MAX(CI$2:CI$155),"")</f>
        <v>17.864476386036959</v>
      </c>
      <c r="BN131" s="35">
        <f t="shared" ref="BN131:BN149" si="260">IFERROR(100*CJ131/MAX(CJ$2:CJ$155),"")</f>
        <v>0</v>
      </c>
      <c r="BO131" s="35">
        <f t="shared" ref="BO131:BO149" si="261">IFERROR(100*CK131/MAX(CK$2:CK$155),"")</f>
        <v>0</v>
      </c>
      <c r="BP131" s="35">
        <f t="shared" ref="BP131:BP149" si="262">IFERROR(100*CL131/MAX(CL$2:CL$155),"")</f>
        <v>16.761904761904763</v>
      </c>
      <c r="BQ131" s="35">
        <f t="shared" ref="BQ131:BQ149" si="263">IFERROR(100*CM131/MAX(CM$2:CM$155),"")</f>
        <v>20.750988142292488</v>
      </c>
      <c r="BR131" s="13">
        <f t="shared" si="187"/>
        <v>100</v>
      </c>
      <c r="BS131" s="14">
        <f t="shared" si="188"/>
        <v>94.516129032258064</v>
      </c>
      <c r="BT131" s="13">
        <f t="shared" si="189"/>
        <v>94.193548387096769</v>
      </c>
      <c r="BU131" s="14">
        <f t="shared" si="190"/>
        <v>0</v>
      </c>
      <c r="BV131" s="14">
        <f t="shared" si="191"/>
        <v>0</v>
      </c>
      <c r="BW131" s="14">
        <f t="shared" si="192"/>
        <v>0</v>
      </c>
      <c r="BX131" s="13">
        <f t="shared" si="193"/>
        <v>28.064516129032256</v>
      </c>
      <c r="BY131" s="14">
        <f t="shared" si="194"/>
        <v>0</v>
      </c>
      <c r="BZ131" s="14">
        <f t="shared" si="195"/>
        <v>0</v>
      </c>
      <c r="CA131" s="13">
        <f t="shared" si="196"/>
        <v>28.387096774193548</v>
      </c>
      <c r="CB131" s="14">
        <f t="shared" si="197"/>
        <v>33.87096774193548</v>
      </c>
      <c r="CC131" s="13">
        <v>31</v>
      </c>
      <c r="CD131" s="14">
        <v>29.3</v>
      </c>
      <c r="CE131" s="13">
        <v>29.2</v>
      </c>
      <c r="CI131" s="13">
        <v>8.6999999999999993</v>
      </c>
      <c r="CL131" s="13">
        <v>8.8000000000000007</v>
      </c>
      <c r="CM131" s="14">
        <v>10.5</v>
      </c>
      <c r="CN131" s="5">
        <v>4</v>
      </c>
      <c r="CO131" s="5">
        <v>3.3</v>
      </c>
      <c r="CP131" s="8">
        <v>2.4</v>
      </c>
      <c r="CQ131" s="5" t="s">
        <v>180</v>
      </c>
      <c r="CR131" s="5" t="s">
        <v>180</v>
      </c>
      <c r="CS131" s="5" t="s">
        <v>180</v>
      </c>
      <c r="CT131" s="8">
        <v>0.9</v>
      </c>
      <c r="CU131" s="5" t="s">
        <v>180</v>
      </c>
      <c r="CV131" s="5" t="s">
        <v>180</v>
      </c>
      <c r="CW131" s="8">
        <v>0.9</v>
      </c>
      <c r="CX131" s="5">
        <v>1.5</v>
      </c>
      <c r="CY131" s="9">
        <f t="shared" ref="CY131:CY149" si="264">IFERROR(ABS(CN131/CC131)*100,"")</f>
        <v>12.903225806451612</v>
      </c>
      <c r="CZ131" s="9">
        <f t="shared" ref="CZ131:CZ149" si="265">IFERROR(ABS(CO131/CD131)*100,"")</f>
        <v>11.262798634812286</v>
      </c>
      <c r="DA131" s="9">
        <f t="shared" ref="DA131:DA149" si="266">IFERROR(ABS(CP131/CE131)*100,"")</f>
        <v>8.2191780821917799</v>
      </c>
      <c r="DB131" s="9" t="str">
        <f t="shared" ref="DB131:DB149" si="267">IFERROR(ABS(CQ131/CF131)*100,"")</f>
        <v/>
      </c>
      <c r="DC131" s="9" t="str">
        <f t="shared" ref="DC131:DC149" si="268">IFERROR(ABS(CR131/CG131)*100,"")</f>
        <v/>
      </c>
      <c r="DD131" s="9" t="str">
        <f t="shared" ref="DD131:DD149" si="269">IFERROR(ABS(CS131/CH131)*100,"")</f>
        <v/>
      </c>
      <c r="DE131" s="9">
        <f t="shared" ref="DE131:DE149" si="270">IFERROR(ABS(CT131/CI131)*100,"")</f>
        <v>10.344827586206899</v>
      </c>
      <c r="DF131" s="9" t="str">
        <f t="shared" ref="DF131:DF149" si="271">IFERROR(ABS(CU131/CJ131)*100,"")</f>
        <v/>
      </c>
      <c r="DG131" s="9" t="str">
        <f t="shared" ref="DG131:DG149" si="272">IFERROR(ABS(CV131/CK131)*100,"")</f>
        <v/>
      </c>
      <c r="DH131" s="9">
        <f t="shared" ref="DH131:DH149" si="273">IFERROR(ABS(CW131/CL131)*100,"")</f>
        <v>10.227272727272727</v>
      </c>
      <c r="DI131" s="9">
        <f t="shared" ref="DI131:DI149" si="274">IFERROR(ABS(CX131/CM131)*100,"")</f>
        <v>14.285714285714285</v>
      </c>
    </row>
    <row r="132" spans="1:113" x14ac:dyDescent="0.2">
      <c r="A132" s="3" t="s">
        <v>310</v>
      </c>
      <c r="B132" s="3" t="e">
        <f>VLOOKUP(A132,#REF!,5,FALSE)</f>
        <v>#REF!</v>
      </c>
      <c r="C132" s="4">
        <v>3</v>
      </c>
      <c r="D132" s="35">
        <f t="shared" si="209"/>
        <v>3.491919191919191</v>
      </c>
      <c r="E132" s="35">
        <f t="shared" si="210"/>
        <v>4.8111111111111029</v>
      </c>
      <c r="F132" s="35">
        <f t="shared" si="211"/>
        <v>-13.424427480916016</v>
      </c>
      <c r="G132" s="35">
        <f t="shared" si="212"/>
        <v>-8.6992187499999964</v>
      </c>
      <c r="H132" s="35">
        <f t="shared" si="213"/>
        <v>-13.283593750000009</v>
      </c>
      <c r="I132" s="35">
        <f t="shared" si="214"/>
        <v>-7.5846774193548381</v>
      </c>
      <c r="J132" s="35">
        <f t="shared" si="215"/>
        <v>7.938938053097349</v>
      </c>
      <c r="K132" s="35">
        <f t="shared" si="216"/>
        <v>4.7722689075630278</v>
      </c>
      <c r="L132" s="35">
        <f t="shared" si="217"/>
        <v>-3.4571428571428626</v>
      </c>
      <c r="M132" s="35">
        <f t="shared" si="218"/>
        <v>-6.4386792452830139</v>
      </c>
      <c r="N132" s="35">
        <f t="shared" si="219"/>
        <v>1.2515151515151466</v>
      </c>
      <c r="O132" s="36">
        <f t="shared" si="220"/>
        <v>11.2</v>
      </c>
      <c r="P132" s="35">
        <f t="shared" si="221"/>
        <v>11.099999999999998</v>
      </c>
      <c r="Q132" s="35">
        <f t="shared" si="222"/>
        <v>-8</v>
      </c>
      <c r="R132" s="35">
        <f t="shared" si="223"/>
        <v>-5.1000000000000014</v>
      </c>
      <c r="S132" s="35">
        <f t="shared" si="224"/>
        <v>-10.600000000000001</v>
      </c>
      <c r="T132" s="35">
        <f t="shared" si="225"/>
        <v>-11.200000000000001</v>
      </c>
      <c r="U132" s="35">
        <f t="shared" si="226"/>
        <v>10.3</v>
      </c>
      <c r="V132" s="35">
        <f t="shared" si="227"/>
        <v>6</v>
      </c>
      <c r="W132" s="35">
        <f t="shared" si="228"/>
        <v>-1.9000000000000021</v>
      </c>
      <c r="X132" s="35">
        <f t="shared" si="229"/>
        <v>-4.7000000000000011</v>
      </c>
      <c r="Y132" s="35">
        <f t="shared" si="230"/>
        <v>2.8999999999999986</v>
      </c>
      <c r="Z132" s="35">
        <f t="shared" si="231"/>
        <v>99.217114030078037</v>
      </c>
      <c r="AA132" s="35">
        <f t="shared" si="232"/>
        <v>100</v>
      </c>
      <c r="AB132" s="35">
        <f t="shared" si="233"/>
        <v>75.614152817800232</v>
      </c>
      <c r="AC132" s="35">
        <f t="shared" si="234"/>
        <v>100</v>
      </c>
      <c r="AD132" s="35">
        <f t="shared" si="235"/>
        <v>63.103336572724331</v>
      </c>
      <c r="AE132" s="35">
        <f t="shared" si="236"/>
        <v>82.583062210391404</v>
      </c>
      <c r="AF132" s="35">
        <f t="shared" si="237"/>
        <v>100</v>
      </c>
      <c r="AG132" s="35">
        <f t="shared" si="238"/>
        <v>93.804173354735155</v>
      </c>
      <c r="AH132" s="35">
        <f t="shared" si="239"/>
        <v>57.122543526836907</v>
      </c>
      <c r="AI132" s="35">
        <f t="shared" si="240"/>
        <v>64.112439689532195</v>
      </c>
      <c r="AJ132" s="35">
        <f t="shared" si="241"/>
        <v>100</v>
      </c>
      <c r="AK132" s="36">
        <f t="shared" si="198"/>
        <v>100</v>
      </c>
      <c r="AL132" s="35">
        <f t="shared" si="199"/>
        <v>99.677419354838705</v>
      </c>
      <c r="AM132" s="35">
        <f t="shared" si="200"/>
        <v>80.272108843537424</v>
      </c>
      <c r="AN132" s="35">
        <f t="shared" si="201"/>
        <v>100</v>
      </c>
      <c r="AO132" s="35">
        <f t="shared" si="202"/>
        <v>62.585034013605437</v>
      </c>
      <c r="AP132" s="35">
        <f t="shared" si="203"/>
        <v>58.503401360544224</v>
      </c>
      <c r="AQ132" s="35">
        <f t="shared" si="204"/>
        <v>100</v>
      </c>
      <c r="AR132" s="35">
        <f t="shared" si="205"/>
        <v>85.714285714285708</v>
      </c>
      <c r="AS132" s="35">
        <f t="shared" si="206"/>
        <v>59.468438538205973</v>
      </c>
      <c r="AT132" s="35">
        <f t="shared" si="207"/>
        <v>66.519823788546262</v>
      </c>
      <c r="AU132" s="35">
        <f t="shared" si="208"/>
        <v>100</v>
      </c>
      <c r="AV132" s="36">
        <f t="shared" si="242"/>
        <v>92.198798123900715</v>
      </c>
      <c r="AW132" s="35">
        <f t="shared" si="243"/>
        <v>92.926305129123506</v>
      </c>
      <c r="AX132" s="35">
        <f t="shared" si="244"/>
        <v>36.927842073809416</v>
      </c>
      <c r="AY132" s="35">
        <f t="shared" si="245"/>
        <v>48.837209302325583</v>
      </c>
      <c r="AZ132" s="35">
        <f t="shared" si="246"/>
        <v>30.817908558772348</v>
      </c>
      <c r="BA132" s="35">
        <f t="shared" si="247"/>
        <v>40.331262939958599</v>
      </c>
      <c r="BB132" s="35">
        <f t="shared" si="248"/>
        <v>100</v>
      </c>
      <c r="BC132" s="35">
        <f t="shared" si="249"/>
        <v>93.804173354735155</v>
      </c>
      <c r="BD132" s="35">
        <f t="shared" si="250"/>
        <v>57.122543526836907</v>
      </c>
      <c r="BE132" s="35">
        <f t="shared" si="251"/>
        <v>46.535041923746242</v>
      </c>
      <c r="BF132" s="35">
        <f t="shared" si="252"/>
        <v>72.583483250824003</v>
      </c>
      <c r="BG132" s="36">
        <f t="shared" si="253"/>
        <v>56.985294117647058</v>
      </c>
      <c r="BH132" s="35">
        <f t="shared" si="254"/>
        <v>57.434944237918216</v>
      </c>
      <c r="BI132" s="35">
        <f t="shared" si="255"/>
        <v>22.823984526112184</v>
      </c>
      <c r="BJ132" s="35">
        <f t="shared" si="256"/>
        <v>30.184804928131417</v>
      </c>
      <c r="BK132" s="35">
        <f t="shared" si="257"/>
        <v>19.047619047619047</v>
      </c>
      <c r="BL132" s="35">
        <f t="shared" si="258"/>
        <v>24.927536231884059</v>
      </c>
      <c r="BM132" s="35">
        <f t="shared" si="259"/>
        <v>61.806981519507183</v>
      </c>
      <c r="BN132" s="35">
        <f t="shared" si="260"/>
        <v>57.977528089887642</v>
      </c>
      <c r="BO132" s="35">
        <f t="shared" si="261"/>
        <v>35.305719921104533</v>
      </c>
      <c r="BP132" s="35">
        <f t="shared" si="262"/>
        <v>28.761904761904763</v>
      </c>
      <c r="BQ132" s="35">
        <f t="shared" si="263"/>
        <v>44.861660079051383</v>
      </c>
      <c r="BR132" s="13">
        <f t="shared" si="187"/>
        <v>100</v>
      </c>
      <c r="BS132" s="14">
        <f t="shared" si="188"/>
        <v>99.677419354838705</v>
      </c>
      <c r="BT132" s="13">
        <f t="shared" si="189"/>
        <v>38.064516129032263</v>
      </c>
      <c r="BU132" s="14">
        <f t="shared" si="190"/>
        <v>47.41935483870968</v>
      </c>
      <c r="BV132" s="14">
        <f t="shared" si="191"/>
        <v>29.677419354838708</v>
      </c>
      <c r="BW132" s="14">
        <f t="shared" si="192"/>
        <v>27.741935483870968</v>
      </c>
      <c r="BX132" s="13">
        <f t="shared" si="193"/>
        <v>97.096774193548399</v>
      </c>
      <c r="BY132" s="14">
        <f t="shared" si="194"/>
        <v>83.225806451612911</v>
      </c>
      <c r="BZ132" s="14">
        <f t="shared" si="195"/>
        <v>57.741935483870968</v>
      </c>
      <c r="CA132" s="13">
        <f t="shared" si="196"/>
        <v>48.709677419354833</v>
      </c>
      <c r="CB132" s="14">
        <f t="shared" si="197"/>
        <v>73.225806451612897</v>
      </c>
      <c r="CC132" s="13">
        <v>31</v>
      </c>
      <c r="CD132" s="14">
        <v>30.9</v>
      </c>
      <c r="CE132" s="13">
        <v>11.8</v>
      </c>
      <c r="CF132" s="14">
        <v>14.7</v>
      </c>
      <c r="CG132" s="14">
        <v>9.1999999999999993</v>
      </c>
      <c r="CH132" s="14">
        <v>8.6</v>
      </c>
      <c r="CI132" s="13">
        <v>30.1</v>
      </c>
      <c r="CJ132" s="14">
        <v>25.8</v>
      </c>
      <c r="CK132" s="14">
        <v>17.899999999999999</v>
      </c>
      <c r="CL132" s="13">
        <v>15.1</v>
      </c>
      <c r="CM132" s="14">
        <v>22.7</v>
      </c>
      <c r="CN132" s="5">
        <v>2.7</v>
      </c>
      <c r="CO132" s="5">
        <v>4.0999999999999996</v>
      </c>
      <c r="CP132" s="8">
        <v>1.7</v>
      </c>
      <c r="CQ132" s="5">
        <v>0.8</v>
      </c>
      <c r="CR132" s="5">
        <v>0.4</v>
      </c>
      <c r="CS132" s="5">
        <v>1.9</v>
      </c>
      <c r="CT132" s="8">
        <v>1</v>
      </c>
      <c r="CU132" s="5">
        <v>5.0999999999999996</v>
      </c>
      <c r="CV132" s="5">
        <v>0.9</v>
      </c>
      <c r="CW132" s="8">
        <v>0.9</v>
      </c>
      <c r="CX132" s="5">
        <v>5.6</v>
      </c>
      <c r="CY132" s="9">
        <f t="shared" si="264"/>
        <v>8.7096774193548381</v>
      </c>
      <c r="CZ132" s="9">
        <f t="shared" si="265"/>
        <v>13.268608414239482</v>
      </c>
      <c r="DA132" s="9">
        <f t="shared" si="266"/>
        <v>14.406779661016946</v>
      </c>
      <c r="DB132" s="9">
        <f t="shared" si="267"/>
        <v>5.4421768707483</v>
      </c>
      <c r="DC132" s="9">
        <f t="shared" si="268"/>
        <v>4.3478260869565224</v>
      </c>
      <c r="DD132" s="9">
        <f t="shared" si="269"/>
        <v>22.093023255813954</v>
      </c>
      <c r="DE132" s="9">
        <f t="shared" si="270"/>
        <v>3.3222591362126241</v>
      </c>
      <c r="DF132" s="9">
        <f t="shared" si="271"/>
        <v>19.767441860465116</v>
      </c>
      <c r="DG132" s="9">
        <f t="shared" si="272"/>
        <v>5.027932960893855</v>
      </c>
      <c r="DH132" s="9">
        <f t="shared" si="273"/>
        <v>5.9602649006622519</v>
      </c>
      <c r="DI132" s="9">
        <f t="shared" si="274"/>
        <v>24.669603524229075</v>
      </c>
    </row>
    <row r="133" spans="1:113" x14ac:dyDescent="0.2">
      <c r="A133" s="3" t="s">
        <v>311</v>
      </c>
      <c r="B133" s="3" t="e">
        <f>VLOOKUP(A133,#REF!,5,FALSE)</f>
        <v>#REF!</v>
      </c>
      <c r="C133" s="4">
        <v>3</v>
      </c>
      <c r="D133" s="35">
        <f t="shared" si="209"/>
        <v>16.991919191919191</v>
      </c>
      <c r="E133" s="35">
        <f t="shared" si="210"/>
        <v>18.511111111111106</v>
      </c>
      <c r="F133" s="35" t="str">
        <f t="shared" si="211"/>
        <v/>
      </c>
      <c r="G133" s="35" t="str">
        <f t="shared" si="212"/>
        <v/>
      </c>
      <c r="H133" s="35" t="str">
        <f t="shared" si="213"/>
        <v/>
      </c>
      <c r="I133" s="35" t="str">
        <f t="shared" si="214"/>
        <v/>
      </c>
      <c r="J133" s="35">
        <f t="shared" si="215"/>
        <v>14.338938053097348</v>
      </c>
      <c r="K133" s="35">
        <f t="shared" si="216"/>
        <v>-12.627731092436973</v>
      </c>
      <c r="L133" s="35" t="str">
        <f t="shared" si="217"/>
        <v/>
      </c>
      <c r="M133" s="35">
        <f t="shared" si="218"/>
        <v>-12.838679245283014</v>
      </c>
      <c r="N133" s="35" t="str">
        <f t="shared" si="219"/>
        <v/>
      </c>
      <c r="O133" s="36">
        <f t="shared" si="220"/>
        <v>15.96</v>
      </c>
      <c r="P133" s="35">
        <f t="shared" si="221"/>
        <v>16.060000000000002</v>
      </c>
      <c r="Q133" s="35" t="str">
        <f t="shared" si="222"/>
        <v/>
      </c>
      <c r="R133" s="35" t="str">
        <f t="shared" si="223"/>
        <v/>
      </c>
      <c r="S133" s="35" t="str">
        <f t="shared" si="224"/>
        <v/>
      </c>
      <c r="T133" s="35" t="str">
        <f t="shared" si="225"/>
        <v/>
      </c>
      <c r="U133" s="35">
        <f t="shared" si="226"/>
        <v>7.9600000000000009</v>
      </c>
      <c r="V133" s="35">
        <f t="shared" si="227"/>
        <v>-20.14</v>
      </c>
      <c r="W133" s="35" t="str">
        <f t="shared" si="228"/>
        <v/>
      </c>
      <c r="X133" s="35">
        <f t="shared" si="229"/>
        <v>-19.84</v>
      </c>
      <c r="Y133" s="35" t="str">
        <f t="shared" si="230"/>
        <v/>
      </c>
      <c r="Z133" s="35">
        <f t="shared" si="231"/>
        <v>98.675316539171718</v>
      </c>
      <c r="AA133" s="35">
        <f t="shared" si="232"/>
        <v>99.999999999999986</v>
      </c>
      <c r="AB133" s="35">
        <f t="shared" si="233"/>
        <v>0</v>
      </c>
      <c r="AC133" s="35">
        <f t="shared" si="234"/>
        <v>0</v>
      </c>
      <c r="AD133" s="35">
        <f t="shared" si="235"/>
        <v>0</v>
      </c>
      <c r="AE133" s="35">
        <f t="shared" si="236"/>
        <v>0</v>
      </c>
      <c r="AF133" s="35">
        <f t="shared" si="237"/>
        <v>100</v>
      </c>
      <c r="AG133" s="35">
        <f t="shared" si="238"/>
        <v>25.185778051408342</v>
      </c>
      <c r="AH133" s="35">
        <f t="shared" si="239"/>
        <v>0</v>
      </c>
      <c r="AI133" s="35">
        <f t="shared" si="240"/>
        <v>100</v>
      </c>
      <c r="AJ133" s="35">
        <f t="shared" si="241"/>
        <v>0</v>
      </c>
      <c r="AK133" s="36">
        <f t="shared" si="198"/>
        <v>99.775784753363226</v>
      </c>
      <c r="AL133" s="35">
        <f t="shared" si="199"/>
        <v>100</v>
      </c>
      <c r="AM133" s="35">
        <f t="shared" si="200"/>
        <v>0</v>
      </c>
      <c r="AN133" s="35">
        <f t="shared" si="201"/>
        <v>0</v>
      </c>
      <c r="AO133" s="35">
        <f t="shared" si="202"/>
        <v>0</v>
      </c>
      <c r="AP133" s="35">
        <f t="shared" si="203"/>
        <v>0</v>
      </c>
      <c r="AQ133" s="35">
        <f t="shared" si="204"/>
        <v>100</v>
      </c>
      <c r="AR133" s="35">
        <f t="shared" si="205"/>
        <v>23.013698630136986</v>
      </c>
      <c r="AS133" s="35">
        <f t="shared" si="206"/>
        <v>0</v>
      </c>
      <c r="AT133" s="35">
        <f t="shared" si="207"/>
        <v>100</v>
      </c>
      <c r="AU133" s="35">
        <f t="shared" si="208"/>
        <v>0</v>
      </c>
      <c r="AV133" s="36">
        <f t="shared" si="242"/>
        <v>98.675316539171718</v>
      </c>
      <c r="AW133" s="35">
        <f t="shared" si="243"/>
        <v>99.999999999999986</v>
      </c>
      <c r="AX133" s="35">
        <f t="shared" si="244"/>
        <v>0</v>
      </c>
      <c r="AY133" s="35">
        <f t="shared" si="245"/>
        <v>0</v>
      </c>
      <c r="AZ133" s="35">
        <f t="shared" si="246"/>
        <v>0</v>
      </c>
      <c r="BA133" s="35">
        <f t="shared" si="247"/>
        <v>0</v>
      </c>
      <c r="BB133" s="35">
        <f t="shared" si="248"/>
        <v>90.408928094584766</v>
      </c>
      <c r="BC133" s="35">
        <f t="shared" si="249"/>
        <v>22.77019196855948</v>
      </c>
      <c r="BD133" s="35">
        <f t="shared" si="250"/>
        <v>0</v>
      </c>
      <c r="BE133" s="35">
        <f t="shared" si="251"/>
        <v>19.989750160153744</v>
      </c>
      <c r="BF133" s="35">
        <f t="shared" si="252"/>
        <v>0</v>
      </c>
      <c r="BG133" s="36">
        <f t="shared" si="253"/>
        <v>81.80147058823529</v>
      </c>
      <c r="BH133" s="35">
        <f t="shared" si="254"/>
        <v>82.899628252788105</v>
      </c>
      <c r="BI133" s="35">
        <f t="shared" si="255"/>
        <v>0</v>
      </c>
      <c r="BJ133" s="35">
        <f t="shared" si="256"/>
        <v>0</v>
      </c>
      <c r="BK133" s="35">
        <f t="shared" si="257"/>
        <v>0</v>
      </c>
      <c r="BL133" s="35">
        <f t="shared" si="258"/>
        <v>0</v>
      </c>
      <c r="BM133" s="35">
        <f t="shared" si="259"/>
        <v>74.948665297741272</v>
      </c>
      <c r="BN133" s="35">
        <f t="shared" si="260"/>
        <v>18.876404494382022</v>
      </c>
      <c r="BO133" s="35">
        <f t="shared" si="261"/>
        <v>0</v>
      </c>
      <c r="BP133" s="35">
        <f t="shared" si="262"/>
        <v>16.571428571428569</v>
      </c>
      <c r="BQ133" s="35">
        <f t="shared" si="263"/>
        <v>0</v>
      </c>
      <c r="BR133" s="13">
        <f t="shared" si="187"/>
        <v>99.775784753363226</v>
      </c>
      <c r="BS133" s="14">
        <f t="shared" si="188"/>
        <v>100</v>
      </c>
      <c r="BT133" s="13">
        <f t="shared" si="189"/>
        <v>0</v>
      </c>
      <c r="BU133" s="14">
        <f t="shared" si="190"/>
        <v>0</v>
      </c>
      <c r="BV133" s="14">
        <f t="shared" si="191"/>
        <v>0</v>
      </c>
      <c r="BW133" s="14">
        <f t="shared" si="192"/>
        <v>0</v>
      </c>
      <c r="BX133" s="13">
        <f t="shared" si="193"/>
        <v>81.83856502242152</v>
      </c>
      <c r="BY133" s="14">
        <f t="shared" si="194"/>
        <v>18.834080717488789</v>
      </c>
      <c r="BZ133" s="14">
        <f t="shared" si="195"/>
        <v>0</v>
      </c>
      <c r="CA133" s="13">
        <f t="shared" si="196"/>
        <v>19.5067264573991</v>
      </c>
      <c r="CB133" s="14">
        <f t="shared" si="197"/>
        <v>0</v>
      </c>
      <c r="CC133" s="13">
        <v>44.5</v>
      </c>
      <c r="CD133" s="14">
        <v>44.6</v>
      </c>
      <c r="CI133" s="13">
        <v>36.5</v>
      </c>
      <c r="CJ133" s="14">
        <v>8.4</v>
      </c>
      <c r="CL133" s="13">
        <v>8.6999999999999993</v>
      </c>
      <c r="CN133" s="5">
        <v>3.6</v>
      </c>
      <c r="CO133" s="5">
        <v>3.2</v>
      </c>
      <c r="CP133" s="8" t="s">
        <v>180</v>
      </c>
      <c r="CQ133" s="5" t="s">
        <v>180</v>
      </c>
      <c r="CR133" s="5" t="s">
        <v>180</v>
      </c>
      <c r="CS133" s="5" t="s">
        <v>180</v>
      </c>
      <c r="CT133" s="8">
        <v>3.3</v>
      </c>
      <c r="CU133" s="5">
        <v>5.4</v>
      </c>
      <c r="CV133" s="5" t="s">
        <v>180</v>
      </c>
      <c r="CW133" s="8">
        <v>1.8</v>
      </c>
      <c r="CX133" s="5" t="s">
        <v>180</v>
      </c>
      <c r="CY133" s="9">
        <f t="shared" si="264"/>
        <v>8.0898876404494384</v>
      </c>
      <c r="CZ133" s="9">
        <f t="shared" si="265"/>
        <v>7.1748878923766819</v>
      </c>
      <c r="DA133" s="9" t="str">
        <f t="shared" si="266"/>
        <v/>
      </c>
      <c r="DB133" s="9" t="str">
        <f t="shared" si="267"/>
        <v/>
      </c>
      <c r="DC133" s="9" t="str">
        <f t="shared" si="268"/>
        <v/>
      </c>
      <c r="DD133" s="9" t="str">
        <f t="shared" si="269"/>
        <v/>
      </c>
      <c r="DE133" s="9">
        <f t="shared" si="270"/>
        <v>9.0410958904109577</v>
      </c>
      <c r="DF133" s="9">
        <f t="shared" si="271"/>
        <v>64.285714285714292</v>
      </c>
      <c r="DG133" s="9" t="str">
        <f t="shared" si="272"/>
        <v/>
      </c>
      <c r="DH133" s="9">
        <f t="shared" si="273"/>
        <v>20.689655172413797</v>
      </c>
      <c r="DI133" s="9" t="str">
        <f t="shared" si="274"/>
        <v/>
      </c>
    </row>
    <row r="134" spans="1:113" x14ac:dyDescent="0.2">
      <c r="A134" s="3" t="s">
        <v>312</v>
      </c>
      <c r="B134" s="3" t="e">
        <f>VLOOKUP(A134,#REF!,5,FALSE)</f>
        <v>#REF!</v>
      </c>
      <c r="C134" s="4">
        <v>3</v>
      </c>
      <c r="D134" s="35">
        <f t="shared" si="209"/>
        <v>6.7919191919191881</v>
      </c>
      <c r="E134" s="35">
        <f t="shared" si="210"/>
        <v>6.5111111111111057</v>
      </c>
      <c r="F134" s="35" t="str">
        <f t="shared" si="211"/>
        <v/>
      </c>
      <c r="G134" s="35" t="str">
        <f t="shared" si="212"/>
        <v/>
      </c>
      <c r="H134" s="35" t="str">
        <f t="shared" si="213"/>
        <v/>
      </c>
      <c r="I134" s="35" t="str">
        <f t="shared" si="214"/>
        <v/>
      </c>
      <c r="J134" s="35">
        <f t="shared" si="215"/>
        <v>-7.4610619469026531</v>
      </c>
      <c r="K134" s="35">
        <f t="shared" si="216"/>
        <v>-9.7277310924369722</v>
      </c>
      <c r="L134" s="35" t="str">
        <f t="shared" si="217"/>
        <v/>
      </c>
      <c r="M134" s="35" t="str">
        <f t="shared" si="218"/>
        <v/>
      </c>
      <c r="N134" s="35" t="str">
        <f t="shared" si="219"/>
        <v/>
      </c>
      <c r="O134" s="36">
        <f t="shared" si="220"/>
        <v>11.074999999999996</v>
      </c>
      <c r="P134" s="35">
        <f t="shared" si="221"/>
        <v>9.375</v>
      </c>
      <c r="Q134" s="35" t="str">
        <f t="shared" si="222"/>
        <v/>
      </c>
      <c r="R134" s="35" t="str">
        <f t="shared" si="223"/>
        <v/>
      </c>
      <c r="S134" s="35" t="str">
        <f t="shared" si="224"/>
        <v/>
      </c>
      <c r="T134" s="35" t="str">
        <f t="shared" si="225"/>
        <v/>
      </c>
      <c r="U134" s="35">
        <f t="shared" si="226"/>
        <v>-8.5250000000000021</v>
      </c>
      <c r="V134" s="35">
        <f t="shared" si="227"/>
        <v>-11.925000000000001</v>
      </c>
      <c r="W134" s="35" t="str">
        <f t="shared" si="228"/>
        <v/>
      </c>
      <c r="X134" s="35" t="str">
        <f t="shared" si="229"/>
        <v/>
      </c>
      <c r="Y134" s="35" t="str">
        <f t="shared" si="230"/>
        <v/>
      </c>
      <c r="Z134" s="35">
        <f t="shared" si="231"/>
        <v>100</v>
      </c>
      <c r="AA134" s="35">
        <f t="shared" si="232"/>
        <v>96.103699047330053</v>
      </c>
      <c r="AB134" s="35">
        <f t="shared" si="233"/>
        <v>0</v>
      </c>
      <c r="AC134" s="35">
        <f t="shared" si="234"/>
        <v>0</v>
      </c>
      <c r="AD134" s="35">
        <f t="shared" si="235"/>
        <v>0</v>
      </c>
      <c r="AE134" s="35">
        <f t="shared" si="236"/>
        <v>0</v>
      </c>
      <c r="AF134" s="35">
        <f t="shared" si="237"/>
        <v>100</v>
      </c>
      <c r="AG134" s="35">
        <f t="shared" si="238"/>
        <v>84.125964992738659</v>
      </c>
      <c r="AH134" s="35">
        <f t="shared" si="239"/>
        <v>0</v>
      </c>
      <c r="AI134" s="35">
        <f t="shared" si="240"/>
        <v>0</v>
      </c>
      <c r="AJ134" s="35">
        <f t="shared" si="241"/>
        <v>0</v>
      </c>
      <c r="AK134" s="36">
        <f t="shared" si="198"/>
        <v>100</v>
      </c>
      <c r="AL134" s="35">
        <f t="shared" si="199"/>
        <v>95.043731778425666</v>
      </c>
      <c r="AM134" s="35">
        <f t="shared" si="200"/>
        <v>0</v>
      </c>
      <c r="AN134" s="35">
        <f t="shared" si="201"/>
        <v>0</v>
      </c>
      <c r="AO134" s="35">
        <f t="shared" si="202"/>
        <v>0</v>
      </c>
      <c r="AP134" s="35">
        <f t="shared" si="203"/>
        <v>0</v>
      </c>
      <c r="AQ134" s="35">
        <f t="shared" si="204"/>
        <v>100</v>
      </c>
      <c r="AR134" s="35">
        <f t="shared" si="205"/>
        <v>76.870748299319729</v>
      </c>
      <c r="AS134" s="35">
        <f t="shared" si="206"/>
        <v>0</v>
      </c>
      <c r="AT134" s="35">
        <f t="shared" si="207"/>
        <v>0</v>
      </c>
      <c r="AU134" s="35">
        <f t="shared" si="208"/>
        <v>0</v>
      </c>
      <c r="AV134" s="36">
        <f t="shared" si="242"/>
        <v>100</v>
      </c>
      <c r="AW134" s="35">
        <f t="shared" si="243"/>
        <v>96.103699047330053</v>
      </c>
      <c r="AX134" s="35">
        <f t="shared" si="244"/>
        <v>0</v>
      </c>
      <c r="AY134" s="35">
        <f t="shared" si="245"/>
        <v>0</v>
      </c>
      <c r="AZ134" s="35">
        <f t="shared" si="246"/>
        <v>0</v>
      </c>
      <c r="BA134" s="35">
        <f t="shared" si="247"/>
        <v>0</v>
      </c>
      <c r="BB134" s="35">
        <f t="shared" si="248"/>
        <v>47.873276620709888</v>
      </c>
      <c r="BC134" s="35">
        <f t="shared" si="249"/>
        <v>40.273855930815344</v>
      </c>
      <c r="BD134" s="35">
        <f t="shared" si="250"/>
        <v>0</v>
      </c>
      <c r="BE134" s="35">
        <f t="shared" si="251"/>
        <v>0</v>
      </c>
      <c r="BF134" s="35">
        <f t="shared" si="252"/>
        <v>0</v>
      </c>
      <c r="BG134" s="36">
        <f t="shared" si="253"/>
        <v>63.05147058823529</v>
      </c>
      <c r="BH134" s="35">
        <f t="shared" si="254"/>
        <v>60.594795539033463</v>
      </c>
      <c r="BI134" s="35">
        <f t="shared" si="255"/>
        <v>0</v>
      </c>
      <c r="BJ134" s="35">
        <f t="shared" si="256"/>
        <v>0</v>
      </c>
      <c r="BK134" s="35">
        <f t="shared" si="257"/>
        <v>0</v>
      </c>
      <c r="BL134" s="35">
        <f t="shared" si="258"/>
        <v>0</v>
      </c>
      <c r="BM134" s="35">
        <f t="shared" si="259"/>
        <v>30.184804928131417</v>
      </c>
      <c r="BN134" s="35">
        <f t="shared" si="260"/>
        <v>25.393258426966291</v>
      </c>
      <c r="BO134" s="35">
        <f t="shared" si="261"/>
        <v>0</v>
      </c>
      <c r="BP134" s="35">
        <f t="shared" si="262"/>
        <v>0</v>
      </c>
      <c r="BQ134" s="35">
        <f t="shared" si="263"/>
        <v>0</v>
      </c>
      <c r="BR134" s="13">
        <f t="shared" si="187"/>
        <v>100</v>
      </c>
      <c r="BS134" s="14">
        <f t="shared" si="188"/>
        <v>95.043731778425666</v>
      </c>
      <c r="BT134" s="13">
        <f t="shared" si="189"/>
        <v>0</v>
      </c>
      <c r="BU134" s="14">
        <f t="shared" si="190"/>
        <v>0</v>
      </c>
      <c r="BV134" s="14">
        <f t="shared" si="191"/>
        <v>0</v>
      </c>
      <c r="BW134" s="14">
        <f t="shared" si="192"/>
        <v>0</v>
      </c>
      <c r="BX134" s="13">
        <f t="shared" si="193"/>
        <v>42.857142857142861</v>
      </c>
      <c r="BY134" s="14">
        <f t="shared" si="194"/>
        <v>32.94460641399418</v>
      </c>
      <c r="BZ134" s="14">
        <f t="shared" si="195"/>
        <v>0</v>
      </c>
      <c r="CA134" s="13">
        <f t="shared" si="196"/>
        <v>0</v>
      </c>
      <c r="CB134" s="14">
        <f t="shared" si="197"/>
        <v>0</v>
      </c>
      <c r="CC134" s="13">
        <v>34.299999999999997</v>
      </c>
      <c r="CD134" s="14">
        <v>32.6</v>
      </c>
      <c r="CI134" s="13">
        <v>14.7</v>
      </c>
      <c r="CJ134" s="14">
        <v>11.3</v>
      </c>
      <c r="CN134" s="5">
        <v>3.6</v>
      </c>
      <c r="CO134" s="5">
        <v>1.6</v>
      </c>
      <c r="CP134" s="8" t="s">
        <v>180</v>
      </c>
      <c r="CQ134" s="5" t="s">
        <v>180</v>
      </c>
      <c r="CR134" s="5" t="s">
        <v>180</v>
      </c>
      <c r="CS134" s="5" t="s">
        <v>180</v>
      </c>
      <c r="CT134" s="8">
        <v>3.7</v>
      </c>
      <c r="CU134" s="5">
        <v>2.9</v>
      </c>
      <c r="CV134" s="5" t="s">
        <v>180</v>
      </c>
      <c r="CW134" s="8" t="s">
        <v>180</v>
      </c>
      <c r="CX134" s="5" t="s">
        <v>180</v>
      </c>
      <c r="CY134" s="9">
        <f t="shared" si="264"/>
        <v>10.495626822157437</v>
      </c>
      <c r="CZ134" s="9">
        <f t="shared" si="265"/>
        <v>4.9079754601226995</v>
      </c>
      <c r="DA134" s="9" t="str">
        <f t="shared" si="266"/>
        <v/>
      </c>
      <c r="DB134" s="9" t="str">
        <f t="shared" si="267"/>
        <v/>
      </c>
      <c r="DC134" s="9" t="str">
        <f t="shared" si="268"/>
        <v/>
      </c>
      <c r="DD134" s="9" t="str">
        <f t="shared" si="269"/>
        <v/>
      </c>
      <c r="DE134" s="9">
        <f t="shared" si="270"/>
        <v>25.170068027210885</v>
      </c>
      <c r="DF134" s="9">
        <f t="shared" si="271"/>
        <v>25.663716814159287</v>
      </c>
      <c r="DG134" s="9" t="str">
        <f t="shared" si="272"/>
        <v/>
      </c>
      <c r="DH134" s="9" t="str">
        <f t="shared" si="273"/>
        <v/>
      </c>
      <c r="DI134" s="9" t="str">
        <f t="shared" si="274"/>
        <v/>
      </c>
    </row>
    <row r="135" spans="1:113" x14ac:dyDescent="0.2">
      <c r="A135" s="3" t="s">
        <v>313</v>
      </c>
      <c r="B135" s="3" t="e">
        <f>VLOOKUP(A135,#REF!,5,FALSE)</f>
        <v>#REF!</v>
      </c>
      <c r="C135" s="4">
        <v>3</v>
      </c>
      <c r="D135" s="35">
        <f t="shared" si="209"/>
        <v>-8.080808080809021E-3</v>
      </c>
      <c r="E135" s="35">
        <f t="shared" si="210"/>
        <v>-3.8888888888888964</v>
      </c>
      <c r="F135" s="35">
        <f t="shared" si="211"/>
        <v>-17.324427480916015</v>
      </c>
      <c r="G135" s="35">
        <f t="shared" si="212"/>
        <v>-17.099218749999995</v>
      </c>
      <c r="H135" s="35">
        <f t="shared" si="213"/>
        <v>-15.183593750000007</v>
      </c>
      <c r="I135" s="35">
        <f t="shared" si="214"/>
        <v>-7.884677419354837</v>
      </c>
      <c r="J135" s="35">
        <f t="shared" si="215"/>
        <v>-3.7610619469026538</v>
      </c>
      <c r="K135" s="35">
        <f t="shared" si="216"/>
        <v>-5.0277310924369729</v>
      </c>
      <c r="L135" s="35">
        <f t="shared" si="217"/>
        <v>-16.05714285714286</v>
      </c>
      <c r="M135" s="35">
        <f t="shared" si="218"/>
        <v>-17.038679245283014</v>
      </c>
      <c r="N135" s="35">
        <f t="shared" si="219"/>
        <v>-13.748484848484853</v>
      </c>
      <c r="O135" s="36">
        <f t="shared" si="220"/>
        <v>15.554545454545455</v>
      </c>
      <c r="P135" s="35">
        <f t="shared" si="221"/>
        <v>10.254545454545454</v>
      </c>
      <c r="Q135" s="35">
        <f t="shared" si="222"/>
        <v>-4.045454545454545</v>
      </c>
      <c r="R135" s="35">
        <f t="shared" si="223"/>
        <v>-5.6454545454545455</v>
      </c>
      <c r="S135" s="35">
        <f t="shared" si="224"/>
        <v>-4.6454545454545455</v>
      </c>
      <c r="T135" s="35">
        <f t="shared" si="225"/>
        <v>-3.6454545454545446</v>
      </c>
      <c r="U135" s="35">
        <f t="shared" si="226"/>
        <v>6.4545454545454533</v>
      </c>
      <c r="V135" s="35">
        <f t="shared" si="227"/>
        <v>4.0545454545454547</v>
      </c>
      <c r="W135" s="35">
        <f t="shared" si="228"/>
        <v>-6.6454545454545455</v>
      </c>
      <c r="X135" s="35">
        <f t="shared" si="229"/>
        <v>-7.4454545454545453</v>
      </c>
      <c r="Y135" s="35">
        <f t="shared" si="230"/>
        <v>-4.2454545454545451</v>
      </c>
      <c r="Z135" s="35">
        <f t="shared" si="231"/>
        <v>100</v>
      </c>
      <c r="AA135" s="35">
        <f t="shared" si="232"/>
        <v>81.627576884082458</v>
      </c>
      <c r="AB135" s="35">
        <f t="shared" si="233"/>
        <v>63.515182587215378</v>
      </c>
      <c r="AC135" s="35">
        <f t="shared" si="234"/>
        <v>53.77155439004477</v>
      </c>
      <c r="AD135" s="35">
        <f t="shared" si="235"/>
        <v>62.822719449225467</v>
      </c>
      <c r="AE135" s="35">
        <f t="shared" si="236"/>
        <v>100.00000000000001</v>
      </c>
      <c r="AF135" s="35">
        <f t="shared" si="237"/>
        <v>100</v>
      </c>
      <c r="AG135" s="35">
        <f t="shared" si="238"/>
        <v>95.163654127992203</v>
      </c>
      <c r="AH135" s="35">
        <f t="shared" si="239"/>
        <v>27.668081639653547</v>
      </c>
      <c r="AI135" s="35">
        <f t="shared" si="240"/>
        <v>56.326530612244895</v>
      </c>
      <c r="AJ135" s="35">
        <f t="shared" si="241"/>
        <v>100</v>
      </c>
      <c r="AK135" s="36">
        <f t="shared" si="198"/>
        <v>100</v>
      </c>
      <c r="AL135" s="35">
        <f t="shared" si="199"/>
        <v>80.727272727272734</v>
      </c>
      <c r="AM135" s="35">
        <f t="shared" si="200"/>
        <v>95.180722891566262</v>
      </c>
      <c r="AN135" s="35">
        <f t="shared" si="201"/>
        <v>75.903614457831324</v>
      </c>
      <c r="AO135" s="35">
        <f t="shared" si="202"/>
        <v>87.951807228915655</v>
      </c>
      <c r="AP135" s="35">
        <f t="shared" si="203"/>
        <v>100</v>
      </c>
      <c r="AQ135" s="35">
        <f t="shared" si="204"/>
        <v>100</v>
      </c>
      <c r="AR135" s="35">
        <f t="shared" si="205"/>
        <v>86.956521739130437</v>
      </c>
      <c r="AS135" s="35">
        <f t="shared" si="206"/>
        <v>28.804347826086957</v>
      </c>
      <c r="AT135" s="35">
        <f t="shared" si="207"/>
        <v>58.441558441558442</v>
      </c>
      <c r="AU135" s="35">
        <f t="shared" si="208"/>
        <v>100</v>
      </c>
      <c r="AV135" s="36">
        <f t="shared" si="242"/>
        <v>100</v>
      </c>
      <c r="AW135" s="35">
        <f t="shared" si="243"/>
        <v>81.627576884082458</v>
      </c>
      <c r="AX135" s="35">
        <f t="shared" si="244"/>
        <v>30.227536486724102</v>
      </c>
      <c r="AY135" s="35">
        <f t="shared" si="245"/>
        <v>25.590442411797646</v>
      </c>
      <c r="AZ135" s="35">
        <f t="shared" si="246"/>
        <v>29.897986071899116</v>
      </c>
      <c r="BA135" s="35">
        <f t="shared" si="247"/>
        <v>47.591040843214763</v>
      </c>
      <c r="BB135" s="35">
        <f t="shared" si="248"/>
        <v>74.740339742393118</v>
      </c>
      <c r="BC135" s="35">
        <f t="shared" si="249"/>
        <v>71.125638406537277</v>
      </c>
      <c r="BD135" s="35">
        <f t="shared" si="250"/>
        <v>20.67921821767975</v>
      </c>
      <c r="BE135" s="35">
        <f t="shared" si="251"/>
        <v>16.955844155844154</v>
      </c>
      <c r="BF135" s="35">
        <f t="shared" si="252"/>
        <v>30.102766798418969</v>
      </c>
      <c r="BG135" s="36">
        <f t="shared" si="253"/>
        <v>50.551470588235297</v>
      </c>
      <c r="BH135" s="35">
        <f t="shared" si="254"/>
        <v>41.263940520446099</v>
      </c>
      <c r="BI135" s="35">
        <f t="shared" si="255"/>
        <v>15.280464216634428</v>
      </c>
      <c r="BJ135" s="35">
        <f t="shared" si="256"/>
        <v>12.936344969199178</v>
      </c>
      <c r="BK135" s="35">
        <f t="shared" si="257"/>
        <v>15.113871635610767</v>
      </c>
      <c r="BL135" s="35">
        <f t="shared" si="258"/>
        <v>24.057971014492757</v>
      </c>
      <c r="BM135" s="35">
        <f t="shared" si="259"/>
        <v>37.782340862422991</v>
      </c>
      <c r="BN135" s="35">
        <f t="shared" si="260"/>
        <v>35.955056179775283</v>
      </c>
      <c r="BO135" s="35">
        <f t="shared" si="261"/>
        <v>10.453648915187376</v>
      </c>
      <c r="BP135" s="35">
        <f t="shared" si="262"/>
        <v>8.5714285714285712</v>
      </c>
      <c r="BQ135" s="35">
        <f t="shared" si="263"/>
        <v>15.217391304347826</v>
      </c>
      <c r="BR135" s="13">
        <f t="shared" si="187"/>
        <v>100</v>
      </c>
      <c r="BS135" s="14">
        <f t="shared" si="188"/>
        <v>80.72727272727272</v>
      </c>
      <c r="BT135" s="13">
        <f t="shared" si="189"/>
        <v>28.72727272727273</v>
      </c>
      <c r="BU135" s="14">
        <f t="shared" si="190"/>
        <v>22.90909090909091</v>
      </c>
      <c r="BV135" s="14">
        <f t="shared" si="191"/>
        <v>26.545454545454543</v>
      </c>
      <c r="BW135" s="14">
        <f t="shared" si="192"/>
        <v>30.181818181818183</v>
      </c>
      <c r="BX135" s="13">
        <f t="shared" si="193"/>
        <v>66.909090909090907</v>
      </c>
      <c r="BY135" s="14">
        <f t="shared" si="194"/>
        <v>58.18181818181818</v>
      </c>
      <c r="BZ135" s="14">
        <f t="shared" si="195"/>
        <v>19.272727272727273</v>
      </c>
      <c r="CA135" s="13">
        <f t="shared" si="196"/>
        <v>16.363636363636363</v>
      </c>
      <c r="CB135" s="14">
        <f t="shared" si="197"/>
        <v>28.000000000000004</v>
      </c>
      <c r="CC135" s="13">
        <v>27.5</v>
      </c>
      <c r="CD135" s="14">
        <v>22.2</v>
      </c>
      <c r="CE135" s="13">
        <v>7.9</v>
      </c>
      <c r="CF135" s="14">
        <v>6.3</v>
      </c>
      <c r="CG135" s="14">
        <v>7.3</v>
      </c>
      <c r="CH135" s="14">
        <v>8.3000000000000007</v>
      </c>
      <c r="CI135" s="13">
        <v>18.399999999999999</v>
      </c>
      <c r="CJ135" s="14">
        <v>16</v>
      </c>
      <c r="CK135" s="14">
        <v>5.3</v>
      </c>
      <c r="CL135" s="13">
        <v>4.5</v>
      </c>
      <c r="CM135" s="14">
        <v>7.7</v>
      </c>
      <c r="CN135" s="5">
        <v>3</v>
      </c>
      <c r="CO135" s="5">
        <v>2.1</v>
      </c>
      <c r="CP135" s="8">
        <v>0.4</v>
      </c>
      <c r="CQ135" s="5">
        <v>1.9</v>
      </c>
      <c r="CR135" s="5">
        <v>0.6</v>
      </c>
      <c r="CS135" s="5">
        <v>0.1</v>
      </c>
      <c r="CT135" s="8">
        <v>2.2999999999999998</v>
      </c>
      <c r="CU135" s="5">
        <v>1.6</v>
      </c>
      <c r="CV135" s="5">
        <v>0.4</v>
      </c>
      <c r="CW135" s="8">
        <v>0.9</v>
      </c>
      <c r="CX135" s="5">
        <v>1.1000000000000001</v>
      </c>
      <c r="CY135" s="9">
        <f t="shared" si="264"/>
        <v>10.909090909090908</v>
      </c>
      <c r="CZ135" s="9">
        <f t="shared" si="265"/>
        <v>9.4594594594594597</v>
      </c>
      <c r="DA135" s="9">
        <f t="shared" si="266"/>
        <v>5.0632911392405067</v>
      </c>
      <c r="DB135" s="9">
        <f t="shared" si="267"/>
        <v>30.158730158730158</v>
      </c>
      <c r="DC135" s="9">
        <f t="shared" si="268"/>
        <v>8.2191780821917799</v>
      </c>
      <c r="DD135" s="9">
        <f t="shared" si="269"/>
        <v>1.2048192771084336</v>
      </c>
      <c r="DE135" s="9">
        <f t="shared" si="270"/>
        <v>12.5</v>
      </c>
      <c r="DF135" s="9">
        <f t="shared" si="271"/>
        <v>10</v>
      </c>
      <c r="DG135" s="9">
        <f t="shared" si="272"/>
        <v>7.5471698113207557</v>
      </c>
      <c r="DH135" s="9">
        <f t="shared" si="273"/>
        <v>20</v>
      </c>
      <c r="DI135" s="9">
        <f t="shared" si="274"/>
        <v>14.285714285714288</v>
      </c>
    </row>
    <row r="136" spans="1:113" x14ac:dyDescent="0.2">
      <c r="A136" s="3" t="s">
        <v>314</v>
      </c>
      <c r="B136" s="3" t="e">
        <f>VLOOKUP(A136,#REF!,5,FALSE)</f>
        <v>#REF!</v>
      </c>
      <c r="C136" s="4">
        <v>3</v>
      </c>
      <c r="D136" s="35" t="str">
        <f t="shared" si="209"/>
        <v/>
      </c>
      <c r="E136" s="35" t="str">
        <f t="shared" si="210"/>
        <v/>
      </c>
      <c r="F136" s="35">
        <f t="shared" si="211"/>
        <v>0.57557251908398399</v>
      </c>
      <c r="G136" s="35">
        <f t="shared" si="212"/>
        <v>-5.9992187499999972</v>
      </c>
      <c r="H136" s="35">
        <f t="shared" si="213"/>
        <v>-0.68359375000000711</v>
      </c>
      <c r="I136" s="35">
        <f t="shared" si="214"/>
        <v>0.61532258064516299</v>
      </c>
      <c r="J136" s="35" t="str">
        <f t="shared" si="215"/>
        <v/>
      </c>
      <c r="K136" s="35" t="str">
        <f t="shared" si="216"/>
        <v/>
      </c>
      <c r="L136" s="35" t="str">
        <f t="shared" si="217"/>
        <v/>
      </c>
      <c r="M136" s="35">
        <f t="shared" si="218"/>
        <v>-0.43867924528301216</v>
      </c>
      <c r="N136" s="35">
        <f t="shared" si="219"/>
        <v>3.0515151515151473</v>
      </c>
      <c r="O136" s="36" t="str">
        <f t="shared" si="220"/>
        <v/>
      </c>
      <c r="P136" s="35" t="str">
        <f t="shared" si="221"/>
        <v/>
      </c>
      <c r="Q136" s="35">
        <f t="shared" si="222"/>
        <v>4.5666666666666664</v>
      </c>
      <c r="R136" s="35">
        <f t="shared" si="223"/>
        <v>-3.8333333333333357</v>
      </c>
      <c r="S136" s="35">
        <f t="shared" si="224"/>
        <v>0.56666666666666643</v>
      </c>
      <c r="T136" s="35">
        <f t="shared" si="225"/>
        <v>-4.4333333333333336</v>
      </c>
      <c r="U136" s="35" t="str">
        <f t="shared" si="226"/>
        <v/>
      </c>
      <c r="V136" s="35" t="str">
        <f t="shared" si="227"/>
        <v/>
      </c>
      <c r="W136" s="35" t="str">
        <f t="shared" si="228"/>
        <v/>
      </c>
      <c r="X136" s="35">
        <f t="shared" si="229"/>
        <v>-0.13333333333333286</v>
      </c>
      <c r="Y136" s="35">
        <f t="shared" si="230"/>
        <v>3.2666666666666657</v>
      </c>
      <c r="Z136" s="35">
        <f t="shared" si="231"/>
        <v>0</v>
      </c>
      <c r="AA136" s="35">
        <f t="shared" si="232"/>
        <v>0</v>
      </c>
      <c r="AB136" s="35">
        <f t="shared" si="233"/>
        <v>100</v>
      </c>
      <c r="AC136" s="35">
        <f t="shared" si="234"/>
        <v>71.596389857217886</v>
      </c>
      <c r="AD136" s="35">
        <f t="shared" si="235"/>
        <v>90.444091354101474</v>
      </c>
      <c r="AE136" s="35">
        <f t="shared" si="236"/>
        <v>97.580047185709475</v>
      </c>
      <c r="AF136" s="35">
        <f t="shared" si="237"/>
        <v>0</v>
      </c>
      <c r="AG136" s="35">
        <f t="shared" si="238"/>
        <v>0</v>
      </c>
      <c r="AH136" s="35">
        <f t="shared" si="239"/>
        <v>0</v>
      </c>
      <c r="AI136" s="35">
        <f t="shared" si="240"/>
        <v>83.005636540330414</v>
      </c>
      <c r="AJ136" s="35">
        <f t="shared" si="241"/>
        <v>100</v>
      </c>
      <c r="AK136" s="36">
        <f t="shared" si="198"/>
        <v>0</v>
      </c>
      <c r="AL136" s="35">
        <f t="shared" si="199"/>
        <v>0</v>
      </c>
      <c r="AM136" s="35">
        <f t="shared" si="200"/>
        <v>100</v>
      </c>
      <c r="AN136" s="35">
        <f t="shared" si="201"/>
        <v>67.441860465116264</v>
      </c>
      <c r="AO136" s="35">
        <f t="shared" si="202"/>
        <v>84.496124031007753</v>
      </c>
      <c r="AP136" s="35">
        <f t="shared" si="203"/>
        <v>65.116279069767444</v>
      </c>
      <c r="AQ136" s="35">
        <f t="shared" si="204"/>
        <v>0</v>
      </c>
      <c r="AR136" s="35">
        <f t="shared" si="205"/>
        <v>0</v>
      </c>
      <c r="AS136" s="35">
        <f t="shared" si="206"/>
        <v>0</v>
      </c>
      <c r="AT136" s="35">
        <f t="shared" si="207"/>
        <v>86.122448979591837</v>
      </c>
      <c r="AU136" s="35">
        <f t="shared" si="208"/>
        <v>100</v>
      </c>
      <c r="AV136" s="36">
        <f t="shared" si="242"/>
        <v>0</v>
      </c>
      <c r="AW136" s="35">
        <f t="shared" si="243"/>
        <v>0</v>
      </c>
      <c r="AX136" s="35">
        <f t="shared" si="244"/>
        <v>100</v>
      </c>
      <c r="AY136" s="35">
        <f t="shared" si="245"/>
        <v>71.596389857217886</v>
      </c>
      <c r="AZ136" s="35">
        <f t="shared" si="246"/>
        <v>90.444091354101474</v>
      </c>
      <c r="BA136" s="35">
        <f t="shared" si="247"/>
        <v>97.580047185709475</v>
      </c>
      <c r="BB136" s="35">
        <f t="shared" si="248"/>
        <v>0</v>
      </c>
      <c r="BC136" s="35">
        <f t="shared" si="249"/>
        <v>0</v>
      </c>
      <c r="BD136" s="35">
        <f t="shared" si="250"/>
        <v>0</v>
      </c>
      <c r="BE136" s="35">
        <f t="shared" si="251"/>
        <v>80.536729420450342</v>
      </c>
      <c r="BF136" s="35">
        <f t="shared" si="252"/>
        <v>97.025615099427029</v>
      </c>
      <c r="BG136" s="36">
        <f t="shared" si="253"/>
        <v>0</v>
      </c>
      <c r="BH136" s="35">
        <f t="shared" si="254"/>
        <v>0</v>
      </c>
      <c r="BI136" s="35">
        <f t="shared" si="255"/>
        <v>49.903288201160542</v>
      </c>
      <c r="BJ136" s="35">
        <f t="shared" si="256"/>
        <v>35.728952772073917</v>
      </c>
      <c r="BK136" s="35">
        <f t="shared" si="257"/>
        <v>45.134575569358184</v>
      </c>
      <c r="BL136" s="35">
        <f t="shared" si="258"/>
        <v>48.695652173913047</v>
      </c>
      <c r="BM136" s="35">
        <f t="shared" si="259"/>
        <v>0</v>
      </c>
      <c r="BN136" s="35">
        <f t="shared" si="260"/>
        <v>0</v>
      </c>
      <c r="BO136" s="35">
        <f t="shared" si="261"/>
        <v>0</v>
      </c>
      <c r="BP136" s="35">
        <f t="shared" si="262"/>
        <v>40.19047619047619</v>
      </c>
      <c r="BQ136" s="35">
        <f t="shared" si="263"/>
        <v>48.418972332015812</v>
      </c>
      <c r="BR136" s="13">
        <f t="shared" si="187"/>
        <v>0</v>
      </c>
      <c r="BS136" s="14">
        <f t="shared" si="188"/>
        <v>0</v>
      </c>
      <c r="BT136" s="13">
        <f t="shared" si="189"/>
        <v>100</v>
      </c>
      <c r="BU136" s="14">
        <f t="shared" si="190"/>
        <v>67.441860465116278</v>
      </c>
      <c r="BV136" s="14">
        <f t="shared" si="191"/>
        <v>84.496124031007753</v>
      </c>
      <c r="BW136" s="14">
        <f t="shared" si="192"/>
        <v>65.116279069767444</v>
      </c>
      <c r="BX136" s="13">
        <f t="shared" si="193"/>
        <v>0</v>
      </c>
      <c r="BY136" s="14">
        <f t="shared" si="194"/>
        <v>0</v>
      </c>
      <c r="BZ136" s="14">
        <f t="shared" si="195"/>
        <v>0</v>
      </c>
      <c r="CA136" s="13">
        <f t="shared" si="196"/>
        <v>81.782945736434115</v>
      </c>
      <c r="CB136" s="14">
        <f t="shared" si="197"/>
        <v>94.961240310077528</v>
      </c>
      <c r="CE136" s="13">
        <v>25.8</v>
      </c>
      <c r="CF136" s="14">
        <v>17.399999999999999</v>
      </c>
      <c r="CG136" s="14">
        <v>21.8</v>
      </c>
      <c r="CH136" s="14">
        <v>16.8</v>
      </c>
      <c r="CL136" s="13">
        <v>21.1</v>
      </c>
      <c r="CM136" s="14">
        <v>24.5</v>
      </c>
      <c r="CN136" s="5" t="s">
        <v>180</v>
      </c>
      <c r="CO136" s="5" t="s">
        <v>180</v>
      </c>
      <c r="CP136" s="8">
        <v>2.8</v>
      </c>
      <c r="CQ136" s="5">
        <v>1.1000000000000001</v>
      </c>
      <c r="CR136" s="5">
        <v>0.4</v>
      </c>
      <c r="CS136" s="5">
        <v>2.2999999999999998</v>
      </c>
      <c r="CT136" s="8" t="s">
        <v>180</v>
      </c>
      <c r="CU136" s="5" t="s">
        <v>180</v>
      </c>
      <c r="CV136" s="5" t="s">
        <v>180</v>
      </c>
      <c r="CW136" s="8">
        <v>4.7</v>
      </c>
      <c r="CX136" s="5">
        <v>2.9</v>
      </c>
      <c r="CY136" s="9" t="str">
        <f t="shared" si="264"/>
        <v/>
      </c>
      <c r="CZ136" s="9" t="str">
        <f t="shared" si="265"/>
        <v/>
      </c>
      <c r="DA136" s="9">
        <f t="shared" si="266"/>
        <v>10.852713178294572</v>
      </c>
      <c r="DB136" s="9">
        <f t="shared" si="267"/>
        <v>6.3218390804597711</v>
      </c>
      <c r="DC136" s="9">
        <f t="shared" si="268"/>
        <v>1.834862385321101</v>
      </c>
      <c r="DD136" s="9">
        <f t="shared" si="269"/>
        <v>13.69047619047619</v>
      </c>
      <c r="DE136" s="9" t="str">
        <f t="shared" si="270"/>
        <v/>
      </c>
      <c r="DF136" s="9" t="str">
        <f t="shared" si="271"/>
        <v/>
      </c>
      <c r="DG136" s="9" t="str">
        <f t="shared" si="272"/>
        <v/>
      </c>
      <c r="DH136" s="9">
        <f t="shared" si="273"/>
        <v>22.274881516587676</v>
      </c>
      <c r="DI136" s="9">
        <f t="shared" si="274"/>
        <v>11.836734693877551</v>
      </c>
    </row>
    <row r="137" spans="1:113" x14ac:dyDescent="0.2">
      <c r="A137" s="3" t="s">
        <v>315</v>
      </c>
      <c r="B137" s="3" t="e">
        <f>VLOOKUP(A137,#REF!,5,FALSE)</f>
        <v>#REF!</v>
      </c>
      <c r="C137" s="4">
        <v>5</v>
      </c>
      <c r="D137" s="35">
        <f t="shared" si="209"/>
        <v>-12.108080808080809</v>
      </c>
      <c r="E137" s="35">
        <f t="shared" si="210"/>
        <v>-11.588888888888896</v>
      </c>
      <c r="F137" s="35">
        <f t="shared" si="211"/>
        <v>1.1755725190839819</v>
      </c>
      <c r="G137" s="35">
        <f t="shared" si="212"/>
        <v>-2.9992187499999972</v>
      </c>
      <c r="H137" s="35">
        <f t="shared" si="213"/>
        <v>3.4164062499999908</v>
      </c>
      <c r="I137" s="35">
        <f t="shared" si="214"/>
        <v>-2.4846774193548384</v>
      </c>
      <c r="J137" s="35">
        <f t="shared" si="215"/>
        <v>3.7389380530973462</v>
      </c>
      <c r="K137" s="35">
        <f t="shared" si="216"/>
        <v>3.0722689075630285</v>
      </c>
      <c r="L137" s="35">
        <f t="shared" si="217"/>
        <v>4.9428571428571395</v>
      </c>
      <c r="M137" s="35">
        <f t="shared" si="218"/>
        <v>1.2613207547169871</v>
      </c>
      <c r="N137" s="35">
        <f t="shared" si="219"/>
        <v>-14.248484848484853</v>
      </c>
      <c r="O137" s="36">
        <f t="shared" si="220"/>
        <v>-4.8363636363636342</v>
      </c>
      <c r="P137" s="35">
        <f t="shared" si="221"/>
        <v>-5.7363636363636346</v>
      </c>
      <c r="Q137" s="35">
        <f t="shared" si="222"/>
        <v>6.163636363636364</v>
      </c>
      <c r="R137" s="35">
        <f t="shared" si="223"/>
        <v>0.16363636363636402</v>
      </c>
      <c r="S137" s="35">
        <f t="shared" si="224"/>
        <v>5.663636363636364</v>
      </c>
      <c r="T137" s="35">
        <f t="shared" si="225"/>
        <v>-6.5363636363636353</v>
      </c>
      <c r="U137" s="35">
        <f t="shared" si="226"/>
        <v>5.663636363636364</v>
      </c>
      <c r="V137" s="35">
        <f t="shared" si="227"/>
        <v>3.8636363636363669</v>
      </c>
      <c r="W137" s="35">
        <f t="shared" si="228"/>
        <v>6.0636363636363662</v>
      </c>
      <c r="X137" s="35">
        <f t="shared" si="229"/>
        <v>2.5636363636363662</v>
      </c>
      <c r="Y137" s="35">
        <f t="shared" si="230"/>
        <v>-13.036363636363635</v>
      </c>
      <c r="Z137" s="35">
        <f t="shared" si="231"/>
        <v>100</v>
      </c>
      <c r="AA137" s="35">
        <f t="shared" si="232"/>
        <v>95.205909332303392</v>
      </c>
      <c r="AB137" s="35">
        <f t="shared" si="233"/>
        <v>95.227142035652676</v>
      </c>
      <c r="AC137" s="35">
        <f t="shared" si="234"/>
        <v>78.117542593928619</v>
      </c>
      <c r="AD137" s="35">
        <f t="shared" si="235"/>
        <v>100</v>
      </c>
      <c r="AE137" s="35">
        <f t="shared" si="236"/>
        <v>74.054054054054063</v>
      </c>
      <c r="AF137" s="35">
        <f t="shared" si="237"/>
        <v>98.20051632912147</v>
      </c>
      <c r="AG137" s="35">
        <f t="shared" si="238"/>
        <v>100</v>
      </c>
      <c r="AH137" s="35">
        <f t="shared" si="239"/>
        <v>95.783512157594501</v>
      </c>
      <c r="AI137" s="35">
        <f t="shared" si="240"/>
        <v>100</v>
      </c>
      <c r="AJ137" s="35">
        <f t="shared" si="241"/>
        <v>32.764718119409196</v>
      </c>
      <c r="AK137" s="36">
        <f t="shared" si="198"/>
        <v>100</v>
      </c>
      <c r="AL137" s="35">
        <f t="shared" si="199"/>
        <v>94.15584415584415</v>
      </c>
      <c r="AM137" s="35">
        <f t="shared" si="200"/>
        <v>100</v>
      </c>
      <c r="AN137" s="35">
        <f t="shared" si="201"/>
        <v>77.272727272727266</v>
      </c>
      <c r="AO137" s="35">
        <f t="shared" si="202"/>
        <v>98.106060606060609</v>
      </c>
      <c r="AP137" s="35">
        <f t="shared" si="203"/>
        <v>51.893939393939398</v>
      </c>
      <c r="AQ137" s="35">
        <f t="shared" si="204"/>
        <v>98.479087452471475</v>
      </c>
      <c r="AR137" s="35">
        <f t="shared" si="205"/>
        <v>91.634980988593156</v>
      </c>
      <c r="AS137" s="35">
        <f t="shared" si="206"/>
        <v>100</v>
      </c>
      <c r="AT137" s="35">
        <f t="shared" si="207"/>
        <v>100</v>
      </c>
      <c r="AU137" s="35">
        <f t="shared" si="208"/>
        <v>31.578947368421051</v>
      </c>
      <c r="AV137" s="36">
        <f t="shared" si="242"/>
        <v>52.271479131071523</v>
      </c>
      <c r="AW137" s="35">
        <f t="shared" si="243"/>
        <v>49.765537028181839</v>
      </c>
      <c r="AX137" s="35">
        <f t="shared" si="244"/>
        <v>94.287984461905182</v>
      </c>
      <c r="AY137" s="35">
        <f t="shared" si="245"/>
        <v>77.347124830659368</v>
      </c>
      <c r="AZ137" s="35">
        <f t="shared" si="246"/>
        <v>99.013771122737381</v>
      </c>
      <c r="BA137" s="35">
        <f t="shared" si="247"/>
        <v>73.323711588189312</v>
      </c>
      <c r="BB137" s="35">
        <f t="shared" si="248"/>
        <v>98.20051632912147</v>
      </c>
      <c r="BC137" s="35">
        <f t="shared" si="249"/>
        <v>100</v>
      </c>
      <c r="BD137" s="35">
        <f t="shared" si="250"/>
        <v>95.783512157594501</v>
      </c>
      <c r="BE137" s="35">
        <f t="shared" si="251"/>
        <v>80.189685832839373</v>
      </c>
      <c r="BF137" s="35">
        <f t="shared" si="252"/>
        <v>26.273924523969626</v>
      </c>
      <c r="BG137" s="36">
        <f t="shared" si="253"/>
        <v>28.308823529411764</v>
      </c>
      <c r="BH137" s="35">
        <f t="shared" si="254"/>
        <v>26.951672862453535</v>
      </c>
      <c r="BI137" s="35">
        <f t="shared" si="255"/>
        <v>51.063829787234042</v>
      </c>
      <c r="BJ137" s="35">
        <f t="shared" si="256"/>
        <v>41.889117043121139</v>
      </c>
      <c r="BK137" s="35">
        <f t="shared" si="257"/>
        <v>53.623188405797102</v>
      </c>
      <c r="BL137" s="35">
        <f t="shared" si="258"/>
        <v>39.710144927536234</v>
      </c>
      <c r="BM137" s="35">
        <f t="shared" si="259"/>
        <v>53.182751540041068</v>
      </c>
      <c r="BN137" s="35">
        <f t="shared" si="260"/>
        <v>54.157303370786515</v>
      </c>
      <c r="BO137" s="35">
        <f t="shared" si="261"/>
        <v>51.873767258382642</v>
      </c>
      <c r="BP137" s="35">
        <f t="shared" si="262"/>
        <v>43.428571428571431</v>
      </c>
      <c r="BQ137" s="35">
        <f t="shared" si="263"/>
        <v>14.229249011857707</v>
      </c>
      <c r="BR137" s="13">
        <f t="shared" si="187"/>
        <v>58.333333333333336</v>
      </c>
      <c r="BS137" s="14">
        <f t="shared" si="188"/>
        <v>54.924242424242429</v>
      </c>
      <c r="BT137" s="13">
        <f t="shared" si="189"/>
        <v>100</v>
      </c>
      <c r="BU137" s="14">
        <f t="shared" si="190"/>
        <v>77.272727272727266</v>
      </c>
      <c r="BV137" s="14">
        <f t="shared" si="191"/>
        <v>98.106060606060609</v>
      </c>
      <c r="BW137" s="14">
        <f t="shared" si="192"/>
        <v>51.893939393939391</v>
      </c>
      <c r="BX137" s="13">
        <f t="shared" si="193"/>
        <v>98.106060606060609</v>
      </c>
      <c r="BY137" s="14">
        <f t="shared" si="194"/>
        <v>91.287878787878796</v>
      </c>
      <c r="BZ137" s="14">
        <f t="shared" si="195"/>
        <v>99.621212121212139</v>
      </c>
      <c r="CA137" s="13">
        <f t="shared" si="196"/>
        <v>86.363636363636374</v>
      </c>
      <c r="CB137" s="14">
        <f t="shared" si="197"/>
        <v>27.272727272727277</v>
      </c>
      <c r="CC137" s="13">
        <v>15.4</v>
      </c>
      <c r="CD137" s="14">
        <v>14.5</v>
      </c>
      <c r="CE137" s="13">
        <v>26.4</v>
      </c>
      <c r="CF137" s="14">
        <v>20.399999999999999</v>
      </c>
      <c r="CG137" s="14">
        <v>25.9</v>
      </c>
      <c r="CH137" s="14">
        <v>13.7</v>
      </c>
      <c r="CI137" s="13">
        <v>25.9</v>
      </c>
      <c r="CJ137" s="14">
        <v>24.1</v>
      </c>
      <c r="CK137" s="14">
        <v>26.3</v>
      </c>
      <c r="CL137" s="13">
        <v>22.8</v>
      </c>
      <c r="CM137" s="14">
        <v>7.2</v>
      </c>
      <c r="CN137" s="5">
        <v>1.5</v>
      </c>
      <c r="CO137" s="5">
        <v>2.6</v>
      </c>
      <c r="CP137" s="8">
        <v>2.2999999999999998</v>
      </c>
      <c r="CQ137" s="5">
        <v>3.9</v>
      </c>
      <c r="CR137" s="5">
        <v>2.9</v>
      </c>
      <c r="CS137" s="5">
        <v>1.2</v>
      </c>
      <c r="CT137" s="8">
        <v>4.2</v>
      </c>
      <c r="CU137" s="5">
        <v>3.6</v>
      </c>
      <c r="CV137" s="5">
        <v>3.6</v>
      </c>
      <c r="CW137" s="8">
        <v>3.5</v>
      </c>
      <c r="CX137" s="5">
        <v>2</v>
      </c>
      <c r="CY137" s="9">
        <f t="shared" si="264"/>
        <v>9.7402597402597415</v>
      </c>
      <c r="CZ137" s="9">
        <f t="shared" si="265"/>
        <v>17.931034482758619</v>
      </c>
      <c r="DA137" s="9">
        <f t="shared" si="266"/>
        <v>8.712121212121211</v>
      </c>
      <c r="DB137" s="9">
        <f t="shared" si="267"/>
        <v>19.117647058823533</v>
      </c>
      <c r="DC137" s="9">
        <f t="shared" si="268"/>
        <v>11.196911196911197</v>
      </c>
      <c r="DD137" s="9">
        <f t="shared" si="269"/>
        <v>8.7591240875912408</v>
      </c>
      <c r="DE137" s="9">
        <f t="shared" si="270"/>
        <v>16.216216216216218</v>
      </c>
      <c r="DF137" s="9">
        <f t="shared" si="271"/>
        <v>14.937759336099585</v>
      </c>
      <c r="DG137" s="9">
        <f t="shared" si="272"/>
        <v>13.688212927756654</v>
      </c>
      <c r="DH137" s="9">
        <f t="shared" si="273"/>
        <v>15.350877192982457</v>
      </c>
      <c r="DI137" s="9">
        <f t="shared" si="274"/>
        <v>27.777777777777779</v>
      </c>
    </row>
    <row r="138" spans="1:113" x14ac:dyDescent="0.2">
      <c r="A138" s="3" t="s">
        <v>316</v>
      </c>
      <c r="B138" s="3" t="e">
        <f>VLOOKUP(A138,#REF!,5,FALSE)</f>
        <v>#REF!</v>
      </c>
      <c r="C138" s="4">
        <v>4</v>
      </c>
      <c r="D138" s="35">
        <f t="shared" si="209"/>
        <v>7.3919191919191896</v>
      </c>
      <c r="E138" s="35">
        <f t="shared" si="210"/>
        <v>8.2111111111111015</v>
      </c>
      <c r="F138" s="35">
        <f t="shared" si="211"/>
        <v>-2.6244274809160153</v>
      </c>
      <c r="G138" s="35">
        <f t="shared" si="212"/>
        <v>-9.6992187499999964</v>
      </c>
      <c r="H138" s="35">
        <f t="shared" si="213"/>
        <v>-6.6835937500000071</v>
      </c>
      <c r="I138" s="35">
        <f t="shared" si="214"/>
        <v>-6.884677419354837</v>
      </c>
      <c r="J138" s="35">
        <f t="shared" si="215"/>
        <v>2.6389380530973483</v>
      </c>
      <c r="K138" s="35">
        <f t="shared" si="216"/>
        <v>8.8722689075630257</v>
      </c>
      <c r="L138" s="35">
        <f t="shared" si="217"/>
        <v>6.9428571428571395</v>
      </c>
      <c r="M138" s="35">
        <f t="shared" si="218"/>
        <v>-7.1386792452830132</v>
      </c>
      <c r="N138" s="35">
        <f t="shared" si="219"/>
        <v>-7.2484848484848534</v>
      </c>
      <c r="O138" s="36">
        <f t="shared" si="220"/>
        <v>12.881818181818179</v>
      </c>
      <c r="P138" s="35">
        <f t="shared" si="221"/>
        <v>12.281818181818178</v>
      </c>
      <c r="Q138" s="35">
        <f t="shared" si="222"/>
        <v>0.58181818181818201</v>
      </c>
      <c r="R138" s="35">
        <f t="shared" si="223"/>
        <v>-8.3181818181818201</v>
      </c>
      <c r="S138" s="35">
        <f t="shared" si="224"/>
        <v>-6.2181818181818187</v>
      </c>
      <c r="T138" s="35">
        <f t="shared" si="225"/>
        <v>-12.718181818181819</v>
      </c>
      <c r="U138" s="35">
        <f t="shared" si="226"/>
        <v>2.7818181818181813</v>
      </c>
      <c r="V138" s="35">
        <f t="shared" si="227"/>
        <v>7.8818181818181792</v>
      </c>
      <c r="W138" s="35">
        <f t="shared" si="228"/>
        <v>6.2818181818181813</v>
      </c>
      <c r="X138" s="35">
        <f t="shared" si="229"/>
        <v>-7.6181818181818191</v>
      </c>
      <c r="Y138" s="35">
        <f t="shared" si="230"/>
        <v>-7.8181818181818201</v>
      </c>
      <c r="Z138" s="35">
        <f t="shared" si="231"/>
        <v>100</v>
      </c>
      <c r="AA138" s="35">
        <f t="shared" si="232"/>
        <v>99.37687071931488</v>
      </c>
      <c r="AB138" s="35">
        <f t="shared" si="233"/>
        <v>100</v>
      </c>
      <c r="AC138" s="35">
        <f t="shared" si="234"/>
        <v>64.353727898820665</v>
      </c>
      <c r="AD138" s="35">
        <f t="shared" si="235"/>
        <v>74.832811154473347</v>
      </c>
      <c r="AE138" s="35">
        <f t="shared" si="236"/>
        <v>61.666025394382466</v>
      </c>
      <c r="AF138" s="35">
        <f t="shared" si="237"/>
        <v>75.789936338101668</v>
      </c>
      <c r="AG138" s="35">
        <f t="shared" si="238"/>
        <v>100</v>
      </c>
      <c r="AH138" s="35">
        <f t="shared" si="239"/>
        <v>83.074416364871723</v>
      </c>
      <c r="AI138" s="35">
        <f t="shared" si="240"/>
        <v>97.738430583501</v>
      </c>
      <c r="AJ138" s="35">
        <f t="shared" si="241"/>
        <v>100</v>
      </c>
      <c r="AK138" s="36">
        <f t="shared" si="198"/>
        <v>100</v>
      </c>
      <c r="AL138" s="35">
        <f t="shared" si="199"/>
        <v>98.280802292263601</v>
      </c>
      <c r="AM138" s="35">
        <f t="shared" si="200"/>
        <v>100</v>
      </c>
      <c r="AN138" s="35">
        <f t="shared" si="201"/>
        <v>60.619469026548671</v>
      </c>
      <c r="AO138" s="35">
        <f t="shared" si="202"/>
        <v>69.911504424778755</v>
      </c>
      <c r="AP138" s="35">
        <f t="shared" si="203"/>
        <v>41.150442477876112</v>
      </c>
      <c r="AQ138" s="35">
        <f t="shared" si="204"/>
        <v>82.943143812709039</v>
      </c>
      <c r="AR138" s="35">
        <f t="shared" si="205"/>
        <v>100</v>
      </c>
      <c r="AS138" s="35">
        <f t="shared" si="206"/>
        <v>94.648829431438131</v>
      </c>
      <c r="AT138" s="35">
        <f t="shared" si="207"/>
        <v>100</v>
      </c>
      <c r="AU138" s="35">
        <f t="shared" si="208"/>
        <v>98.611111111111114</v>
      </c>
      <c r="AV138" s="36">
        <f t="shared" si="242"/>
        <v>95.480646271886684</v>
      </c>
      <c r="AW138" s="35">
        <f t="shared" si="243"/>
        <v>94.885678407579164</v>
      </c>
      <c r="AX138" s="35">
        <f t="shared" si="244"/>
        <v>65.058900396550712</v>
      </c>
      <c r="AY138" s="35">
        <f t="shared" si="245"/>
        <v>41.867827735161008</v>
      </c>
      <c r="AZ138" s="35">
        <f t="shared" si="246"/>
        <v>48.685404072927703</v>
      </c>
      <c r="BA138" s="35">
        <f t="shared" si="247"/>
        <v>40.119238039842962</v>
      </c>
      <c r="BB138" s="35">
        <f t="shared" si="248"/>
        <v>75.789936338101668</v>
      </c>
      <c r="BC138" s="35">
        <f t="shared" si="249"/>
        <v>100</v>
      </c>
      <c r="BD138" s="35">
        <f t="shared" si="250"/>
        <v>83.074416364871723</v>
      </c>
      <c r="BE138" s="35">
        <f t="shared" si="251"/>
        <v>40.821786908743427</v>
      </c>
      <c r="BF138" s="35">
        <f t="shared" si="252"/>
        <v>41.766362182241195</v>
      </c>
      <c r="BG138" s="36">
        <f t="shared" si="253"/>
        <v>64.154411764705884</v>
      </c>
      <c r="BH138" s="35">
        <f t="shared" si="254"/>
        <v>63.754646840148695</v>
      </c>
      <c r="BI138" s="35">
        <f t="shared" si="255"/>
        <v>43.713733075435201</v>
      </c>
      <c r="BJ138" s="35">
        <f t="shared" si="256"/>
        <v>28.131416837782339</v>
      </c>
      <c r="BK138" s="35">
        <f t="shared" si="257"/>
        <v>32.712215320910978</v>
      </c>
      <c r="BL138" s="35">
        <f t="shared" si="258"/>
        <v>26.956521739130437</v>
      </c>
      <c r="BM138" s="35">
        <f t="shared" si="259"/>
        <v>50.92402464065708</v>
      </c>
      <c r="BN138" s="35">
        <f t="shared" si="260"/>
        <v>67.19101123595506</v>
      </c>
      <c r="BO138" s="35">
        <f t="shared" si="261"/>
        <v>55.818540433925044</v>
      </c>
      <c r="BP138" s="35">
        <f t="shared" si="262"/>
        <v>27.428571428571427</v>
      </c>
      <c r="BQ138" s="35">
        <f t="shared" si="263"/>
        <v>28.063241106719367</v>
      </c>
      <c r="BR138" s="13">
        <f t="shared" si="187"/>
        <v>100</v>
      </c>
      <c r="BS138" s="14">
        <f t="shared" si="188"/>
        <v>98.280802292263601</v>
      </c>
      <c r="BT138" s="13">
        <f t="shared" si="189"/>
        <v>64.756446991404019</v>
      </c>
      <c r="BU138" s="14">
        <f t="shared" si="190"/>
        <v>39.255014326647562</v>
      </c>
      <c r="BV138" s="14">
        <f t="shared" si="191"/>
        <v>45.272206303724936</v>
      </c>
      <c r="BW138" s="14">
        <f t="shared" si="192"/>
        <v>26.647564469914041</v>
      </c>
      <c r="BX138" s="13">
        <f t="shared" si="193"/>
        <v>71.060171919770781</v>
      </c>
      <c r="BY138" s="14">
        <f t="shared" si="194"/>
        <v>85.673352435530077</v>
      </c>
      <c r="BZ138" s="14">
        <f t="shared" si="195"/>
        <v>81.088825214899714</v>
      </c>
      <c r="CA138" s="13">
        <f t="shared" si="196"/>
        <v>41.260744985673355</v>
      </c>
      <c r="CB138" s="14">
        <f t="shared" si="197"/>
        <v>40.687679083094558</v>
      </c>
      <c r="CC138" s="13">
        <v>34.9</v>
      </c>
      <c r="CD138" s="14">
        <v>34.299999999999997</v>
      </c>
      <c r="CE138" s="13">
        <v>22.6</v>
      </c>
      <c r="CF138" s="14">
        <v>13.7</v>
      </c>
      <c r="CG138" s="14">
        <v>15.8</v>
      </c>
      <c r="CH138" s="14">
        <v>9.3000000000000007</v>
      </c>
      <c r="CI138" s="13">
        <v>24.8</v>
      </c>
      <c r="CJ138" s="14">
        <v>29.9</v>
      </c>
      <c r="CK138" s="14">
        <v>28.3</v>
      </c>
      <c r="CL138" s="13">
        <v>14.4</v>
      </c>
      <c r="CM138" s="14">
        <v>14.2</v>
      </c>
      <c r="CN138" s="5">
        <v>1.6</v>
      </c>
      <c r="CO138" s="5">
        <v>2.9</v>
      </c>
      <c r="CP138" s="8">
        <v>3.2</v>
      </c>
      <c r="CQ138" s="5">
        <v>3</v>
      </c>
      <c r="CR138" s="5">
        <v>3</v>
      </c>
      <c r="CS138" s="5">
        <v>1.9</v>
      </c>
      <c r="CT138" s="8">
        <v>1.9</v>
      </c>
      <c r="CU138" s="5">
        <v>1.2</v>
      </c>
      <c r="CV138" s="5">
        <v>2.2999999999999998</v>
      </c>
      <c r="CW138" s="8">
        <v>3.2</v>
      </c>
      <c r="CX138" s="5">
        <v>2.9</v>
      </c>
      <c r="CY138" s="9">
        <f t="shared" si="264"/>
        <v>4.5845272206303731</v>
      </c>
      <c r="CZ138" s="9">
        <f t="shared" si="265"/>
        <v>8.4548104956268233</v>
      </c>
      <c r="DA138" s="9">
        <f t="shared" si="266"/>
        <v>14.159292035398231</v>
      </c>
      <c r="DB138" s="9">
        <f t="shared" si="267"/>
        <v>21.897810218978105</v>
      </c>
      <c r="DC138" s="9">
        <f t="shared" si="268"/>
        <v>18.987341772151897</v>
      </c>
      <c r="DD138" s="9">
        <f t="shared" si="269"/>
        <v>20.43010752688172</v>
      </c>
      <c r="DE138" s="9">
        <f t="shared" si="270"/>
        <v>7.6612903225806441</v>
      </c>
      <c r="DF138" s="9">
        <f t="shared" si="271"/>
        <v>4.0133779264214047</v>
      </c>
      <c r="DG138" s="9">
        <f t="shared" si="272"/>
        <v>8.1272084805653702</v>
      </c>
      <c r="DH138" s="9">
        <f t="shared" si="273"/>
        <v>22.222222222222225</v>
      </c>
      <c r="DI138" s="9">
        <f t="shared" si="274"/>
        <v>20.422535211267608</v>
      </c>
    </row>
    <row r="139" spans="1:113" x14ac:dyDescent="0.2">
      <c r="A139" s="3" t="s">
        <v>317</v>
      </c>
      <c r="B139" s="3" t="e">
        <f>VLOOKUP(A139,#REF!,5,FALSE)</f>
        <v>#REF!</v>
      </c>
      <c r="C139" s="4">
        <v>4</v>
      </c>
      <c r="D139" s="35" t="str">
        <f t="shared" si="209"/>
        <v/>
      </c>
      <c r="E139" s="35" t="str">
        <f t="shared" si="210"/>
        <v/>
      </c>
      <c r="F139" s="35">
        <f t="shared" si="211"/>
        <v>-13.624427480916017</v>
      </c>
      <c r="G139" s="35">
        <f t="shared" si="212"/>
        <v>-3.7992187499999943</v>
      </c>
      <c r="H139" s="35" t="str">
        <f t="shared" si="213"/>
        <v/>
      </c>
      <c r="I139" s="35" t="str">
        <f t="shared" si="214"/>
        <v/>
      </c>
      <c r="J139" s="35" t="str">
        <f t="shared" si="215"/>
        <v/>
      </c>
      <c r="K139" s="35" t="str">
        <f t="shared" si="216"/>
        <v/>
      </c>
      <c r="L139" s="35" t="str">
        <f t="shared" si="217"/>
        <v/>
      </c>
      <c r="M139" s="35">
        <f t="shared" si="218"/>
        <v>-19.338679245283014</v>
      </c>
      <c r="N139" s="35">
        <f t="shared" si="219"/>
        <v>-6.2484848484848534</v>
      </c>
      <c r="O139" s="36" t="str">
        <f t="shared" si="220"/>
        <v/>
      </c>
      <c r="P139" s="35" t="str">
        <f t="shared" si="221"/>
        <v/>
      </c>
      <c r="Q139" s="35">
        <f t="shared" si="222"/>
        <v>-0.55000000000000249</v>
      </c>
      <c r="R139" s="35">
        <f t="shared" si="223"/>
        <v>7.4499999999999993</v>
      </c>
      <c r="S139" s="35" t="str">
        <f t="shared" si="224"/>
        <v/>
      </c>
      <c r="T139" s="35" t="str">
        <f t="shared" si="225"/>
        <v/>
      </c>
      <c r="U139" s="35" t="str">
        <f t="shared" si="226"/>
        <v/>
      </c>
      <c r="V139" s="35" t="str">
        <f t="shared" si="227"/>
        <v/>
      </c>
      <c r="W139" s="35" t="str">
        <f t="shared" si="228"/>
        <v/>
      </c>
      <c r="X139" s="35">
        <f t="shared" si="229"/>
        <v>-9.9500000000000028</v>
      </c>
      <c r="Y139" s="35">
        <f t="shared" si="230"/>
        <v>3.0499999999999972</v>
      </c>
      <c r="Z139" s="35">
        <f t="shared" si="231"/>
        <v>0</v>
      </c>
      <c r="AA139" s="35">
        <f t="shared" si="232"/>
        <v>0</v>
      </c>
      <c r="AB139" s="35">
        <f t="shared" si="233"/>
        <v>55.749417755496772</v>
      </c>
      <c r="AC139" s="35">
        <f t="shared" si="234"/>
        <v>100</v>
      </c>
      <c r="AD139" s="35">
        <f t="shared" si="235"/>
        <v>0</v>
      </c>
      <c r="AE139" s="35">
        <f t="shared" si="236"/>
        <v>0</v>
      </c>
      <c r="AF139" s="35">
        <f t="shared" si="237"/>
        <v>0</v>
      </c>
      <c r="AG139" s="35">
        <f t="shared" si="238"/>
        <v>0</v>
      </c>
      <c r="AH139" s="35">
        <f t="shared" si="239"/>
        <v>0</v>
      </c>
      <c r="AI139" s="35">
        <f t="shared" si="240"/>
        <v>13.949874686716793</v>
      </c>
      <c r="AJ139" s="35">
        <f t="shared" si="241"/>
        <v>100</v>
      </c>
      <c r="AK139" s="36">
        <f t="shared" si="198"/>
        <v>0</v>
      </c>
      <c r="AL139" s="35">
        <f t="shared" si="199"/>
        <v>0</v>
      </c>
      <c r="AM139" s="35">
        <f t="shared" si="200"/>
        <v>59.183673469387749</v>
      </c>
      <c r="AN139" s="35">
        <f t="shared" si="201"/>
        <v>100</v>
      </c>
      <c r="AO139" s="35">
        <f t="shared" si="202"/>
        <v>0</v>
      </c>
      <c r="AP139" s="35">
        <f t="shared" si="203"/>
        <v>0</v>
      </c>
      <c r="AQ139" s="35">
        <f t="shared" si="204"/>
        <v>0</v>
      </c>
      <c r="AR139" s="35">
        <f t="shared" si="205"/>
        <v>0</v>
      </c>
      <c r="AS139" s="35">
        <f t="shared" si="206"/>
        <v>0</v>
      </c>
      <c r="AT139" s="35">
        <f t="shared" si="207"/>
        <v>14.473684210526319</v>
      </c>
      <c r="AU139" s="35">
        <f t="shared" si="208"/>
        <v>100</v>
      </c>
      <c r="AV139" s="36">
        <f t="shared" si="242"/>
        <v>0</v>
      </c>
      <c r="AW139" s="35">
        <f t="shared" si="243"/>
        <v>0</v>
      </c>
      <c r="AX139" s="35">
        <f t="shared" si="244"/>
        <v>55.749417755496772</v>
      </c>
      <c r="AY139" s="35">
        <f t="shared" si="245"/>
        <v>100</v>
      </c>
      <c r="AZ139" s="35">
        <f t="shared" si="246"/>
        <v>0</v>
      </c>
      <c r="BA139" s="35">
        <f t="shared" si="247"/>
        <v>0</v>
      </c>
      <c r="BB139" s="35">
        <f t="shared" si="248"/>
        <v>0</v>
      </c>
      <c r="BC139" s="35">
        <f t="shared" si="249"/>
        <v>0</v>
      </c>
      <c r="BD139" s="35">
        <f t="shared" si="250"/>
        <v>0</v>
      </c>
      <c r="BE139" s="35">
        <f t="shared" si="251"/>
        <v>10.412050534499514</v>
      </c>
      <c r="BF139" s="35">
        <f t="shared" si="252"/>
        <v>74.639025570702586</v>
      </c>
      <c r="BG139" s="36">
        <f t="shared" si="253"/>
        <v>0</v>
      </c>
      <c r="BH139" s="35">
        <f t="shared" si="254"/>
        <v>0</v>
      </c>
      <c r="BI139" s="35">
        <f t="shared" si="255"/>
        <v>22.43713733075435</v>
      </c>
      <c r="BJ139" s="35">
        <f t="shared" si="256"/>
        <v>40.246406570841891</v>
      </c>
      <c r="BK139" s="35">
        <f t="shared" si="257"/>
        <v>0</v>
      </c>
      <c r="BL139" s="35">
        <f t="shared" si="258"/>
        <v>0</v>
      </c>
      <c r="BM139" s="35">
        <f t="shared" si="259"/>
        <v>0</v>
      </c>
      <c r="BN139" s="35">
        <f t="shared" si="260"/>
        <v>0</v>
      </c>
      <c r="BO139" s="35">
        <f t="shared" si="261"/>
        <v>0</v>
      </c>
      <c r="BP139" s="35">
        <f t="shared" si="262"/>
        <v>4.1904761904761907</v>
      </c>
      <c r="BQ139" s="35">
        <f t="shared" si="263"/>
        <v>30.039525691699605</v>
      </c>
      <c r="BR139" s="13">
        <f t="shared" si="187"/>
        <v>0</v>
      </c>
      <c r="BS139" s="14">
        <f t="shared" si="188"/>
        <v>0</v>
      </c>
      <c r="BT139" s="13">
        <f t="shared" si="189"/>
        <v>59.183673469387756</v>
      </c>
      <c r="BU139" s="14">
        <f t="shared" si="190"/>
        <v>100</v>
      </c>
      <c r="BV139" s="14">
        <f t="shared" si="191"/>
        <v>0</v>
      </c>
      <c r="BW139" s="14">
        <f t="shared" si="192"/>
        <v>0</v>
      </c>
      <c r="BX139" s="13">
        <f t="shared" si="193"/>
        <v>0</v>
      </c>
      <c r="BY139" s="14">
        <f t="shared" si="194"/>
        <v>0</v>
      </c>
      <c r="BZ139" s="14">
        <f t="shared" si="195"/>
        <v>0</v>
      </c>
      <c r="CA139" s="13">
        <f t="shared" si="196"/>
        <v>11.224489795918368</v>
      </c>
      <c r="CB139" s="14">
        <f t="shared" si="197"/>
        <v>77.551020408163254</v>
      </c>
      <c r="CE139" s="13">
        <v>11.6</v>
      </c>
      <c r="CF139" s="14">
        <v>19.600000000000001</v>
      </c>
      <c r="CL139" s="13">
        <v>2.2000000000000002</v>
      </c>
      <c r="CM139" s="14">
        <v>15.2</v>
      </c>
      <c r="CN139" s="5" t="s">
        <v>180</v>
      </c>
      <c r="CO139" s="5" t="s">
        <v>180</v>
      </c>
      <c r="CP139" s="8">
        <v>1.7</v>
      </c>
      <c r="CQ139" s="5">
        <v>4.2</v>
      </c>
      <c r="CR139" s="5" t="s">
        <v>180</v>
      </c>
      <c r="CS139" s="5" t="s">
        <v>180</v>
      </c>
      <c r="CT139" s="8" t="s">
        <v>180</v>
      </c>
      <c r="CU139" s="5" t="s">
        <v>180</v>
      </c>
      <c r="CV139" s="5" t="s">
        <v>180</v>
      </c>
      <c r="CW139" s="8">
        <v>2.2000000000000002</v>
      </c>
      <c r="CX139" s="5">
        <v>5.5</v>
      </c>
      <c r="CY139" s="9" t="str">
        <f t="shared" si="264"/>
        <v/>
      </c>
      <c r="CZ139" s="9" t="str">
        <f t="shared" si="265"/>
        <v/>
      </c>
      <c r="DA139" s="9">
        <f t="shared" si="266"/>
        <v>14.655172413793101</v>
      </c>
      <c r="DB139" s="9">
        <f t="shared" si="267"/>
        <v>21.428571428571427</v>
      </c>
      <c r="DC139" s="9" t="str">
        <f t="shared" si="268"/>
        <v/>
      </c>
      <c r="DD139" s="9" t="str">
        <f t="shared" si="269"/>
        <v/>
      </c>
      <c r="DE139" s="9" t="str">
        <f t="shared" si="270"/>
        <v/>
      </c>
      <c r="DF139" s="9" t="str">
        <f t="shared" si="271"/>
        <v/>
      </c>
      <c r="DG139" s="9" t="str">
        <f t="shared" si="272"/>
        <v/>
      </c>
      <c r="DH139" s="9">
        <f t="shared" si="273"/>
        <v>100</v>
      </c>
      <c r="DI139" s="9">
        <f t="shared" si="274"/>
        <v>36.184210526315788</v>
      </c>
    </row>
    <row r="140" spans="1:113" x14ac:dyDescent="0.2">
      <c r="A140" s="3" t="s">
        <v>318</v>
      </c>
      <c r="B140" s="3" t="e">
        <f>VLOOKUP(A140,#REF!,5,FALSE)</f>
        <v>#REF!</v>
      </c>
      <c r="C140" s="4">
        <v>4</v>
      </c>
      <c r="D140" s="35" t="str">
        <f t="shared" si="209"/>
        <v/>
      </c>
      <c r="E140" s="35" t="str">
        <f t="shared" si="210"/>
        <v/>
      </c>
      <c r="F140" s="35">
        <f t="shared" si="211"/>
        <v>9.2755725190839833</v>
      </c>
      <c r="G140" s="35">
        <f t="shared" si="212"/>
        <v>3.5007812500000028</v>
      </c>
      <c r="H140" s="35">
        <f t="shared" si="213"/>
        <v>3.2164062499999915</v>
      </c>
      <c r="I140" s="35">
        <f t="shared" si="214"/>
        <v>-3.6846774193548377</v>
      </c>
      <c r="J140" s="35" t="str">
        <f t="shared" si="215"/>
        <v/>
      </c>
      <c r="K140" s="35">
        <f t="shared" si="216"/>
        <v>-5.5277310924369729</v>
      </c>
      <c r="L140" s="35">
        <f t="shared" si="217"/>
        <v>-7.2571428571428616</v>
      </c>
      <c r="M140" s="35">
        <f t="shared" si="218"/>
        <v>12.361320754716985</v>
      </c>
      <c r="N140" s="35">
        <f t="shared" si="219"/>
        <v>-11.548484848484852</v>
      </c>
      <c r="O140" s="36" t="str">
        <f t="shared" si="220"/>
        <v/>
      </c>
      <c r="P140" s="35" t="str">
        <f t="shared" si="221"/>
        <v/>
      </c>
      <c r="Q140" s="35">
        <f t="shared" si="222"/>
        <v>12.875</v>
      </c>
      <c r="R140" s="35">
        <f t="shared" si="223"/>
        <v>5.2749999999999986</v>
      </c>
      <c r="S140" s="35">
        <f t="shared" si="224"/>
        <v>4.0749999999999993</v>
      </c>
      <c r="T140" s="35">
        <f t="shared" si="225"/>
        <v>-9.125</v>
      </c>
      <c r="U140" s="35" t="str">
        <f t="shared" si="226"/>
        <v/>
      </c>
      <c r="V140" s="35">
        <f t="shared" si="227"/>
        <v>-6.125</v>
      </c>
      <c r="W140" s="35">
        <f t="shared" si="228"/>
        <v>-7.5250000000000004</v>
      </c>
      <c r="X140" s="35">
        <f t="shared" si="229"/>
        <v>12.274999999999999</v>
      </c>
      <c r="Y140" s="35">
        <f t="shared" si="230"/>
        <v>-11.725</v>
      </c>
      <c r="Z140" s="35">
        <f t="shared" si="231"/>
        <v>0</v>
      </c>
      <c r="AA140" s="35">
        <f t="shared" si="232"/>
        <v>0</v>
      </c>
      <c r="AB140" s="35">
        <f t="shared" si="233"/>
        <v>100</v>
      </c>
      <c r="AC140" s="35">
        <f t="shared" si="234"/>
        <v>82.774157069309297</v>
      </c>
      <c r="AD140" s="35">
        <f t="shared" si="235"/>
        <v>79.736549944489468</v>
      </c>
      <c r="AE140" s="35">
        <f t="shared" si="236"/>
        <v>54.295316110060917</v>
      </c>
      <c r="AF140" s="35">
        <f t="shared" si="237"/>
        <v>0</v>
      </c>
      <c r="AG140" s="35">
        <f t="shared" si="238"/>
        <v>100</v>
      </c>
      <c r="AH140" s="35">
        <f t="shared" si="239"/>
        <v>79.843481580454281</v>
      </c>
      <c r="AI140" s="35">
        <f t="shared" si="240"/>
        <v>100</v>
      </c>
      <c r="AJ140" s="35">
        <f t="shared" si="241"/>
        <v>30.300115429011157</v>
      </c>
      <c r="AK140" s="36">
        <f t="shared" si="198"/>
        <v>0</v>
      </c>
      <c r="AL140" s="35">
        <f t="shared" si="199"/>
        <v>0</v>
      </c>
      <c r="AM140" s="35">
        <f t="shared" si="200"/>
        <v>100</v>
      </c>
      <c r="AN140" s="35">
        <f t="shared" si="201"/>
        <v>77.971014492753625</v>
      </c>
      <c r="AO140" s="35">
        <f t="shared" si="202"/>
        <v>74.492753623188406</v>
      </c>
      <c r="AP140" s="35">
        <f t="shared" si="203"/>
        <v>36.231884057971016</v>
      </c>
      <c r="AQ140" s="35">
        <f t="shared" si="204"/>
        <v>0</v>
      </c>
      <c r="AR140" s="35">
        <f t="shared" si="205"/>
        <v>100</v>
      </c>
      <c r="AS140" s="35">
        <f t="shared" si="206"/>
        <v>90.967741935483872</v>
      </c>
      <c r="AT140" s="35">
        <f t="shared" si="207"/>
        <v>100</v>
      </c>
      <c r="AU140" s="35">
        <f t="shared" si="208"/>
        <v>29.20353982300885</v>
      </c>
      <c r="AV140" s="36">
        <f t="shared" si="242"/>
        <v>0</v>
      </c>
      <c r="AW140" s="35">
        <f t="shared" si="243"/>
        <v>0</v>
      </c>
      <c r="AX140" s="35">
        <f t="shared" si="244"/>
        <v>100</v>
      </c>
      <c r="AY140" s="35">
        <f t="shared" si="245"/>
        <v>82.774157069309297</v>
      </c>
      <c r="AZ140" s="35">
        <f t="shared" si="246"/>
        <v>79.736549944489468</v>
      </c>
      <c r="BA140" s="35">
        <f t="shared" si="247"/>
        <v>54.295316110060917</v>
      </c>
      <c r="BB140" s="35">
        <f t="shared" si="248"/>
        <v>0</v>
      </c>
      <c r="BC140" s="35">
        <f t="shared" si="249"/>
        <v>52.196710633447331</v>
      </c>
      <c r="BD140" s="35">
        <f t="shared" si="250"/>
        <v>41.675671040219541</v>
      </c>
      <c r="BE140" s="35">
        <f t="shared" si="251"/>
        <v>96.76356107660456</v>
      </c>
      <c r="BF140" s="35">
        <f t="shared" si="252"/>
        <v>29.319470699432895</v>
      </c>
      <c r="BG140" s="36">
        <f t="shared" si="253"/>
        <v>0</v>
      </c>
      <c r="BH140" s="35">
        <f t="shared" si="254"/>
        <v>0</v>
      </c>
      <c r="BI140" s="35">
        <f t="shared" si="255"/>
        <v>66.7311411992263</v>
      </c>
      <c r="BJ140" s="35">
        <f t="shared" si="256"/>
        <v>55.236139630390142</v>
      </c>
      <c r="BK140" s="35">
        <f t="shared" si="257"/>
        <v>53.209109730848866</v>
      </c>
      <c r="BL140" s="35">
        <f t="shared" si="258"/>
        <v>36.231884057971016</v>
      </c>
      <c r="BM140" s="35">
        <f t="shared" si="259"/>
        <v>0</v>
      </c>
      <c r="BN140" s="35">
        <f t="shared" si="260"/>
        <v>34.831460674157306</v>
      </c>
      <c r="BO140" s="35">
        <f t="shared" si="261"/>
        <v>27.810650887573964</v>
      </c>
      <c r="BP140" s="35">
        <f t="shared" si="262"/>
        <v>64.571428571428569</v>
      </c>
      <c r="BQ140" s="35">
        <f t="shared" si="263"/>
        <v>19.565217391304348</v>
      </c>
      <c r="BR140" s="13">
        <f t="shared" si="187"/>
        <v>0</v>
      </c>
      <c r="BS140" s="14">
        <f t="shared" si="188"/>
        <v>0</v>
      </c>
      <c r="BT140" s="13">
        <f t="shared" si="189"/>
        <v>100</v>
      </c>
      <c r="BU140" s="14">
        <f t="shared" si="190"/>
        <v>77.971014492753625</v>
      </c>
      <c r="BV140" s="14">
        <f t="shared" si="191"/>
        <v>74.492753623188406</v>
      </c>
      <c r="BW140" s="14">
        <f t="shared" si="192"/>
        <v>36.231884057971016</v>
      </c>
      <c r="BX140" s="13">
        <f t="shared" si="193"/>
        <v>0</v>
      </c>
      <c r="BY140" s="14">
        <f t="shared" si="194"/>
        <v>44.927536231884055</v>
      </c>
      <c r="BZ140" s="14">
        <f t="shared" si="195"/>
        <v>40.869565217391305</v>
      </c>
      <c r="CA140" s="13">
        <f t="shared" si="196"/>
        <v>98.260869565217391</v>
      </c>
      <c r="CB140" s="14">
        <f t="shared" si="197"/>
        <v>28.695652173913043</v>
      </c>
      <c r="CE140" s="13">
        <v>34.5</v>
      </c>
      <c r="CF140" s="14">
        <v>26.9</v>
      </c>
      <c r="CG140" s="14">
        <v>25.7</v>
      </c>
      <c r="CH140" s="14">
        <v>12.5</v>
      </c>
      <c r="CJ140" s="14">
        <v>15.5</v>
      </c>
      <c r="CK140" s="14">
        <v>14.1</v>
      </c>
      <c r="CL140" s="13">
        <v>33.9</v>
      </c>
      <c r="CM140" s="14">
        <v>9.9</v>
      </c>
      <c r="CN140" s="5" t="s">
        <v>180</v>
      </c>
      <c r="CO140" s="5" t="s">
        <v>180</v>
      </c>
      <c r="CP140" s="8">
        <v>1.6</v>
      </c>
      <c r="CQ140" s="5">
        <v>1.2</v>
      </c>
      <c r="CR140" s="5">
        <v>3</v>
      </c>
      <c r="CS140" s="5">
        <v>1.6</v>
      </c>
      <c r="CT140" s="8" t="s">
        <v>180</v>
      </c>
      <c r="CU140" s="5">
        <v>3.9</v>
      </c>
      <c r="CV140" s="5">
        <v>3.4</v>
      </c>
      <c r="CW140" s="8">
        <v>3.2</v>
      </c>
      <c r="CX140" s="5">
        <v>1.9</v>
      </c>
      <c r="CY140" s="9" t="str">
        <f t="shared" si="264"/>
        <v/>
      </c>
      <c r="CZ140" s="9" t="str">
        <f t="shared" si="265"/>
        <v/>
      </c>
      <c r="DA140" s="9">
        <f t="shared" si="266"/>
        <v>4.63768115942029</v>
      </c>
      <c r="DB140" s="9">
        <f t="shared" si="267"/>
        <v>4.4609665427509295</v>
      </c>
      <c r="DC140" s="9">
        <f t="shared" si="268"/>
        <v>11.673151750972762</v>
      </c>
      <c r="DD140" s="9">
        <f t="shared" si="269"/>
        <v>12.8</v>
      </c>
      <c r="DE140" s="9" t="str">
        <f t="shared" si="270"/>
        <v/>
      </c>
      <c r="DF140" s="9">
        <f t="shared" si="271"/>
        <v>25.161290322580644</v>
      </c>
      <c r="DG140" s="9">
        <f t="shared" si="272"/>
        <v>24.113475177304963</v>
      </c>
      <c r="DH140" s="9">
        <f t="shared" si="273"/>
        <v>9.4395280235988217</v>
      </c>
      <c r="DI140" s="9">
        <f t="shared" si="274"/>
        <v>19.19191919191919</v>
      </c>
    </row>
    <row r="141" spans="1:113" x14ac:dyDescent="0.2">
      <c r="A141" s="3" t="s">
        <v>319</v>
      </c>
      <c r="B141" s="3" t="e">
        <f>VLOOKUP(A141,#REF!,5,FALSE)</f>
        <v>#REF!</v>
      </c>
      <c r="C141" s="4">
        <v>4</v>
      </c>
      <c r="D141" s="35" t="str">
        <f t="shared" si="209"/>
        <v/>
      </c>
      <c r="E141" s="35" t="str">
        <f t="shared" si="210"/>
        <v/>
      </c>
      <c r="F141" s="35">
        <f t="shared" si="211"/>
        <v>3.4755725190839826</v>
      </c>
      <c r="G141" s="35">
        <f t="shared" si="212"/>
        <v>12.400781250000001</v>
      </c>
      <c r="H141" s="35">
        <f t="shared" si="213"/>
        <v>-3.1835937500000071</v>
      </c>
      <c r="I141" s="35">
        <f t="shared" si="214"/>
        <v>-6.0846774193548381</v>
      </c>
      <c r="J141" s="35" t="str">
        <f t="shared" si="215"/>
        <v/>
      </c>
      <c r="K141" s="35">
        <f t="shared" si="216"/>
        <v>1.7722689075630278</v>
      </c>
      <c r="L141" s="35">
        <f t="shared" si="217"/>
        <v>-11.857142857142861</v>
      </c>
      <c r="M141" s="35" t="str">
        <f t="shared" si="218"/>
        <v/>
      </c>
      <c r="N141" s="35" t="str">
        <f t="shared" si="219"/>
        <v/>
      </c>
      <c r="O141" s="36" t="str">
        <f t="shared" si="220"/>
        <v/>
      </c>
      <c r="P141" s="35" t="str">
        <f t="shared" si="221"/>
        <v/>
      </c>
      <c r="Q141" s="35">
        <f t="shared" si="222"/>
        <v>7.6666666666666679</v>
      </c>
      <c r="R141" s="35">
        <f t="shared" si="223"/>
        <v>14.766666666666666</v>
      </c>
      <c r="S141" s="35">
        <f t="shared" si="224"/>
        <v>-1.7333333333333307</v>
      </c>
      <c r="T141" s="35">
        <f t="shared" si="225"/>
        <v>-10.933333333333332</v>
      </c>
      <c r="U141" s="35" t="str">
        <f t="shared" si="226"/>
        <v/>
      </c>
      <c r="V141" s="35">
        <f t="shared" si="227"/>
        <v>1.7666666666666693</v>
      </c>
      <c r="W141" s="35">
        <f t="shared" si="228"/>
        <v>-11.533333333333331</v>
      </c>
      <c r="X141" s="35" t="str">
        <f t="shared" si="229"/>
        <v/>
      </c>
      <c r="Y141" s="35" t="str">
        <f t="shared" si="230"/>
        <v/>
      </c>
      <c r="Z141" s="35">
        <f t="shared" si="231"/>
        <v>0</v>
      </c>
      <c r="AA141" s="35">
        <f t="shared" si="232"/>
        <v>0</v>
      </c>
      <c r="AB141" s="35">
        <f t="shared" si="233"/>
        <v>75.515706212247281</v>
      </c>
      <c r="AC141" s="35">
        <f t="shared" si="234"/>
        <v>100</v>
      </c>
      <c r="AD141" s="35">
        <f t="shared" si="235"/>
        <v>54.357079241703985</v>
      </c>
      <c r="AE141" s="35">
        <f t="shared" si="236"/>
        <v>39.824305724232865</v>
      </c>
      <c r="AF141" s="35">
        <f t="shared" si="237"/>
        <v>0</v>
      </c>
      <c r="AG141" s="35">
        <f t="shared" si="238"/>
        <v>100</v>
      </c>
      <c r="AH141" s="35">
        <f t="shared" si="239"/>
        <v>36.571334648257725</v>
      </c>
      <c r="AI141" s="35">
        <f t="shared" si="240"/>
        <v>0</v>
      </c>
      <c r="AJ141" s="35">
        <f t="shared" si="241"/>
        <v>0</v>
      </c>
      <c r="AK141" s="36">
        <f t="shared" si="198"/>
        <v>0</v>
      </c>
      <c r="AL141" s="35">
        <f t="shared" si="199"/>
        <v>0</v>
      </c>
      <c r="AM141" s="35">
        <f t="shared" si="200"/>
        <v>80.167597765363141</v>
      </c>
      <c r="AN141" s="35">
        <f t="shared" si="201"/>
        <v>100</v>
      </c>
      <c r="AO141" s="35">
        <f t="shared" si="202"/>
        <v>53.910614525139671</v>
      </c>
      <c r="AP141" s="35">
        <f t="shared" si="203"/>
        <v>28.212290502793298</v>
      </c>
      <c r="AQ141" s="35">
        <f t="shared" si="204"/>
        <v>0</v>
      </c>
      <c r="AR141" s="35">
        <f t="shared" si="205"/>
        <v>100</v>
      </c>
      <c r="AS141" s="35">
        <f t="shared" si="206"/>
        <v>41.666666666666664</v>
      </c>
      <c r="AT141" s="35">
        <f t="shared" si="207"/>
        <v>0</v>
      </c>
      <c r="AU141" s="35">
        <f t="shared" si="208"/>
        <v>0</v>
      </c>
      <c r="AV141" s="36">
        <f t="shared" si="242"/>
        <v>0</v>
      </c>
      <c r="AW141" s="35">
        <f t="shared" si="243"/>
        <v>0</v>
      </c>
      <c r="AX141" s="35">
        <f t="shared" si="244"/>
        <v>75.515706212247281</v>
      </c>
      <c r="AY141" s="35">
        <f t="shared" si="245"/>
        <v>100</v>
      </c>
      <c r="AZ141" s="35">
        <f t="shared" si="246"/>
        <v>54.357079241703985</v>
      </c>
      <c r="BA141" s="35">
        <f t="shared" si="247"/>
        <v>39.824305724232865</v>
      </c>
      <c r="BB141" s="35">
        <f t="shared" si="248"/>
        <v>0</v>
      </c>
      <c r="BC141" s="35">
        <f t="shared" si="249"/>
        <v>69.698072939551821</v>
      </c>
      <c r="BD141" s="35">
        <f t="shared" si="250"/>
        <v>25.489515498110261</v>
      </c>
      <c r="BE141" s="35">
        <f t="shared" si="251"/>
        <v>0</v>
      </c>
      <c r="BF141" s="35">
        <f t="shared" si="252"/>
        <v>0</v>
      </c>
      <c r="BG141" s="36">
        <f t="shared" si="253"/>
        <v>0</v>
      </c>
      <c r="BH141" s="35">
        <f t="shared" si="254"/>
        <v>0</v>
      </c>
      <c r="BI141" s="35">
        <f t="shared" si="255"/>
        <v>55.512572533849124</v>
      </c>
      <c r="BJ141" s="35">
        <f t="shared" si="256"/>
        <v>73.511293634496909</v>
      </c>
      <c r="BK141" s="35">
        <f t="shared" si="257"/>
        <v>39.958592132505181</v>
      </c>
      <c r="BL141" s="35">
        <f t="shared" si="258"/>
        <v>29.275362318840578</v>
      </c>
      <c r="BM141" s="35">
        <f t="shared" si="259"/>
        <v>0</v>
      </c>
      <c r="BN141" s="35">
        <f t="shared" si="260"/>
        <v>51.235955056179776</v>
      </c>
      <c r="BO141" s="35">
        <f t="shared" si="261"/>
        <v>18.737672583826431</v>
      </c>
      <c r="BP141" s="35">
        <f t="shared" si="262"/>
        <v>0</v>
      </c>
      <c r="BQ141" s="35">
        <f t="shared" si="263"/>
        <v>0</v>
      </c>
      <c r="BR141" s="13">
        <f t="shared" si="187"/>
        <v>0</v>
      </c>
      <c r="BS141" s="14">
        <f t="shared" si="188"/>
        <v>0</v>
      </c>
      <c r="BT141" s="13">
        <f t="shared" si="189"/>
        <v>80.167597765363126</v>
      </c>
      <c r="BU141" s="14">
        <f t="shared" si="190"/>
        <v>100</v>
      </c>
      <c r="BV141" s="14">
        <f t="shared" si="191"/>
        <v>53.910614525139664</v>
      </c>
      <c r="BW141" s="14">
        <f t="shared" si="192"/>
        <v>28.212290502793298</v>
      </c>
      <c r="BX141" s="13">
        <f t="shared" si="193"/>
        <v>0</v>
      </c>
      <c r="BY141" s="14">
        <f t="shared" si="194"/>
        <v>63.687150837988838</v>
      </c>
      <c r="BZ141" s="14">
        <f t="shared" si="195"/>
        <v>26.536312849162012</v>
      </c>
      <c r="CA141" s="13">
        <f t="shared" si="196"/>
        <v>0</v>
      </c>
      <c r="CB141" s="14">
        <f t="shared" si="197"/>
        <v>0</v>
      </c>
      <c r="CE141" s="13">
        <v>28.7</v>
      </c>
      <c r="CF141" s="14">
        <v>35.799999999999997</v>
      </c>
      <c r="CG141" s="14">
        <v>19.3</v>
      </c>
      <c r="CH141" s="14">
        <v>10.1</v>
      </c>
      <c r="CJ141" s="14">
        <v>22.8</v>
      </c>
      <c r="CK141" s="14">
        <v>9.5</v>
      </c>
      <c r="CN141" s="5" t="s">
        <v>180</v>
      </c>
      <c r="CO141" s="5" t="s">
        <v>180</v>
      </c>
      <c r="CP141" s="8">
        <v>5.2</v>
      </c>
      <c r="CQ141" s="5">
        <v>3.8</v>
      </c>
      <c r="CR141" s="5">
        <v>5.3</v>
      </c>
      <c r="CS141" s="5">
        <v>3.2</v>
      </c>
      <c r="CT141" s="8" t="s">
        <v>180</v>
      </c>
      <c r="CU141" s="5">
        <v>3.8</v>
      </c>
      <c r="CV141" s="5">
        <v>3</v>
      </c>
      <c r="CW141" s="8" t="s">
        <v>180</v>
      </c>
      <c r="CX141" s="5" t="s">
        <v>180</v>
      </c>
      <c r="CY141" s="9" t="str">
        <f t="shared" si="264"/>
        <v/>
      </c>
      <c r="CZ141" s="9" t="str">
        <f t="shared" si="265"/>
        <v/>
      </c>
      <c r="DA141" s="9">
        <f t="shared" si="266"/>
        <v>18.118466898954704</v>
      </c>
      <c r="DB141" s="9">
        <f t="shared" si="267"/>
        <v>10.614525139664805</v>
      </c>
      <c r="DC141" s="9">
        <f t="shared" si="268"/>
        <v>27.461139896373055</v>
      </c>
      <c r="DD141" s="9">
        <f t="shared" si="269"/>
        <v>31.683168316831683</v>
      </c>
      <c r="DE141" s="9" t="str">
        <f t="shared" si="270"/>
        <v/>
      </c>
      <c r="DF141" s="9">
        <f t="shared" si="271"/>
        <v>16.666666666666664</v>
      </c>
      <c r="DG141" s="9">
        <f t="shared" si="272"/>
        <v>31.578947368421051</v>
      </c>
      <c r="DH141" s="9" t="str">
        <f t="shared" si="273"/>
        <v/>
      </c>
      <c r="DI141" s="9" t="str">
        <f t="shared" si="274"/>
        <v/>
      </c>
    </row>
    <row r="142" spans="1:113" x14ac:dyDescent="0.2">
      <c r="A142" s="3" t="s">
        <v>320</v>
      </c>
      <c r="B142" s="3" t="e">
        <f>VLOOKUP(A142,#REF!,5,FALSE)</f>
        <v>#REF!</v>
      </c>
      <c r="C142" s="4">
        <v>8</v>
      </c>
      <c r="D142" s="35" t="str">
        <f t="shared" si="209"/>
        <v/>
      </c>
      <c r="E142" s="35" t="str">
        <f t="shared" si="210"/>
        <v/>
      </c>
      <c r="F142" s="35">
        <f t="shared" si="211"/>
        <v>8.0755725190839804</v>
      </c>
      <c r="G142" s="35">
        <f t="shared" si="212"/>
        <v>11.100781250000004</v>
      </c>
      <c r="H142" s="35">
        <f t="shared" si="213"/>
        <v>-4.4835937500000078</v>
      </c>
      <c r="I142" s="35">
        <f t="shared" si="214"/>
        <v>-3.884677419354837</v>
      </c>
      <c r="J142" s="35">
        <f t="shared" si="215"/>
        <v>-18.261061946902654</v>
      </c>
      <c r="K142" s="35">
        <f t="shared" si="216"/>
        <v>-5.9277310924369733</v>
      </c>
      <c r="L142" s="35">
        <f t="shared" si="217"/>
        <v>-12.357142857142861</v>
      </c>
      <c r="M142" s="35">
        <f t="shared" si="218"/>
        <v>-14.338679245283014</v>
      </c>
      <c r="N142" s="35" t="str">
        <f t="shared" si="219"/>
        <v/>
      </c>
      <c r="O142" s="36" t="str">
        <f t="shared" si="220"/>
        <v/>
      </c>
      <c r="P142" s="35" t="str">
        <f t="shared" si="221"/>
        <v/>
      </c>
      <c r="Q142" s="35">
        <f t="shared" si="222"/>
        <v>16.637499999999999</v>
      </c>
      <c r="R142" s="35">
        <f t="shared" si="223"/>
        <v>17.837500000000002</v>
      </c>
      <c r="S142" s="35">
        <f t="shared" si="224"/>
        <v>1.3375000000000021</v>
      </c>
      <c r="T142" s="35">
        <f t="shared" si="225"/>
        <v>-4.3624999999999972</v>
      </c>
      <c r="U142" s="35">
        <f t="shared" si="226"/>
        <v>-12.762499999999998</v>
      </c>
      <c r="V142" s="35">
        <f t="shared" si="227"/>
        <v>-1.5624999999999982</v>
      </c>
      <c r="W142" s="35">
        <f t="shared" si="228"/>
        <v>-7.6624999999999979</v>
      </c>
      <c r="X142" s="35">
        <f t="shared" si="229"/>
        <v>-9.4624999999999986</v>
      </c>
      <c r="Y142" s="35" t="str">
        <f t="shared" si="230"/>
        <v/>
      </c>
      <c r="Z142" s="35">
        <f t="shared" si="231"/>
        <v>0</v>
      </c>
      <c r="AA142" s="35">
        <f t="shared" si="232"/>
        <v>0</v>
      </c>
      <c r="AB142" s="35">
        <f t="shared" si="233"/>
        <v>90.920864519384381</v>
      </c>
      <c r="AC142" s="35">
        <f t="shared" si="234"/>
        <v>100</v>
      </c>
      <c r="AD142" s="35">
        <f t="shared" si="235"/>
        <v>52.605995139076427</v>
      </c>
      <c r="AE142" s="35">
        <f t="shared" si="236"/>
        <v>50.326402016383106</v>
      </c>
      <c r="AF142" s="35">
        <f t="shared" si="237"/>
        <v>23.600364442389544</v>
      </c>
      <c r="AG142" s="35">
        <f t="shared" si="238"/>
        <v>100</v>
      </c>
      <c r="AH142" s="35">
        <f t="shared" si="239"/>
        <v>52.313962145852116</v>
      </c>
      <c r="AI142" s="35">
        <f t="shared" si="240"/>
        <v>100</v>
      </c>
      <c r="AJ142" s="35">
        <f t="shared" si="241"/>
        <v>0</v>
      </c>
      <c r="AK142" s="36">
        <f t="shared" si="198"/>
        <v>0</v>
      </c>
      <c r="AL142" s="35">
        <f t="shared" si="199"/>
        <v>0</v>
      </c>
      <c r="AM142" s="35">
        <f t="shared" si="200"/>
        <v>96.521739130434767</v>
      </c>
      <c r="AN142" s="35">
        <f t="shared" si="201"/>
        <v>100</v>
      </c>
      <c r="AO142" s="35">
        <f t="shared" si="202"/>
        <v>52.173913043478258</v>
      </c>
      <c r="AP142" s="35">
        <f t="shared" si="203"/>
        <v>35.652173913043477</v>
      </c>
      <c r="AQ142" s="35">
        <f t="shared" si="204"/>
        <v>25.827814569536425</v>
      </c>
      <c r="AR142" s="35">
        <f t="shared" si="205"/>
        <v>100</v>
      </c>
      <c r="AS142" s="35">
        <f t="shared" si="206"/>
        <v>59.602649006622521</v>
      </c>
      <c r="AT142" s="35">
        <f t="shared" si="207"/>
        <v>100</v>
      </c>
      <c r="AU142" s="35">
        <f t="shared" si="208"/>
        <v>0</v>
      </c>
      <c r="AV142" s="36">
        <f t="shared" si="242"/>
        <v>0</v>
      </c>
      <c r="AW142" s="35">
        <f t="shared" si="243"/>
        <v>0</v>
      </c>
      <c r="AX142" s="35">
        <f t="shared" si="244"/>
        <v>90.920864519384381</v>
      </c>
      <c r="AY142" s="35">
        <f t="shared" si="245"/>
        <v>100</v>
      </c>
      <c r="AZ142" s="35">
        <f t="shared" si="246"/>
        <v>52.605995139076427</v>
      </c>
      <c r="BA142" s="35">
        <f t="shared" si="247"/>
        <v>50.326402016383106</v>
      </c>
      <c r="BB142" s="35">
        <f t="shared" si="248"/>
        <v>11.304347826086955</v>
      </c>
      <c r="BC142" s="35">
        <f t="shared" si="249"/>
        <v>47.899039244422724</v>
      </c>
      <c r="BD142" s="35">
        <f t="shared" si="250"/>
        <v>25.057885258554155</v>
      </c>
      <c r="BE142" s="35">
        <f t="shared" si="251"/>
        <v>19.359006211180123</v>
      </c>
      <c r="BF142" s="35">
        <f t="shared" si="252"/>
        <v>0</v>
      </c>
      <c r="BG142" s="36">
        <f t="shared" si="253"/>
        <v>0</v>
      </c>
      <c r="BH142" s="35">
        <f t="shared" si="254"/>
        <v>0</v>
      </c>
      <c r="BI142" s="35">
        <f t="shared" si="255"/>
        <v>64.410058027079288</v>
      </c>
      <c r="BJ142" s="35">
        <f t="shared" si="256"/>
        <v>70.841889117043124</v>
      </c>
      <c r="BK142" s="35">
        <f t="shared" si="257"/>
        <v>37.267080745341616</v>
      </c>
      <c r="BL142" s="35">
        <f t="shared" si="258"/>
        <v>35.652173913043477</v>
      </c>
      <c r="BM142" s="35">
        <f t="shared" si="259"/>
        <v>8.0082135523613953</v>
      </c>
      <c r="BN142" s="35">
        <f t="shared" si="260"/>
        <v>33.932584269662918</v>
      </c>
      <c r="BO142" s="35">
        <f t="shared" si="261"/>
        <v>17.751479289940828</v>
      </c>
      <c r="BP142" s="35">
        <f t="shared" si="262"/>
        <v>13.714285714285714</v>
      </c>
      <c r="BQ142" s="35">
        <f t="shared" si="263"/>
        <v>0</v>
      </c>
      <c r="BR142" s="13">
        <f t="shared" si="187"/>
        <v>0</v>
      </c>
      <c r="BS142" s="14">
        <f t="shared" si="188"/>
        <v>0</v>
      </c>
      <c r="BT142" s="13">
        <f t="shared" si="189"/>
        <v>96.521739130434767</v>
      </c>
      <c r="BU142" s="14">
        <f t="shared" si="190"/>
        <v>100</v>
      </c>
      <c r="BV142" s="14">
        <f t="shared" si="191"/>
        <v>52.173913043478258</v>
      </c>
      <c r="BW142" s="14">
        <f t="shared" si="192"/>
        <v>35.652173913043477</v>
      </c>
      <c r="BX142" s="13">
        <f t="shared" si="193"/>
        <v>11.304347826086957</v>
      </c>
      <c r="BY142" s="14">
        <f t="shared" si="194"/>
        <v>43.768115942028984</v>
      </c>
      <c r="BZ142" s="14">
        <f t="shared" si="195"/>
        <v>26.086956521739129</v>
      </c>
      <c r="CA142" s="13">
        <f t="shared" si="196"/>
        <v>20.869565217391305</v>
      </c>
      <c r="CB142" s="14">
        <f t="shared" si="197"/>
        <v>0</v>
      </c>
      <c r="CE142" s="13">
        <v>33.299999999999997</v>
      </c>
      <c r="CF142" s="14">
        <v>34.5</v>
      </c>
      <c r="CG142" s="14">
        <v>18</v>
      </c>
      <c r="CH142" s="14">
        <v>12.3</v>
      </c>
      <c r="CI142" s="13">
        <v>3.9</v>
      </c>
      <c r="CJ142" s="14">
        <v>15.1</v>
      </c>
      <c r="CK142" s="14">
        <v>9</v>
      </c>
      <c r="CL142" s="13">
        <v>7.2</v>
      </c>
      <c r="CN142" s="5" t="s">
        <v>180</v>
      </c>
      <c r="CO142" s="5" t="s">
        <v>180</v>
      </c>
      <c r="CP142" s="8">
        <v>3.9</v>
      </c>
      <c r="CQ142" s="5">
        <v>3</v>
      </c>
      <c r="CR142" s="5">
        <v>4.3</v>
      </c>
      <c r="CS142" s="5">
        <v>2.8</v>
      </c>
      <c r="CT142" s="8">
        <v>1.3</v>
      </c>
      <c r="CU142" s="5">
        <v>3</v>
      </c>
      <c r="CV142" s="5">
        <v>2.7</v>
      </c>
      <c r="CW142" s="8">
        <v>2.9</v>
      </c>
      <c r="CX142" s="5" t="s">
        <v>180</v>
      </c>
      <c r="CY142" s="9" t="str">
        <f t="shared" si="264"/>
        <v/>
      </c>
      <c r="CZ142" s="9" t="str">
        <f t="shared" si="265"/>
        <v/>
      </c>
      <c r="DA142" s="9">
        <f t="shared" si="266"/>
        <v>11.711711711711713</v>
      </c>
      <c r="DB142" s="9">
        <f t="shared" si="267"/>
        <v>8.695652173913043</v>
      </c>
      <c r="DC142" s="9">
        <f t="shared" si="268"/>
        <v>23.888888888888886</v>
      </c>
      <c r="DD142" s="9">
        <f t="shared" si="269"/>
        <v>22.76422764227642</v>
      </c>
      <c r="DE142" s="9">
        <f t="shared" si="270"/>
        <v>33.333333333333336</v>
      </c>
      <c r="DF142" s="9">
        <f t="shared" si="271"/>
        <v>19.867549668874172</v>
      </c>
      <c r="DG142" s="9">
        <f t="shared" si="272"/>
        <v>30.000000000000004</v>
      </c>
      <c r="DH142" s="9">
        <f t="shared" si="273"/>
        <v>40.277777777777771</v>
      </c>
      <c r="DI142" s="9" t="str">
        <f t="shared" si="274"/>
        <v/>
      </c>
    </row>
    <row r="143" spans="1:113" x14ac:dyDescent="0.2">
      <c r="A143" s="3" t="s">
        <v>321</v>
      </c>
      <c r="B143" s="3" t="e">
        <f>VLOOKUP(A143,#REF!,5,FALSE)</f>
        <v>#REF!</v>
      </c>
      <c r="C143" s="4">
        <v>3</v>
      </c>
      <c r="D143" s="35" t="str">
        <f t="shared" si="209"/>
        <v/>
      </c>
      <c r="E143" s="35" t="str">
        <f t="shared" si="210"/>
        <v/>
      </c>
      <c r="F143" s="35">
        <f t="shared" si="211"/>
        <v>10.275572519083983</v>
      </c>
      <c r="G143" s="35">
        <f t="shared" si="212"/>
        <v>9.4007812500000014</v>
      </c>
      <c r="H143" s="35">
        <f t="shared" si="213"/>
        <v>-3.4835937500000078</v>
      </c>
      <c r="I143" s="35">
        <f t="shared" si="214"/>
        <v>-6.7846774193548374</v>
      </c>
      <c r="J143" s="35" t="str">
        <f t="shared" si="215"/>
        <v/>
      </c>
      <c r="K143" s="35">
        <f t="shared" si="216"/>
        <v>-9.2277310924369722</v>
      </c>
      <c r="L143" s="35">
        <f t="shared" si="217"/>
        <v>-12.457142857142861</v>
      </c>
      <c r="M143" s="35">
        <f t="shared" si="218"/>
        <v>7.4613207547169864</v>
      </c>
      <c r="N143" s="35" t="str">
        <f t="shared" si="219"/>
        <v/>
      </c>
      <c r="O143" s="36" t="str">
        <f t="shared" si="220"/>
        <v/>
      </c>
      <c r="P143" s="35" t="str">
        <f t="shared" si="221"/>
        <v/>
      </c>
      <c r="Q143" s="35">
        <f t="shared" si="222"/>
        <v>14.585714285714285</v>
      </c>
      <c r="R143" s="35">
        <f t="shared" si="223"/>
        <v>11.885714285714283</v>
      </c>
      <c r="S143" s="35">
        <f t="shared" si="224"/>
        <v>-1.9142857142857146</v>
      </c>
      <c r="T143" s="35">
        <f t="shared" si="225"/>
        <v>-11.514285714285714</v>
      </c>
      <c r="U143" s="35" t="str">
        <f t="shared" si="226"/>
        <v/>
      </c>
      <c r="V143" s="35">
        <f t="shared" si="227"/>
        <v>-9.1142857142857139</v>
      </c>
      <c r="W143" s="35">
        <f t="shared" si="228"/>
        <v>-12.014285714285714</v>
      </c>
      <c r="X143" s="35">
        <f t="shared" si="229"/>
        <v>8.0857142857142854</v>
      </c>
      <c r="Y143" s="35" t="str">
        <f t="shared" si="230"/>
        <v/>
      </c>
      <c r="Z143" s="35">
        <f t="shared" si="231"/>
        <v>0</v>
      </c>
      <c r="AA143" s="35">
        <f t="shared" si="232"/>
        <v>0</v>
      </c>
      <c r="AB143" s="35">
        <f t="shared" si="233"/>
        <v>100</v>
      </c>
      <c r="AC143" s="35">
        <f t="shared" si="234"/>
        <v>98.086010932122491</v>
      </c>
      <c r="AD143" s="35">
        <f t="shared" si="235"/>
        <v>57.288659493191034</v>
      </c>
      <c r="AE143" s="35">
        <f t="shared" si="236"/>
        <v>39.679934680547056</v>
      </c>
      <c r="AF143" s="35">
        <f t="shared" si="237"/>
        <v>0</v>
      </c>
      <c r="AG143" s="35">
        <f t="shared" si="238"/>
        <v>100</v>
      </c>
      <c r="AH143" s="35">
        <f t="shared" si="239"/>
        <v>66.200314244642797</v>
      </c>
      <c r="AI143" s="35">
        <f t="shared" si="240"/>
        <v>100</v>
      </c>
      <c r="AJ143" s="35">
        <f t="shared" si="241"/>
        <v>0</v>
      </c>
      <c r="AK143" s="36">
        <f t="shared" si="198"/>
        <v>0</v>
      </c>
      <c r="AL143" s="35">
        <f t="shared" si="199"/>
        <v>0</v>
      </c>
      <c r="AM143" s="35">
        <f t="shared" si="200"/>
        <v>100</v>
      </c>
      <c r="AN143" s="35">
        <f t="shared" si="201"/>
        <v>92.394366197183089</v>
      </c>
      <c r="AO143" s="35">
        <f t="shared" si="202"/>
        <v>53.521126760563384</v>
      </c>
      <c r="AP143" s="35">
        <f t="shared" si="203"/>
        <v>26.47887323943662</v>
      </c>
      <c r="AQ143" s="35">
        <f t="shared" si="204"/>
        <v>0</v>
      </c>
      <c r="AR143" s="35">
        <f t="shared" si="205"/>
        <v>100</v>
      </c>
      <c r="AS143" s="35">
        <f t="shared" si="206"/>
        <v>75.423728813559322</v>
      </c>
      <c r="AT143" s="35">
        <f t="shared" si="207"/>
        <v>100</v>
      </c>
      <c r="AU143" s="35">
        <f t="shared" si="208"/>
        <v>0</v>
      </c>
      <c r="AV143" s="36">
        <f t="shared" si="242"/>
        <v>0</v>
      </c>
      <c r="AW143" s="35">
        <f t="shared" si="243"/>
        <v>0</v>
      </c>
      <c r="AX143" s="35">
        <f t="shared" si="244"/>
        <v>100</v>
      </c>
      <c r="AY143" s="35">
        <f t="shared" si="245"/>
        <v>98.086010932122491</v>
      </c>
      <c r="AZ143" s="35">
        <f t="shared" si="246"/>
        <v>57.288659493191034</v>
      </c>
      <c r="BA143" s="35">
        <f t="shared" si="247"/>
        <v>39.679934680547056</v>
      </c>
      <c r="BB143" s="35">
        <f t="shared" si="248"/>
        <v>0</v>
      </c>
      <c r="BC143" s="35">
        <f t="shared" si="249"/>
        <v>38.617502769425542</v>
      </c>
      <c r="BD143" s="35">
        <f t="shared" si="250"/>
        <v>25.564908186793343</v>
      </c>
      <c r="BE143" s="35">
        <f t="shared" si="251"/>
        <v>80.445338698859828</v>
      </c>
      <c r="BF143" s="35">
        <f t="shared" si="252"/>
        <v>0</v>
      </c>
      <c r="BG143" s="36">
        <f t="shared" si="253"/>
        <v>0</v>
      </c>
      <c r="BH143" s="35">
        <f t="shared" si="254"/>
        <v>0</v>
      </c>
      <c r="BI143" s="35">
        <f t="shared" si="255"/>
        <v>68.665377176015468</v>
      </c>
      <c r="BJ143" s="35">
        <f t="shared" si="256"/>
        <v>67.351129363449672</v>
      </c>
      <c r="BK143" s="35">
        <f t="shared" si="257"/>
        <v>39.337474120082817</v>
      </c>
      <c r="BL143" s="35">
        <f t="shared" si="258"/>
        <v>27.246376811594203</v>
      </c>
      <c r="BM143" s="35">
        <f t="shared" si="259"/>
        <v>0</v>
      </c>
      <c r="BN143" s="35">
        <f t="shared" si="260"/>
        <v>26.516853932584269</v>
      </c>
      <c r="BO143" s="35">
        <f t="shared" si="261"/>
        <v>17.554240631163708</v>
      </c>
      <c r="BP143" s="35">
        <f t="shared" si="262"/>
        <v>55.238095238095241</v>
      </c>
      <c r="BQ143" s="35">
        <f t="shared" si="263"/>
        <v>0</v>
      </c>
      <c r="BR143" s="13">
        <f t="shared" si="187"/>
        <v>0</v>
      </c>
      <c r="BS143" s="14">
        <f t="shared" si="188"/>
        <v>0</v>
      </c>
      <c r="BT143" s="13">
        <f t="shared" si="189"/>
        <v>100</v>
      </c>
      <c r="BU143" s="14">
        <f t="shared" si="190"/>
        <v>92.394366197183089</v>
      </c>
      <c r="BV143" s="14">
        <f t="shared" si="191"/>
        <v>53.521126760563376</v>
      </c>
      <c r="BW143" s="14">
        <f t="shared" si="192"/>
        <v>26.478873239436624</v>
      </c>
      <c r="BX143" s="13">
        <f t="shared" si="193"/>
        <v>0</v>
      </c>
      <c r="BY143" s="14">
        <f t="shared" si="194"/>
        <v>33.239436619718312</v>
      </c>
      <c r="BZ143" s="14">
        <f t="shared" si="195"/>
        <v>25.070422535211268</v>
      </c>
      <c r="CA143" s="13">
        <f t="shared" si="196"/>
        <v>81.690140845070431</v>
      </c>
      <c r="CB143" s="14">
        <f t="shared" si="197"/>
        <v>0</v>
      </c>
      <c r="CE143" s="13">
        <v>35.5</v>
      </c>
      <c r="CF143" s="14">
        <v>32.799999999999997</v>
      </c>
      <c r="CG143" s="14">
        <v>19</v>
      </c>
      <c r="CH143" s="14">
        <v>9.4</v>
      </c>
      <c r="CJ143" s="14">
        <v>11.8</v>
      </c>
      <c r="CK143" s="14">
        <v>8.9</v>
      </c>
      <c r="CL143" s="13">
        <v>29</v>
      </c>
      <c r="CN143" s="5" t="s">
        <v>180</v>
      </c>
      <c r="CO143" s="5" t="s">
        <v>180</v>
      </c>
      <c r="CP143" s="8">
        <v>0.9</v>
      </c>
      <c r="CQ143" s="5">
        <v>2.2000000000000002</v>
      </c>
      <c r="CR143" s="5">
        <v>3.8</v>
      </c>
      <c r="CS143" s="5">
        <v>3.3</v>
      </c>
      <c r="CT143" s="8" t="s">
        <v>180</v>
      </c>
      <c r="CU143" s="5">
        <v>1.9</v>
      </c>
      <c r="CV143" s="5">
        <v>2.2999999999999998</v>
      </c>
      <c r="CW143" s="8">
        <v>4.5</v>
      </c>
      <c r="CX143" s="5" t="s">
        <v>180</v>
      </c>
      <c r="CY143" s="9" t="str">
        <f t="shared" si="264"/>
        <v/>
      </c>
      <c r="CZ143" s="9" t="str">
        <f t="shared" si="265"/>
        <v/>
      </c>
      <c r="DA143" s="9">
        <f t="shared" si="266"/>
        <v>2.535211267605634</v>
      </c>
      <c r="DB143" s="9">
        <f t="shared" si="267"/>
        <v>6.7073170731707332</v>
      </c>
      <c r="DC143" s="9">
        <f t="shared" si="268"/>
        <v>20</v>
      </c>
      <c r="DD143" s="9">
        <f t="shared" si="269"/>
        <v>35.106382978723403</v>
      </c>
      <c r="DE143" s="9" t="str">
        <f t="shared" si="270"/>
        <v/>
      </c>
      <c r="DF143" s="9">
        <f t="shared" si="271"/>
        <v>16.101694915254235</v>
      </c>
      <c r="DG143" s="9">
        <f t="shared" si="272"/>
        <v>25.842696629213478</v>
      </c>
      <c r="DH143" s="9">
        <f t="shared" si="273"/>
        <v>15.517241379310345</v>
      </c>
      <c r="DI143" s="9" t="str">
        <f t="shared" si="274"/>
        <v/>
      </c>
    </row>
    <row r="144" spans="1:113" x14ac:dyDescent="0.2">
      <c r="A144" s="3" t="s">
        <v>322</v>
      </c>
      <c r="B144" s="3" t="e">
        <f>VLOOKUP(A144,#REF!,5,FALSE)</f>
        <v>#REF!</v>
      </c>
      <c r="C144" s="4">
        <v>3</v>
      </c>
      <c r="D144" s="35">
        <f t="shared" si="209"/>
        <v>-9.8080808080808097</v>
      </c>
      <c r="E144" s="35">
        <f t="shared" si="210"/>
        <v>-12.588888888888896</v>
      </c>
      <c r="F144" s="35">
        <f t="shared" si="211"/>
        <v>22.175572519083982</v>
      </c>
      <c r="G144" s="35">
        <f t="shared" si="212"/>
        <v>15.600781250000004</v>
      </c>
      <c r="H144" s="35">
        <f t="shared" si="213"/>
        <v>21.116406249999994</v>
      </c>
      <c r="I144" s="35">
        <f t="shared" si="214"/>
        <v>15.315322580645162</v>
      </c>
      <c r="J144" s="35">
        <f t="shared" si="215"/>
        <v>14.53893805309735</v>
      </c>
      <c r="K144" s="35">
        <f t="shared" si="216"/>
        <v>14.572268907563029</v>
      </c>
      <c r="L144" s="35">
        <f t="shared" si="217"/>
        <v>22.24285714285714</v>
      </c>
      <c r="M144" s="35">
        <f t="shared" si="218"/>
        <v>24.761320754716984</v>
      </c>
      <c r="N144" s="35">
        <f t="shared" si="219"/>
        <v>11.75151515151515</v>
      </c>
      <c r="O144" s="36">
        <f t="shared" si="220"/>
        <v>-17.581818181818182</v>
      </c>
      <c r="P144" s="35">
        <f t="shared" si="221"/>
        <v>-21.781818181818181</v>
      </c>
      <c r="Q144" s="35">
        <f t="shared" si="222"/>
        <v>12.118181818181817</v>
      </c>
      <c r="R144" s="35">
        <f t="shared" si="223"/>
        <v>3.7181818181818187</v>
      </c>
      <c r="S144" s="35">
        <f t="shared" si="224"/>
        <v>8.3181818181818201</v>
      </c>
      <c r="T144" s="35">
        <f t="shared" si="225"/>
        <v>-3.7818181818181813</v>
      </c>
      <c r="U144" s="35">
        <f t="shared" si="226"/>
        <v>1.4181818181818215</v>
      </c>
      <c r="V144" s="35">
        <f t="shared" si="227"/>
        <v>0.31818181818182012</v>
      </c>
      <c r="W144" s="35">
        <f t="shared" si="228"/>
        <v>8.3181818181818201</v>
      </c>
      <c r="X144" s="35">
        <f t="shared" si="229"/>
        <v>11.018181818181816</v>
      </c>
      <c r="Y144" s="35">
        <f t="shared" si="230"/>
        <v>-2.0818181818181785</v>
      </c>
      <c r="Z144" s="35">
        <f t="shared" si="231"/>
        <v>100</v>
      </c>
      <c r="AA144" s="35">
        <f t="shared" si="232"/>
        <v>77.121794467897431</v>
      </c>
      <c r="AB144" s="35">
        <f t="shared" si="233"/>
        <v>100</v>
      </c>
      <c r="AC144" s="35">
        <f t="shared" si="234"/>
        <v>87.346970602760379</v>
      </c>
      <c r="AD144" s="35">
        <f t="shared" si="235"/>
        <v>98.458124765224397</v>
      </c>
      <c r="AE144" s="35">
        <f t="shared" si="236"/>
        <v>99.5872317006054</v>
      </c>
      <c r="AF144" s="35">
        <f t="shared" si="237"/>
        <v>87.631162519073911</v>
      </c>
      <c r="AG144" s="35">
        <f t="shared" si="238"/>
        <v>93.027522935779828</v>
      </c>
      <c r="AH144" s="35">
        <f t="shared" si="239"/>
        <v>99.999999999999986</v>
      </c>
      <c r="AI144" s="35">
        <f t="shared" si="240"/>
        <v>100</v>
      </c>
      <c r="AJ144" s="35">
        <f t="shared" si="241"/>
        <v>74.398791179709576</v>
      </c>
      <c r="AK144" s="36">
        <f t="shared" si="198"/>
        <v>100</v>
      </c>
      <c r="AL144" s="35">
        <f t="shared" si="199"/>
        <v>76.271186440677965</v>
      </c>
      <c r="AM144" s="35">
        <f t="shared" si="200"/>
        <v>100</v>
      </c>
      <c r="AN144" s="35">
        <f t="shared" si="201"/>
        <v>82.278481012658233</v>
      </c>
      <c r="AO144" s="35">
        <f t="shared" si="202"/>
        <v>91.983122362869196</v>
      </c>
      <c r="AP144" s="35">
        <f t="shared" si="203"/>
        <v>66.455696202531641</v>
      </c>
      <c r="AQ144" s="35">
        <f t="shared" si="204"/>
        <v>84.174311926605512</v>
      </c>
      <c r="AR144" s="35">
        <f t="shared" si="205"/>
        <v>81.651376146788991</v>
      </c>
      <c r="AS144" s="35">
        <f t="shared" si="206"/>
        <v>100</v>
      </c>
      <c r="AT144" s="35">
        <f t="shared" si="207"/>
        <v>100</v>
      </c>
      <c r="AU144" s="35">
        <f t="shared" si="208"/>
        <v>71.706263498920094</v>
      </c>
      <c r="AV144" s="36">
        <f t="shared" si="242"/>
        <v>35.488412137006705</v>
      </c>
      <c r="AW144" s="35">
        <f t="shared" si="243"/>
        <v>27.36930026822268</v>
      </c>
      <c r="AX144" s="35">
        <f t="shared" si="244"/>
        <v>100</v>
      </c>
      <c r="AY144" s="35">
        <f t="shared" si="245"/>
        <v>87.346970602760379</v>
      </c>
      <c r="AZ144" s="35">
        <f t="shared" si="246"/>
        <v>98.458124765224397</v>
      </c>
      <c r="BA144" s="35">
        <f t="shared" si="247"/>
        <v>99.5872317006054</v>
      </c>
      <c r="BB144" s="35">
        <f t="shared" si="248"/>
        <v>82.195739003110418</v>
      </c>
      <c r="BC144" s="35">
        <f t="shared" si="249"/>
        <v>87.257383966244731</v>
      </c>
      <c r="BD144" s="35">
        <f t="shared" si="250"/>
        <v>93.797385131367605</v>
      </c>
      <c r="BE144" s="35">
        <f t="shared" si="251"/>
        <v>96.190878038979307</v>
      </c>
      <c r="BF144" s="35">
        <f t="shared" si="252"/>
        <v>71.564850486149339</v>
      </c>
      <c r="BG144" s="36">
        <f t="shared" si="253"/>
        <v>32.536764705882355</v>
      </c>
      <c r="BH144" s="35">
        <f t="shared" si="254"/>
        <v>25.092936802973981</v>
      </c>
      <c r="BI144" s="35">
        <f t="shared" si="255"/>
        <v>91.682785299806568</v>
      </c>
      <c r="BJ144" s="35">
        <f t="shared" si="256"/>
        <v>80.082135523613957</v>
      </c>
      <c r="BK144" s="35">
        <f t="shared" si="257"/>
        <v>90.269151138716367</v>
      </c>
      <c r="BL144" s="35">
        <f t="shared" si="258"/>
        <v>91.304347826086953</v>
      </c>
      <c r="BM144" s="35">
        <f t="shared" si="259"/>
        <v>75.359342915811098</v>
      </c>
      <c r="BN144" s="35">
        <f t="shared" si="260"/>
        <v>80</v>
      </c>
      <c r="BO144" s="35">
        <f t="shared" si="261"/>
        <v>85.996055226824453</v>
      </c>
      <c r="BP144" s="35">
        <f t="shared" si="262"/>
        <v>88.19047619047619</v>
      </c>
      <c r="BQ144" s="35">
        <f t="shared" si="263"/>
        <v>65.612648221343875</v>
      </c>
      <c r="BR144" s="13">
        <f t="shared" ref="BR144:BR149" si="275">IFERROR(CC144/MAX($CC144:$CM144)*100,"")</f>
        <v>37.341772151898731</v>
      </c>
      <c r="BS144" s="14">
        <f t="shared" ref="BS144:BS149" si="276">IFERROR(CD144/MAX($CC144:$CM144)*100,"")</f>
        <v>28.481012658227851</v>
      </c>
      <c r="BT144" s="13">
        <f t="shared" ref="BT144:BT149" si="277">IFERROR(CE144/MAX($CC144:$CM144)*100,"")</f>
        <v>100</v>
      </c>
      <c r="BU144" s="14">
        <f t="shared" ref="BU144:BU149" si="278">IFERROR(CF144/MAX($CC144:$CM144)*100,"")</f>
        <v>82.278481012658233</v>
      </c>
      <c r="BV144" s="14">
        <f t="shared" ref="BV144:BV149" si="279">IFERROR(CG144/MAX($CC144:$CM144)*100,"")</f>
        <v>91.98312236286921</v>
      </c>
      <c r="BW144" s="14">
        <f t="shared" ref="BW144:BW149" si="280">IFERROR(CH144/MAX($CC144:$CM144)*100,"")</f>
        <v>66.455696202531641</v>
      </c>
      <c r="BX144" s="13">
        <f t="shared" ref="BX144:BX149" si="281">IFERROR(CI144/MAX($CC144:$CM144)*100,"")</f>
        <v>77.426160337552759</v>
      </c>
      <c r="BY144" s="14">
        <f t="shared" ref="BY144:BY149" si="282">IFERROR(CJ144/MAX($CC144:$CM144)*100,"")</f>
        <v>75.105485232067508</v>
      </c>
      <c r="BZ144" s="14">
        <f t="shared" ref="BZ144:BZ149" si="283">IFERROR(CK144/MAX($CC144:$CM144)*100,"")</f>
        <v>91.98312236286921</v>
      </c>
      <c r="CA144" s="13">
        <f t="shared" ref="CA144:CA149" si="284">IFERROR(CL144/MAX($CC144:$CM144)*100,"")</f>
        <v>97.679324894514764</v>
      </c>
      <c r="CB144" s="14">
        <f t="shared" ref="CB144:CB149" si="285">IFERROR(CM144/MAX($CC144:$CM144)*100,"")</f>
        <v>70.042194092827017</v>
      </c>
      <c r="CC144" s="13">
        <v>17.7</v>
      </c>
      <c r="CD144" s="14">
        <v>13.5</v>
      </c>
      <c r="CE144" s="13">
        <v>47.4</v>
      </c>
      <c r="CF144" s="14">
        <v>39</v>
      </c>
      <c r="CG144" s="14">
        <v>43.6</v>
      </c>
      <c r="CH144" s="14">
        <v>31.5</v>
      </c>
      <c r="CI144" s="13">
        <v>36.700000000000003</v>
      </c>
      <c r="CJ144" s="14">
        <v>35.6</v>
      </c>
      <c r="CK144" s="14">
        <v>43.6</v>
      </c>
      <c r="CL144" s="13">
        <v>46.3</v>
      </c>
      <c r="CM144" s="14">
        <v>33.200000000000003</v>
      </c>
      <c r="CN144" s="5">
        <v>1.2</v>
      </c>
      <c r="CO144" s="5">
        <v>1.6</v>
      </c>
      <c r="CP144" s="8">
        <v>1.3</v>
      </c>
      <c r="CQ144" s="5">
        <v>1.5</v>
      </c>
      <c r="CR144" s="5">
        <v>1.7</v>
      </c>
      <c r="CS144" s="5">
        <v>2.2999999999999998</v>
      </c>
      <c r="CT144" s="8">
        <v>3.7</v>
      </c>
      <c r="CU144" s="5">
        <v>2.5</v>
      </c>
      <c r="CV144" s="5">
        <v>2.5</v>
      </c>
      <c r="CW144" s="8">
        <v>2.2000000000000002</v>
      </c>
      <c r="CX144" s="5">
        <v>1.6</v>
      </c>
      <c r="CY144" s="9">
        <f t="shared" si="264"/>
        <v>6.7796610169491522</v>
      </c>
      <c r="CZ144" s="9">
        <f t="shared" si="265"/>
        <v>11.851851851851853</v>
      </c>
      <c r="DA144" s="9">
        <f t="shared" si="266"/>
        <v>2.7426160337552745</v>
      </c>
      <c r="DB144" s="9">
        <f t="shared" si="267"/>
        <v>3.8461538461538463</v>
      </c>
      <c r="DC144" s="9">
        <f t="shared" si="268"/>
        <v>3.8990825688073389</v>
      </c>
      <c r="DD144" s="9">
        <f t="shared" si="269"/>
        <v>7.3015873015873005</v>
      </c>
      <c r="DE144" s="9">
        <f t="shared" si="270"/>
        <v>10.081743869209809</v>
      </c>
      <c r="DF144" s="9">
        <f t="shared" si="271"/>
        <v>7.0224719101123583</v>
      </c>
      <c r="DG144" s="9">
        <f t="shared" si="272"/>
        <v>5.7339449541284404</v>
      </c>
      <c r="DH144" s="9">
        <f t="shared" si="273"/>
        <v>4.7516198704103685</v>
      </c>
      <c r="DI144" s="9">
        <f t="shared" si="274"/>
        <v>4.8192771084337345</v>
      </c>
    </row>
    <row r="145" spans="1:113" x14ac:dyDescent="0.2">
      <c r="A145" s="3" t="s">
        <v>323</v>
      </c>
      <c r="B145" s="3" t="e">
        <f>VLOOKUP(A145,#REF!,5,FALSE)</f>
        <v>#REF!</v>
      </c>
      <c r="C145" s="4">
        <v>3</v>
      </c>
      <c r="D145" s="35">
        <f t="shared" si="209"/>
        <v>18.791919191919188</v>
      </c>
      <c r="E145" s="35">
        <f t="shared" si="210"/>
        <v>18.711111111111101</v>
      </c>
      <c r="F145" s="35">
        <f t="shared" si="211"/>
        <v>19.875572519083985</v>
      </c>
      <c r="G145" s="35">
        <f t="shared" si="212"/>
        <v>19.800781250000007</v>
      </c>
      <c r="H145" s="35">
        <f t="shared" si="213"/>
        <v>21.816406249999989</v>
      </c>
      <c r="I145" s="35">
        <f t="shared" si="214"/>
        <v>17.415322580645164</v>
      </c>
      <c r="J145" s="35">
        <f t="shared" si="215"/>
        <v>17.738938053097346</v>
      </c>
      <c r="K145" s="35">
        <f t="shared" si="216"/>
        <v>19.572268907563029</v>
      </c>
      <c r="L145" s="35">
        <f t="shared" si="217"/>
        <v>19.74285714285714</v>
      </c>
      <c r="M145" s="35">
        <f t="shared" si="218"/>
        <v>25.761320754716984</v>
      </c>
      <c r="N145" s="35">
        <f t="shared" si="219"/>
        <v>23.851515151515144</v>
      </c>
      <c r="O145" s="36">
        <f t="shared" si="220"/>
        <v>3.4363636363636303</v>
      </c>
      <c r="P145" s="35">
        <f t="shared" si="221"/>
        <v>1.9363636363636303</v>
      </c>
      <c r="Q145" s="35">
        <f t="shared" si="222"/>
        <v>2.2363636363636346</v>
      </c>
      <c r="R145" s="35">
        <f t="shared" si="223"/>
        <v>0.33636363636363598</v>
      </c>
      <c r="S145" s="35">
        <f t="shared" si="224"/>
        <v>1.4363636363636303</v>
      </c>
      <c r="T145" s="35">
        <f t="shared" si="225"/>
        <v>-9.2636363636363654</v>
      </c>
      <c r="U145" s="35">
        <f t="shared" si="226"/>
        <v>-2.9636363636363683</v>
      </c>
      <c r="V145" s="35">
        <f t="shared" si="227"/>
        <v>-2.2636363636363654</v>
      </c>
      <c r="W145" s="35">
        <f t="shared" si="228"/>
        <v>-1.7636363636363654</v>
      </c>
      <c r="X145" s="35">
        <f t="shared" si="229"/>
        <v>4.4363636363636303</v>
      </c>
      <c r="Y145" s="35">
        <f t="shared" si="230"/>
        <v>2.4363636363636303</v>
      </c>
      <c r="Z145" s="35">
        <f t="shared" si="231"/>
        <v>100</v>
      </c>
      <c r="AA145" s="35">
        <f t="shared" si="232"/>
        <v>97.839369876432187</v>
      </c>
      <c r="AB145" s="35">
        <f t="shared" si="233"/>
        <v>89.570668693009111</v>
      </c>
      <c r="AC145" s="35">
        <f t="shared" si="234"/>
        <v>91.082428864769724</v>
      </c>
      <c r="AD145" s="35">
        <f t="shared" si="235"/>
        <v>94.175170068027199</v>
      </c>
      <c r="AE145" s="35">
        <f t="shared" si="236"/>
        <v>100</v>
      </c>
      <c r="AF145" s="35">
        <f t="shared" si="237"/>
        <v>89.800325709835036</v>
      </c>
      <c r="AG145" s="35">
        <f t="shared" si="238"/>
        <v>100</v>
      </c>
      <c r="AH145" s="35">
        <f t="shared" si="239"/>
        <v>88.85212930305768</v>
      </c>
      <c r="AI145" s="35">
        <f t="shared" si="240"/>
        <v>100.00000000000001</v>
      </c>
      <c r="AJ145" s="35">
        <f t="shared" si="241"/>
        <v>99.367839624297005</v>
      </c>
      <c r="AK145" s="36">
        <f t="shared" si="198"/>
        <v>100</v>
      </c>
      <c r="AL145" s="35">
        <f t="shared" si="199"/>
        <v>96.76025917926566</v>
      </c>
      <c r="AM145" s="35">
        <f t="shared" si="200"/>
        <v>100</v>
      </c>
      <c r="AN145" s="35">
        <f t="shared" si="201"/>
        <v>95.787139689578709</v>
      </c>
      <c r="AO145" s="35">
        <f t="shared" si="202"/>
        <v>98.22616407982261</v>
      </c>
      <c r="AP145" s="35">
        <f t="shared" si="203"/>
        <v>74.50110864745011</v>
      </c>
      <c r="AQ145" s="35">
        <f t="shared" si="204"/>
        <v>97.080291970802918</v>
      </c>
      <c r="AR145" s="35">
        <f t="shared" si="205"/>
        <v>98.783454987834546</v>
      </c>
      <c r="AS145" s="35">
        <f t="shared" si="206"/>
        <v>100</v>
      </c>
      <c r="AT145" s="35">
        <f t="shared" si="207"/>
        <v>100</v>
      </c>
      <c r="AU145" s="35">
        <f t="shared" si="208"/>
        <v>95.771670190274847</v>
      </c>
      <c r="AV145" s="36">
        <f t="shared" si="242"/>
        <v>87.390034138655466</v>
      </c>
      <c r="AW145" s="35">
        <f t="shared" si="243"/>
        <v>85.501858736059461</v>
      </c>
      <c r="AX145" s="35">
        <f t="shared" si="244"/>
        <v>89.570668693009111</v>
      </c>
      <c r="AY145" s="35">
        <f t="shared" si="245"/>
        <v>91.082428864769724</v>
      </c>
      <c r="AZ145" s="35">
        <f t="shared" si="246"/>
        <v>94.175170068027199</v>
      </c>
      <c r="BA145" s="35">
        <f t="shared" si="247"/>
        <v>100</v>
      </c>
      <c r="BB145" s="35">
        <f t="shared" si="248"/>
        <v>84.124743326488712</v>
      </c>
      <c r="BC145" s="35">
        <f t="shared" si="249"/>
        <v>93.679775280898866</v>
      </c>
      <c r="BD145" s="35">
        <f t="shared" si="250"/>
        <v>83.236475063398132</v>
      </c>
      <c r="BE145" s="35">
        <f t="shared" si="251"/>
        <v>92.508503401360556</v>
      </c>
      <c r="BF145" s="35">
        <f t="shared" si="252"/>
        <v>91.923701298701289</v>
      </c>
      <c r="BG145" s="36">
        <f t="shared" si="253"/>
        <v>85.110294117647058</v>
      </c>
      <c r="BH145" s="35">
        <f t="shared" si="254"/>
        <v>83.271375464684013</v>
      </c>
      <c r="BI145" s="35">
        <f t="shared" si="255"/>
        <v>87.234042553191486</v>
      </c>
      <c r="BJ145" s="35">
        <f t="shared" si="256"/>
        <v>88.706365503080079</v>
      </c>
      <c r="BK145" s="35">
        <f t="shared" si="257"/>
        <v>91.718426501035196</v>
      </c>
      <c r="BL145" s="35">
        <f t="shared" si="258"/>
        <v>97.391304347826093</v>
      </c>
      <c r="BM145" s="35">
        <f t="shared" si="259"/>
        <v>81.930184804928132</v>
      </c>
      <c r="BN145" s="35">
        <f t="shared" si="260"/>
        <v>91.235955056179776</v>
      </c>
      <c r="BO145" s="35">
        <f t="shared" si="261"/>
        <v>81.065088757396438</v>
      </c>
      <c r="BP145" s="35">
        <f t="shared" si="262"/>
        <v>90.095238095238102</v>
      </c>
      <c r="BQ145" s="35">
        <f t="shared" si="263"/>
        <v>89.525691699604735</v>
      </c>
      <c r="BR145" s="13">
        <f t="shared" si="275"/>
        <v>97.885835095137423</v>
      </c>
      <c r="BS145" s="14">
        <f t="shared" si="276"/>
        <v>94.714587737843544</v>
      </c>
      <c r="BT145" s="13">
        <f t="shared" si="277"/>
        <v>95.348837209302346</v>
      </c>
      <c r="BU145" s="14">
        <f t="shared" si="278"/>
        <v>91.331923890063436</v>
      </c>
      <c r="BV145" s="14">
        <f t="shared" si="279"/>
        <v>93.657505285412256</v>
      </c>
      <c r="BW145" s="14">
        <f t="shared" si="280"/>
        <v>71.035940803382672</v>
      </c>
      <c r="BX145" s="13">
        <f t="shared" si="281"/>
        <v>84.355179704016919</v>
      </c>
      <c r="BY145" s="14">
        <f t="shared" si="282"/>
        <v>85.835095137420723</v>
      </c>
      <c r="BZ145" s="14">
        <f t="shared" si="283"/>
        <v>86.892177589852011</v>
      </c>
      <c r="CA145" s="13">
        <f t="shared" si="284"/>
        <v>100</v>
      </c>
      <c r="CB145" s="14">
        <f t="shared" si="285"/>
        <v>95.771670190274833</v>
      </c>
      <c r="CC145" s="13">
        <v>46.3</v>
      </c>
      <c r="CD145" s="14">
        <v>44.8</v>
      </c>
      <c r="CE145" s="13">
        <v>45.1</v>
      </c>
      <c r="CF145" s="14">
        <v>43.2</v>
      </c>
      <c r="CG145" s="14">
        <v>44.3</v>
      </c>
      <c r="CH145" s="14">
        <v>33.6</v>
      </c>
      <c r="CI145" s="13">
        <v>39.9</v>
      </c>
      <c r="CJ145" s="14">
        <v>40.6</v>
      </c>
      <c r="CK145" s="14">
        <v>41.1</v>
      </c>
      <c r="CL145" s="13">
        <v>47.3</v>
      </c>
      <c r="CM145" s="14">
        <v>45.3</v>
      </c>
      <c r="CN145" s="5">
        <v>2.2999999999999998</v>
      </c>
      <c r="CO145" s="5">
        <v>2.1</v>
      </c>
      <c r="CP145" s="8">
        <v>2.9</v>
      </c>
      <c r="CQ145" s="5">
        <v>2.7</v>
      </c>
      <c r="CR145" s="5">
        <v>2.4</v>
      </c>
      <c r="CS145" s="5">
        <v>1.1000000000000001</v>
      </c>
      <c r="CT145" s="8">
        <v>3.1</v>
      </c>
      <c r="CU145" s="5">
        <v>2.8</v>
      </c>
      <c r="CV145" s="5">
        <v>2.5</v>
      </c>
      <c r="CW145" s="8">
        <v>2.9</v>
      </c>
      <c r="CX145" s="5">
        <v>3</v>
      </c>
      <c r="CY145" s="9">
        <f t="shared" si="264"/>
        <v>4.967602591792657</v>
      </c>
      <c r="CZ145" s="9">
        <f t="shared" si="265"/>
        <v>4.6875000000000009</v>
      </c>
      <c r="DA145" s="9">
        <f t="shared" si="266"/>
        <v>6.4301552106430151</v>
      </c>
      <c r="DB145" s="9">
        <f t="shared" si="267"/>
        <v>6.25</v>
      </c>
      <c r="DC145" s="9">
        <f t="shared" si="268"/>
        <v>5.4176072234762982</v>
      </c>
      <c r="DD145" s="9">
        <f t="shared" si="269"/>
        <v>3.2738095238095242</v>
      </c>
      <c r="DE145" s="9">
        <f t="shared" si="270"/>
        <v>7.7694235588972438</v>
      </c>
      <c r="DF145" s="9">
        <f t="shared" si="271"/>
        <v>6.8965517241379306</v>
      </c>
      <c r="DG145" s="9">
        <f t="shared" si="272"/>
        <v>6.0827250608272498</v>
      </c>
      <c r="DH145" s="9">
        <f t="shared" si="273"/>
        <v>6.1310782241014801</v>
      </c>
      <c r="DI145" s="9">
        <f t="shared" si="274"/>
        <v>6.6225165562913908</v>
      </c>
    </row>
    <row r="146" spans="1:113" x14ac:dyDescent="0.2">
      <c r="A146" s="3" t="s">
        <v>324</v>
      </c>
      <c r="B146" s="3" t="e">
        <f>VLOOKUP(A146,#REF!,5,FALSE)</f>
        <v>#REF!</v>
      </c>
      <c r="C146" s="4">
        <v>3</v>
      </c>
      <c r="D146" s="35">
        <f t="shared" si="209"/>
        <v>0.39191919191918956</v>
      </c>
      <c r="E146" s="35">
        <f t="shared" si="210"/>
        <v>-8.8888888888895679E-2</v>
      </c>
      <c r="F146" s="35">
        <f t="shared" si="211"/>
        <v>8.1755725190839819</v>
      </c>
      <c r="G146" s="35">
        <f t="shared" si="212"/>
        <v>3.3007812500000036</v>
      </c>
      <c r="H146" s="35">
        <f t="shared" si="213"/>
        <v>4.4164062499999908</v>
      </c>
      <c r="I146" s="35">
        <f t="shared" si="214"/>
        <v>3.8153225806451623</v>
      </c>
      <c r="J146" s="35">
        <f t="shared" si="215"/>
        <v>10.138938053097345</v>
      </c>
      <c r="K146" s="35">
        <f t="shared" si="216"/>
        <v>9.6722689075630264</v>
      </c>
      <c r="L146" s="35">
        <f t="shared" si="217"/>
        <v>1.8428571428571381</v>
      </c>
      <c r="M146" s="35">
        <f t="shared" si="218"/>
        <v>9.0613207547169878</v>
      </c>
      <c r="N146" s="35">
        <f t="shared" si="219"/>
        <v>4.4515151515151459</v>
      </c>
      <c r="O146" s="36">
        <f t="shared" si="220"/>
        <v>0.30000000000000071</v>
      </c>
      <c r="P146" s="35">
        <f t="shared" si="221"/>
        <v>-1.5999999999999979</v>
      </c>
      <c r="Q146" s="35">
        <f t="shared" si="222"/>
        <v>5.8000000000000007</v>
      </c>
      <c r="R146" s="35">
        <f t="shared" si="223"/>
        <v>-0.89999999999999858</v>
      </c>
      <c r="S146" s="35">
        <f t="shared" si="224"/>
        <v>-0.69999999999999929</v>
      </c>
      <c r="T146" s="35">
        <f t="shared" si="225"/>
        <v>-7.5999999999999979</v>
      </c>
      <c r="U146" s="35">
        <f t="shared" si="226"/>
        <v>4.6999999999999993</v>
      </c>
      <c r="V146" s="35">
        <f t="shared" si="227"/>
        <v>3.1000000000000014</v>
      </c>
      <c r="W146" s="35">
        <f t="shared" si="228"/>
        <v>-4.3999999999999986</v>
      </c>
      <c r="X146" s="35">
        <f t="shared" si="229"/>
        <v>3.0000000000000036</v>
      </c>
      <c r="Y146" s="35">
        <f t="shared" si="230"/>
        <v>-1.6999999999999993</v>
      </c>
      <c r="Z146" s="35">
        <f t="shared" si="231"/>
        <v>99.999999999999986</v>
      </c>
      <c r="AA146" s="35">
        <f t="shared" si="232"/>
        <v>94.229257438275297</v>
      </c>
      <c r="AB146" s="35">
        <f t="shared" si="233"/>
        <v>100</v>
      </c>
      <c r="AC146" s="35">
        <f t="shared" si="234"/>
        <v>84.864562456196438</v>
      </c>
      <c r="AD146" s="35">
        <f t="shared" si="235"/>
        <v>86.208328684246425</v>
      </c>
      <c r="AE146" s="35">
        <f t="shared" si="236"/>
        <v>89.733576325609647</v>
      </c>
      <c r="AF146" s="35">
        <f t="shared" si="237"/>
        <v>96.138025135610533</v>
      </c>
      <c r="AG146" s="35">
        <f t="shared" si="238"/>
        <v>100</v>
      </c>
      <c r="AH146" s="35">
        <f t="shared" si="239"/>
        <v>66.328726814820527</v>
      </c>
      <c r="AI146" s="35">
        <f t="shared" si="240"/>
        <v>100</v>
      </c>
      <c r="AJ146" s="35">
        <f t="shared" si="241"/>
        <v>87.818724327675739</v>
      </c>
      <c r="AK146" s="36">
        <f t="shared" si="198"/>
        <v>100</v>
      </c>
      <c r="AL146" s="35">
        <f t="shared" si="199"/>
        <v>93.1899641577061</v>
      </c>
      <c r="AM146" s="35">
        <f t="shared" si="200"/>
        <v>100</v>
      </c>
      <c r="AN146" s="35">
        <f t="shared" si="201"/>
        <v>79.94011976047905</v>
      </c>
      <c r="AO146" s="35">
        <f t="shared" si="202"/>
        <v>80.538922155688624</v>
      </c>
      <c r="AP146" s="35">
        <f t="shared" si="203"/>
        <v>59.880239520958085</v>
      </c>
      <c r="AQ146" s="35">
        <f t="shared" si="204"/>
        <v>100</v>
      </c>
      <c r="AR146" s="35">
        <f t="shared" si="205"/>
        <v>95.046439628482986</v>
      </c>
      <c r="AS146" s="35">
        <f t="shared" si="206"/>
        <v>71.826625386996909</v>
      </c>
      <c r="AT146" s="35">
        <f t="shared" si="207"/>
        <v>100</v>
      </c>
      <c r="AU146" s="35">
        <f t="shared" si="208"/>
        <v>84.640522875816984</v>
      </c>
      <c r="AV146" s="36">
        <f t="shared" si="242"/>
        <v>74.340750143705691</v>
      </c>
      <c r="AW146" s="35">
        <f t="shared" si="243"/>
        <v>70.050736834457453</v>
      </c>
      <c r="AX146" s="35">
        <f t="shared" si="244"/>
        <v>93.643483136864518</v>
      </c>
      <c r="AY146" s="35">
        <f t="shared" si="245"/>
        <v>79.470132232842161</v>
      </c>
      <c r="AZ146" s="35">
        <f t="shared" si="246"/>
        <v>80.72848173400503</v>
      </c>
      <c r="BA146" s="35">
        <f t="shared" si="247"/>
        <v>84.029646414577726</v>
      </c>
      <c r="BB146" s="35">
        <f t="shared" si="248"/>
        <v>96.138025135610533</v>
      </c>
      <c r="BC146" s="35">
        <f t="shared" si="249"/>
        <v>100</v>
      </c>
      <c r="BD146" s="35">
        <f t="shared" si="250"/>
        <v>66.328726814820527</v>
      </c>
      <c r="BE146" s="35">
        <f t="shared" si="251"/>
        <v>84.485807352256856</v>
      </c>
      <c r="BF146" s="35">
        <f t="shared" si="252"/>
        <v>74.194358254689647</v>
      </c>
      <c r="BG146" s="36">
        <f t="shared" si="253"/>
        <v>51.286764705882355</v>
      </c>
      <c r="BH146" s="35">
        <f t="shared" si="254"/>
        <v>48.327137546468407</v>
      </c>
      <c r="BI146" s="35">
        <f t="shared" si="255"/>
        <v>64.603481624758217</v>
      </c>
      <c r="BJ146" s="35">
        <f t="shared" si="256"/>
        <v>54.825462012320322</v>
      </c>
      <c r="BK146" s="35">
        <f t="shared" si="257"/>
        <v>55.693581780538302</v>
      </c>
      <c r="BL146" s="35">
        <f t="shared" si="258"/>
        <v>57.971014492753625</v>
      </c>
      <c r="BM146" s="35">
        <f t="shared" si="259"/>
        <v>66.324435318275135</v>
      </c>
      <c r="BN146" s="35">
        <f t="shared" si="260"/>
        <v>68.988764044943821</v>
      </c>
      <c r="BO146" s="35">
        <f t="shared" si="261"/>
        <v>45.759368836291912</v>
      </c>
      <c r="BP146" s="35">
        <f t="shared" si="262"/>
        <v>58.285714285714285</v>
      </c>
      <c r="BQ146" s="35">
        <f t="shared" si="263"/>
        <v>51.185770750988141</v>
      </c>
      <c r="BR146" s="13">
        <f t="shared" si="275"/>
        <v>83.532934131736525</v>
      </c>
      <c r="BS146" s="14">
        <f t="shared" si="276"/>
        <v>77.844311377245518</v>
      </c>
      <c r="BT146" s="13">
        <f t="shared" si="277"/>
        <v>100</v>
      </c>
      <c r="BU146" s="14">
        <f t="shared" si="278"/>
        <v>79.94011976047905</v>
      </c>
      <c r="BV146" s="14">
        <f t="shared" si="279"/>
        <v>80.538922155688624</v>
      </c>
      <c r="BW146" s="14">
        <f t="shared" si="280"/>
        <v>59.880239520958092</v>
      </c>
      <c r="BX146" s="13">
        <f t="shared" si="281"/>
        <v>96.706586826347291</v>
      </c>
      <c r="BY146" s="14">
        <f t="shared" si="282"/>
        <v>91.916167664670652</v>
      </c>
      <c r="BZ146" s="14">
        <f t="shared" si="283"/>
        <v>69.461077844311376</v>
      </c>
      <c r="CA146" s="13">
        <f t="shared" si="284"/>
        <v>91.616766467065887</v>
      </c>
      <c r="CB146" s="14">
        <f t="shared" si="285"/>
        <v>77.544910179640709</v>
      </c>
      <c r="CC146" s="13">
        <v>27.9</v>
      </c>
      <c r="CD146" s="14">
        <v>26</v>
      </c>
      <c r="CE146" s="13">
        <v>33.4</v>
      </c>
      <c r="CF146" s="14">
        <v>26.7</v>
      </c>
      <c r="CG146" s="14">
        <v>26.9</v>
      </c>
      <c r="CH146" s="14">
        <v>20</v>
      </c>
      <c r="CI146" s="13">
        <v>32.299999999999997</v>
      </c>
      <c r="CJ146" s="14">
        <v>30.7</v>
      </c>
      <c r="CK146" s="14">
        <v>23.2</v>
      </c>
      <c r="CL146" s="13">
        <v>30.6</v>
      </c>
      <c r="CM146" s="14">
        <v>25.9</v>
      </c>
      <c r="CN146" s="5">
        <v>2.9</v>
      </c>
      <c r="CO146" s="5">
        <v>3.9</v>
      </c>
      <c r="CP146" s="8">
        <v>1.7</v>
      </c>
      <c r="CQ146" s="5">
        <v>1.9</v>
      </c>
      <c r="CR146" s="5">
        <v>3.3</v>
      </c>
      <c r="CS146" s="5">
        <v>3.8</v>
      </c>
      <c r="CT146" s="8">
        <v>1.3</v>
      </c>
      <c r="CU146" s="5">
        <v>2.5</v>
      </c>
      <c r="CV146" s="5">
        <v>4</v>
      </c>
      <c r="CW146" s="8">
        <v>3.8</v>
      </c>
      <c r="CX146" s="5">
        <v>3.7</v>
      </c>
      <c r="CY146" s="9">
        <f t="shared" si="264"/>
        <v>10.394265232974909</v>
      </c>
      <c r="CZ146" s="9">
        <f t="shared" si="265"/>
        <v>15</v>
      </c>
      <c r="DA146" s="9">
        <f t="shared" si="266"/>
        <v>5.0898203592814371</v>
      </c>
      <c r="DB146" s="9">
        <f t="shared" si="267"/>
        <v>7.1161048689138573</v>
      </c>
      <c r="DC146" s="9">
        <f t="shared" si="268"/>
        <v>12.267657992565056</v>
      </c>
      <c r="DD146" s="9">
        <f t="shared" si="269"/>
        <v>19</v>
      </c>
      <c r="DE146" s="9">
        <f t="shared" si="270"/>
        <v>4.0247678018575854</v>
      </c>
      <c r="DF146" s="9">
        <f t="shared" si="271"/>
        <v>8.1433224755700326</v>
      </c>
      <c r="DG146" s="9">
        <f t="shared" si="272"/>
        <v>17.241379310344829</v>
      </c>
      <c r="DH146" s="9">
        <f t="shared" si="273"/>
        <v>12.41830065359477</v>
      </c>
      <c r="DI146" s="9">
        <f t="shared" si="274"/>
        <v>14.285714285714288</v>
      </c>
    </row>
    <row r="147" spans="1:113" x14ac:dyDescent="0.2">
      <c r="A147" s="3" t="s">
        <v>325</v>
      </c>
      <c r="B147" s="3" t="e">
        <f>VLOOKUP(A147,#REF!,5,FALSE)</f>
        <v>#REF!</v>
      </c>
      <c r="C147" s="4">
        <v>4</v>
      </c>
      <c r="D147" s="35">
        <f t="shared" si="209"/>
        <v>10.491919191919191</v>
      </c>
      <c r="E147" s="35">
        <f t="shared" si="210"/>
        <v>8.7111111111111015</v>
      </c>
      <c r="F147" s="35">
        <f t="shared" si="211"/>
        <v>10.875572519083985</v>
      </c>
      <c r="G147" s="35">
        <f t="shared" si="212"/>
        <v>9.9007812500000014</v>
      </c>
      <c r="H147" s="35">
        <f t="shared" si="213"/>
        <v>2.1164062499999936</v>
      </c>
      <c r="I147" s="35">
        <f t="shared" si="214"/>
        <v>0.81532258064516228</v>
      </c>
      <c r="J147" s="35">
        <f t="shared" si="215"/>
        <v>13.53893805309735</v>
      </c>
      <c r="K147" s="35">
        <f t="shared" si="216"/>
        <v>14.67226890756303</v>
      </c>
      <c r="L147" s="35">
        <f t="shared" si="217"/>
        <v>1.5428571428571374</v>
      </c>
      <c r="M147" s="35">
        <f t="shared" si="218"/>
        <v>9.4613207547169864</v>
      </c>
      <c r="N147" s="35">
        <f t="shared" si="219"/>
        <v>15.151515151515149</v>
      </c>
      <c r="O147" s="36">
        <f t="shared" si="220"/>
        <v>6.5727272727272741</v>
      </c>
      <c r="P147" s="35">
        <f t="shared" si="221"/>
        <v>3.3727272727272712</v>
      </c>
      <c r="Q147" s="35">
        <f t="shared" si="222"/>
        <v>4.6727272727272755</v>
      </c>
      <c r="R147" s="35">
        <f t="shared" si="223"/>
        <v>1.8727272727272712</v>
      </c>
      <c r="S147" s="35">
        <f t="shared" si="224"/>
        <v>-6.8272727272727245</v>
      </c>
      <c r="T147" s="35">
        <f t="shared" si="225"/>
        <v>-14.427272727272726</v>
      </c>
      <c r="U147" s="35">
        <f t="shared" si="226"/>
        <v>4.2727272727272769</v>
      </c>
      <c r="V147" s="35">
        <f t="shared" si="227"/>
        <v>4.2727272727272769</v>
      </c>
      <c r="W147" s="35">
        <f t="shared" si="228"/>
        <v>-8.5272727272727273</v>
      </c>
      <c r="X147" s="35">
        <f t="shared" si="229"/>
        <v>-0.42727272727272592</v>
      </c>
      <c r="Y147" s="35">
        <f t="shared" si="230"/>
        <v>5.1727272727272755</v>
      </c>
      <c r="Z147" s="35">
        <f t="shared" si="231"/>
        <v>100</v>
      </c>
      <c r="AA147" s="35">
        <f t="shared" si="232"/>
        <v>92.600273918998226</v>
      </c>
      <c r="AB147" s="35">
        <f t="shared" si="233"/>
        <v>100</v>
      </c>
      <c r="AC147" s="35">
        <f t="shared" si="234"/>
        <v>97.926134909303954</v>
      </c>
      <c r="AD147" s="35">
        <f t="shared" si="235"/>
        <v>72.940933569622004</v>
      </c>
      <c r="AE147" s="35">
        <f t="shared" si="236"/>
        <v>70.56887068930908</v>
      </c>
      <c r="AF147" s="35">
        <f t="shared" si="237"/>
        <v>91.375770020533878</v>
      </c>
      <c r="AG147" s="35">
        <f t="shared" si="238"/>
        <v>100</v>
      </c>
      <c r="AH147" s="35">
        <f t="shared" si="239"/>
        <v>56.301416029922798</v>
      </c>
      <c r="AI147" s="35">
        <f t="shared" si="240"/>
        <v>81.634139994795746</v>
      </c>
      <c r="AJ147" s="35">
        <f t="shared" si="241"/>
        <v>100</v>
      </c>
      <c r="AK147" s="36">
        <f t="shared" si="198"/>
        <v>100</v>
      </c>
      <c r="AL147" s="35">
        <f t="shared" si="199"/>
        <v>91.578947368421041</v>
      </c>
      <c r="AM147" s="35">
        <f t="shared" si="200"/>
        <v>100</v>
      </c>
      <c r="AN147" s="35">
        <f t="shared" si="201"/>
        <v>92.243767313019376</v>
      </c>
      <c r="AO147" s="35">
        <f t="shared" si="202"/>
        <v>68.144044321329631</v>
      </c>
      <c r="AP147" s="35">
        <f t="shared" si="203"/>
        <v>47.091412742382268</v>
      </c>
      <c r="AQ147" s="35">
        <f t="shared" si="204"/>
        <v>100</v>
      </c>
      <c r="AR147" s="35">
        <f t="shared" si="205"/>
        <v>100</v>
      </c>
      <c r="AS147" s="35">
        <f t="shared" si="206"/>
        <v>64.145658263305322</v>
      </c>
      <c r="AT147" s="35">
        <f t="shared" si="207"/>
        <v>84.699453551912569</v>
      </c>
      <c r="AU147" s="35">
        <f t="shared" si="208"/>
        <v>100</v>
      </c>
      <c r="AV147" s="36">
        <f t="shared" si="242"/>
        <v>87.071593343219632</v>
      </c>
      <c r="AW147" s="35">
        <f t="shared" si="243"/>
        <v>80.628533941457604</v>
      </c>
      <c r="AX147" s="35">
        <f t="shared" si="244"/>
        <v>87.037909941539468</v>
      </c>
      <c r="AY147" s="35">
        <f t="shared" si="245"/>
        <v>85.23286111159041</v>
      </c>
      <c r="AZ147" s="35">
        <f t="shared" si="246"/>
        <v>63.486264070845721</v>
      </c>
      <c r="BA147" s="35">
        <f t="shared" si="247"/>
        <v>61.421670117322279</v>
      </c>
      <c r="BB147" s="35">
        <f t="shared" si="248"/>
        <v>91.375770020533878</v>
      </c>
      <c r="BC147" s="35">
        <f t="shared" si="249"/>
        <v>100</v>
      </c>
      <c r="BD147" s="35">
        <f t="shared" si="250"/>
        <v>56.301416029922798</v>
      </c>
      <c r="BE147" s="35">
        <f t="shared" si="251"/>
        <v>73.602774443110576</v>
      </c>
      <c r="BF147" s="35">
        <f t="shared" si="252"/>
        <v>90.16175640216558</v>
      </c>
      <c r="BG147" s="36">
        <f t="shared" si="253"/>
        <v>69.852941176470594</v>
      </c>
      <c r="BH147" s="35">
        <f t="shared" si="254"/>
        <v>64.684014869888472</v>
      </c>
      <c r="BI147" s="35">
        <f t="shared" si="255"/>
        <v>69.825918762088975</v>
      </c>
      <c r="BJ147" s="35">
        <f t="shared" si="256"/>
        <v>68.377823408624224</v>
      </c>
      <c r="BK147" s="35">
        <f t="shared" si="257"/>
        <v>50.931677018633543</v>
      </c>
      <c r="BL147" s="35">
        <f t="shared" si="258"/>
        <v>49.275362318840578</v>
      </c>
      <c r="BM147" s="35">
        <f t="shared" si="259"/>
        <v>73.305954825462024</v>
      </c>
      <c r="BN147" s="35">
        <f t="shared" si="260"/>
        <v>80.224719101123611</v>
      </c>
      <c r="BO147" s="35">
        <f t="shared" si="261"/>
        <v>45.167652859960548</v>
      </c>
      <c r="BP147" s="35">
        <f t="shared" si="262"/>
        <v>59.047619047619051</v>
      </c>
      <c r="BQ147" s="35">
        <f t="shared" si="263"/>
        <v>72.332015810276673</v>
      </c>
      <c r="BR147" s="13">
        <f t="shared" si="275"/>
        <v>100</v>
      </c>
      <c r="BS147" s="14">
        <f t="shared" si="276"/>
        <v>91.578947368421055</v>
      </c>
      <c r="BT147" s="13">
        <f t="shared" si="277"/>
        <v>95</v>
      </c>
      <c r="BU147" s="14">
        <f t="shared" si="278"/>
        <v>87.631578947368411</v>
      </c>
      <c r="BV147" s="14">
        <f t="shared" si="279"/>
        <v>64.736842105263165</v>
      </c>
      <c r="BW147" s="14">
        <f t="shared" si="280"/>
        <v>44.736842105263158</v>
      </c>
      <c r="BX147" s="13">
        <f t="shared" si="281"/>
        <v>93.94736842105263</v>
      </c>
      <c r="BY147" s="14">
        <f t="shared" si="282"/>
        <v>93.94736842105263</v>
      </c>
      <c r="BZ147" s="14">
        <f t="shared" si="283"/>
        <v>60.263157894736842</v>
      </c>
      <c r="CA147" s="13">
        <f t="shared" si="284"/>
        <v>81.578947368421055</v>
      </c>
      <c r="CB147" s="14">
        <f t="shared" si="285"/>
        <v>96.315789473684205</v>
      </c>
      <c r="CC147" s="13">
        <v>38</v>
      </c>
      <c r="CD147" s="14">
        <v>34.799999999999997</v>
      </c>
      <c r="CE147" s="13">
        <v>36.1</v>
      </c>
      <c r="CF147" s="14">
        <v>33.299999999999997</v>
      </c>
      <c r="CG147" s="14">
        <v>24.6</v>
      </c>
      <c r="CH147" s="14">
        <v>17</v>
      </c>
      <c r="CI147" s="13">
        <v>35.700000000000003</v>
      </c>
      <c r="CJ147" s="14">
        <v>35.700000000000003</v>
      </c>
      <c r="CK147" s="14">
        <v>22.9</v>
      </c>
      <c r="CL147" s="13">
        <v>31</v>
      </c>
      <c r="CM147" s="14">
        <v>36.6</v>
      </c>
      <c r="CN147" s="5">
        <v>4.5999999999999996</v>
      </c>
      <c r="CO147" s="5">
        <v>5.6</v>
      </c>
      <c r="CP147" s="8">
        <v>3.9</v>
      </c>
      <c r="CQ147" s="5">
        <v>3.9</v>
      </c>
      <c r="CR147" s="5">
        <v>4.2</v>
      </c>
      <c r="CS147" s="5">
        <v>2.2000000000000002</v>
      </c>
      <c r="CT147" s="8">
        <v>1.2</v>
      </c>
      <c r="CU147" s="5">
        <v>1.5</v>
      </c>
      <c r="CV147" s="5">
        <v>5.8</v>
      </c>
      <c r="CW147" s="8">
        <v>5.9</v>
      </c>
      <c r="CX147" s="5">
        <v>4.3</v>
      </c>
      <c r="CY147" s="9">
        <f t="shared" si="264"/>
        <v>12.105263157894736</v>
      </c>
      <c r="CZ147" s="9">
        <f t="shared" si="265"/>
        <v>16.091954022988507</v>
      </c>
      <c r="DA147" s="9">
        <f t="shared" si="266"/>
        <v>10.803324099722991</v>
      </c>
      <c r="DB147" s="9">
        <f t="shared" si="267"/>
        <v>11.711711711711713</v>
      </c>
      <c r="DC147" s="9">
        <f t="shared" si="268"/>
        <v>17.073170731707314</v>
      </c>
      <c r="DD147" s="9">
        <f t="shared" si="269"/>
        <v>12.941176470588237</v>
      </c>
      <c r="DE147" s="9">
        <f t="shared" si="270"/>
        <v>3.3613445378151261</v>
      </c>
      <c r="DF147" s="9">
        <f t="shared" si="271"/>
        <v>4.2016806722689068</v>
      </c>
      <c r="DG147" s="9">
        <f t="shared" si="272"/>
        <v>25.327510917030573</v>
      </c>
      <c r="DH147" s="9">
        <f t="shared" si="273"/>
        <v>19.032258064516132</v>
      </c>
      <c r="DI147" s="9">
        <f t="shared" si="274"/>
        <v>11.748633879781419</v>
      </c>
    </row>
    <row r="148" spans="1:113" x14ac:dyDescent="0.2">
      <c r="A148" s="3" t="s">
        <v>326</v>
      </c>
      <c r="B148" s="3" t="e">
        <f>VLOOKUP(A148,#REF!,5,FALSE)</f>
        <v>#REF!</v>
      </c>
      <c r="C148" s="4">
        <v>4</v>
      </c>
      <c r="D148" s="35">
        <f t="shared" si="209"/>
        <v>20.591919191919192</v>
      </c>
      <c r="E148" s="35">
        <f t="shared" si="210"/>
        <v>21.211111111111101</v>
      </c>
      <c r="F148" s="35">
        <f t="shared" si="211"/>
        <v>23.275572519083983</v>
      </c>
      <c r="G148" s="35">
        <f t="shared" si="212"/>
        <v>13.900781250000001</v>
      </c>
      <c r="H148" s="35">
        <f t="shared" si="213"/>
        <v>1.8164062499999929</v>
      </c>
      <c r="I148" s="35">
        <f t="shared" si="214"/>
        <v>-4.6846774193548377</v>
      </c>
      <c r="J148" s="35">
        <f t="shared" si="215"/>
        <v>21.338938053097348</v>
      </c>
      <c r="K148" s="35">
        <f t="shared" si="216"/>
        <v>21.072268907563029</v>
      </c>
      <c r="L148" s="35">
        <f t="shared" si="217"/>
        <v>-4.8571428571428612</v>
      </c>
      <c r="M148" s="35">
        <f t="shared" si="218"/>
        <v>25.561320754716988</v>
      </c>
      <c r="N148" s="35">
        <f t="shared" si="219"/>
        <v>29.151515151515149</v>
      </c>
      <c r="O148" s="36">
        <f t="shared" si="220"/>
        <v>10.209090909090904</v>
      </c>
      <c r="P148" s="35">
        <f t="shared" si="221"/>
        <v>9.4090909090908994</v>
      </c>
      <c r="Q148" s="35">
        <f t="shared" si="222"/>
        <v>10.609090909090902</v>
      </c>
      <c r="R148" s="35">
        <f t="shared" si="223"/>
        <v>-0.5909090909091006</v>
      </c>
      <c r="S148" s="35">
        <f t="shared" si="224"/>
        <v>-13.590909090909097</v>
      </c>
      <c r="T148" s="35">
        <f t="shared" si="225"/>
        <v>-26.390909090909098</v>
      </c>
      <c r="U148" s="35">
        <f t="shared" si="226"/>
        <v>5.6090909090909022</v>
      </c>
      <c r="V148" s="35">
        <f t="shared" si="227"/>
        <v>4.2090909090909037</v>
      </c>
      <c r="W148" s="35">
        <f t="shared" si="228"/>
        <v>-21.390909090909098</v>
      </c>
      <c r="X148" s="35">
        <f t="shared" si="229"/>
        <v>9.2090909090909037</v>
      </c>
      <c r="Y148" s="35">
        <f t="shared" si="230"/>
        <v>12.709090909090904</v>
      </c>
      <c r="Z148" s="35">
        <f t="shared" si="231"/>
        <v>100</v>
      </c>
      <c r="AA148" s="35">
        <f t="shared" si="232"/>
        <v>99.433491255052573</v>
      </c>
      <c r="AB148" s="35">
        <f t="shared" si="233"/>
        <v>100</v>
      </c>
      <c r="AC148" s="35">
        <f t="shared" si="234"/>
        <v>81.644827367217758</v>
      </c>
      <c r="AD148" s="35">
        <f t="shared" si="235"/>
        <v>53.630018569507605</v>
      </c>
      <c r="AE148" s="35">
        <f t="shared" si="236"/>
        <v>35.532646048109974</v>
      </c>
      <c r="AF148" s="35">
        <f t="shared" si="237"/>
        <v>94.414394201739285</v>
      </c>
      <c r="AG148" s="35">
        <f t="shared" si="238"/>
        <v>100</v>
      </c>
      <c r="AH148" s="35">
        <f t="shared" si="239"/>
        <v>34.399640191710347</v>
      </c>
      <c r="AI148" s="35">
        <f t="shared" si="240"/>
        <v>89.714285714285708</v>
      </c>
      <c r="AJ148" s="35">
        <f t="shared" si="241"/>
        <v>100</v>
      </c>
      <c r="AK148" s="36">
        <f t="shared" si="198"/>
        <v>100</v>
      </c>
      <c r="AL148" s="35">
        <f t="shared" si="199"/>
        <v>98.336798336798338</v>
      </c>
      <c r="AM148" s="35">
        <f t="shared" si="200"/>
        <v>100</v>
      </c>
      <c r="AN148" s="35">
        <f t="shared" si="201"/>
        <v>76.907216494845358</v>
      </c>
      <c r="AO148" s="35">
        <f t="shared" si="202"/>
        <v>50.103092783505154</v>
      </c>
      <c r="AP148" s="35">
        <f t="shared" si="203"/>
        <v>23.711340206185568</v>
      </c>
      <c r="AQ148" s="35">
        <f t="shared" si="204"/>
        <v>100</v>
      </c>
      <c r="AR148" s="35">
        <f t="shared" si="205"/>
        <v>96.781609195402297</v>
      </c>
      <c r="AS148" s="35">
        <f t="shared" si="206"/>
        <v>37.931034482758619</v>
      </c>
      <c r="AT148" s="35">
        <f t="shared" si="207"/>
        <v>93.083003952569172</v>
      </c>
      <c r="AU148" s="35">
        <f t="shared" si="208"/>
        <v>100</v>
      </c>
      <c r="AV148" s="36">
        <f t="shared" si="242"/>
        <v>88.419117647058826</v>
      </c>
      <c r="AW148" s="35">
        <f t="shared" si="243"/>
        <v>87.918215613382884</v>
      </c>
      <c r="AX148" s="35">
        <f t="shared" si="244"/>
        <v>93.810444874274651</v>
      </c>
      <c r="AY148" s="35">
        <f t="shared" si="245"/>
        <v>76.59137577002052</v>
      </c>
      <c r="AZ148" s="35">
        <f t="shared" si="246"/>
        <v>50.310559006211186</v>
      </c>
      <c r="BA148" s="35">
        <f t="shared" si="247"/>
        <v>33.333333333333336</v>
      </c>
      <c r="BB148" s="35">
        <f t="shared" si="248"/>
        <v>89.322381930184804</v>
      </c>
      <c r="BC148" s="35">
        <f t="shared" si="249"/>
        <v>94.606741573033702</v>
      </c>
      <c r="BD148" s="35">
        <f t="shared" si="250"/>
        <v>32.544378698224847</v>
      </c>
      <c r="BE148" s="35">
        <f t="shared" si="251"/>
        <v>89.714285714285708</v>
      </c>
      <c r="BF148" s="35">
        <f t="shared" si="252"/>
        <v>100</v>
      </c>
      <c r="BG148" s="36">
        <f t="shared" si="253"/>
        <v>88.419117647058826</v>
      </c>
      <c r="BH148" s="35">
        <f t="shared" si="254"/>
        <v>87.918215613382898</v>
      </c>
      <c r="BI148" s="35">
        <f t="shared" si="255"/>
        <v>93.810444874274651</v>
      </c>
      <c r="BJ148" s="35">
        <f t="shared" si="256"/>
        <v>76.59137577002052</v>
      </c>
      <c r="BK148" s="35">
        <f t="shared" si="257"/>
        <v>50.310559006211186</v>
      </c>
      <c r="BL148" s="35">
        <f t="shared" si="258"/>
        <v>33.333333333333336</v>
      </c>
      <c r="BM148" s="35">
        <f t="shared" si="259"/>
        <v>89.322381930184804</v>
      </c>
      <c r="BN148" s="35">
        <f t="shared" si="260"/>
        <v>94.606741573033702</v>
      </c>
      <c r="BO148" s="35">
        <f t="shared" si="261"/>
        <v>32.544378698224847</v>
      </c>
      <c r="BP148" s="35">
        <f t="shared" si="262"/>
        <v>89.714285714285708</v>
      </c>
      <c r="BQ148" s="35">
        <f t="shared" si="263"/>
        <v>100</v>
      </c>
      <c r="BR148" s="13">
        <f t="shared" si="275"/>
        <v>95.059288537549406</v>
      </c>
      <c r="BS148" s="14">
        <f t="shared" si="276"/>
        <v>93.478260869565204</v>
      </c>
      <c r="BT148" s="13">
        <f t="shared" si="277"/>
        <v>95.8498023715415</v>
      </c>
      <c r="BU148" s="14">
        <f t="shared" si="278"/>
        <v>73.715415019762844</v>
      </c>
      <c r="BV148" s="14">
        <f t="shared" si="279"/>
        <v>48.023715415019765</v>
      </c>
      <c r="BW148" s="14">
        <f t="shared" si="280"/>
        <v>22.727272727272727</v>
      </c>
      <c r="BX148" s="13">
        <f t="shared" si="281"/>
        <v>85.968379446640313</v>
      </c>
      <c r="BY148" s="14">
        <f t="shared" si="282"/>
        <v>83.201581027667984</v>
      </c>
      <c r="BZ148" s="14">
        <f t="shared" si="283"/>
        <v>32.608695652173914</v>
      </c>
      <c r="CA148" s="13">
        <f t="shared" si="284"/>
        <v>93.083003952569172</v>
      </c>
      <c r="CB148" s="14">
        <f t="shared" si="285"/>
        <v>100</v>
      </c>
      <c r="CC148" s="13">
        <v>48.1</v>
      </c>
      <c r="CD148" s="14">
        <v>47.3</v>
      </c>
      <c r="CE148" s="13">
        <v>48.5</v>
      </c>
      <c r="CF148" s="14">
        <v>37.299999999999997</v>
      </c>
      <c r="CG148" s="14">
        <v>24.3</v>
      </c>
      <c r="CH148" s="14">
        <v>11.5</v>
      </c>
      <c r="CI148" s="13">
        <v>43.5</v>
      </c>
      <c r="CJ148" s="14">
        <v>42.1</v>
      </c>
      <c r="CK148" s="14">
        <v>16.5</v>
      </c>
      <c r="CL148" s="13">
        <v>47.1</v>
      </c>
      <c r="CM148" s="14">
        <v>50.6</v>
      </c>
      <c r="CN148" s="5">
        <v>2.2999999999999998</v>
      </c>
      <c r="CO148" s="5">
        <v>1.4</v>
      </c>
      <c r="CP148" s="8">
        <v>2.5</v>
      </c>
      <c r="CQ148" s="5">
        <v>2.4</v>
      </c>
      <c r="CR148" s="5">
        <v>4</v>
      </c>
      <c r="CS148" s="5">
        <v>3.6</v>
      </c>
      <c r="CT148" s="8">
        <v>1.1000000000000001</v>
      </c>
      <c r="CU148" s="5">
        <v>0.8</v>
      </c>
      <c r="CV148" s="5">
        <v>4.7</v>
      </c>
      <c r="CW148" s="8">
        <v>2.6</v>
      </c>
      <c r="CX148" s="5">
        <v>2.1</v>
      </c>
      <c r="CY148" s="9">
        <f t="shared" si="264"/>
        <v>4.7817047817047813</v>
      </c>
      <c r="CZ148" s="9">
        <f t="shared" si="265"/>
        <v>2.9598308668076108</v>
      </c>
      <c r="DA148" s="9">
        <f t="shared" si="266"/>
        <v>5.1546391752577314</v>
      </c>
      <c r="DB148" s="9">
        <f t="shared" si="267"/>
        <v>6.4343163538873993</v>
      </c>
      <c r="DC148" s="9">
        <f t="shared" si="268"/>
        <v>16.460905349794238</v>
      </c>
      <c r="DD148" s="9">
        <f t="shared" si="269"/>
        <v>31.304347826086961</v>
      </c>
      <c r="DE148" s="9">
        <f t="shared" si="270"/>
        <v>2.5287356321839085</v>
      </c>
      <c r="DF148" s="9">
        <f t="shared" si="271"/>
        <v>1.9002375296912115</v>
      </c>
      <c r="DG148" s="9">
        <f t="shared" si="272"/>
        <v>28.484848484848484</v>
      </c>
      <c r="DH148" s="9">
        <f t="shared" si="273"/>
        <v>5.520169851380043</v>
      </c>
      <c r="DI148" s="9">
        <f t="shared" si="274"/>
        <v>4.150197628458498</v>
      </c>
    </row>
    <row r="149" spans="1:113" x14ac:dyDescent="0.2">
      <c r="A149" s="3" t="s">
        <v>327</v>
      </c>
      <c r="B149" s="3" t="e">
        <f>VLOOKUP(A149,#REF!,5,FALSE)</f>
        <v>#REF!</v>
      </c>
      <c r="C149" s="4">
        <v>5</v>
      </c>
      <c r="D149" s="35">
        <f t="shared" si="209"/>
        <v>2.0919191919191924</v>
      </c>
      <c r="E149" s="35">
        <f t="shared" si="210"/>
        <v>4.5111111111111057</v>
      </c>
      <c r="F149" s="35">
        <f t="shared" si="211"/>
        <v>-8.0244274809160174</v>
      </c>
      <c r="G149" s="35">
        <f t="shared" si="212"/>
        <v>-12.699218749999996</v>
      </c>
      <c r="H149" s="35">
        <f t="shared" si="213"/>
        <v>-8.3835937500000082</v>
      </c>
      <c r="I149" s="35">
        <f t="shared" si="214"/>
        <v>2.5153225806451616</v>
      </c>
      <c r="J149" s="35">
        <f t="shared" si="215"/>
        <v>-11.061061946902653</v>
      </c>
      <c r="K149" s="35">
        <f t="shared" si="216"/>
        <v>-6.2277310924369722</v>
      </c>
      <c r="L149" s="35">
        <f t="shared" si="217"/>
        <v>-0.8571428571428612</v>
      </c>
      <c r="M149" s="35">
        <f t="shared" si="218"/>
        <v>9.9613207547169864</v>
      </c>
      <c r="N149" s="35">
        <f t="shared" si="219"/>
        <v>-4.5484848484848541</v>
      </c>
      <c r="O149" s="36">
        <f t="shared" si="220"/>
        <v>9.9909090909090921</v>
      </c>
      <c r="P149" s="35">
        <f t="shared" si="221"/>
        <v>10.990909090909092</v>
      </c>
      <c r="Q149" s="35">
        <f t="shared" si="222"/>
        <v>-2.4090909090909101</v>
      </c>
      <c r="R149" s="35">
        <f t="shared" si="223"/>
        <v>-8.9090909090909101</v>
      </c>
      <c r="S149" s="35">
        <f t="shared" si="224"/>
        <v>-5.5090909090909097</v>
      </c>
      <c r="T149" s="35">
        <f t="shared" si="225"/>
        <v>-0.90909090909091006</v>
      </c>
      <c r="U149" s="35">
        <f t="shared" si="226"/>
        <v>-8.5090909090909097</v>
      </c>
      <c r="V149" s="35">
        <f t="shared" si="227"/>
        <v>-4.8090909090909086</v>
      </c>
      <c r="W149" s="35">
        <f t="shared" si="228"/>
        <v>0.89090909090909065</v>
      </c>
      <c r="X149" s="35">
        <f t="shared" si="229"/>
        <v>11.890909090909091</v>
      </c>
      <c r="Y149" s="35">
        <f t="shared" si="230"/>
        <v>-2.7090909090909108</v>
      </c>
      <c r="Z149" s="35">
        <f t="shared" si="231"/>
        <v>95.665128796616671</v>
      </c>
      <c r="AA149" s="35">
        <f t="shared" si="232"/>
        <v>100</v>
      </c>
      <c r="AB149" s="35">
        <f t="shared" si="233"/>
        <v>61.378375862389966</v>
      </c>
      <c r="AC149" s="35">
        <f t="shared" si="234"/>
        <v>40.535198585687773</v>
      </c>
      <c r="AD149" s="35">
        <f t="shared" si="235"/>
        <v>53.857906799083274</v>
      </c>
      <c r="AE149" s="35">
        <f t="shared" si="236"/>
        <v>100</v>
      </c>
      <c r="AF149" s="35">
        <f t="shared" si="237"/>
        <v>56.370010517353627</v>
      </c>
      <c r="AG149" s="35">
        <f t="shared" si="238"/>
        <v>82.253768155659088</v>
      </c>
      <c r="AH149" s="35">
        <f t="shared" si="239"/>
        <v>100</v>
      </c>
      <c r="AI149" s="35">
        <f t="shared" si="240"/>
        <v>100</v>
      </c>
      <c r="AJ149" s="35">
        <f t="shared" si="241"/>
        <v>55.665349143610001</v>
      </c>
      <c r="AK149" s="36">
        <f t="shared" si="198"/>
        <v>96.732026143790847</v>
      </c>
      <c r="AL149" s="35">
        <f t="shared" si="199"/>
        <v>100</v>
      </c>
      <c r="AM149" s="35">
        <f t="shared" si="200"/>
        <v>91.978609625668454</v>
      </c>
      <c r="AN149" s="35">
        <f t="shared" si="201"/>
        <v>57.219251336898395</v>
      </c>
      <c r="AO149" s="35">
        <f t="shared" si="202"/>
        <v>75.401069518716582</v>
      </c>
      <c r="AP149" s="35">
        <f t="shared" si="203"/>
        <v>100</v>
      </c>
      <c r="AQ149" s="35">
        <f t="shared" si="204"/>
        <v>54.146341463414636</v>
      </c>
      <c r="AR149" s="35">
        <f t="shared" si="205"/>
        <v>72.195121951219505</v>
      </c>
      <c r="AS149" s="35">
        <f t="shared" si="206"/>
        <v>100</v>
      </c>
      <c r="AT149" s="35">
        <f t="shared" si="207"/>
        <v>100</v>
      </c>
      <c r="AU149" s="35">
        <f t="shared" si="208"/>
        <v>53.650793650793645</v>
      </c>
      <c r="AV149" s="36">
        <f t="shared" si="242"/>
        <v>90.686274509803923</v>
      </c>
      <c r="AW149" s="35">
        <f t="shared" si="243"/>
        <v>94.79553903345726</v>
      </c>
      <c r="AX149" s="35">
        <f t="shared" si="244"/>
        <v>55.448098001289488</v>
      </c>
      <c r="AY149" s="35">
        <f t="shared" si="245"/>
        <v>36.618754277891853</v>
      </c>
      <c r="AZ149" s="35">
        <f t="shared" si="246"/>
        <v>48.654244306418228</v>
      </c>
      <c r="BA149" s="35">
        <f t="shared" si="247"/>
        <v>90.338164251207729</v>
      </c>
      <c r="BB149" s="35">
        <f t="shared" si="248"/>
        <v>37.987679671457904</v>
      </c>
      <c r="BC149" s="35">
        <f t="shared" si="249"/>
        <v>55.430711610486895</v>
      </c>
      <c r="BD149" s="35">
        <f t="shared" si="250"/>
        <v>67.389875082182769</v>
      </c>
      <c r="BE149" s="35">
        <f t="shared" si="251"/>
        <v>100</v>
      </c>
      <c r="BF149" s="35">
        <f t="shared" si="252"/>
        <v>55.665349143610001</v>
      </c>
      <c r="BG149" s="36">
        <f t="shared" si="253"/>
        <v>54.411764705882355</v>
      </c>
      <c r="BH149" s="35">
        <f t="shared" si="254"/>
        <v>56.877323420074354</v>
      </c>
      <c r="BI149" s="35">
        <f t="shared" si="255"/>
        <v>33.268858800773693</v>
      </c>
      <c r="BJ149" s="35">
        <f t="shared" si="256"/>
        <v>21.97125256673511</v>
      </c>
      <c r="BK149" s="35">
        <f t="shared" si="257"/>
        <v>29.192546583850934</v>
      </c>
      <c r="BL149" s="35">
        <f t="shared" si="258"/>
        <v>54.20289855072464</v>
      </c>
      <c r="BM149" s="35">
        <f t="shared" si="259"/>
        <v>22.792607802874741</v>
      </c>
      <c r="BN149" s="35">
        <f t="shared" si="260"/>
        <v>33.258426966292134</v>
      </c>
      <c r="BO149" s="35">
        <f t="shared" si="261"/>
        <v>40.433925049309664</v>
      </c>
      <c r="BP149" s="35">
        <f t="shared" si="262"/>
        <v>60</v>
      </c>
      <c r="BQ149" s="35">
        <f t="shared" si="263"/>
        <v>33.399209486166001</v>
      </c>
      <c r="BR149" s="13">
        <f t="shared" si="275"/>
        <v>93.968253968253961</v>
      </c>
      <c r="BS149" s="14">
        <f t="shared" si="276"/>
        <v>97.142857142857139</v>
      </c>
      <c r="BT149" s="13">
        <f t="shared" si="277"/>
        <v>54.603174603174601</v>
      </c>
      <c r="BU149" s="14">
        <f t="shared" si="278"/>
        <v>33.968253968253961</v>
      </c>
      <c r="BV149" s="14">
        <f t="shared" si="279"/>
        <v>44.761904761904759</v>
      </c>
      <c r="BW149" s="14">
        <f t="shared" si="280"/>
        <v>59.365079365079367</v>
      </c>
      <c r="BX149" s="13">
        <f t="shared" si="281"/>
        <v>35.238095238095234</v>
      </c>
      <c r="BY149" s="14">
        <f t="shared" si="282"/>
        <v>46.984126984126981</v>
      </c>
      <c r="BZ149" s="14">
        <f t="shared" si="283"/>
        <v>65.079365079365076</v>
      </c>
      <c r="CA149" s="13">
        <f t="shared" si="284"/>
        <v>100</v>
      </c>
      <c r="CB149" s="14">
        <f t="shared" si="285"/>
        <v>53.650793650793652</v>
      </c>
      <c r="CC149" s="13">
        <v>29.6</v>
      </c>
      <c r="CD149" s="14">
        <v>30.6</v>
      </c>
      <c r="CE149" s="13">
        <v>17.2</v>
      </c>
      <c r="CF149" s="14">
        <v>10.7</v>
      </c>
      <c r="CG149" s="14">
        <v>14.1</v>
      </c>
      <c r="CH149" s="14">
        <v>18.7</v>
      </c>
      <c r="CI149" s="13">
        <v>11.1</v>
      </c>
      <c r="CJ149" s="14">
        <v>14.8</v>
      </c>
      <c r="CK149" s="14">
        <v>20.5</v>
      </c>
      <c r="CL149" s="13">
        <v>31.5</v>
      </c>
      <c r="CM149" s="14">
        <v>16.899999999999999</v>
      </c>
      <c r="CN149" s="5">
        <v>2.9</v>
      </c>
      <c r="CO149" s="5">
        <v>3.1</v>
      </c>
      <c r="CP149" s="8">
        <v>2</v>
      </c>
      <c r="CQ149" s="5">
        <v>0.9</v>
      </c>
      <c r="CR149" s="5">
        <v>1.1000000000000001</v>
      </c>
      <c r="CS149" s="5">
        <v>1.7</v>
      </c>
      <c r="CT149" s="8">
        <v>1</v>
      </c>
      <c r="CU149" s="5">
        <v>1.6</v>
      </c>
      <c r="CV149" s="5">
        <v>1.9</v>
      </c>
      <c r="CW149" s="8">
        <v>2.9</v>
      </c>
      <c r="CX149" s="5">
        <v>1</v>
      </c>
      <c r="CY149" s="9">
        <f t="shared" si="264"/>
        <v>9.7972972972972965</v>
      </c>
      <c r="CZ149" s="9">
        <f t="shared" si="265"/>
        <v>10.130718954248366</v>
      </c>
      <c r="DA149" s="9">
        <f t="shared" si="266"/>
        <v>11.627906976744185</v>
      </c>
      <c r="DB149" s="9">
        <f t="shared" si="267"/>
        <v>8.4112149532710294</v>
      </c>
      <c r="DC149" s="9">
        <f t="shared" si="268"/>
        <v>7.8014184397163122</v>
      </c>
      <c r="DD149" s="9">
        <f t="shared" si="269"/>
        <v>9.0909090909090917</v>
      </c>
      <c r="DE149" s="9">
        <f t="shared" si="270"/>
        <v>9.0090090090090094</v>
      </c>
      <c r="DF149" s="9">
        <f t="shared" si="271"/>
        <v>10.810810810810811</v>
      </c>
      <c r="DG149" s="9">
        <f t="shared" si="272"/>
        <v>9.2682926829268286</v>
      </c>
      <c r="DH149" s="9">
        <f t="shared" si="273"/>
        <v>9.2063492063492056</v>
      </c>
      <c r="DI149" s="9">
        <f t="shared" si="274"/>
        <v>5.9171597633136095</v>
      </c>
    </row>
    <row r="150" spans="1:113" x14ac:dyDescent="0.2">
      <c r="O150" s="2">
        <f>COUNTIF(O2:O149,100)</f>
        <v>0</v>
      </c>
      <c r="P150" s="4">
        <f t="shared" ref="P150:Y150" si="286">COUNTIF(P2:P149,100)</f>
        <v>0</v>
      </c>
      <c r="Q150" s="4">
        <f t="shared" si="286"/>
        <v>0</v>
      </c>
      <c r="R150" s="4">
        <f t="shared" si="286"/>
        <v>0</v>
      </c>
      <c r="S150" s="4">
        <f t="shared" si="286"/>
        <v>0</v>
      </c>
      <c r="T150" s="4">
        <f t="shared" si="286"/>
        <v>0</v>
      </c>
      <c r="U150" s="4">
        <f t="shared" si="286"/>
        <v>0</v>
      </c>
      <c r="V150" s="4">
        <f t="shared" si="286"/>
        <v>0</v>
      </c>
      <c r="W150" s="4">
        <f t="shared" si="286"/>
        <v>0</v>
      </c>
      <c r="X150" s="4">
        <f t="shared" si="286"/>
        <v>0</v>
      </c>
      <c r="Y150" s="4">
        <f t="shared" si="286"/>
        <v>0</v>
      </c>
    </row>
  </sheetData>
  <conditionalFormatting sqref="CC2:CM14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Y2:DI149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:CB1048576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C1:CM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Y1:DI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1:BF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G1:BQ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R1:CB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:AJ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U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N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Y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0:Y1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RecNamesAll</vt:lpstr>
      <vt:lpstr>Ligands</vt:lpstr>
      <vt:lpstr>B-EmEC</vt:lpstr>
      <vt:lpstr>I-EmEC</vt:lpstr>
      <vt:lpstr>I-pEC50</vt:lpstr>
      <vt:lpstr>B-pEC50</vt:lpstr>
      <vt:lpstr>B-Emax</vt:lpstr>
      <vt:lpstr>I-Emax</vt:lpstr>
      <vt:lpstr>BI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Avet Charlotte</dc:creator>
  <cp:lastModifiedBy>David Gloriam</cp:lastModifiedBy>
  <dcterms:created xsi:type="dcterms:W3CDTF">2019-11-17T16:03:16Z</dcterms:created>
  <dcterms:modified xsi:type="dcterms:W3CDTF">2022-01-18T18:39:20Z</dcterms:modified>
</cp:coreProperties>
</file>