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E:\binghamton university\Dr. Sozanne R. Solmaz\Lab report and gel\Image J results\"/>
    </mc:Choice>
  </mc:AlternateContent>
  <bookViews>
    <workbookView xWindow="0" yWindow="0" windowWidth="24000" windowHeight="9630"/>
  </bookViews>
  <sheets>
    <sheet name="Chart1" sheetId="2" r:id="rId1"/>
    <sheet name="Chart 2 (WT included)" sheetId="5" r:id="rId2"/>
    <sheet name="summary and exp. 1" sheetId="1" r:id="rId3"/>
    <sheet name="Exp.2" sheetId="6" r:id="rId4"/>
    <sheet name="Exp.3" sheetId="7" r:id="rId5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1" l="1"/>
  <c r="N34" i="1"/>
  <c r="M35" i="1"/>
  <c r="N35" i="1"/>
  <c r="M38" i="1"/>
  <c r="N38" i="1"/>
  <c r="M39" i="1"/>
  <c r="N39" i="1"/>
  <c r="M40" i="1"/>
  <c r="N40" i="1"/>
  <c r="M41" i="1"/>
  <c r="N41" i="1"/>
  <c r="M42" i="1"/>
  <c r="N42" i="1"/>
  <c r="M44" i="1"/>
  <c r="N44" i="1"/>
  <c r="M45" i="1"/>
  <c r="N45" i="1"/>
  <c r="M46" i="1"/>
  <c r="N46" i="1"/>
  <c r="M47" i="1"/>
  <c r="N47" i="1"/>
  <c r="M48" i="1"/>
  <c r="N48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D22" i="1"/>
  <c r="D21" i="1"/>
  <c r="D15" i="7" l="1"/>
  <c r="E48" i="7" l="1"/>
  <c r="E47" i="7"/>
  <c r="E46" i="7"/>
  <c r="E45" i="7"/>
  <c r="E44" i="7"/>
  <c r="E43" i="7"/>
  <c r="G34" i="7"/>
  <c r="G35" i="7"/>
  <c r="G36" i="7"/>
  <c r="G38" i="7"/>
  <c r="G33" i="7"/>
  <c r="E38" i="7"/>
  <c r="E36" i="7"/>
  <c r="E35" i="7"/>
  <c r="E34" i="7"/>
  <c r="E33" i="7"/>
  <c r="E29" i="7"/>
  <c r="E28" i="7"/>
  <c r="E27" i="7"/>
  <c r="E26" i="7"/>
  <c r="E25" i="7"/>
  <c r="E24" i="7"/>
  <c r="E23" i="7"/>
  <c r="G18" i="7"/>
  <c r="G19" i="7"/>
  <c r="G13" i="7"/>
  <c r="E19" i="7"/>
  <c r="E18" i="7"/>
  <c r="E13" i="7"/>
  <c r="E9" i="7"/>
  <c r="E8" i="7"/>
  <c r="E7" i="7"/>
  <c r="E6" i="7"/>
  <c r="E5" i="7"/>
  <c r="E4" i="7"/>
  <c r="E3" i="7"/>
  <c r="D54" i="7"/>
  <c r="E54" i="7" s="1"/>
  <c r="G54" i="7" s="1"/>
  <c r="D55" i="7"/>
  <c r="E55" i="7" s="1"/>
  <c r="G55" i="7" s="1"/>
  <c r="D56" i="7"/>
  <c r="E56" i="7" s="1"/>
  <c r="G56" i="7" s="1"/>
  <c r="D57" i="7"/>
  <c r="E57" i="7" s="1"/>
  <c r="G57" i="7" s="1"/>
  <c r="D58" i="7"/>
  <c r="E58" i="7" s="1"/>
  <c r="G58" i="7" s="1"/>
  <c r="D53" i="7"/>
  <c r="E53" i="7" s="1"/>
  <c r="G53" i="7" s="1"/>
  <c r="D44" i="7"/>
  <c r="D45" i="7"/>
  <c r="D46" i="7"/>
  <c r="D47" i="7"/>
  <c r="D48" i="7"/>
  <c r="D43" i="7"/>
  <c r="D34" i="7"/>
  <c r="D35" i="7"/>
  <c r="D36" i="7"/>
  <c r="D37" i="7"/>
  <c r="E37" i="7" s="1"/>
  <c r="G37" i="7" s="1"/>
  <c r="D38" i="7"/>
  <c r="D39" i="7"/>
  <c r="E39" i="7" s="1"/>
  <c r="G39" i="7" s="1"/>
  <c r="D33" i="7"/>
  <c r="D24" i="7"/>
  <c r="D25" i="7"/>
  <c r="D26" i="7"/>
  <c r="D27" i="7"/>
  <c r="D28" i="7"/>
  <c r="D29" i="7"/>
  <c r="D23" i="7"/>
  <c r="D14" i="7"/>
  <c r="E14" i="7" s="1"/>
  <c r="G14" i="7" s="1"/>
  <c r="E15" i="7"/>
  <c r="G15" i="7" s="1"/>
  <c r="D16" i="7"/>
  <c r="E16" i="7" s="1"/>
  <c r="G16" i="7" s="1"/>
  <c r="D17" i="7"/>
  <c r="E17" i="7" s="1"/>
  <c r="G17" i="7" s="1"/>
  <c r="D18" i="7"/>
  <c r="D19" i="7"/>
  <c r="D13" i="7"/>
  <c r="D4" i="7"/>
  <c r="D5" i="7"/>
  <c r="D6" i="7"/>
  <c r="D7" i="7"/>
  <c r="D8" i="7"/>
  <c r="D9" i="7"/>
  <c r="D3" i="7"/>
  <c r="D44" i="6"/>
  <c r="D45" i="6"/>
  <c r="D46" i="6"/>
  <c r="D47" i="6"/>
  <c r="E47" i="6" s="1"/>
  <c r="D48" i="6"/>
  <c r="D43" i="6"/>
  <c r="E43" i="6" s="1"/>
  <c r="D54" i="6"/>
  <c r="E54" i="6" s="1"/>
  <c r="F54" i="6" s="1"/>
  <c r="D55" i="6"/>
  <c r="D56" i="6"/>
  <c r="D57" i="6"/>
  <c r="E57" i="6" s="1"/>
  <c r="D58" i="6"/>
  <c r="D53" i="6"/>
  <c r="E53" i="6" s="1"/>
  <c r="D35" i="6"/>
  <c r="E35" i="6" s="1"/>
  <c r="D34" i="6"/>
  <c r="E34" i="6" s="1"/>
  <c r="D36" i="6"/>
  <c r="E36" i="6" s="1"/>
  <c r="D37" i="6"/>
  <c r="E37" i="6" s="1"/>
  <c r="D38" i="6"/>
  <c r="E38" i="6" s="1"/>
  <c r="D39" i="6"/>
  <c r="E39" i="6" s="1"/>
  <c r="F39" i="6" s="1"/>
  <c r="D33" i="6"/>
  <c r="E33" i="6" s="1"/>
  <c r="D14" i="6"/>
  <c r="D15" i="6"/>
  <c r="E15" i="6" s="1"/>
  <c r="F15" i="6" s="1"/>
  <c r="D16" i="6"/>
  <c r="E16" i="6" s="1"/>
  <c r="D17" i="6"/>
  <c r="E17" i="6" s="1"/>
  <c r="D18" i="6"/>
  <c r="E18" i="6" s="1"/>
  <c r="F18" i="6" s="1"/>
  <c r="D19" i="6"/>
  <c r="E19" i="6" s="1"/>
  <c r="D13" i="6"/>
  <c r="D4" i="6"/>
  <c r="D5" i="6"/>
  <c r="D6" i="6"/>
  <c r="E6" i="6" s="1"/>
  <c r="D7" i="6"/>
  <c r="E7" i="6" s="1"/>
  <c r="D8" i="6"/>
  <c r="D9" i="6"/>
  <c r="D3" i="6"/>
  <c r="E56" i="6"/>
  <c r="E55" i="6"/>
  <c r="E48" i="6"/>
  <c r="E46" i="6"/>
  <c r="E45" i="6"/>
  <c r="E44" i="6"/>
  <c r="E29" i="6"/>
  <c r="E28" i="6"/>
  <c r="E27" i="6"/>
  <c r="E26" i="6"/>
  <c r="E24" i="6"/>
  <c r="E23" i="6"/>
  <c r="E13" i="6"/>
  <c r="E14" i="6"/>
  <c r="E9" i="6"/>
  <c r="E8" i="6"/>
  <c r="E5" i="6"/>
  <c r="E4" i="6"/>
  <c r="F19" i="6" l="1"/>
  <c r="E25" i="6"/>
  <c r="F35" i="6" s="1"/>
  <c r="E58" i="6"/>
  <c r="F58" i="6" s="1"/>
  <c r="F57" i="6"/>
  <c r="F53" i="6"/>
  <c r="F36" i="6"/>
  <c r="F37" i="6"/>
  <c r="F38" i="6"/>
  <c r="F33" i="6"/>
  <c r="F16" i="6"/>
  <c r="F34" i="6"/>
  <c r="F55" i="6"/>
  <c r="F56" i="6"/>
  <c r="F17" i="6"/>
  <c r="F14" i="6"/>
  <c r="D59" i="1" l="1"/>
  <c r="D17" i="1"/>
  <c r="E17" i="1" s="1"/>
  <c r="D49" i="1"/>
  <c r="D4" i="1"/>
  <c r="D60" i="1"/>
  <c r="D50" i="1"/>
  <c r="D61" i="1"/>
  <c r="E61" i="1" s="1"/>
  <c r="D51" i="1"/>
  <c r="D62" i="1"/>
  <c r="D52" i="1"/>
  <c r="D63" i="1"/>
  <c r="D53" i="1"/>
  <c r="D64" i="1"/>
  <c r="D54" i="1"/>
  <c r="D58" i="1"/>
  <c r="E58" i="1" s="1"/>
  <c r="D48" i="1"/>
  <c r="D39" i="1"/>
  <c r="D29" i="1"/>
  <c r="D40" i="1"/>
  <c r="E40" i="1" s="1"/>
  <c r="D30" i="1"/>
  <c r="D41" i="1"/>
  <c r="E41" i="1" s="1"/>
  <c r="D31" i="1"/>
  <c r="D42" i="1"/>
  <c r="E42" i="1" s="1"/>
  <c r="D32" i="1"/>
  <c r="D43" i="1"/>
  <c r="E43" i="1" s="1"/>
  <c r="D33" i="1"/>
  <c r="D44" i="1"/>
  <c r="E44" i="1" s="1"/>
  <c r="D34" i="1"/>
  <c r="D38" i="1"/>
  <c r="E38" i="1" s="1"/>
  <c r="D28" i="1"/>
  <c r="E21" i="1"/>
  <c r="D8" i="1"/>
  <c r="D7" i="1"/>
  <c r="D23" i="1"/>
  <c r="E22" i="1"/>
  <c r="D20" i="1"/>
  <c r="D19" i="1"/>
  <c r="E19" i="1" s="1"/>
  <c r="D18" i="1"/>
  <c r="E18" i="1" s="1"/>
  <c r="D10" i="1"/>
  <c r="D9" i="1"/>
  <c r="D6" i="1"/>
  <c r="D5" i="1"/>
  <c r="E50" i="1" l="1"/>
  <c r="E39" i="1"/>
  <c r="E62" i="1"/>
  <c r="E20" i="1"/>
  <c r="F20" i="1" s="1"/>
  <c r="E5" i="1"/>
  <c r="F18" i="1" s="1"/>
  <c r="E23" i="1"/>
  <c r="E60" i="1"/>
  <c r="F60" i="1" s="1"/>
  <c r="E10" i="1"/>
  <c r="E7" i="1"/>
  <c r="E59" i="1"/>
  <c r="E6" i="1"/>
  <c r="F19" i="1" s="1"/>
  <c r="E34" i="1"/>
  <c r="F44" i="1" s="1"/>
  <c r="E32" i="1"/>
  <c r="F42" i="1" s="1"/>
  <c r="E30" i="1"/>
  <c r="F40" i="1" s="1"/>
  <c r="E4" i="1"/>
  <c r="F17" i="1" s="1"/>
  <c r="E53" i="1"/>
  <c r="E9" i="1"/>
  <c r="E28" i="1"/>
  <c r="F38" i="1" s="1"/>
  <c r="E33" i="1"/>
  <c r="F43" i="1" s="1"/>
  <c r="E31" i="1"/>
  <c r="F41" i="1" s="1"/>
  <c r="E29" i="1"/>
  <c r="F39" i="1" s="1"/>
  <c r="E54" i="1"/>
  <c r="E63" i="1"/>
  <c r="E51" i="1"/>
  <c r="F61" i="1" s="1"/>
  <c r="E49" i="1"/>
  <c r="E48" i="1"/>
  <c r="F58" i="1" s="1"/>
  <c r="E64" i="1"/>
  <c r="E52" i="1"/>
  <c r="F62" i="1" s="1"/>
  <c r="F22" i="1"/>
  <c r="E8" i="1"/>
  <c r="F21" i="1" s="1"/>
  <c r="F23" i="1" l="1"/>
  <c r="F63" i="1"/>
  <c r="F59" i="1"/>
  <c r="F64" i="1"/>
</calcChain>
</file>

<file path=xl/sharedStrings.xml><?xml version="1.0" encoding="utf-8"?>
<sst xmlns="http://schemas.openxmlformats.org/spreadsheetml/2006/main" count="276" uniqueCount="36">
  <si>
    <t>Area</t>
  </si>
  <si>
    <t>WT</t>
  </si>
  <si>
    <t>R2162A</t>
  </si>
  <si>
    <t>K2165A</t>
  </si>
  <si>
    <t>L2166A</t>
  </si>
  <si>
    <t>I2167A</t>
  </si>
  <si>
    <t>Q2168A</t>
  </si>
  <si>
    <t>R2169A</t>
  </si>
  <si>
    <t>Residues</t>
  </si>
  <si>
    <t>Nup358 bands</t>
  </si>
  <si>
    <t>BicD2 bands</t>
  </si>
  <si>
    <t>Background</t>
  </si>
  <si>
    <t>E2171A</t>
  </si>
  <si>
    <t>E2172A</t>
  </si>
  <si>
    <t>M2173A</t>
  </si>
  <si>
    <t>K2174A</t>
  </si>
  <si>
    <t>S2175A</t>
  </si>
  <si>
    <t>L2177A</t>
  </si>
  <si>
    <t>K2178A</t>
  </si>
  <si>
    <t>Difference</t>
  </si>
  <si>
    <t>D2179A</t>
  </si>
  <si>
    <t>F2180A</t>
  </si>
  <si>
    <t>K2181A</t>
  </si>
  <si>
    <t>T2182A</t>
  </si>
  <si>
    <t>F2183A</t>
  </si>
  <si>
    <t>L2184A</t>
  </si>
  <si>
    <t>2185-2240</t>
  </si>
  <si>
    <t>Integration</t>
  </si>
  <si>
    <t>BicD2/Nup358</t>
  </si>
  <si>
    <t>n/a</t>
  </si>
  <si>
    <t>Average of 3 exp.</t>
  </si>
  <si>
    <t>Error (standard deviation)</t>
  </si>
  <si>
    <t>Exp. 1</t>
  </si>
  <si>
    <t>Exp.2</t>
  </si>
  <si>
    <t>Exp. 3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</si>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</sst>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2" fontId="0" fillId="0" borderId="0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0" fillId="0" borderId="16" xfId="0" applyNumberFormat="1" applyBorder="1"/>
    <xf numFmtId="2" fontId="0" fillId="0" borderId="0" xfId="0" applyNumberFormat="1" applyFill="1" applyBorder="1"/>
    <xf numFmtId="2" fontId="0" fillId="0" borderId="0" xfId="0" applyNumberFormat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6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26776018221"/>
          <c:y val="0.67652591373144499"/>
          <c:w val="0.86212102554630299"/>
          <c:h val="0.24574343276278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B56-4727-A239-3F1BB2FBD5A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B56-4727-A239-3F1BB2FBD5AC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231-4654-A16C-5D48F3256C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7231-4654-A16C-5D48F3256C2C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B56-4727-A239-3F1BB2FBD5AC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0C4-41AC-9945-4EBEBACA726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56-4727-A239-3F1BB2FBD5A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B56-4727-A239-3F1BB2FBD5AC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231-4654-A16C-5D48F3256C2C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56-4727-A239-3F1BB2FBD5AC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56-4727-A239-3F1BB2FBD5A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B56-4727-A239-3F1BB2FBD5A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B56-4727-A239-3F1BB2FBD5AC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31-4654-A16C-5D48F3256C2C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1-4654-A16C-5D48F3256C2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1-4654-A16C-5D48F3256C2C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D69-4EA3-9455-305CB1085131}"/>
              </c:ext>
            </c:extLst>
          </c:dPt>
          <c:dLbls>
            <c:dLbl>
              <c:idx val="0"/>
              <c:layout>
                <c:manualLayout>
                  <c:x val="1.0357143190009422E-2"/>
                  <c:y val="-2.172284759506696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R2162A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CD69-4EA3-9455-305CB108513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D69-4EA3-9455-305CB108513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D69-4EA3-9455-305CB108513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K2165A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56-4727-A239-3F1BB2FBD5A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L2166A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B56-4727-A239-3F1BB2FBD5AC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I2167A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231-4654-A16C-5D48F3256C2C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Q2168A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231-4654-A16C-5D48F3256C2C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R2169A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B56-4727-A239-3F1BB2FBD5A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0C4-41AC-9945-4EBEBACA7261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E2171A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56-4727-A239-3F1BB2FBD5AC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E2172A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B56-4727-A239-3F1BB2FBD5AC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M2173A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231-4654-A16C-5D48F3256C2C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K2174A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56-4727-A239-3F1BB2FBD5AC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S2175A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D69-4EA3-9455-305CB108513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D69-4EA3-9455-305CB1085131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L2177A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56-4727-A239-3F1BB2FBD5AC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K2178A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B56-4727-A239-3F1BB2FBD5AC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D2179A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CD69-4EA3-9455-305CB1085131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US"/>
                      <a:t>F2180A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2B56-4727-A239-3F1BB2FBD5AC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K2181A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231-4654-A16C-5D48F3256C2C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T2182A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CD69-4EA3-9455-305CB1085131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F2183A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231-4654-A16C-5D48F3256C2C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L2184A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231-4654-A16C-5D48F3256C2C}"/>
                </c:ext>
              </c:extLst>
            </c:dLbl>
            <c:dLbl>
              <c:idx val="23"/>
              <c:layout>
                <c:manualLayout>
                  <c:x val="0"/>
                  <c:y val="-2.60674171140805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2185-2240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D69-4EA3-9455-305CB108513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Ref>
                <c:f>'summary and exp. 1'!$K$5:$K$28</c:f>
                <c:numCache>
                  <c:formatCode>General</c:formatCode>
                  <c:ptCount val="24"/>
                  <c:pt idx="0">
                    <c:v>3.2604425247498792E-2</c:v>
                  </c:pt>
                  <c:pt idx="1">
                    <c:v>0</c:v>
                  </c:pt>
                  <c:pt idx="2">
                    <c:v>0</c:v>
                  </c:pt>
                  <c:pt idx="3">
                    <c:v>2.677387585493347E-2</c:v>
                  </c:pt>
                  <c:pt idx="4">
                    <c:v>5.3184429383842408E-2</c:v>
                  </c:pt>
                  <c:pt idx="5">
                    <c:v>5.1237472729617428E-2</c:v>
                  </c:pt>
                  <c:pt idx="6">
                    <c:v>2.4122228060950587E-2</c:v>
                  </c:pt>
                  <c:pt idx="7">
                    <c:v>3.3542082456849587E-2</c:v>
                  </c:pt>
                  <c:pt idx="8">
                    <c:v>0</c:v>
                  </c:pt>
                  <c:pt idx="9">
                    <c:v>1.0073879519720975E-2</c:v>
                  </c:pt>
                  <c:pt idx="10">
                    <c:v>7.1618510332720053E-3</c:v>
                  </c:pt>
                  <c:pt idx="11">
                    <c:v>4.6123730965981907E-2</c:v>
                  </c:pt>
                  <c:pt idx="12">
                    <c:v>2.6602175030745096E-2</c:v>
                  </c:pt>
                  <c:pt idx="13">
                    <c:v>5.6706100187605336E-2</c:v>
                  </c:pt>
                  <c:pt idx="14">
                    <c:v>0</c:v>
                  </c:pt>
                  <c:pt idx="15">
                    <c:v>1.4199937918348371E-2</c:v>
                  </c:pt>
                  <c:pt idx="16">
                    <c:v>6.3797000426285583E-2</c:v>
                  </c:pt>
                  <c:pt idx="17">
                    <c:v>9.6074404383040768E-2</c:v>
                  </c:pt>
                  <c:pt idx="18">
                    <c:v>2.9224017776903734E-2</c:v>
                  </c:pt>
                  <c:pt idx="19">
                    <c:v>2.6512910938361025E-2</c:v>
                  </c:pt>
                  <c:pt idx="20">
                    <c:v>6.33983993148933E-2</c:v>
                  </c:pt>
                  <c:pt idx="21">
                    <c:v>5.4439127397257148E-2</c:v>
                  </c:pt>
                  <c:pt idx="22">
                    <c:v>2.5347778308253213E-2</c:v>
                  </c:pt>
                </c:numCache>
              </c:numRef>
            </c:plus>
            <c:minus>
              <c:numRef>
                <c:f>'summary and exp. 1'!$K$5:$K$28</c:f>
                <c:numCache>
                  <c:formatCode>General</c:formatCode>
                  <c:ptCount val="24"/>
                  <c:pt idx="0">
                    <c:v>3.2604425247498792E-2</c:v>
                  </c:pt>
                  <c:pt idx="1">
                    <c:v>0</c:v>
                  </c:pt>
                  <c:pt idx="2">
                    <c:v>0</c:v>
                  </c:pt>
                  <c:pt idx="3">
                    <c:v>2.677387585493347E-2</c:v>
                  </c:pt>
                  <c:pt idx="4">
                    <c:v>5.3184429383842408E-2</c:v>
                  </c:pt>
                  <c:pt idx="5">
                    <c:v>5.1237472729617428E-2</c:v>
                  </c:pt>
                  <c:pt idx="6">
                    <c:v>2.4122228060950587E-2</c:v>
                  </c:pt>
                  <c:pt idx="7">
                    <c:v>3.3542082456849587E-2</c:v>
                  </c:pt>
                  <c:pt idx="8">
                    <c:v>0</c:v>
                  </c:pt>
                  <c:pt idx="9">
                    <c:v>1.0073879519720975E-2</c:v>
                  </c:pt>
                  <c:pt idx="10">
                    <c:v>7.1618510332720053E-3</c:v>
                  </c:pt>
                  <c:pt idx="11">
                    <c:v>4.6123730965981907E-2</c:v>
                  </c:pt>
                  <c:pt idx="12">
                    <c:v>2.6602175030745096E-2</c:v>
                  </c:pt>
                  <c:pt idx="13">
                    <c:v>5.6706100187605336E-2</c:v>
                  </c:pt>
                  <c:pt idx="14">
                    <c:v>0</c:v>
                  </c:pt>
                  <c:pt idx="15">
                    <c:v>1.4199937918348371E-2</c:v>
                  </c:pt>
                  <c:pt idx="16">
                    <c:v>6.3797000426285583E-2</c:v>
                  </c:pt>
                  <c:pt idx="17">
                    <c:v>9.6074404383040768E-2</c:v>
                  </c:pt>
                  <c:pt idx="18">
                    <c:v>2.9224017776903734E-2</c:v>
                  </c:pt>
                  <c:pt idx="19">
                    <c:v>2.6512910938361025E-2</c:v>
                  </c:pt>
                  <c:pt idx="20">
                    <c:v>6.33983993148933E-2</c:v>
                  </c:pt>
                  <c:pt idx="21">
                    <c:v>5.4439127397257148E-2</c:v>
                  </c:pt>
                  <c:pt idx="22">
                    <c:v>2.5347778308253213E-2</c:v>
                  </c:pt>
                </c:numCache>
              </c:numRef>
            </c:minus>
            <c:spPr>
              <a:ln w="25400"/>
            </c:spPr>
          </c:errBars>
          <c:cat>
            <c:strRef>
              <c:f>'summary and exp. 1'!$J$5:$J$28</c:f>
              <c:strCache>
                <c:ptCount val="23"/>
                <c:pt idx="0">
                  <c:v>0.97</c:v>
                </c:pt>
                <c:pt idx="1">
                  <c:v>n/a</c:v>
                </c:pt>
                <c:pt idx="2">
                  <c:v>n/a</c:v>
                </c:pt>
                <c:pt idx="3">
                  <c:v>0.96</c:v>
                </c:pt>
                <c:pt idx="4">
                  <c:v>0.38</c:v>
                </c:pt>
                <c:pt idx="5">
                  <c:v>0.17</c:v>
                </c:pt>
                <c:pt idx="6">
                  <c:v>1.04</c:v>
                </c:pt>
                <c:pt idx="7">
                  <c:v>0.86</c:v>
                </c:pt>
                <c:pt idx="8">
                  <c:v>n/a</c:v>
                </c:pt>
                <c:pt idx="9">
                  <c:v>0.72</c:v>
                </c:pt>
                <c:pt idx="10">
                  <c:v>0.93</c:v>
                </c:pt>
                <c:pt idx="11">
                  <c:v>0.05</c:v>
                </c:pt>
                <c:pt idx="12">
                  <c:v>0.53</c:v>
                </c:pt>
                <c:pt idx="13">
                  <c:v>1.06</c:v>
                </c:pt>
                <c:pt idx="14">
                  <c:v>n/a</c:v>
                </c:pt>
                <c:pt idx="15">
                  <c:v>0.02</c:v>
                </c:pt>
                <c:pt idx="16">
                  <c:v>0.93</c:v>
                </c:pt>
                <c:pt idx="17">
                  <c:v>1.24</c:v>
                </c:pt>
                <c:pt idx="18">
                  <c:v>0.09</c:v>
                </c:pt>
                <c:pt idx="19">
                  <c:v>0.87</c:v>
                </c:pt>
                <c:pt idx="20">
                  <c:v>1.30</c:v>
                </c:pt>
                <c:pt idx="21">
                  <c:v>0.54</c:v>
                </c:pt>
                <c:pt idx="22">
                  <c:v>0.05</c:v>
                </c:pt>
              </c:strCache>
            </c:strRef>
          </c:cat>
          <c:val>
            <c:numRef>
              <c:f>'summary and exp. 1'!$J$5:$J$27</c:f>
              <c:numCache>
                <c:formatCode>0.00</c:formatCode>
                <c:ptCount val="23"/>
                <c:pt idx="0">
                  <c:v>0.97264271759878795</c:v>
                </c:pt>
                <c:pt idx="1">
                  <c:v>0</c:v>
                </c:pt>
                <c:pt idx="2">
                  <c:v>0</c:v>
                </c:pt>
                <c:pt idx="3">
                  <c:v>0.96340925865992999</c:v>
                </c:pt>
                <c:pt idx="4">
                  <c:v>0.37741220970904771</c:v>
                </c:pt>
                <c:pt idx="5">
                  <c:v>0.17425841362208153</c:v>
                </c:pt>
                <c:pt idx="6">
                  <c:v>1.0354934259125985</c:v>
                </c:pt>
                <c:pt idx="7">
                  <c:v>0.85690380967394242</c:v>
                </c:pt>
                <c:pt idx="8">
                  <c:v>0</c:v>
                </c:pt>
                <c:pt idx="9">
                  <c:v>0.71716862837038275</c:v>
                </c:pt>
                <c:pt idx="10">
                  <c:v>0.92669382935228162</c:v>
                </c:pt>
                <c:pt idx="11">
                  <c:v>5.2656238011124866E-2</c:v>
                </c:pt>
                <c:pt idx="12">
                  <c:v>0.52857907522465997</c:v>
                </c:pt>
                <c:pt idx="13">
                  <c:v>1.0578033532278368</c:v>
                </c:pt>
                <c:pt idx="14">
                  <c:v>0</c:v>
                </c:pt>
                <c:pt idx="15">
                  <c:v>1.948023686139921E-2</c:v>
                </c:pt>
                <c:pt idx="16">
                  <c:v>0.92793371837839589</c:v>
                </c:pt>
                <c:pt idx="17">
                  <c:v>1.2356542500739527</c:v>
                </c:pt>
                <c:pt idx="18">
                  <c:v>9.4289906550643246E-2</c:v>
                </c:pt>
                <c:pt idx="19">
                  <c:v>0.86719766581543334</c:v>
                </c:pt>
                <c:pt idx="20">
                  <c:v>1.2982836856630244</c:v>
                </c:pt>
                <c:pt idx="21">
                  <c:v>0.54276806770163677</c:v>
                </c:pt>
                <c:pt idx="22">
                  <c:v>5.1418778376347424E-2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6-4727-A239-3F1BB2FBD5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"/>
        <c:overlap val="-27"/>
        <c:axId val="-2092033240"/>
        <c:axId val="-2092026008"/>
      </c:barChart>
      <c:catAx>
        <c:axId val="-2092033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2026008"/>
        <c:crosses val="autoZero"/>
        <c:auto val="1"/>
        <c:lblAlgn val="ctr"/>
        <c:lblOffset val="100"/>
        <c:noMultiLvlLbl val="0"/>
      </c:catAx>
      <c:valAx>
        <c:axId val="-2092026008"/>
        <c:scaling>
          <c:orientation val="minMax"/>
          <c:max val="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BicD2/Nup358</a:t>
                </a:r>
                <a:endParaRPr lang="en-US" sz="1800" b="1">
                  <a:solidFill>
                    <a:sysClr val="windowText" lastClr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48093834119047E-2"/>
              <c:y val="0.661504973472244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/>
                <a:ea typeface="+mn-ea"/>
                <a:cs typeface="+mn-cs"/>
              </a:defRPr>
            </a:pPr>
            <a:endParaRPr lang="en-US"/>
          </a:p>
        </c:txPr>
        <c:crossAx val="-2092033240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26776018221"/>
          <c:y val="0.67652591373144499"/>
          <c:w val="0.86212102554630299"/>
          <c:h val="0.24574343276278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6A-4141-A675-9995CEF8DB0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6A-4141-A675-9995CEF8DB0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6A-4141-A675-9995CEF8DB0F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6A-4141-A675-9995CEF8DB0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6A-4141-A675-9995CEF8DB0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6A-4141-A675-9995CEF8DB0F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6A-4141-A675-9995CEF8DB0F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96A-4141-A675-9995CEF8DB0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96A-4141-A675-9995CEF8DB0F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96A-4141-A675-9995CEF8DB0F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96A-4141-A675-9995CEF8DB0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96A-4141-A675-9995CEF8DB0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6A-4141-A675-9995CEF8DB0F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6A-4141-A675-9995CEF8DB0F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96A-4141-A675-9995CEF8DB0F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296A-4141-A675-9995CEF8DB0F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96A-4141-A675-9995CEF8DB0F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96A-4141-A675-9995CEF8DB0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96A-4141-A675-9995CEF8DB0F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'summary and exp. 1'!$K$4:$K$28</c:f>
                <c:numCache>
                  <c:formatCode>General</c:formatCode>
                  <c:ptCount val="25"/>
                  <c:pt idx="0">
                    <c:v>0</c:v>
                  </c:pt>
                  <c:pt idx="1">
                    <c:v>3.2604425247498792E-2</c:v>
                  </c:pt>
                  <c:pt idx="2">
                    <c:v>0</c:v>
                  </c:pt>
                  <c:pt idx="3">
                    <c:v>0</c:v>
                  </c:pt>
                  <c:pt idx="4">
                    <c:v>2.677387585493347E-2</c:v>
                  </c:pt>
                  <c:pt idx="5">
                    <c:v>5.3184429383842408E-2</c:v>
                  </c:pt>
                  <c:pt idx="6">
                    <c:v>5.1237472729617428E-2</c:v>
                  </c:pt>
                  <c:pt idx="7">
                    <c:v>2.4122228060950587E-2</c:v>
                  </c:pt>
                  <c:pt idx="8">
                    <c:v>3.3542082456849587E-2</c:v>
                  </c:pt>
                  <c:pt idx="9">
                    <c:v>0</c:v>
                  </c:pt>
                  <c:pt idx="10">
                    <c:v>1.0073879519720975E-2</c:v>
                  </c:pt>
                  <c:pt idx="11">
                    <c:v>7.1618510332720053E-3</c:v>
                  </c:pt>
                  <c:pt idx="12">
                    <c:v>4.6123730965981907E-2</c:v>
                  </c:pt>
                  <c:pt idx="13">
                    <c:v>2.6602175030745096E-2</c:v>
                  </c:pt>
                  <c:pt idx="14">
                    <c:v>5.6706100187605336E-2</c:v>
                  </c:pt>
                  <c:pt idx="15">
                    <c:v>0</c:v>
                  </c:pt>
                  <c:pt idx="16">
                    <c:v>1.4199937918348371E-2</c:v>
                  </c:pt>
                  <c:pt idx="17">
                    <c:v>6.3797000426285583E-2</c:v>
                  </c:pt>
                  <c:pt idx="18">
                    <c:v>9.6074404383040768E-2</c:v>
                  </c:pt>
                  <c:pt idx="19">
                    <c:v>2.9224017776903734E-2</c:v>
                  </c:pt>
                  <c:pt idx="20">
                    <c:v>2.6512910938361025E-2</c:v>
                  </c:pt>
                  <c:pt idx="21">
                    <c:v>6.33983993148933E-2</c:v>
                  </c:pt>
                  <c:pt idx="22">
                    <c:v>5.4439127397257148E-2</c:v>
                  </c:pt>
                  <c:pt idx="23">
                    <c:v>2.5347778308253213E-2</c:v>
                  </c:pt>
                </c:numCache>
              </c:numRef>
            </c:plus>
            <c:minus>
              <c:numRef>
                <c:f>'summary and exp. 1'!$K$4:$K$28</c:f>
                <c:numCache>
                  <c:formatCode>General</c:formatCode>
                  <c:ptCount val="25"/>
                  <c:pt idx="0">
                    <c:v>0</c:v>
                  </c:pt>
                  <c:pt idx="1">
                    <c:v>3.2604425247498792E-2</c:v>
                  </c:pt>
                  <c:pt idx="2">
                    <c:v>0</c:v>
                  </c:pt>
                  <c:pt idx="3">
                    <c:v>0</c:v>
                  </c:pt>
                  <c:pt idx="4">
                    <c:v>2.677387585493347E-2</c:v>
                  </c:pt>
                  <c:pt idx="5">
                    <c:v>5.3184429383842408E-2</c:v>
                  </c:pt>
                  <c:pt idx="6">
                    <c:v>5.1237472729617428E-2</c:v>
                  </c:pt>
                  <c:pt idx="7">
                    <c:v>2.4122228060950587E-2</c:v>
                  </c:pt>
                  <c:pt idx="8">
                    <c:v>3.3542082456849587E-2</c:v>
                  </c:pt>
                  <c:pt idx="9">
                    <c:v>0</c:v>
                  </c:pt>
                  <c:pt idx="10">
                    <c:v>1.0073879519720975E-2</c:v>
                  </c:pt>
                  <c:pt idx="11">
                    <c:v>7.1618510332720053E-3</c:v>
                  </c:pt>
                  <c:pt idx="12">
                    <c:v>4.6123730965981907E-2</c:v>
                  </c:pt>
                  <c:pt idx="13">
                    <c:v>2.6602175030745096E-2</c:v>
                  </c:pt>
                  <c:pt idx="14">
                    <c:v>5.6706100187605336E-2</c:v>
                  </c:pt>
                  <c:pt idx="15">
                    <c:v>0</c:v>
                  </c:pt>
                  <c:pt idx="16">
                    <c:v>1.4199937918348371E-2</c:v>
                  </c:pt>
                  <c:pt idx="17">
                    <c:v>6.3797000426285583E-2</c:v>
                  </c:pt>
                  <c:pt idx="18">
                    <c:v>9.6074404383040768E-2</c:v>
                  </c:pt>
                  <c:pt idx="19">
                    <c:v>2.9224017776903734E-2</c:v>
                  </c:pt>
                  <c:pt idx="20">
                    <c:v>2.6512910938361025E-2</c:v>
                  </c:pt>
                  <c:pt idx="21">
                    <c:v>6.33983993148933E-2</c:v>
                  </c:pt>
                  <c:pt idx="22">
                    <c:v>5.4439127397257148E-2</c:v>
                  </c:pt>
                  <c:pt idx="23">
                    <c:v>2.5347778308253213E-2</c:v>
                  </c:pt>
                </c:numCache>
              </c:numRef>
            </c:minus>
            <c:spPr>
              <a:ln w="25400"/>
            </c:spPr>
          </c:errBars>
          <c:cat>
            <c:strRef>
              <c:f>'summary and exp. 1'!$J$4:$J$28</c:f>
              <c:strCache>
                <c:ptCount val="24"/>
                <c:pt idx="0">
                  <c:v>1.00</c:v>
                </c:pt>
                <c:pt idx="1">
                  <c:v>0.97</c:v>
                </c:pt>
                <c:pt idx="2">
                  <c:v>n/a</c:v>
                </c:pt>
                <c:pt idx="3">
                  <c:v>n/a</c:v>
                </c:pt>
                <c:pt idx="4">
                  <c:v>0.96</c:v>
                </c:pt>
                <c:pt idx="5">
                  <c:v>0.38</c:v>
                </c:pt>
                <c:pt idx="6">
                  <c:v>0.17</c:v>
                </c:pt>
                <c:pt idx="7">
                  <c:v>1.04</c:v>
                </c:pt>
                <c:pt idx="8">
                  <c:v>0.86</c:v>
                </c:pt>
                <c:pt idx="9">
                  <c:v>n/a</c:v>
                </c:pt>
                <c:pt idx="10">
                  <c:v>0.72</c:v>
                </c:pt>
                <c:pt idx="11">
                  <c:v>0.93</c:v>
                </c:pt>
                <c:pt idx="12">
                  <c:v>0.05</c:v>
                </c:pt>
                <c:pt idx="13">
                  <c:v>0.53</c:v>
                </c:pt>
                <c:pt idx="14">
                  <c:v>1.06</c:v>
                </c:pt>
                <c:pt idx="15">
                  <c:v>n/a</c:v>
                </c:pt>
                <c:pt idx="16">
                  <c:v>0.02</c:v>
                </c:pt>
                <c:pt idx="17">
                  <c:v>0.93</c:v>
                </c:pt>
                <c:pt idx="18">
                  <c:v>1.24</c:v>
                </c:pt>
                <c:pt idx="19">
                  <c:v>0.09</c:v>
                </c:pt>
                <c:pt idx="20">
                  <c:v>0.87</c:v>
                </c:pt>
                <c:pt idx="21">
                  <c:v>1.30</c:v>
                </c:pt>
                <c:pt idx="22">
                  <c:v>0.54</c:v>
                </c:pt>
                <c:pt idx="23">
                  <c:v>0.05</c:v>
                </c:pt>
              </c:strCache>
            </c:strRef>
          </c:cat>
          <c:val>
            <c:numRef>
              <c:f>'summary and exp. 1'!$J$4:$J$27</c:f>
              <c:numCache>
                <c:formatCode>0.00</c:formatCode>
                <c:ptCount val="24"/>
                <c:pt idx="0">
                  <c:v>1</c:v>
                </c:pt>
                <c:pt idx="1">
                  <c:v>0.97264271759878795</c:v>
                </c:pt>
                <c:pt idx="2">
                  <c:v>0</c:v>
                </c:pt>
                <c:pt idx="3">
                  <c:v>0</c:v>
                </c:pt>
                <c:pt idx="4">
                  <c:v>0.96340925865992999</c:v>
                </c:pt>
                <c:pt idx="5">
                  <c:v>0.37741220970904771</c:v>
                </c:pt>
                <c:pt idx="6">
                  <c:v>0.17425841362208153</c:v>
                </c:pt>
                <c:pt idx="7">
                  <c:v>1.0354934259125985</c:v>
                </c:pt>
                <c:pt idx="8">
                  <c:v>0.85690380967394242</c:v>
                </c:pt>
                <c:pt idx="9">
                  <c:v>0</c:v>
                </c:pt>
                <c:pt idx="10">
                  <c:v>0.71716862837038275</c:v>
                </c:pt>
                <c:pt idx="11">
                  <c:v>0.92669382935228162</c:v>
                </c:pt>
                <c:pt idx="12">
                  <c:v>5.2656238011124866E-2</c:v>
                </c:pt>
                <c:pt idx="13">
                  <c:v>0.52857907522465997</c:v>
                </c:pt>
                <c:pt idx="14">
                  <c:v>1.0578033532278368</c:v>
                </c:pt>
                <c:pt idx="15">
                  <c:v>0</c:v>
                </c:pt>
                <c:pt idx="16">
                  <c:v>1.948023686139921E-2</c:v>
                </c:pt>
                <c:pt idx="17">
                  <c:v>0.92793371837839589</c:v>
                </c:pt>
                <c:pt idx="18">
                  <c:v>1.2356542500739527</c:v>
                </c:pt>
                <c:pt idx="19">
                  <c:v>9.4289906550643246E-2</c:v>
                </c:pt>
                <c:pt idx="20">
                  <c:v>0.86719766581543334</c:v>
                </c:pt>
                <c:pt idx="21">
                  <c:v>1.2982836856630244</c:v>
                </c:pt>
                <c:pt idx="22">
                  <c:v>0.54276806770163677</c:v>
                </c:pt>
                <c:pt idx="23">
                  <c:v>5.1418778376347424E-2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96A-4141-A675-9995CEF8DB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"/>
        <c:overlap val="-27"/>
        <c:axId val="-2092033240"/>
        <c:axId val="-2092026008"/>
      </c:barChart>
      <c:catAx>
        <c:axId val="-2092033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2026008"/>
        <c:crosses val="autoZero"/>
        <c:auto val="1"/>
        <c:lblAlgn val="ctr"/>
        <c:lblOffset val="100"/>
        <c:noMultiLvlLbl val="0"/>
      </c:catAx>
      <c:valAx>
        <c:axId val="-2092026008"/>
        <c:scaling>
          <c:orientation val="minMax"/>
          <c:max val="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BicD2/Nup358</a:t>
                </a:r>
                <a:endParaRPr lang="en-US" sz="1800" b="1">
                  <a:solidFill>
                    <a:sysClr val="windowText" lastClr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48093834119047E-2"/>
              <c:y val="0.661504973472244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/>
                <a:ea typeface="+mn-ea"/>
                <a:cs typeface="+mn-cs"/>
              </a:defRPr>
            </a:pPr>
            <a:endParaRPr lang="en-US"/>
          </a:p>
        </c:txPr>
        <c:crossAx val="-2092033240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8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9402" cy="58323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44050" cy="6848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" zoomScale="140" zoomScaleNormal="140" workbookViewId="0">
      <selection activeCell="K37" sqref="K3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F5" workbookViewId="0">
      <selection activeCell="M11" sqref="M11"/>
    </sheetView>
  </sheetViews>
  <sheetFormatPr defaultColWidth="8.85546875" defaultRowHeight="15" x14ac:dyDescent="0.25"/>
  <cols>
    <col min="1" max="1" width="17.42578125" customWidth="1"/>
    <col min="3" max="3" width="11.28515625" customWidth="1"/>
    <col min="4" max="4" width="10.42578125" customWidth="1"/>
    <col min="6" max="6" width="36.42578125" customWidth="1"/>
    <col min="10" max="10" width="19.85546875" customWidth="1"/>
    <col min="11" max="11" width="17.140625" customWidth="1"/>
    <col min="12" max="14" width="10.5703125" bestFit="1" customWidth="1"/>
    <col min="16" max="16" width="13.7109375" bestFit="1" customWidth="1"/>
    <col min="17" max="19" width="10.5703125" bestFit="1" customWidth="1"/>
  </cols>
  <sheetData>
    <row r="1" spans="1:14" x14ac:dyDescent="0.25">
      <c r="A1" t="s">
        <v>32</v>
      </c>
      <c r="J1" s="19" t="s">
        <v>35</v>
      </c>
    </row>
    <row r="2" spans="1:14" x14ac:dyDescent="0.25">
      <c r="A2" s="1" t="s">
        <v>9</v>
      </c>
      <c r="B2" s="2" t="s">
        <v>27</v>
      </c>
      <c r="C2" s="2"/>
      <c r="D2" s="2"/>
      <c r="E2" s="2"/>
      <c r="F2" s="2"/>
      <c r="G2" s="2"/>
      <c r="H2" s="3"/>
    </row>
    <row r="3" spans="1:14" x14ac:dyDescent="0.25">
      <c r="A3" s="4" t="s">
        <v>8</v>
      </c>
      <c r="B3" s="5" t="s">
        <v>0</v>
      </c>
      <c r="C3" s="5" t="s">
        <v>11</v>
      </c>
      <c r="D3" s="5" t="s">
        <v>19</v>
      </c>
      <c r="E3" s="5"/>
      <c r="F3" s="5"/>
      <c r="G3" s="5"/>
      <c r="H3" s="6"/>
      <c r="J3" t="s">
        <v>30</v>
      </c>
      <c r="K3" t="s">
        <v>31</v>
      </c>
    </row>
    <row r="4" spans="1:14" x14ac:dyDescent="0.25">
      <c r="A4" s="4" t="s">
        <v>1</v>
      </c>
      <c r="B4" s="5">
        <v>35189.074999999997</v>
      </c>
      <c r="C4" s="5">
        <v>4256.9530000000004</v>
      </c>
      <c r="D4" s="7">
        <f>B4-C4</f>
        <v>30932.121999999996</v>
      </c>
      <c r="E4" s="5">
        <f>D4/D4</f>
        <v>1</v>
      </c>
      <c r="F4" s="5"/>
      <c r="G4" s="5"/>
      <c r="H4" s="6"/>
      <c r="I4" s="14" t="s">
        <v>1</v>
      </c>
      <c r="J4" s="16">
        <v>1</v>
      </c>
      <c r="K4" s="16">
        <v>0</v>
      </c>
      <c r="M4" s="13"/>
      <c r="N4" s="13"/>
    </row>
    <row r="5" spans="1:14" x14ac:dyDescent="0.25">
      <c r="A5" s="4" t="s">
        <v>2</v>
      </c>
      <c r="B5" s="5">
        <v>40925.023999999998</v>
      </c>
      <c r="C5" s="5">
        <v>13514.66</v>
      </c>
      <c r="D5" s="7">
        <f t="shared" ref="D5" si="0">B5-C5</f>
        <v>27410.363999999998</v>
      </c>
      <c r="E5" s="5">
        <f>D5/D4</f>
        <v>0.88614560617600047</v>
      </c>
      <c r="F5" s="5"/>
      <c r="G5" s="5"/>
      <c r="H5" s="6"/>
      <c r="I5" s="14">
        <v>2162</v>
      </c>
      <c r="J5" s="16">
        <v>0.97264271759878795</v>
      </c>
      <c r="K5" s="16">
        <v>3.2604425247498792E-2</v>
      </c>
      <c r="M5" s="13"/>
      <c r="N5" s="13"/>
    </row>
    <row r="6" spans="1:14" x14ac:dyDescent="0.25">
      <c r="A6" s="4" t="s">
        <v>3</v>
      </c>
      <c r="B6" s="5">
        <v>31758.639999999999</v>
      </c>
      <c r="C6" s="5">
        <v>16646.103999999999</v>
      </c>
      <c r="D6" s="7">
        <f>B6-C6</f>
        <v>15112.536</v>
      </c>
      <c r="E6" s="5">
        <f>D6/D4</f>
        <v>0.48857094253022804</v>
      </c>
      <c r="F6" s="5"/>
      <c r="G6" s="5"/>
      <c r="H6" s="6"/>
      <c r="I6" s="14">
        <v>2163</v>
      </c>
      <c r="J6" s="20" t="s">
        <v>29</v>
      </c>
      <c r="K6" s="20" t="s">
        <v>29</v>
      </c>
      <c r="M6" s="13"/>
      <c r="N6" s="13"/>
    </row>
    <row r="7" spans="1:14" x14ac:dyDescent="0.25">
      <c r="A7" s="4" t="s">
        <v>4</v>
      </c>
      <c r="B7" s="5">
        <v>62966.731</v>
      </c>
      <c r="C7" s="5">
        <v>26846.196</v>
      </c>
      <c r="D7" s="7">
        <f>B7-C7</f>
        <v>36120.535000000003</v>
      </c>
      <c r="E7" s="5">
        <f>D7/D4</f>
        <v>1.1677354369674349</v>
      </c>
      <c r="F7" s="5"/>
      <c r="G7" s="5"/>
      <c r="H7" s="6"/>
      <c r="I7" s="14">
        <v>2164</v>
      </c>
      <c r="J7" s="20" t="s">
        <v>29</v>
      </c>
      <c r="K7" s="20" t="s">
        <v>29</v>
      </c>
      <c r="M7" s="13"/>
      <c r="N7" s="13"/>
    </row>
    <row r="8" spans="1:14" x14ac:dyDescent="0.25">
      <c r="A8" s="4" t="s">
        <v>5</v>
      </c>
      <c r="B8" s="5">
        <v>70190.245999999999</v>
      </c>
      <c r="C8" s="5">
        <v>32558.196</v>
      </c>
      <c r="D8" s="7">
        <f>B8-C8</f>
        <v>37632.050000000003</v>
      </c>
      <c r="E8" s="5">
        <f t="shared" ref="E8" si="1">D8/D7</f>
        <v>1.0418464178340658</v>
      </c>
      <c r="F8" s="5"/>
      <c r="G8" s="5"/>
      <c r="H8" s="6"/>
      <c r="I8" s="14">
        <v>2165</v>
      </c>
      <c r="J8" s="16">
        <v>0.96340925865992999</v>
      </c>
      <c r="K8" s="16">
        <v>2.677387585493347E-2</v>
      </c>
      <c r="M8" s="13"/>
      <c r="N8" s="13"/>
    </row>
    <row r="9" spans="1:14" x14ac:dyDescent="0.25">
      <c r="A9" s="4" t="s">
        <v>6</v>
      </c>
      <c r="B9" s="5">
        <v>60988.832000000002</v>
      </c>
      <c r="C9" s="5">
        <v>34577.711000000003</v>
      </c>
      <c r="D9" s="7">
        <f>B9-C9</f>
        <v>26411.120999999999</v>
      </c>
      <c r="E9" s="5">
        <f>D9/D4</f>
        <v>0.85384122692908049</v>
      </c>
      <c r="F9" s="5"/>
      <c r="G9" s="5"/>
      <c r="H9" s="6"/>
      <c r="I9" s="14">
        <v>2166</v>
      </c>
      <c r="J9" s="16">
        <v>0.37741220970904771</v>
      </c>
      <c r="K9" s="16">
        <v>5.3184429383842408E-2</v>
      </c>
      <c r="M9" s="13"/>
      <c r="N9" s="13"/>
    </row>
    <row r="10" spans="1:14" x14ac:dyDescent="0.25">
      <c r="A10" s="4" t="s">
        <v>7</v>
      </c>
      <c r="B10" s="5">
        <v>68323.61</v>
      </c>
      <c r="C10" s="5">
        <v>44292.317000000003</v>
      </c>
      <c r="D10" s="7">
        <f>B10-C10</f>
        <v>24031.292999999998</v>
      </c>
      <c r="E10" s="5">
        <f>D10/D4</f>
        <v>0.77690411928415393</v>
      </c>
      <c r="F10" s="5"/>
      <c r="G10" s="5"/>
      <c r="H10" s="6"/>
      <c r="I10" s="14">
        <v>2167</v>
      </c>
      <c r="J10" s="16">
        <v>0.17425841362208153</v>
      </c>
      <c r="K10" s="16">
        <v>5.1237472729617428E-2</v>
      </c>
      <c r="M10" s="13"/>
      <c r="N10" s="13"/>
    </row>
    <row r="11" spans="1:14" x14ac:dyDescent="0.25">
      <c r="F11" s="5"/>
      <c r="G11" s="5"/>
      <c r="H11" s="6"/>
      <c r="I11" s="14">
        <v>2168</v>
      </c>
      <c r="J11" s="16">
        <v>1.0354934259125985</v>
      </c>
      <c r="K11" s="16">
        <v>2.4122228060950587E-2</v>
      </c>
      <c r="M11" s="13"/>
      <c r="N11" s="13"/>
    </row>
    <row r="12" spans="1:14" x14ac:dyDescent="0.25">
      <c r="F12" s="5"/>
      <c r="G12" s="5"/>
      <c r="H12" s="6"/>
      <c r="I12" s="14">
        <v>2169</v>
      </c>
      <c r="J12" s="16">
        <v>0.85690380967394242</v>
      </c>
      <c r="K12" s="16">
        <v>3.3542082456849587E-2</v>
      </c>
      <c r="M12" s="13"/>
      <c r="N12" s="13"/>
    </row>
    <row r="13" spans="1:14" x14ac:dyDescent="0.25">
      <c r="A13" s="4"/>
      <c r="B13" s="5"/>
      <c r="C13" s="5"/>
      <c r="D13" s="7"/>
      <c r="E13" s="5"/>
      <c r="F13" s="5"/>
      <c r="G13" s="5"/>
      <c r="H13" s="6"/>
      <c r="I13" s="14">
        <v>2170</v>
      </c>
      <c r="J13" s="20" t="s">
        <v>29</v>
      </c>
      <c r="K13" s="20" t="s">
        <v>29</v>
      </c>
      <c r="M13" s="13"/>
      <c r="N13" s="13"/>
    </row>
    <row r="14" spans="1:14" x14ac:dyDescent="0.25">
      <c r="A14" s="4"/>
      <c r="B14" s="5"/>
      <c r="C14" s="5"/>
      <c r="D14" s="5"/>
      <c r="E14" s="5"/>
      <c r="F14" s="5"/>
      <c r="G14" s="5"/>
      <c r="H14" s="6"/>
      <c r="I14" s="14">
        <v>2171</v>
      </c>
      <c r="J14" s="16">
        <v>0.71716862837038275</v>
      </c>
      <c r="K14" s="16">
        <v>1.0073879519720975E-2</v>
      </c>
      <c r="M14" s="13"/>
      <c r="N14" s="13"/>
    </row>
    <row r="15" spans="1:14" x14ac:dyDescent="0.25">
      <c r="A15" s="4"/>
      <c r="B15" s="5" t="s">
        <v>27</v>
      </c>
      <c r="C15" s="5"/>
      <c r="D15" s="5"/>
      <c r="E15" s="5"/>
      <c r="F15" s="5"/>
      <c r="G15" s="5"/>
      <c r="H15" s="6"/>
      <c r="I15" s="14">
        <v>2172</v>
      </c>
      <c r="J15" s="16">
        <v>0.92669382935228162</v>
      </c>
      <c r="K15" s="16">
        <v>7.1618510332720053E-3</v>
      </c>
      <c r="M15" s="13"/>
      <c r="N15" s="13"/>
    </row>
    <row r="16" spans="1:14" x14ac:dyDescent="0.25">
      <c r="A16" s="4" t="s">
        <v>10</v>
      </c>
      <c r="B16" s="5" t="s">
        <v>8</v>
      </c>
      <c r="C16" s="5" t="s">
        <v>11</v>
      </c>
      <c r="D16" s="5" t="s">
        <v>19</v>
      </c>
      <c r="E16" s="5"/>
      <c r="F16" s="5"/>
      <c r="G16" s="5"/>
      <c r="H16" s="6"/>
      <c r="I16" s="14">
        <v>2173</v>
      </c>
      <c r="J16" s="16">
        <v>5.2656238011124866E-2</v>
      </c>
      <c r="K16" s="16">
        <v>4.6123730965981907E-2</v>
      </c>
      <c r="M16" s="13"/>
      <c r="N16" s="13"/>
    </row>
    <row r="17" spans="1:14" x14ac:dyDescent="0.25">
      <c r="A17" s="4" t="s">
        <v>1</v>
      </c>
      <c r="B17" s="5">
        <v>40311.803</v>
      </c>
      <c r="C17" s="5">
        <v>4066.56</v>
      </c>
      <c r="D17" s="5">
        <f t="shared" ref="D17:D18" si="2">B17-C17</f>
        <v>36245.243000000002</v>
      </c>
      <c r="E17" s="5">
        <f>D17/D17</f>
        <v>1</v>
      </c>
      <c r="F17" s="7">
        <f t="shared" ref="F17:F23" si="3">E17/E4</f>
        <v>1</v>
      </c>
      <c r="G17" s="5"/>
      <c r="H17" s="6"/>
      <c r="I17" s="14">
        <v>2174</v>
      </c>
      <c r="J17" s="16">
        <v>0.52857907522465997</v>
      </c>
      <c r="K17" s="16">
        <v>2.6602175030745096E-2</v>
      </c>
      <c r="M17" s="13"/>
      <c r="N17" s="13"/>
    </row>
    <row r="18" spans="1:14" x14ac:dyDescent="0.25">
      <c r="A18" s="4" t="s">
        <v>2</v>
      </c>
      <c r="B18" s="5">
        <v>50453.894</v>
      </c>
      <c r="C18" s="5">
        <v>17785.773000000001</v>
      </c>
      <c r="D18" s="5">
        <f t="shared" si="2"/>
        <v>32668.120999999999</v>
      </c>
      <c r="E18" s="5">
        <f>D18/D17</f>
        <v>0.90130782127740172</v>
      </c>
      <c r="F18" s="7">
        <f t="shared" si="3"/>
        <v>1.0171102976708659</v>
      </c>
      <c r="G18" s="5"/>
      <c r="H18" s="6"/>
      <c r="I18" s="14">
        <v>2175</v>
      </c>
      <c r="J18" s="16">
        <v>1.0578033532278368</v>
      </c>
      <c r="K18" s="16">
        <v>5.6706100187605336E-2</v>
      </c>
      <c r="M18" s="13"/>
      <c r="N18" s="13"/>
    </row>
    <row r="19" spans="1:14" x14ac:dyDescent="0.25">
      <c r="A19" s="4" t="s">
        <v>3</v>
      </c>
      <c r="B19" s="5">
        <v>39338.146000000001</v>
      </c>
      <c r="C19" s="5">
        <v>21928.316999999999</v>
      </c>
      <c r="D19" s="5">
        <f>B19-C19</f>
        <v>17409.829000000002</v>
      </c>
      <c r="E19" s="5">
        <f>D19/D17</f>
        <v>0.48033417792232763</v>
      </c>
      <c r="F19" s="7">
        <f t="shared" si="3"/>
        <v>0.98314110829996648</v>
      </c>
      <c r="G19" s="5"/>
      <c r="H19" s="6"/>
      <c r="I19" s="14">
        <v>2176</v>
      </c>
      <c r="J19" s="16" t="s">
        <v>29</v>
      </c>
      <c r="K19" s="16" t="s">
        <v>29</v>
      </c>
      <c r="M19" s="13"/>
      <c r="N19" s="13"/>
    </row>
    <row r="20" spans="1:14" x14ac:dyDescent="0.25">
      <c r="A20" s="4" t="s">
        <v>4</v>
      </c>
      <c r="B20" s="5">
        <v>43429.974000000002</v>
      </c>
      <c r="C20" s="5">
        <v>29689.852999999999</v>
      </c>
      <c r="D20" s="5">
        <f>B20-C20</f>
        <v>13740.121000000003</v>
      </c>
      <c r="E20" s="5">
        <f>D20/D17</f>
        <v>0.3790875674360909</v>
      </c>
      <c r="F20" s="7">
        <f t="shared" si="3"/>
        <v>0.32463480633983938</v>
      </c>
      <c r="G20" s="5"/>
      <c r="H20" s="6"/>
      <c r="I20" s="14">
        <v>2177</v>
      </c>
      <c r="J20" s="16">
        <v>1.948023686139921E-2</v>
      </c>
      <c r="K20" s="16">
        <v>1.4199937918348371E-2</v>
      </c>
      <c r="M20" s="13"/>
      <c r="N20" s="13"/>
    </row>
    <row r="21" spans="1:14" x14ac:dyDescent="0.25">
      <c r="A21" s="4" t="s">
        <v>5</v>
      </c>
      <c r="B21" s="5">
        <v>43615.317000000003</v>
      </c>
      <c r="C21" s="5">
        <v>34497.074999999997</v>
      </c>
      <c r="D21" s="5">
        <f>B21-C21</f>
        <v>9118.2420000000056</v>
      </c>
      <c r="E21" s="5">
        <f>D21/D17</f>
        <v>0.25157072336361508</v>
      </c>
      <c r="F21" s="12">
        <f t="shared" si="3"/>
        <v>0.24146622674637114</v>
      </c>
      <c r="G21" s="5"/>
      <c r="H21" s="6"/>
      <c r="I21" s="14">
        <v>2178</v>
      </c>
      <c r="J21" s="16">
        <v>0.92793371837839589</v>
      </c>
      <c r="K21" s="16">
        <v>6.3797000426285583E-2</v>
      </c>
      <c r="M21" s="13"/>
      <c r="N21" s="13"/>
    </row>
    <row r="22" spans="1:14" x14ac:dyDescent="0.25">
      <c r="A22" s="4" t="s">
        <v>6</v>
      </c>
      <c r="B22" s="5">
        <v>77070.923999999999</v>
      </c>
      <c r="C22" s="5">
        <v>44320.267</v>
      </c>
      <c r="D22" s="5">
        <f>B22-C22</f>
        <v>32750.656999999999</v>
      </c>
      <c r="E22" s="5">
        <f>D22/D17</f>
        <v>0.90358497527523807</v>
      </c>
      <c r="F22" s="12">
        <f t="shared" si="3"/>
        <v>1.058258780177511</v>
      </c>
      <c r="G22" s="5"/>
      <c r="H22" s="6"/>
      <c r="I22" s="14">
        <v>2179</v>
      </c>
      <c r="J22" s="16">
        <v>1.2356542500739527</v>
      </c>
      <c r="K22" s="16">
        <v>9.6074404383040768E-2</v>
      </c>
      <c r="M22" s="13"/>
      <c r="N22" s="13"/>
    </row>
    <row r="23" spans="1:14" x14ac:dyDescent="0.25">
      <c r="A23" s="8" t="s">
        <v>7</v>
      </c>
      <c r="B23" s="9">
        <v>70374.145999999993</v>
      </c>
      <c r="C23" s="9">
        <v>46931.731</v>
      </c>
      <c r="D23" s="9">
        <f>B23-C23</f>
        <v>23442.414999999994</v>
      </c>
      <c r="E23" s="5">
        <f>D23/D17</f>
        <v>0.64677218469745101</v>
      </c>
      <c r="F23" s="11">
        <f t="shared" si="3"/>
        <v>0.83249936336209984</v>
      </c>
      <c r="G23" s="9"/>
      <c r="H23" s="10"/>
      <c r="I23" s="22">
        <v>2180</v>
      </c>
      <c r="J23" s="16">
        <v>9.4289906550643246E-2</v>
      </c>
      <c r="K23" s="16">
        <v>2.9224017776903734E-2</v>
      </c>
      <c r="M23" s="13"/>
      <c r="N23" s="13"/>
    </row>
    <row r="24" spans="1:14" x14ac:dyDescent="0.25">
      <c r="H24" s="2"/>
      <c r="I24" s="22">
        <v>2181</v>
      </c>
      <c r="J24" s="16">
        <v>0.86719766581543334</v>
      </c>
      <c r="K24" s="16">
        <v>2.6512910938361025E-2</v>
      </c>
      <c r="M24" s="13"/>
      <c r="N24" s="13"/>
    </row>
    <row r="25" spans="1:14" x14ac:dyDescent="0.25">
      <c r="H25" s="9"/>
      <c r="I25" s="14">
        <v>2182</v>
      </c>
      <c r="J25" s="16">
        <v>1.2982836856630244</v>
      </c>
      <c r="K25" s="16">
        <v>6.33983993148933E-2</v>
      </c>
      <c r="M25" s="13"/>
      <c r="N25" s="13"/>
    </row>
    <row r="26" spans="1:14" x14ac:dyDescent="0.25">
      <c r="A26" s="1"/>
      <c r="B26" s="5" t="s">
        <v>27</v>
      </c>
      <c r="C26" s="2"/>
      <c r="D26" s="2"/>
      <c r="E26" s="2"/>
      <c r="F26" s="2"/>
      <c r="G26" s="2"/>
      <c r="H26" s="3"/>
      <c r="I26" s="14">
        <v>2183</v>
      </c>
      <c r="J26" s="16">
        <v>0.54276806770163677</v>
      </c>
      <c r="K26" s="16">
        <v>5.4439127397257148E-2</v>
      </c>
      <c r="M26" s="13"/>
      <c r="N26" s="13"/>
    </row>
    <row r="27" spans="1:14" x14ac:dyDescent="0.25">
      <c r="A27" s="4" t="s">
        <v>9</v>
      </c>
      <c r="B27" s="5" t="s">
        <v>8</v>
      </c>
      <c r="C27" s="5" t="s">
        <v>11</v>
      </c>
      <c r="D27" s="5" t="s">
        <v>19</v>
      </c>
      <c r="E27" s="5"/>
      <c r="I27" s="14">
        <v>2184</v>
      </c>
      <c r="J27" s="16">
        <v>5.1418778376347424E-2</v>
      </c>
      <c r="K27" s="16">
        <v>2.5347778308253213E-2</v>
      </c>
      <c r="M27" s="13"/>
      <c r="N27" s="13"/>
    </row>
    <row r="28" spans="1:14" x14ac:dyDescent="0.25">
      <c r="A28" s="4" t="s">
        <v>12</v>
      </c>
      <c r="B28" s="5">
        <v>71762.388000000006</v>
      </c>
      <c r="C28" s="5">
        <v>40892.438999999998</v>
      </c>
      <c r="D28" s="5">
        <f>B28-C28</f>
        <v>30869.949000000008</v>
      </c>
      <c r="E28" s="5">
        <f>D28/D4</f>
        <v>0.99799001827291423</v>
      </c>
      <c r="F28" s="5"/>
      <c r="G28" s="5"/>
      <c r="H28" s="6"/>
      <c r="I28" s="14"/>
      <c r="J28" s="16"/>
      <c r="K28" s="16"/>
      <c r="M28" s="13"/>
      <c r="N28" s="13"/>
    </row>
    <row r="29" spans="1:14" x14ac:dyDescent="0.25">
      <c r="A29" s="4" t="s">
        <v>13</v>
      </c>
      <c r="B29" s="5">
        <v>66167.438999999998</v>
      </c>
      <c r="C29" s="5">
        <v>33828.853000000003</v>
      </c>
      <c r="D29" s="5">
        <f t="shared" ref="D29:D34" si="4">B29-C29</f>
        <v>32338.585999999996</v>
      </c>
      <c r="E29" s="5">
        <f>D29/D4</f>
        <v>1.0454693667637804</v>
      </c>
      <c r="F29" s="5"/>
      <c r="G29" s="5"/>
      <c r="H29" s="6"/>
      <c r="M29" s="13"/>
      <c r="N29" s="13"/>
    </row>
    <row r="30" spans="1:14" x14ac:dyDescent="0.25">
      <c r="A30" s="4" t="s">
        <v>14</v>
      </c>
      <c r="B30" s="5">
        <v>48413.832000000002</v>
      </c>
      <c r="C30" s="5">
        <v>22626.710999999999</v>
      </c>
      <c r="D30" s="5">
        <f t="shared" si="4"/>
        <v>25787.121000000003</v>
      </c>
      <c r="E30" s="5">
        <f>D30/D4</f>
        <v>0.8336680231637521</v>
      </c>
      <c r="F30" s="5"/>
      <c r="G30" s="5"/>
      <c r="H30" s="6"/>
      <c r="M30" s="13"/>
      <c r="N30" s="13"/>
    </row>
    <row r="31" spans="1:14" x14ac:dyDescent="0.25">
      <c r="A31" s="4" t="s">
        <v>15</v>
      </c>
      <c r="B31" s="5">
        <v>42714.66</v>
      </c>
      <c r="C31" s="5">
        <v>18702.953000000001</v>
      </c>
      <c r="D31" s="5">
        <f t="shared" si="4"/>
        <v>24011.707000000002</v>
      </c>
      <c r="E31" s="5">
        <f>D31/D4</f>
        <v>0.77627092638519934</v>
      </c>
      <c r="F31" s="5"/>
      <c r="G31" s="5"/>
      <c r="H31" s="6"/>
      <c r="M31" s="13"/>
      <c r="N31" s="13"/>
    </row>
    <row r="32" spans="1:14" x14ac:dyDescent="0.25">
      <c r="A32" s="4" t="s">
        <v>16</v>
      </c>
      <c r="B32" s="5">
        <v>45277.781999999999</v>
      </c>
      <c r="C32" s="5">
        <v>12293.539000000001</v>
      </c>
      <c r="D32" s="5">
        <f t="shared" si="4"/>
        <v>32984.243000000002</v>
      </c>
      <c r="E32" s="5">
        <f>D32/D4</f>
        <v>1.0663427164809451</v>
      </c>
      <c r="F32" s="5"/>
      <c r="G32" s="5"/>
      <c r="H32" s="6"/>
      <c r="M32" s="13"/>
      <c r="N32" s="13"/>
    </row>
    <row r="33" spans="1:19" x14ac:dyDescent="0.25">
      <c r="A33" s="4" t="s">
        <v>17</v>
      </c>
      <c r="B33" s="5">
        <v>39640.660000000003</v>
      </c>
      <c r="C33" s="5">
        <v>7575.2460000000001</v>
      </c>
      <c r="D33" s="5">
        <f t="shared" si="4"/>
        <v>32065.414000000004</v>
      </c>
      <c r="E33" s="5">
        <f>D33/D4</f>
        <v>1.0366380295538731</v>
      </c>
      <c r="F33" s="5"/>
      <c r="G33" s="5"/>
      <c r="H33" s="6"/>
      <c r="I33" s="15" t="s">
        <v>8</v>
      </c>
      <c r="J33" s="15" t="s">
        <v>32</v>
      </c>
      <c r="K33" s="15" t="s">
        <v>33</v>
      </c>
      <c r="L33" s="15" t="s">
        <v>34</v>
      </c>
      <c r="M33" t="s">
        <v>30</v>
      </c>
      <c r="N33" t="s">
        <v>31</v>
      </c>
      <c r="O33" s="15"/>
      <c r="R33" s="15"/>
      <c r="S33" s="15"/>
    </row>
    <row r="34" spans="1:19" x14ac:dyDescent="0.25">
      <c r="A34" s="4" t="s">
        <v>18</v>
      </c>
      <c r="B34" s="5">
        <v>22639.902999999998</v>
      </c>
      <c r="C34" s="5">
        <v>8269.7309999999998</v>
      </c>
      <c r="D34" s="5">
        <f t="shared" si="4"/>
        <v>14370.171999999999</v>
      </c>
      <c r="E34" s="5">
        <f>D34/D4</f>
        <v>0.46457116650451596</v>
      </c>
      <c r="F34" s="5"/>
      <c r="G34" s="5"/>
      <c r="H34" s="6"/>
      <c r="I34" s="15" t="s">
        <v>1</v>
      </c>
      <c r="J34" s="16">
        <v>1</v>
      </c>
      <c r="K34" s="16">
        <v>1</v>
      </c>
      <c r="L34" s="16">
        <v>1</v>
      </c>
      <c r="M34" s="16">
        <f>AVERAGE(J34:L34)</f>
        <v>1</v>
      </c>
      <c r="N34" s="16">
        <f>_xlfn.STDEV.P(J34:L34)</f>
        <v>0</v>
      </c>
      <c r="O34" s="16"/>
      <c r="P34" s="16"/>
      <c r="Q34" s="16"/>
    </row>
    <row r="35" spans="1:19" x14ac:dyDescent="0.25">
      <c r="A35" s="4"/>
      <c r="B35" s="5"/>
      <c r="C35" s="5"/>
      <c r="D35" s="5"/>
      <c r="E35" s="5"/>
      <c r="F35" s="5"/>
      <c r="G35" s="5"/>
      <c r="H35" s="6"/>
      <c r="I35" s="15" t="s">
        <v>2</v>
      </c>
      <c r="J35" s="16">
        <v>1.0171102976708659</v>
      </c>
      <c r="K35" s="16">
        <v>0.96097058275876901</v>
      </c>
      <c r="L35" s="16">
        <v>0.93984727236672927</v>
      </c>
      <c r="M35" s="16">
        <f>AVERAGE(J35:L35)</f>
        <v>0.97264271759878795</v>
      </c>
      <c r="N35" s="16">
        <f>_xlfn.STDEV.P(J35:L35)</f>
        <v>3.2604425247498792E-2</v>
      </c>
      <c r="O35" s="16"/>
      <c r="P35" s="16"/>
      <c r="Q35" s="16"/>
    </row>
    <row r="36" spans="1:19" x14ac:dyDescent="0.25">
      <c r="A36" s="4"/>
      <c r="B36" s="5" t="s">
        <v>27</v>
      </c>
      <c r="C36" s="5"/>
      <c r="D36" s="5"/>
      <c r="E36" s="5"/>
      <c r="F36" s="5"/>
      <c r="G36" s="5"/>
      <c r="H36" s="6"/>
      <c r="I36" s="15">
        <v>2163</v>
      </c>
      <c r="J36" s="16" t="s">
        <v>29</v>
      </c>
      <c r="K36" s="16" t="s">
        <v>29</v>
      </c>
      <c r="L36" s="16" t="s">
        <v>29</v>
      </c>
      <c r="M36" s="16" t="s">
        <v>29</v>
      </c>
      <c r="N36" s="16" t="s">
        <v>29</v>
      </c>
      <c r="O36" s="16"/>
      <c r="P36" s="16"/>
      <c r="Q36" s="16"/>
    </row>
    <row r="37" spans="1:19" x14ac:dyDescent="0.25">
      <c r="A37" s="4" t="s">
        <v>10</v>
      </c>
      <c r="B37" s="5" t="s">
        <v>8</v>
      </c>
      <c r="C37" s="5" t="s">
        <v>11</v>
      </c>
      <c r="D37" s="5" t="s">
        <v>19</v>
      </c>
      <c r="E37" s="5"/>
      <c r="F37" s="5"/>
      <c r="G37" s="5"/>
      <c r="H37" s="6"/>
      <c r="I37" s="15">
        <v>2164</v>
      </c>
      <c r="J37" s="16" t="s">
        <v>29</v>
      </c>
      <c r="K37" s="16" t="s">
        <v>29</v>
      </c>
      <c r="L37" s="16" t="s">
        <v>29</v>
      </c>
      <c r="M37" s="16" t="s">
        <v>29</v>
      </c>
      <c r="N37" s="16" t="s">
        <v>29</v>
      </c>
      <c r="O37" s="16"/>
      <c r="P37" s="16"/>
      <c r="Q37" s="16"/>
    </row>
    <row r="38" spans="1:19" x14ac:dyDescent="0.25">
      <c r="A38" s="4" t="s">
        <v>12</v>
      </c>
      <c r="B38" s="5">
        <v>76519.388000000006</v>
      </c>
      <c r="C38" s="5">
        <v>50185.974000000002</v>
      </c>
      <c r="D38" s="7">
        <f>B38-C38</f>
        <v>26333.414000000004</v>
      </c>
      <c r="E38" s="5">
        <f>D38/D17</f>
        <v>0.72653434824536844</v>
      </c>
      <c r="F38" s="7">
        <f t="shared" ref="F38:F44" si="5">E38/E28</f>
        <v>0.72799761013911013</v>
      </c>
      <c r="G38" s="5"/>
      <c r="H38" s="6"/>
      <c r="I38" s="15" t="s">
        <v>3</v>
      </c>
      <c r="J38" s="16">
        <v>0.98314110829996648</v>
      </c>
      <c r="K38" s="16">
        <v>0.92555670802006129</v>
      </c>
      <c r="L38" s="16">
        <v>0.98152995965976264</v>
      </c>
      <c r="M38" s="16">
        <f>AVERAGE(J38:L38)</f>
        <v>0.96340925865992999</v>
      </c>
      <c r="N38" s="16">
        <f>_xlfn.STDEV.P(J38:L38)</f>
        <v>2.677387585493347E-2</v>
      </c>
      <c r="O38" s="16"/>
      <c r="P38" s="16"/>
      <c r="Q38" s="16"/>
    </row>
    <row r="39" spans="1:19" x14ac:dyDescent="0.25">
      <c r="A39" s="4" t="s">
        <v>13</v>
      </c>
      <c r="B39" s="5">
        <v>79542.338000000003</v>
      </c>
      <c r="C39" s="5">
        <v>44534.631000000001</v>
      </c>
      <c r="D39" s="7">
        <f t="shared" ref="D39:D44" si="6">B39-C39</f>
        <v>35007.707000000002</v>
      </c>
      <c r="E39" s="5">
        <f>D39/D17</f>
        <v>0.96585659530548607</v>
      </c>
      <c r="F39" s="7">
        <f t="shared" si="5"/>
        <v>0.92384973296278072</v>
      </c>
      <c r="G39" s="5"/>
      <c r="H39" s="6"/>
      <c r="I39" s="15" t="s">
        <v>4</v>
      </c>
      <c r="J39" s="20">
        <v>0.32463480633983938</v>
      </c>
      <c r="K39" s="16">
        <v>0.35739202686137406</v>
      </c>
      <c r="L39" s="16">
        <v>0.45020979592592963</v>
      </c>
      <c r="M39" s="16">
        <f>AVERAGE(J39:L39)</f>
        <v>0.37741220970904771</v>
      </c>
      <c r="N39" s="16">
        <f>_xlfn.STDEV.P(J39:L39)</f>
        <v>5.3184429383842408E-2</v>
      </c>
      <c r="O39" s="16"/>
      <c r="P39" s="16"/>
      <c r="Q39" s="16"/>
    </row>
    <row r="40" spans="1:19" x14ac:dyDescent="0.25">
      <c r="A40" s="4" t="s">
        <v>14</v>
      </c>
      <c r="B40" s="5">
        <v>30319.125</v>
      </c>
      <c r="C40" s="5">
        <v>26760.589</v>
      </c>
      <c r="D40" s="7">
        <f t="shared" si="6"/>
        <v>3558.5360000000001</v>
      </c>
      <c r="E40" s="5">
        <f>D40/D17</f>
        <v>9.8179394189742364E-2</v>
      </c>
      <c r="F40" s="7">
        <f t="shared" si="5"/>
        <v>0.11776797413574014</v>
      </c>
      <c r="G40" s="5"/>
      <c r="H40" s="6"/>
      <c r="I40" s="15" t="s">
        <v>5</v>
      </c>
      <c r="J40" s="21">
        <v>0.24146622674637114</v>
      </c>
      <c r="K40" s="16">
        <v>0.11719709226492245</v>
      </c>
      <c r="L40" s="16">
        <v>0.16411192185495105</v>
      </c>
      <c r="M40" s="16">
        <f>AVERAGE(J40:L40)</f>
        <v>0.17425841362208153</v>
      </c>
      <c r="N40" s="16">
        <f>_xlfn.STDEV.P(J40:L40)</f>
        <v>5.1237472729617428E-2</v>
      </c>
      <c r="O40" s="16"/>
      <c r="P40" s="16"/>
      <c r="Q40" s="16"/>
    </row>
    <row r="41" spans="1:19" x14ac:dyDescent="0.25">
      <c r="A41" s="4" t="s">
        <v>15</v>
      </c>
      <c r="B41" s="5">
        <v>44507.580999999998</v>
      </c>
      <c r="C41" s="5">
        <v>28804.580999999998</v>
      </c>
      <c r="D41" s="7">
        <f t="shared" si="6"/>
        <v>15703</v>
      </c>
      <c r="E41" s="5">
        <f>D41/D17</f>
        <v>0.43324306033760068</v>
      </c>
      <c r="F41" s="7">
        <f t="shared" si="5"/>
        <v>0.55810805945683173</v>
      </c>
      <c r="G41" s="5"/>
      <c r="H41" s="6"/>
      <c r="I41" s="15" t="s">
        <v>6</v>
      </c>
      <c r="J41" s="16">
        <v>1.058258780177511</v>
      </c>
      <c r="K41" s="16">
        <v>1.0461136307239134</v>
      </c>
      <c r="L41" s="16">
        <v>1.0021078668363708</v>
      </c>
      <c r="M41" s="16">
        <f>AVERAGE(J41:L41)</f>
        <v>1.0354934259125985</v>
      </c>
      <c r="N41" s="16">
        <f>_xlfn.STDEV.P(J41:L41)</f>
        <v>2.4122228060950587E-2</v>
      </c>
      <c r="O41" s="16"/>
      <c r="P41" s="16"/>
      <c r="Q41" s="16"/>
    </row>
    <row r="42" spans="1:19" x14ac:dyDescent="0.25">
      <c r="A42" s="4" t="s">
        <v>16</v>
      </c>
      <c r="B42" s="5">
        <v>60487.874000000003</v>
      </c>
      <c r="C42" s="5">
        <v>18250.752</v>
      </c>
      <c r="D42" s="7">
        <f t="shared" si="6"/>
        <v>42237.122000000003</v>
      </c>
      <c r="E42" s="5">
        <f>D42/D17</f>
        <v>1.1653149076694009</v>
      </c>
      <c r="F42" s="7">
        <f t="shared" si="5"/>
        <v>1.0928146173446709</v>
      </c>
      <c r="G42" s="5"/>
      <c r="H42" s="6"/>
      <c r="I42" s="15" t="s">
        <v>7</v>
      </c>
      <c r="J42" s="16">
        <v>0.83249936336209984</v>
      </c>
      <c r="K42" s="16">
        <v>0.90433278677445017</v>
      </c>
      <c r="L42" s="16">
        <v>0.83387927888527713</v>
      </c>
      <c r="M42" s="16">
        <f>AVERAGE(J42:L42)</f>
        <v>0.85690380967394242</v>
      </c>
      <c r="N42" s="16">
        <f>_xlfn.STDEV.P(J42:L42)</f>
        <v>3.3542082456849587E-2</v>
      </c>
      <c r="O42" s="16"/>
      <c r="P42" s="16"/>
      <c r="Q42" s="16"/>
    </row>
    <row r="43" spans="1:19" x14ac:dyDescent="0.25">
      <c r="A43" s="4" t="s">
        <v>17</v>
      </c>
      <c r="B43" s="5">
        <v>10240.075000000001</v>
      </c>
      <c r="C43" s="5">
        <v>8769.7819999999992</v>
      </c>
      <c r="D43" s="7">
        <f t="shared" si="6"/>
        <v>1470.2930000000015</v>
      </c>
      <c r="E43" s="5">
        <f>D43/D17</f>
        <v>4.0565130160666915E-2</v>
      </c>
      <c r="F43" s="7">
        <f t="shared" si="5"/>
        <v>3.9131431612753488E-2</v>
      </c>
      <c r="G43" s="5"/>
      <c r="H43" s="6"/>
      <c r="I43" s="15">
        <v>2170</v>
      </c>
      <c r="J43" s="16" t="s">
        <v>29</v>
      </c>
      <c r="K43" s="16" t="s">
        <v>29</v>
      </c>
      <c r="L43" s="16" t="s">
        <v>29</v>
      </c>
      <c r="M43" s="16" t="s">
        <v>29</v>
      </c>
      <c r="N43" s="16" t="s">
        <v>29</v>
      </c>
      <c r="O43" s="16"/>
      <c r="P43" s="16"/>
      <c r="Q43" s="16"/>
    </row>
    <row r="44" spans="1:19" x14ac:dyDescent="0.25">
      <c r="A44" s="8" t="s">
        <v>18</v>
      </c>
      <c r="B44" s="9">
        <v>28748.560000000001</v>
      </c>
      <c r="C44" s="9">
        <v>11604.56</v>
      </c>
      <c r="D44" s="11">
        <f t="shared" si="6"/>
        <v>17144</v>
      </c>
      <c r="E44" s="5">
        <f>D44/D17</f>
        <v>0.47300000168297945</v>
      </c>
      <c r="F44" s="7">
        <f t="shared" si="5"/>
        <v>1.0181432593888315</v>
      </c>
      <c r="G44" s="9"/>
      <c r="H44" s="10"/>
      <c r="I44" s="15" t="s">
        <v>12</v>
      </c>
      <c r="J44" s="16">
        <v>0.72799761013911013</v>
      </c>
      <c r="K44" s="16">
        <v>0.70373700344346946</v>
      </c>
      <c r="L44" s="16">
        <v>0.71977127152856879</v>
      </c>
      <c r="M44" s="16">
        <f>AVERAGE(J44:L44)</f>
        <v>0.71716862837038275</v>
      </c>
      <c r="N44" s="16">
        <f>_xlfn.STDEV.P(J44:L44)</f>
        <v>1.0073879519720975E-2</v>
      </c>
      <c r="O44" s="16"/>
      <c r="P44" s="16"/>
      <c r="Q44" s="16"/>
    </row>
    <row r="45" spans="1:19" x14ac:dyDescent="0.25">
      <c r="I45" s="15" t="s">
        <v>13</v>
      </c>
      <c r="J45" s="16">
        <v>0.92384973296278072</v>
      </c>
      <c r="K45" s="16">
        <v>0.93653439892133472</v>
      </c>
      <c r="L45" s="16">
        <v>0.91969735617272952</v>
      </c>
      <c r="M45" s="16">
        <f>AVERAGE(J45:L45)</f>
        <v>0.92669382935228162</v>
      </c>
      <c r="N45" s="16">
        <f>_xlfn.STDEV.P(J45:L45)</f>
        <v>7.1618510332720053E-3</v>
      </c>
      <c r="O45" s="16"/>
      <c r="P45" s="16"/>
      <c r="Q45" s="16"/>
    </row>
    <row r="46" spans="1:19" x14ac:dyDescent="0.25">
      <c r="A46" s="1"/>
      <c r="B46" s="5" t="s">
        <v>27</v>
      </c>
      <c r="C46" s="2"/>
      <c r="D46" s="2"/>
      <c r="E46" s="2"/>
      <c r="F46" s="2"/>
      <c r="G46" s="2"/>
      <c r="H46" s="3"/>
      <c r="I46" s="15" t="s">
        <v>14</v>
      </c>
      <c r="J46" s="16">
        <v>0.11776797413574014</v>
      </c>
      <c r="K46" s="16">
        <v>1.6717442006594748E-2</v>
      </c>
      <c r="L46" s="16">
        <v>2.3483297891039694E-2</v>
      </c>
      <c r="M46" s="16">
        <f>AVERAGE(J46:L46)</f>
        <v>5.2656238011124866E-2</v>
      </c>
      <c r="N46" s="16">
        <f>_xlfn.STDEV.P(J46:L46)</f>
        <v>4.6123730965981907E-2</v>
      </c>
      <c r="O46" s="16"/>
      <c r="P46" s="16"/>
      <c r="Q46" s="16"/>
    </row>
    <row r="47" spans="1:19" x14ac:dyDescent="0.25">
      <c r="A47" s="4" t="s">
        <v>9</v>
      </c>
      <c r="B47" s="5" t="s">
        <v>8</v>
      </c>
      <c r="C47" s="5" t="s">
        <v>11</v>
      </c>
      <c r="D47" s="5" t="s">
        <v>19</v>
      </c>
      <c r="E47" s="5"/>
      <c r="H47" s="6"/>
      <c r="I47" s="15" t="s">
        <v>15</v>
      </c>
      <c r="J47" s="16">
        <v>0.55810805945683173</v>
      </c>
      <c r="K47" s="16">
        <v>0.49362689150671651</v>
      </c>
      <c r="L47" s="16">
        <v>0.5340022747104316</v>
      </c>
      <c r="M47" s="16">
        <f>AVERAGE(J47:L47)</f>
        <v>0.52857907522465997</v>
      </c>
      <c r="N47" s="16">
        <f>_xlfn.STDEV.P(J47:L47)</f>
        <v>2.6602175030745096E-2</v>
      </c>
      <c r="O47" s="16"/>
      <c r="P47" s="16"/>
      <c r="Q47" s="16"/>
    </row>
    <row r="48" spans="1:19" x14ac:dyDescent="0.25">
      <c r="A48" s="4" t="s">
        <v>20</v>
      </c>
      <c r="B48" s="5">
        <v>33638.489000000001</v>
      </c>
      <c r="C48" s="5">
        <v>2729.3679999999999</v>
      </c>
      <c r="D48" s="5">
        <f>B48-C48</f>
        <v>30909.121000000003</v>
      </c>
      <c r="E48" s="5">
        <f>D48/D4</f>
        <v>0.99925640407082339</v>
      </c>
      <c r="F48" s="5"/>
      <c r="G48" s="5"/>
      <c r="H48" s="6"/>
      <c r="I48" s="15" t="s">
        <v>16</v>
      </c>
      <c r="J48" s="16">
        <v>1.0928146173446709</v>
      </c>
      <c r="K48" s="16">
        <v>1.1027799685396611</v>
      </c>
      <c r="L48" s="16">
        <v>0.97781547379917799</v>
      </c>
      <c r="M48" s="16">
        <f>AVERAGE(J48:L48)</f>
        <v>1.0578033532278368</v>
      </c>
      <c r="N48" s="16">
        <f>_xlfn.STDEV.P(J48:L48)</f>
        <v>5.6706100187605336E-2</v>
      </c>
      <c r="O48" s="16"/>
      <c r="P48" s="16"/>
      <c r="Q48" s="16"/>
    </row>
    <row r="49" spans="1:17" x14ac:dyDescent="0.25">
      <c r="A49" s="4" t="s">
        <v>21</v>
      </c>
      <c r="B49" s="5">
        <v>42068.489000000001</v>
      </c>
      <c r="C49" s="5">
        <v>8651.5390000000007</v>
      </c>
      <c r="D49" s="5">
        <f t="shared" ref="D49:D54" si="7">B49-C49</f>
        <v>33416.949999999997</v>
      </c>
      <c r="E49" s="5">
        <f>D49/D4</f>
        <v>1.0803316371246694</v>
      </c>
      <c r="F49" s="5"/>
      <c r="G49" s="5"/>
      <c r="H49" s="6"/>
      <c r="I49" s="15">
        <v>2176</v>
      </c>
      <c r="J49" s="16" t="s">
        <v>29</v>
      </c>
      <c r="K49" s="16" t="s">
        <v>29</v>
      </c>
      <c r="L49" s="16" t="s">
        <v>29</v>
      </c>
      <c r="M49" s="16" t="s">
        <v>29</v>
      </c>
      <c r="N49" s="16" t="s">
        <v>29</v>
      </c>
      <c r="O49" s="16"/>
      <c r="P49" s="16"/>
      <c r="Q49" s="16"/>
    </row>
    <row r="50" spans="1:17" x14ac:dyDescent="0.25">
      <c r="A50" s="4" t="s">
        <v>22</v>
      </c>
      <c r="B50" s="5">
        <v>56721.023999999998</v>
      </c>
      <c r="C50" s="5">
        <v>13898.125</v>
      </c>
      <c r="D50" s="5">
        <f t="shared" si="7"/>
        <v>42822.898999999998</v>
      </c>
      <c r="E50" s="5">
        <f>D50/D4</f>
        <v>1.3844151720337843</v>
      </c>
      <c r="F50" s="5"/>
      <c r="G50" s="5"/>
      <c r="H50" s="6"/>
      <c r="I50" s="15" t="s">
        <v>17</v>
      </c>
      <c r="J50" s="16">
        <v>3.9131431612753488E-2</v>
      </c>
      <c r="K50" s="16">
        <v>6.0727037017246346E-3</v>
      </c>
      <c r="L50" s="16">
        <v>1.3236575269719511E-2</v>
      </c>
      <c r="M50" s="16">
        <f>AVERAGE(J50:L50)</f>
        <v>1.948023686139921E-2</v>
      </c>
      <c r="N50" s="16">
        <f>_xlfn.STDEV.P(J50:L50)</f>
        <v>1.4199937918348371E-2</v>
      </c>
      <c r="O50" s="16"/>
      <c r="P50" s="16"/>
      <c r="Q50" s="16"/>
    </row>
    <row r="51" spans="1:17" x14ac:dyDescent="0.25">
      <c r="A51" s="4" t="s">
        <v>23</v>
      </c>
      <c r="B51" s="5">
        <v>45544.902999999998</v>
      </c>
      <c r="C51" s="5">
        <v>20425.781999999999</v>
      </c>
      <c r="D51" s="5">
        <f t="shared" si="7"/>
        <v>25119.120999999999</v>
      </c>
      <c r="E51" s="5">
        <f>D51/D4</f>
        <v>0.81207234990215038</v>
      </c>
      <c r="F51" s="5"/>
      <c r="G51" s="5"/>
      <c r="H51" s="6"/>
      <c r="I51" s="15" t="s">
        <v>18</v>
      </c>
      <c r="J51" s="16">
        <v>1.0181432593888315</v>
      </c>
      <c r="K51" s="16">
        <v>0.88415745383934286</v>
      </c>
      <c r="L51" s="16">
        <v>0.8815004419070136</v>
      </c>
      <c r="M51" s="16">
        <f>AVERAGE(J51:L51)</f>
        <v>0.92793371837839589</v>
      </c>
      <c r="N51" s="16">
        <f>_xlfn.STDEV.P(J51:L51)</f>
        <v>6.3797000426285583E-2</v>
      </c>
      <c r="O51" s="16"/>
      <c r="P51" s="16"/>
      <c r="Q51" s="16"/>
    </row>
    <row r="52" spans="1:17" x14ac:dyDescent="0.25">
      <c r="A52" s="4" t="s">
        <v>24</v>
      </c>
      <c r="B52" s="5">
        <v>67171.489000000001</v>
      </c>
      <c r="C52" s="5">
        <v>27371.66</v>
      </c>
      <c r="D52" s="5">
        <f t="shared" si="7"/>
        <v>39799.828999999998</v>
      </c>
      <c r="E52" s="5">
        <f>D52/D4</f>
        <v>1.2866827888497272</v>
      </c>
      <c r="F52" s="5"/>
      <c r="G52" s="5"/>
      <c r="H52" s="6"/>
      <c r="I52" s="15" t="s">
        <v>20</v>
      </c>
      <c r="J52" s="16">
        <v>1.3309174569825966</v>
      </c>
      <c r="K52" s="16">
        <v>1.2719221568890287</v>
      </c>
      <c r="L52" s="16">
        <v>1.1041231363502333</v>
      </c>
      <c r="M52" s="16">
        <f>AVERAGE(J52:L52)</f>
        <v>1.2356542500739527</v>
      </c>
      <c r="N52" s="16">
        <f>_xlfn.STDEV.P(J52:L52)</f>
        <v>9.6074404383040768E-2</v>
      </c>
      <c r="O52" s="16"/>
      <c r="P52" s="16"/>
      <c r="Q52" s="16"/>
    </row>
    <row r="53" spans="1:17" x14ac:dyDescent="0.25">
      <c r="A53" s="4" t="s">
        <v>25</v>
      </c>
      <c r="B53" s="5">
        <v>56163.196000000004</v>
      </c>
      <c r="C53" s="5">
        <v>31362.367999999999</v>
      </c>
      <c r="D53" s="5">
        <f t="shared" si="7"/>
        <v>24800.828000000005</v>
      </c>
      <c r="E53" s="5">
        <f>D53/D4</f>
        <v>0.80178230255266703</v>
      </c>
      <c r="F53" s="5"/>
      <c r="G53" s="5"/>
      <c r="H53" s="6"/>
      <c r="I53" s="15" t="s">
        <v>21</v>
      </c>
      <c r="J53" s="16">
        <v>0.13194140193703024</v>
      </c>
      <c r="K53" s="16">
        <v>6.0704806096781749E-2</v>
      </c>
      <c r="L53" s="16">
        <v>9.0223511618117744E-2</v>
      </c>
      <c r="M53" s="16">
        <f>AVERAGE(J53:L53)</f>
        <v>9.4289906550643246E-2</v>
      </c>
      <c r="N53" s="16">
        <f>_xlfn.STDEV.P(J53:L53)</f>
        <v>2.9224017776903734E-2</v>
      </c>
      <c r="O53" s="16"/>
      <c r="P53" s="16"/>
      <c r="Q53" s="16"/>
    </row>
    <row r="54" spans="1:17" x14ac:dyDescent="0.25">
      <c r="A54" s="4" t="s">
        <v>26</v>
      </c>
      <c r="B54" s="5">
        <v>75850.803</v>
      </c>
      <c r="C54" s="5">
        <v>45350.731</v>
      </c>
      <c r="D54" s="5">
        <f t="shared" si="7"/>
        <v>30500.072</v>
      </c>
      <c r="E54" s="5">
        <f>D54/D4</f>
        <v>0.98603231941216329</v>
      </c>
      <c r="F54" s="5"/>
      <c r="G54" s="5"/>
      <c r="H54" s="6"/>
      <c r="I54" s="15" t="s">
        <v>22</v>
      </c>
      <c r="J54" s="16">
        <v>0.89606411049860135</v>
      </c>
      <c r="K54" s="16">
        <v>0.87348756940005545</v>
      </c>
      <c r="L54" s="16">
        <v>0.83204131754764321</v>
      </c>
      <c r="M54" s="16">
        <f>AVERAGE(J54:L54)</f>
        <v>0.86719766581543334</v>
      </c>
      <c r="N54" s="16">
        <f>_xlfn.STDEV.P(J54:L54)</f>
        <v>2.6512910938361025E-2</v>
      </c>
      <c r="O54" s="16"/>
      <c r="P54" s="16"/>
      <c r="Q54" s="16"/>
    </row>
    <row r="55" spans="1:17" x14ac:dyDescent="0.25">
      <c r="A55" s="4"/>
      <c r="B55" s="5"/>
      <c r="C55" s="5"/>
      <c r="D55" s="5"/>
      <c r="E55" s="5"/>
      <c r="F55" s="5"/>
      <c r="G55" s="5"/>
      <c r="H55" s="6"/>
      <c r="I55" s="15" t="s">
        <v>23</v>
      </c>
      <c r="J55" s="16">
        <v>1.386673006687368</v>
      </c>
      <c r="K55" s="16">
        <v>1.2671094514179777</v>
      </c>
      <c r="L55" s="16">
        <v>1.2410685988837276</v>
      </c>
      <c r="M55" s="16">
        <f>AVERAGE(J55:L55)</f>
        <v>1.2982836856630244</v>
      </c>
      <c r="N55" s="16">
        <f>_xlfn.STDEV.P(J55:L55)</f>
        <v>6.33983993148933E-2</v>
      </c>
      <c r="O55" s="16"/>
      <c r="P55" s="16"/>
      <c r="Q55" s="16"/>
    </row>
    <row r="56" spans="1:17" x14ac:dyDescent="0.25">
      <c r="A56" s="4"/>
      <c r="B56" s="5" t="s">
        <v>27</v>
      </c>
      <c r="C56" s="5"/>
      <c r="D56" s="5"/>
      <c r="E56" s="5"/>
      <c r="F56" s="5"/>
      <c r="G56" s="5"/>
      <c r="H56" s="6"/>
      <c r="I56" s="15" t="s">
        <v>24</v>
      </c>
      <c r="J56" s="16">
        <v>0.61656058911423639</v>
      </c>
      <c r="K56" s="16">
        <v>0.52488300699271895</v>
      </c>
      <c r="L56" s="16">
        <v>0.48686060699795491</v>
      </c>
      <c r="M56" s="16">
        <f>AVERAGE(J56:L56)</f>
        <v>0.54276806770163677</v>
      </c>
      <c r="N56" s="16">
        <f>_xlfn.STDEV.P(J56:L56)</f>
        <v>5.4439127397257148E-2</v>
      </c>
      <c r="O56" s="16"/>
      <c r="P56" s="16"/>
      <c r="Q56" s="16"/>
    </row>
    <row r="57" spans="1:17" x14ac:dyDescent="0.25">
      <c r="A57" s="4" t="s">
        <v>10</v>
      </c>
      <c r="B57" s="5" t="s">
        <v>8</v>
      </c>
      <c r="C57" s="5" t="s">
        <v>11</v>
      </c>
      <c r="D57" s="5" t="s">
        <v>19</v>
      </c>
      <c r="E57" s="5"/>
      <c r="F57" s="5"/>
      <c r="G57" s="5"/>
      <c r="H57" s="6"/>
      <c r="I57" s="15" t="s">
        <v>25</v>
      </c>
      <c r="J57" s="16">
        <v>4.7733416417525633E-2</v>
      </c>
      <c r="K57" s="16">
        <v>8.414152376907974E-2</v>
      </c>
      <c r="L57" s="16">
        <v>2.2381394942436905E-2</v>
      </c>
      <c r="M57" s="16">
        <f>AVERAGE(J57:L57)</f>
        <v>5.1418778376347424E-2</v>
      </c>
      <c r="N57" s="16">
        <f>_xlfn.STDEV.P(J57:L57)</f>
        <v>2.5347778308253213E-2</v>
      </c>
      <c r="O57" s="16"/>
      <c r="P57" s="16"/>
      <c r="Q57" s="16"/>
    </row>
    <row r="58" spans="1:17" x14ac:dyDescent="0.25">
      <c r="A58" s="4" t="s">
        <v>20</v>
      </c>
      <c r="B58" s="5">
        <v>51968.752</v>
      </c>
      <c r="C58" s="5">
        <v>3765.1959999999999</v>
      </c>
      <c r="D58" s="7">
        <f>B58-C58</f>
        <v>48203.555999999997</v>
      </c>
      <c r="E58" s="5">
        <f>D58/D17</f>
        <v>1.3299277921795143</v>
      </c>
      <c r="F58" s="7">
        <f t="shared" ref="F58:F64" si="8">E58/E48</f>
        <v>1.3309174569825966</v>
      </c>
      <c r="G58" s="5"/>
      <c r="H58" s="6"/>
      <c r="P58" s="15"/>
      <c r="Q58" s="15"/>
    </row>
    <row r="59" spans="1:17" x14ac:dyDescent="0.25">
      <c r="A59" s="4" t="s">
        <v>21</v>
      </c>
      <c r="B59" s="5">
        <v>19095.731</v>
      </c>
      <c r="C59" s="5">
        <v>13929.316999999999</v>
      </c>
      <c r="D59" s="7">
        <f t="shared" ref="D59:D64" si="9">B59-C59</f>
        <v>5166.4140000000007</v>
      </c>
      <c r="E59" s="5">
        <f>D59/D17</f>
        <v>0.14254047075915591</v>
      </c>
      <c r="F59" s="7">
        <f t="shared" si="8"/>
        <v>0.13194140193703024</v>
      </c>
      <c r="G59" s="5"/>
      <c r="H59" s="6"/>
    </row>
    <row r="60" spans="1:17" x14ac:dyDescent="0.25">
      <c r="A60" s="4" t="s">
        <v>22</v>
      </c>
      <c r="B60" s="5">
        <v>61533.245999999999</v>
      </c>
      <c r="C60" s="5">
        <v>16570.125</v>
      </c>
      <c r="D60" s="7">
        <f t="shared" si="9"/>
        <v>44963.120999999999</v>
      </c>
      <c r="E60" s="5">
        <f>D60/D17</f>
        <v>1.2405247496892211</v>
      </c>
      <c r="F60" s="7">
        <f t="shared" si="8"/>
        <v>0.89606411049860135</v>
      </c>
      <c r="G60" s="5"/>
      <c r="H60" s="6"/>
    </row>
    <row r="61" spans="1:17" x14ac:dyDescent="0.25">
      <c r="A61" s="4" t="s">
        <v>23</v>
      </c>
      <c r="B61" s="5">
        <v>72201.823000000004</v>
      </c>
      <c r="C61" s="5">
        <v>31386.823</v>
      </c>
      <c r="D61" s="7">
        <f t="shared" si="9"/>
        <v>40815</v>
      </c>
      <c r="E61" s="5">
        <f>D61/D17</f>
        <v>1.1260788070864913</v>
      </c>
      <c r="F61" s="7">
        <f t="shared" si="8"/>
        <v>1.386673006687368</v>
      </c>
      <c r="G61" s="5"/>
      <c r="H61" s="6"/>
    </row>
    <row r="62" spans="1:17" x14ac:dyDescent="0.25">
      <c r="A62" s="4" t="s">
        <v>24</v>
      </c>
      <c r="B62" s="5">
        <v>65922.095000000001</v>
      </c>
      <c r="C62" s="5">
        <v>37168.095000000001</v>
      </c>
      <c r="D62" s="7">
        <f t="shared" si="9"/>
        <v>28754</v>
      </c>
      <c r="E62" s="5">
        <f>D62/D17</f>
        <v>0.79331789829633637</v>
      </c>
      <c r="F62" s="7">
        <f t="shared" si="8"/>
        <v>0.61656058911423639</v>
      </c>
      <c r="G62" s="5"/>
      <c r="H62" s="6"/>
    </row>
    <row r="63" spans="1:17" x14ac:dyDescent="0.25">
      <c r="A63" s="4" t="s">
        <v>25</v>
      </c>
      <c r="B63" s="5">
        <v>71416.316999999995</v>
      </c>
      <c r="C63" s="5">
        <v>70029.145999999993</v>
      </c>
      <c r="D63" s="7">
        <f t="shared" si="9"/>
        <v>1387.1710000000021</v>
      </c>
      <c r="E63" s="5">
        <f>D63/D17</f>
        <v>3.8271808523948979E-2</v>
      </c>
      <c r="F63" s="7">
        <f t="shared" si="8"/>
        <v>4.7733416417525633E-2</v>
      </c>
      <c r="G63" s="5"/>
      <c r="H63" s="6"/>
    </row>
    <row r="64" spans="1:17" x14ac:dyDescent="0.25">
      <c r="A64" s="8" t="s">
        <v>26</v>
      </c>
      <c r="B64" s="9">
        <v>46134.053999999996</v>
      </c>
      <c r="C64" s="9">
        <v>43535.881999999998</v>
      </c>
      <c r="D64" s="11">
        <f t="shared" si="9"/>
        <v>2598.1719999999987</v>
      </c>
      <c r="E64" s="5">
        <f>D64/D17</f>
        <v>7.1683117147262568E-2</v>
      </c>
      <c r="F64" s="7">
        <f t="shared" si="8"/>
        <v>7.2698547234230054E-2</v>
      </c>
      <c r="G64" s="9"/>
      <c r="H64" s="10"/>
    </row>
  </sheetData>
  <phoneticPr fontId="18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7" workbookViewId="0">
      <selection activeCell="F58" sqref="F58"/>
    </sheetView>
  </sheetViews>
  <sheetFormatPr defaultColWidth="8.85546875" defaultRowHeight="15" x14ac:dyDescent="0.25"/>
  <cols>
    <col min="1" max="1" width="17.42578125" customWidth="1"/>
    <col min="3" max="3" width="11.28515625" customWidth="1"/>
    <col min="4" max="4" width="10.42578125" customWidth="1"/>
    <col min="6" max="6" width="36.42578125" customWidth="1"/>
    <col min="10" max="10" width="16.140625" customWidth="1"/>
    <col min="11" max="11" width="17.140625" customWidth="1"/>
  </cols>
  <sheetData>
    <row r="1" spans="1:11" x14ac:dyDescent="0.25">
      <c r="A1" t="s">
        <v>9</v>
      </c>
      <c r="B1" t="s">
        <v>27</v>
      </c>
    </row>
    <row r="2" spans="1:11" x14ac:dyDescent="0.25">
      <c r="A2" t="s">
        <v>8</v>
      </c>
      <c r="B2" t="s">
        <v>0</v>
      </c>
      <c r="C2" t="s">
        <v>11</v>
      </c>
      <c r="D2" t="s">
        <v>19</v>
      </c>
    </row>
    <row r="3" spans="1:11" x14ac:dyDescent="0.25">
      <c r="A3" t="s">
        <v>1</v>
      </c>
      <c r="B3">
        <v>68416.024000000005</v>
      </c>
      <c r="C3">
        <v>29003.245999999999</v>
      </c>
      <c r="D3">
        <f>B3-C3</f>
        <v>39412.778000000006</v>
      </c>
      <c r="E3">
        <v>1</v>
      </c>
    </row>
    <row r="4" spans="1:11" x14ac:dyDescent="0.25">
      <c r="A4" t="s">
        <v>2</v>
      </c>
      <c r="B4">
        <v>41983.368000000002</v>
      </c>
      <c r="C4">
        <v>23089.710999999999</v>
      </c>
      <c r="D4">
        <f t="shared" ref="D4:D9" si="0">B4-C4</f>
        <v>18893.657000000003</v>
      </c>
      <c r="E4">
        <f>D4/D3</f>
        <v>0.47937897196690882</v>
      </c>
    </row>
    <row r="5" spans="1:11" x14ac:dyDescent="0.25">
      <c r="A5" t="s">
        <v>3</v>
      </c>
      <c r="B5">
        <v>35061.245999999999</v>
      </c>
      <c r="C5">
        <v>19496.418000000001</v>
      </c>
      <c r="D5">
        <f t="shared" si="0"/>
        <v>15564.827999999998</v>
      </c>
      <c r="E5">
        <f>D5/D3</f>
        <v>0.39491831811500311</v>
      </c>
    </row>
    <row r="6" spans="1:11" x14ac:dyDescent="0.25">
      <c r="A6" t="s">
        <v>4</v>
      </c>
      <c r="B6">
        <v>35321.61</v>
      </c>
      <c r="C6">
        <v>15000.245999999999</v>
      </c>
      <c r="D6">
        <f t="shared" si="0"/>
        <v>20321.364000000001</v>
      </c>
      <c r="E6">
        <f>D6/D3</f>
        <v>0.51560344211209874</v>
      </c>
    </row>
    <row r="7" spans="1:11" x14ac:dyDescent="0.25">
      <c r="A7" t="s">
        <v>5</v>
      </c>
      <c r="B7">
        <v>58357.023999999998</v>
      </c>
      <c r="C7">
        <v>10538.61</v>
      </c>
      <c r="D7">
        <f t="shared" si="0"/>
        <v>47818.413999999997</v>
      </c>
      <c r="E7">
        <f>D7/D3</f>
        <v>1.2132718480285756</v>
      </c>
    </row>
    <row r="8" spans="1:11" x14ac:dyDescent="0.25">
      <c r="A8" t="s">
        <v>6</v>
      </c>
      <c r="B8">
        <v>34962.902999999998</v>
      </c>
      <c r="C8">
        <v>6268.1959999999999</v>
      </c>
      <c r="D8">
        <f t="shared" si="0"/>
        <v>28694.706999999999</v>
      </c>
      <c r="E8">
        <f>D8/D3</f>
        <v>0.72805593657975576</v>
      </c>
    </row>
    <row r="9" spans="1:11" x14ac:dyDescent="0.25">
      <c r="A9" t="s">
        <v>7</v>
      </c>
      <c r="B9">
        <v>31283.267</v>
      </c>
      <c r="C9">
        <v>1696.2460000000001</v>
      </c>
      <c r="D9">
        <f t="shared" si="0"/>
        <v>29587.021000000001</v>
      </c>
      <c r="E9">
        <f>D9/D3</f>
        <v>0.75069615747461382</v>
      </c>
    </row>
    <row r="11" spans="1:11" x14ac:dyDescent="0.25">
      <c r="B11" t="s">
        <v>27</v>
      </c>
    </row>
    <row r="12" spans="1:11" x14ac:dyDescent="0.25">
      <c r="A12" t="s">
        <v>10</v>
      </c>
      <c r="B12" t="s">
        <v>8</v>
      </c>
      <c r="C12" t="s">
        <v>11</v>
      </c>
      <c r="D12" t="s">
        <v>19</v>
      </c>
      <c r="F12" s="15" t="s">
        <v>28</v>
      </c>
    </row>
    <row r="13" spans="1:11" x14ac:dyDescent="0.25">
      <c r="A13" t="s">
        <v>1</v>
      </c>
      <c r="B13">
        <v>75531.509999999995</v>
      </c>
      <c r="C13">
        <v>35638.853000000003</v>
      </c>
      <c r="D13">
        <f>B13-C13</f>
        <v>39892.656999999992</v>
      </c>
      <c r="E13">
        <f>D13/D13</f>
        <v>1</v>
      </c>
      <c r="F13">
        <v>1</v>
      </c>
    </row>
    <row r="14" spans="1:11" x14ac:dyDescent="0.25">
      <c r="A14" t="s">
        <v>2</v>
      </c>
      <c r="B14">
        <v>46382.902999999998</v>
      </c>
      <c r="C14">
        <v>28005.589</v>
      </c>
      <c r="D14">
        <f t="shared" ref="D14:D19" si="1">B14-C14</f>
        <v>18377.313999999998</v>
      </c>
      <c r="E14">
        <f>D14/D13</f>
        <v>0.46066909005333995</v>
      </c>
      <c r="F14">
        <f t="shared" ref="F14:F19" si="2">E14/E4</f>
        <v>0.96097058275876901</v>
      </c>
      <c r="K14" s="18"/>
    </row>
    <row r="15" spans="1:11" x14ac:dyDescent="0.25">
      <c r="A15" t="s">
        <v>3</v>
      </c>
      <c r="B15">
        <v>42922.803</v>
      </c>
      <c r="C15">
        <v>28341.267</v>
      </c>
      <c r="D15">
        <f t="shared" si="1"/>
        <v>14581.536</v>
      </c>
      <c r="E15">
        <f>D15/D13</f>
        <v>0.36551929845134162</v>
      </c>
      <c r="F15">
        <f t="shared" si="2"/>
        <v>0.92555670802006129</v>
      </c>
      <c r="K15" s="18"/>
    </row>
    <row r="16" spans="1:11" x14ac:dyDescent="0.25">
      <c r="A16" t="s">
        <v>4</v>
      </c>
      <c r="B16">
        <v>27736.438999999998</v>
      </c>
      <c r="C16">
        <v>20385.316999999999</v>
      </c>
      <c r="D16">
        <f t="shared" si="1"/>
        <v>7351.1219999999994</v>
      </c>
      <c r="E16">
        <f>D16/D13</f>
        <v>0.18427255923314412</v>
      </c>
      <c r="F16">
        <f t="shared" si="2"/>
        <v>0.35739202686137406</v>
      </c>
      <c r="K16" s="18"/>
    </row>
    <row r="17" spans="1:11" x14ac:dyDescent="0.25">
      <c r="A17" t="s">
        <v>5</v>
      </c>
      <c r="B17">
        <v>18176.468000000001</v>
      </c>
      <c r="C17">
        <v>12504.054</v>
      </c>
      <c r="D17">
        <f t="shared" si="1"/>
        <v>5672.4140000000007</v>
      </c>
      <c r="E17">
        <f>D17/D13</f>
        <v>0.14219193271583794</v>
      </c>
      <c r="F17">
        <f t="shared" si="2"/>
        <v>0.11719709226492245</v>
      </c>
      <c r="K17" s="18"/>
    </row>
    <row r="18" spans="1:11" x14ac:dyDescent="0.25">
      <c r="A18" t="s">
        <v>6</v>
      </c>
      <c r="B18">
        <v>40080.459000000003</v>
      </c>
      <c r="C18">
        <v>9697.0450000000001</v>
      </c>
      <c r="D18">
        <f t="shared" si="1"/>
        <v>30383.414000000004</v>
      </c>
      <c r="E18">
        <f>D18/D13</f>
        <v>0.76162923918554759</v>
      </c>
      <c r="F18">
        <f t="shared" si="2"/>
        <v>1.0461136307239134</v>
      </c>
      <c r="K18" s="18"/>
    </row>
    <row r="19" spans="1:11" x14ac:dyDescent="0.25">
      <c r="A19" t="s">
        <v>7</v>
      </c>
      <c r="B19">
        <v>30135.387999999999</v>
      </c>
      <c r="C19">
        <v>3053.0949999999998</v>
      </c>
      <c r="D19">
        <f t="shared" si="1"/>
        <v>27082.292999999998</v>
      </c>
      <c r="E19">
        <f>D19/D13</f>
        <v>0.67887914810988903</v>
      </c>
      <c r="F19">
        <f t="shared" si="2"/>
        <v>0.90433278677445017</v>
      </c>
      <c r="K19" s="18"/>
    </row>
    <row r="20" spans="1:11" x14ac:dyDescent="0.25">
      <c r="K20" s="18"/>
    </row>
    <row r="21" spans="1:11" x14ac:dyDescent="0.25">
      <c r="B21" t="s">
        <v>27</v>
      </c>
      <c r="K21" s="18"/>
    </row>
    <row r="22" spans="1:11" x14ac:dyDescent="0.25">
      <c r="A22" t="s">
        <v>9</v>
      </c>
      <c r="B22" t="s">
        <v>8</v>
      </c>
      <c r="C22" t="s">
        <v>11</v>
      </c>
      <c r="D22" t="s">
        <v>19</v>
      </c>
      <c r="K22" s="18"/>
    </row>
    <row r="23" spans="1:11" x14ac:dyDescent="0.25">
      <c r="A23" t="s">
        <v>12</v>
      </c>
      <c r="B23">
        <v>72695.338000000003</v>
      </c>
      <c r="C23">
        <v>30402.752</v>
      </c>
      <c r="D23">
        <v>42292.586000000003</v>
      </c>
      <c r="E23">
        <f>D23/D3</f>
        <v>1.0730678766160557</v>
      </c>
      <c r="K23" s="18"/>
    </row>
    <row r="24" spans="1:11" x14ac:dyDescent="0.25">
      <c r="A24" t="s">
        <v>13</v>
      </c>
      <c r="B24">
        <v>49265.974000000002</v>
      </c>
      <c r="C24">
        <v>26063.146000000001</v>
      </c>
      <c r="D24">
        <v>23202.828000000001</v>
      </c>
      <c r="E24">
        <f>D24/D3</f>
        <v>0.58871333555833083</v>
      </c>
      <c r="K24" s="18"/>
    </row>
    <row r="25" spans="1:11" x14ac:dyDescent="0.25">
      <c r="A25" t="s">
        <v>14</v>
      </c>
      <c r="B25">
        <v>42948.196000000004</v>
      </c>
      <c r="C25">
        <v>19245.196</v>
      </c>
      <c r="D25">
        <v>23703.000000000004</v>
      </c>
      <c r="E25">
        <f t="shared" ref="E25" si="3">D25/D19</f>
        <v>0.87522131157801175</v>
      </c>
      <c r="K25" s="18"/>
    </row>
    <row r="26" spans="1:11" x14ac:dyDescent="0.25">
      <c r="A26" t="s">
        <v>15</v>
      </c>
      <c r="B26">
        <v>69943.288</v>
      </c>
      <c r="C26">
        <v>19931.580999999998</v>
      </c>
      <c r="D26">
        <v>50011.707000000002</v>
      </c>
      <c r="E26">
        <f>D26/D3</f>
        <v>1.2689211351709335</v>
      </c>
      <c r="K26" s="18"/>
    </row>
    <row r="27" spans="1:11" x14ac:dyDescent="0.25">
      <c r="A27" t="s">
        <v>16</v>
      </c>
      <c r="B27">
        <v>30369.438999999998</v>
      </c>
      <c r="C27">
        <v>10660.731</v>
      </c>
      <c r="D27">
        <v>19708.707999999999</v>
      </c>
      <c r="E27">
        <f>D27/D3</f>
        <v>0.50005883878573587</v>
      </c>
      <c r="K27" s="18"/>
    </row>
    <row r="28" spans="1:11" x14ac:dyDescent="0.25">
      <c r="A28" t="s">
        <v>17</v>
      </c>
      <c r="B28">
        <v>36258.267</v>
      </c>
      <c r="C28">
        <v>7136.6809999999996</v>
      </c>
      <c r="D28">
        <v>29121.585999999999</v>
      </c>
      <c r="E28">
        <f>D28/D3</f>
        <v>0.7388869163193722</v>
      </c>
    </row>
    <row r="29" spans="1:11" x14ac:dyDescent="0.25">
      <c r="A29" t="s">
        <v>18</v>
      </c>
      <c r="B29">
        <v>21590.125</v>
      </c>
      <c r="C29">
        <v>1218.3969999999999</v>
      </c>
      <c r="D29">
        <v>20371.727999999999</v>
      </c>
      <c r="E29">
        <f>D29/D3</f>
        <v>0.51688130179506753</v>
      </c>
    </row>
    <row r="31" spans="1:11" x14ac:dyDescent="0.25">
      <c r="B31" t="s">
        <v>27</v>
      </c>
    </row>
    <row r="32" spans="1:11" x14ac:dyDescent="0.25">
      <c r="A32" t="s">
        <v>10</v>
      </c>
      <c r="B32" t="s">
        <v>8</v>
      </c>
      <c r="C32" t="s">
        <v>11</v>
      </c>
      <c r="D32" t="s">
        <v>19</v>
      </c>
    </row>
    <row r="33" spans="1:11" x14ac:dyDescent="0.25">
      <c r="A33" t="s">
        <v>12</v>
      </c>
      <c r="B33">
        <v>73632.095000000001</v>
      </c>
      <c r="C33">
        <v>43506.853000000003</v>
      </c>
      <c r="D33">
        <f>B33-C33</f>
        <v>30125.241999999998</v>
      </c>
      <c r="E33">
        <f>D33/D13</f>
        <v>0.75515757198122968</v>
      </c>
      <c r="F33">
        <f>E33/E23</f>
        <v>0.70373700344346946</v>
      </c>
    </row>
    <row r="34" spans="1:11" x14ac:dyDescent="0.25">
      <c r="A34" t="s">
        <v>13</v>
      </c>
      <c r="B34">
        <v>65475.459000000003</v>
      </c>
      <c r="C34">
        <v>43480.631000000001</v>
      </c>
      <c r="D34">
        <f t="shared" ref="D34:D39" si="4">B34-C34</f>
        <v>21994.828000000001</v>
      </c>
      <c r="E34">
        <f>D34/D13</f>
        <v>0.5513502898540954</v>
      </c>
      <c r="F34">
        <f>E34/E24</f>
        <v>0.93653439892133472</v>
      </c>
    </row>
    <row r="35" spans="1:11" x14ac:dyDescent="0.25">
      <c r="A35" t="s">
        <v>14</v>
      </c>
      <c r="B35">
        <v>42288.673000000003</v>
      </c>
      <c r="C35">
        <v>41711.379999999997</v>
      </c>
      <c r="D35">
        <f>B35-C35</f>
        <v>577.29300000000512</v>
      </c>
      <c r="E35">
        <f>D35/D13</f>
        <v>1.4471159441698888E-2</v>
      </c>
      <c r="F35">
        <f t="shared" ref="F35:F39" si="5">E35/E25</f>
        <v>1.6534285957465537E-2</v>
      </c>
    </row>
    <row r="36" spans="1:11" x14ac:dyDescent="0.25">
      <c r="A36" t="s">
        <v>15</v>
      </c>
      <c r="B36">
        <v>51408.387999999999</v>
      </c>
      <c r="C36">
        <v>26420.681</v>
      </c>
      <c r="D36">
        <f t="shared" si="4"/>
        <v>24987.706999999999</v>
      </c>
      <c r="E36">
        <f>D36/D13</f>
        <v>0.62637359552160199</v>
      </c>
      <c r="F36">
        <f t="shared" si="5"/>
        <v>0.49362689150671651</v>
      </c>
    </row>
    <row r="37" spans="1:11" x14ac:dyDescent="0.25">
      <c r="A37" t="s">
        <v>16</v>
      </c>
      <c r="B37">
        <v>41913.338000000003</v>
      </c>
      <c r="C37">
        <v>19914.338</v>
      </c>
      <c r="D37">
        <f t="shared" si="4"/>
        <v>21999.000000000004</v>
      </c>
      <c r="E37">
        <f>D37/D13</f>
        <v>0.55145487050411324</v>
      </c>
      <c r="F37">
        <f t="shared" si="5"/>
        <v>1.1027799685396611</v>
      </c>
    </row>
    <row r="38" spans="1:11" x14ac:dyDescent="0.25">
      <c r="A38" t="s">
        <v>17</v>
      </c>
      <c r="B38">
        <v>9775.3590000000004</v>
      </c>
      <c r="C38">
        <v>9596.3590000000004</v>
      </c>
      <c r="D38">
        <f t="shared" si="4"/>
        <v>179</v>
      </c>
      <c r="E38">
        <f>D38/D13</f>
        <v>4.4870413118885521E-3</v>
      </c>
      <c r="F38">
        <f t="shared" si="5"/>
        <v>6.0727037017246346E-3</v>
      </c>
    </row>
    <row r="39" spans="1:11" x14ac:dyDescent="0.25">
      <c r="A39" t="s">
        <v>18</v>
      </c>
      <c r="B39">
        <v>19788.710999999999</v>
      </c>
      <c r="C39">
        <v>1557.5889999999999</v>
      </c>
      <c r="D39">
        <f t="shared" si="4"/>
        <v>18231.121999999999</v>
      </c>
      <c r="E39">
        <f>D39/D13</f>
        <v>0.45700445573229187</v>
      </c>
      <c r="F39">
        <f t="shared" si="5"/>
        <v>0.88415745383934286</v>
      </c>
    </row>
    <row r="41" spans="1:11" x14ac:dyDescent="0.25">
      <c r="B41" t="s">
        <v>27</v>
      </c>
    </row>
    <row r="42" spans="1:11" x14ac:dyDescent="0.25">
      <c r="A42" t="s">
        <v>9</v>
      </c>
      <c r="B42" t="s">
        <v>8</v>
      </c>
      <c r="C42" t="s">
        <v>11</v>
      </c>
      <c r="D42" t="s">
        <v>19</v>
      </c>
    </row>
    <row r="43" spans="1:11" x14ac:dyDescent="0.25">
      <c r="A43" t="s">
        <v>20</v>
      </c>
      <c r="B43">
        <v>59743.409</v>
      </c>
      <c r="C43">
        <v>34940.874000000003</v>
      </c>
      <c r="D43">
        <f>B43-C43</f>
        <v>24802.534999999996</v>
      </c>
      <c r="E43">
        <f>D43/D3</f>
        <v>0.62930187260588411</v>
      </c>
    </row>
    <row r="44" spans="1:11" x14ac:dyDescent="0.25">
      <c r="A44" t="s">
        <v>21</v>
      </c>
      <c r="B44">
        <v>84591.894</v>
      </c>
      <c r="C44">
        <v>32888.186999999998</v>
      </c>
      <c r="D44">
        <f t="shared" ref="D44:D48" si="6">B44-C44</f>
        <v>51703.707000000002</v>
      </c>
      <c r="E44">
        <f>D44/D3</f>
        <v>1.3118513746988349</v>
      </c>
    </row>
    <row r="45" spans="1:11" x14ac:dyDescent="0.25">
      <c r="A45" t="s">
        <v>22</v>
      </c>
      <c r="B45">
        <v>82958.016000000003</v>
      </c>
      <c r="C45">
        <v>26722.016</v>
      </c>
      <c r="D45">
        <f t="shared" si="6"/>
        <v>56236</v>
      </c>
      <c r="E45">
        <f>D45/D3</f>
        <v>1.4268468972169379</v>
      </c>
    </row>
    <row r="46" spans="1:11" x14ac:dyDescent="0.25">
      <c r="A46" t="s">
        <v>23</v>
      </c>
      <c r="B46">
        <v>70279.945000000007</v>
      </c>
      <c r="C46">
        <v>17670.631000000001</v>
      </c>
      <c r="D46">
        <f t="shared" si="6"/>
        <v>52609.314000000006</v>
      </c>
      <c r="E46">
        <f>D46/D3</f>
        <v>1.3348288719967925</v>
      </c>
      <c r="K46" s="18"/>
    </row>
    <row r="47" spans="1:11" x14ac:dyDescent="0.25">
      <c r="A47" t="s">
        <v>24</v>
      </c>
      <c r="B47">
        <v>81013.793999999994</v>
      </c>
      <c r="C47">
        <v>14416.016</v>
      </c>
      <c r="D47">
        <f t="shared" si="6"/>
        <v>66597.777999999991</v>
      </c>
      <c r="E47">
        <f>D47/D3</f>
        <v>1.6897509229113457</v>
      </c>
      <c r="K47" s="18"/>
    </row>
    <row r="48" spans="1:11" x14ac:dyDescent="0.25">
      <c r="A48" t="s">
        <v>25</v>
      </c>
      <c r="B48">
        <v>55193.945</v>
      </c>
      <c r="C48">
        <v>5844.7020000000002</v>
      </c>
      <c r="D48">
        <f t="shared" si="6"/>
        <v>49349.243000000002</v>
      </c>
      <c r="E48">
        <f>D48/D3</f>
        <v>1.2521127792615885</v>
      </c>
      <c r="K48" s="18"/>
    </row>
    <row r="49" spans="1:11" x14ac:dyDescent="0.25">
      <c r="K49" s="18"/>
    </row>
    <row r="50" spans="1:11" x14ac:dyDescent="0.25">
      <c r="K50" s="18"/>
    </row>
    <row r="51" spans="1:11" x14ac:dyDescent="0.25">
      <c r="B51" t="s">
        <v>27</v>
      </c>
      <c r="K51" s="18"/>
    </row>
    <row r="52" spans="1:11" x14ac:dyDescent="0.25">
      <c r="A52" t="s">
        <v>10</v>
      </c>
      <c r="B52" t="s">
        <v>8</v>
      </c>
      <c r="C52" t="s">
        <v>11</v>
      </c>
      <c r="D52" t="s">
        <v>19</v>
      </c>
      <c r="K52" s="18"/>
    </row>
    <row r="53" spans="1:11" x14ac:dyDescent="0.25">
      <c r="A53" t="s">
        <v>20</v>
      </c>
      <c r="B53">
        <v>77683.601999999999</v>
      </c>
      <c r="C53">
        <v>45752.601999999999</v>
      </c>
      <c r="D53">
        <f>B53-C53</f>
        <v>31931</v>
      </c>
      <c r="E53">
        <f>D53/D13</f>
        <v>0.8004229951391808</v>
      </c>
      <c r="F53">
        <f>E53/E43</f>
        <v>1.2719221568890287</v>
      </c>
    </row>
    <row r="54" spans="1:11" x14ac:dyDescent="0.25">
      <c r="A54" t="s">
        <v>21</v>
      </c>
      <c r="B54">
        <v>47696.794000000002</v>
      </c>
      <c r="C54">
        <v>44519.915000000001</v>
      </c>
      <c r="D54">
        <f t="shared" ref="D54:D58" si="7">B54-C54</f>
        <v>3176.8790000000008</v>
      </c>
      <c r="E54">
        <f>D54/D13</f>
        <v>7.9635683328889359E-2</v>
      </c>
      <c r="F54">
        <f>E54/E44</f>
        <v>6.0704806096781749E-2</v>
      </c>
    </row>
    <row r="55" spans="1:11" x14ac:dyDescent="0.25">
      <c r="A55" t="s">
        <v>22</v>
      </c>
      <c r="B55">
        <v>81517.429999999993</v>
      </c>
      <c r="C55">
        <v>31797.894</v>
      </c>
      <c r="D55">
        <f t="shared" si="7"/>
        <v>49719.535999999993</v>
      </c>
      <c r="E55">
        <f>D55/D13</f>
        <v>1.2463330281560339</v>
      </c>
      <c r="F55">
        <f>E55/E45</f>
        <v>0.87348756940005545</v>
      </c>
    </row>
    <row r="56" spans="1:11" x14ac:dyDescent="0.25">
      <c r="A56" t="s">
        <v>23</v>
      </c>
      <c r="B56">
        <v>92504.914999999994</v>
      </c>
      <c r="C56">
        <v>25031.501</v>
      </c>
      <c r="D56">
        <f t="shared" si="7"/>
        <v>67473.41399999999</v>
      </c>
      <c r="E56">
        <f>D56/D13</f>
        <v>1.6913742797327338</v>
      </c>
      <c r="F56">
        <f t="shared" ref="F56:F58" si="8">E56/E46</f>
        <v>1.2671094514179777</v>
      </c>
    </row>
    <row r="57" spans="1:11" x14ac:dyDescent="0.25">
      <c r="A57" t="s">
        <v>24</v>
      </c>
      <c r="B57">
        <v>49680.480000000003</v>
      </c>
      <c r="C57">
        <v>14298.823</v>
      </c>
      <c r="D57">
        <f t="shared" si="7"/>
        <v>35381.657000000007</v>
      </c>
      <c r="E57">
        <f>D57/D13</f>
        <v>0.8869215454864291</v>
      </c>
      <c r="F57">
        <f t="shared" si="8"/>
        <v>0.52488300699271895</v>
      </c>
    </row>
    <row r="58" spans="1:11" x14ac:dyDescent="0.25">
      <c r="A58" t="s">
        <v>25</v>
      </c>
      <c r="B58">
        <v>8982.0949999999993</v>
      </c>
      <c r="C58">
        <v>4779.2169999999996</v>
      </c>
      <c r="D58">
        <f t="shared" si="7"/>
        <v>4202.8779999999997</v>
      </c>
      <c r="E58">
        <f>D58/D13</f>
        <v>0.10535467717780744</v>
      </c>
      <c r="F58">
        <f t="shared" si="8"/>
        <v>8.414152376907974E-2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40" workbookViewId="0">
      <selection activeCell="G58" sqref="G58"/>
    </sheetView>
  </sheetViews>
  <sheetFormatPr defaultRowHeight="15" x14ac:dyDescent="0.25"/>
  <cols>
    <col min="12" max="12" width="11.5703125" bestFit="1" customWidth="1"/>
  </cols>
  <sheetData>
    <row r="1" spans="1:12" x14ac:dyDescent="0.25">
      <c r="A1" t="s">
        <v>9</v>
      </c>
      <c r="B1" t="s">
        <v>27</v>
      </c>
    </row>
    <row r="2" spans="1:12" x14ac:dyDescent="0.25">
      <c r="A2" t="s">
        <v>8</v>
      </c>
      <c r="B2" t="s">
        <v>0</v>
      </c>
      <c r="C2" t="s">
        <v>11</v>
      </c>
      <c r="D2" t="s">
        <v>19</v>
      </c>
    </row>
    <row r="3" spans="1:12" x14ac:dyDescent="0.25">
      <c r="A3" t="s">
        <v>1</v>
      </c>
      <c r="B3">
        <v>58337.387999999999</v>
      </c>
      <c r="C3">
        <v>15220.103999999999</v>
      </c>
      <c r="D3">
        <f>B3-C3</f>
        <v>43117.284</v>
      </c>
      <c r="E3">
        <f>D3/D3</f>
        <v>1</v>
      </c>
    </row>
    <row r="4" spans="1:12" x14ac:dyDescent="0.25">
      <c r="A4" t="s">
        <v>2</v>
      </c>
      <c r="B4">
        <v>57960.267</v>
      </c>
      <c r="C4">
        <v>12980.174999999999</v>
      </c>
      <c r="D4">
        <f t="shared" ref="D4:D9" si="0">B4-C4</f>
        <v>44980.092000000004</v>
      </c>
      <c r="E4">
        <f>D4/D3</f>
        <v>1.0432032778316929</v>
      </c>
      <c r="L4" s="17"/>
    </row>
    <row r="5" spans="1:12" x14ac:dyDescent="0.25">
      <c r="A5" t="s">
        <v>3</v>
      </c>
      <c r="B5">
        <v>48093.459000000003</v>
      </c>
      <c r="C5">
        <v>12454.781999999999</v>
      </c>
      <c r="D5">
        <f t="shared" si="0"/>
        <v>35638.677000000003</v>
      </c>
      <c r="E5">
        <f>D5/D3</f>
        <v>0.8265519924678002</v>
      </c>
      <c r="L5" s="17"/>
    </row>
    <row r="6" spans="1:12" x14ac:dyDescent="0.25">
      <c r="A6" t="s">
        <v>4</v>
      </c>
      <c r="B6">
        <v>69426.702000000005</v>
      </c>
      <c r="C6">
        <v>9239.7309999999998</v>
      </c>
      <c r="D6">
        <f t="shared" si="0"/>
        <v>60186.971000000005</v>
      </c>
      <c r="E6">
        <f>D6/D3</f>
        <v>1.3958896622523813</v>
      </c>
      <c r="L6" s="17"/>
    </row>
    <row r="7" spans="1:12" x14ac:dyDescent="0.25">
      <c r="A7" t="s">
        <v>5</v>
      </c>
      <c r="B7">
        <v>65160.338000000003</v>
      </c>
      <c r="C7">
        <v>5922.4390000000003</v>
      </c>
      <c r="D7">
        <f t="shared" si="0"/>
        <v>59237.899000000005</v>
      </c>
      <c r="E7">
        <f>D7/D3</f>
        <v>1.373878257266854</v>
      </c>
      <c r="L7" s="17"/>
    </row>
    <row r="8" spans="1:12" x14ac:dyDescent="0.25">
      <c r="A8" t="s">
        <v>6</v>
      </c>
      <c r="B8">
        <v>58375.044999999998</v>
      </c>
      <c r="C8">
        <v>3024.1460000000002</v>
      </c>
      <c r="D8">
        <f t="shared" si="0"/>
        <v>55350.898999999998</v>
      </c>
      <c r="E8">
        <f>D8/D3</f>
        <v>1.283728794234813</v>
      </c>
      <c r="L8" s="17"/>
    </row>
    <row r="9" spans="1:12" x14ac:dyDescent="0.25">
      <c r="A9" t="s">
        <v>7</v>
      </c>
      <c r="B9">
        <v>59592.53</v>
      </c>
      <c r="C9">
        <v>2652.5810000000001</v>
      </c>
      <c r="D9">
        <f t="shared" si="0"/>
        <v>56939.949000000001</v>
      </c>
      <c r="E9">
        <f>D9/D3</f>
        <v>1.3205829244717733</v>
      </c>
      <c r="L9" s="17"/>
    </row>
    <row r="10" spans="1:12" x14ac:dyDescent="0.25">
      <c r="L10" s="17"/>
    </row>
    <row r="11" spans="1:12" x14ac:dyDescent="0.25">
      <c r="B11" t="s">
        <v>27</v>
      </c>
    </row>
    <row r="12" spans="1:12" x14ac:dyDescent="0.25">
      <c r="A12" t="s">
        <v>10</v>
      </c>
      <c r="B12" t="s">
        <v>8</v>
      </c>
      <c r="C12" t="s">
        <v>11</v>
      </c>
      <c r="D12" t="s">
        <v>19</v>
      </c>
      <c r="G12" t="s">
        <v>28</v>
      </c>
    </row>
    <row r="13" spans="1:12" x14ac:dyDescent="0.25">
      <c r="A13" t="s">
        <v>1</v>
      </c>
      <c r="B13">
        <v>77996.873999999996</v>
      </c>
      <c r="C13">
        <v>30804.146000000001</v>
      </c>
      <c r="D13">
        <f>B13-C13</f>
        <v>47192.727999999996</v>
      </c>
      <c r="E13">
        <f>D13/D13</f>
        <v>1</v>
      </c>
      <c r="G13">
        <f>E13/E3</f>
        <v>1</v>
      </c>
    </row>
    <row r="14" spans="1:12" x14ac:dyDescent="0.25">
      <c r="A14" t="s">
        <v>2</v>
      </c>
      <c r="B14">
        <v>72279.873999999996</v>
      </c>
      <c r="C14">
        <v>26009.681</v>
      </c>
      <c r="D14">
        <f t="shared" ref="D14:D19" si="1">B14-C14</f>
        <v>46270.192999999999</v>
      </c>
      <c r="E14">
        <f>D14/D13</f>
        <v>0.98045175519414773</v>
      </c>
      <c r="G14">
        <f t="shared" ref="G14:G19" si="2">E14/E4</f>
        <v>0.93984727236672927</v>
      </c>
    </row>
    <row r="15" spans="1:12" x14ac:dyDescent="0.25">
      <c r="A15" t="s">
        <v>3</v>
      </c>
      <c r="B15">
        <v>66488.865000000005</v>
      </c>
      <c r="C15">
        <v>28202.087</v>
      </c>
      <c r="D15">
        <f>B15-C15</f>
        <v>38286.778000000006</v>
      </c>
      <c r="E15">
        <f>D15/D13</f>
        <v>0.8112855438236164</v>
      </c>
      <c r="G15">
        <f t="shared" si="2"/>
        <v>0.98152995965976264</v>
      </c>
    </row>
    <row r="16" spans="1:12" x14ac:dyDescent="0.25">
      <c r="A16" t="s">
        <v>4</v>
      </c>
      <c r="B16">
        <v>47834.459000000003</v>
      </c>
      <c r="C16">
        <v>18176.509999999998</v>
      </c>
      <c r="D16">
        <f t="shared" si="1"/>
        <v>29657.949000000004</v>
      </c>
      <c r="E16">
        <f>D16/D13</f>
        <v>0.62844319997775944</v>
      </c>
      <c r="G16">
        <f t="shared" si="2"/>
        <v>0.45020979592592963</v>
      </c>
    </row>
    <row r="17" spans="1:12" x14ac:dyDescent="0.25">
      <c r="A17" t="s">
        <v>5</v>
      </c>
      <c r="B17">
        <v>18372.316999999999</v>
      </c>
      <c r="C17">
        <v>7731.7820000000002</v>
      </c>
      <c r="D17">
        <f t="shared" si="1"/>
        <v>10640.535</v>
      </c>
      <c r="E17">
        <f>D17/D13</f>
        <v>0.22546980119479426</v>
      </c>
      <c r="G17">
        <f t="shared" si="2"/>
        <v>0.16411192185495105</v>
      </c>
    </row>
    <row r="18" spans="1:12" x14ac:dyDescent="0.25">
      <c r="A18" t="s">
        <v>6</v>
      </c>
      <c r="B18">
        <v>66095.722999999998</v>
      </c>
      <c r="C18">
        <v>5385.3590000000004</v>
      </c>
      <c r="D18">
        <f t="shared" si="1"/>
        <v>60710.364000000001</v>
      </c>
      <c r="E18">
        <f>D18/D13</f>
        <v>1.2864347235870748</v>
      </c>
      <c r="G18">
        <f t="shared" si="2"/>
        <v>1.0021078668363708</v>
      </c>
    </row>
    <row r="19" spans="1:12" x14ac:dyDescent="0.25">
      <c r="A19" t="s">
        <v>7</v>
      </c>
      <c r="B19">
        <v>55904.874000000003</v>
      </c>
      <c r="C19">
        <v>3935.924</v>
      </c>
      <c r="D19">
        <f t="shared" si="1"/>
        <v>51968.950000000004</v>
      </c>
      <c r="E19">
        <f>D19/D13</f>
        <v>1.1012067367667326</v>
      </c>
      <c r="G19">
        <f t="shared" si="2"/>
        <v>0.83387927888527713</v>
      </c>
    </row>
    <row r="21" spans="1:12" x14ac:dyDescent="0.25">
      <c r="B21" t="s">
        <v>27</v>
      </c>
    </row>
    <row r="22" spans="1:12" x14ac:dyDescent="0.25">
      <c r="A22" t="s">
        <v>9</v>
      </c>
      <c r="B22" t="s">
        <v>8</v>
      </c>
      <c r="C22" t="s">
        <v>11</v>
      </c>
      <c r="D22" t="s">
        <v>19</v>
      </c>
    </row>
    <row r="23" spans="1:12" x14ac:dyDescent="0.25">
      <c r="A23" t="s">
        <v>12</v>
      </c>
      <c r="B23">
        <v>65552.267000000007</v>
      </c>
      <c r="C23">
        <v>33395.267</v>
      </c>
      <c r="D23">
        <f>B23-C23</f>
        <v>32157.000000000007</v>
      </c>
      <c r="E23">
        <f>D23/D3</f>
        <v>0.74580300558820001</v>
      </c>
    </row>
    <row r="24" spans="1:12" x14ac:dyDescent="0.25">
      <c r="A24" t="s">
        <v>13</v>
      </c>
      <c r="B24">
        <v>66849.167000000001</v>
      </c>
      <c r="C24">
        <v>35161.167000000001</v>
      </c>
      <c r="D24">
        <f t="shared" ref="D24:D29" si="3">B24-C24</f>
        <v>31688</v>
      </c>
      <c r="E24">
        <f>D24/D3</f>
        <v>0.73492569708240441</v>
      </c>
    </row>
    <row r="25" spans="1:12" x14ac:dyDescent="0.25">
      <c r="A25" t="s">
        <v>14</v>
      </c>
      <c r="B25">
        <v>72165.873999999996</v>
      </c>
      <c r="C25">
        <v>29680.458999999999</v>
      </c>
      <c r="D25">
        <f t="shared" si="3"/>
        <v>42485.414999999994</v>
      </c>
      <c r="E25">
        <f>D25/D3</f>
        <v>0.98534534318070666</v>
      </c>
    </row>
    <row r="26" spans="1:12" x14ac:dyDescent="0.25">
      <c r="A26" t="s">
        <v>15</v>
      </c>
      <c r="B26">
        <v>73545.288</v>
      </c>
      <c r="C26">
        <v>23516.580999999998</v>
      </c>
      <c r="D26">
        <f t="shared" si="3"/>
        <v>50028.707000000002</v>
      </c>
      <c r="E26">
        <f>D26/D3</f>
        <v>1.160293561162155</v>
      </c>
    </row>
    <row r="27" spans="1:12" x14ac:dyDescent="0.25">
      <c r="A27" t="s">
        <v>16</v>
      </c>
      <c r="B27">
        <v>71668.994999999995</v>
      </c>
      <c r="C27">
        <v>18163.167000000001</v>
      </c>
      <c r="D27">
        <f t="shared" si="3"/>
        <v>53505.827999999994</v>
      </c>
      <c r="E27">
        <f>D27/D3</f>
        <v>1.2409368827591272</v>
      </c>
    </row>
    <row r="28" spans="1:12" x14ac:dyDescent="0.25">
      <c r="A28" t="s">
        <v>17</v>
      </c>
      <c r="B28">
        <v>44076.267</v>
      </c>
      <c r="C28">
        <v>10530.56</v>
      </c>
      <c r="D28">
        <f t="shared" si="3"/>
        <v>33545.707000000002</v>
      </c>
      <c r="E28">
        <f>D28/D3</f>
        <v>0.77801066968874943</v>
      </c>
      <c r="L28" s="17"/>
    </row>
    <row r="29" spans="1:12" x14ac:dyDescent="0.25">
      <c r="A29" t="s">
        <v>18</v>
      </c>
      <c r="B29">
        <v>39051.216999999997</v>
      </c>
      <c r="C29">
        <v>2770.4380000000001</v>
      </c>
      <c r="D29">
        <f t="shared" si="3"/>
        <v>36280.778999999995</v>
      </c>
      <c r="E29">
        <f>D29/D3</f>
        <v>0.84144397870700749</v>
      </c>
      <c r="L29" s="17"/>
    </row>
    <row r="30" spans="1:12" x14ac:dyDescent="0.25">
      <c r="L30" s="17"/>
    </row>
    <row r="31" spans="1:12" x14ac:dyDescent="0.25">
      <c r="B31" t="s">
        <v>27</v>
      </c>
      <c r="L31" s="17"/>
    </row>
    <row r="32" spans="1:12" x14ac:dyDescent="0.25">
      <c r="A32" t="s">
        <v>10</v>
      </c>
      <c r="B32" t="s">
        <v>8</v>
      </c>
      <c r="C32" t="s">
        <v>11</v>
      </c>
      <c r="D32" t="s">
        <v>19</v>
      </c>
      <c r="L32" s="17"/>
    </row>
    <row r="33" spans="1:12" x14ac:dyDescent="0.25">
      <c r="A33" t="s">
        <v>12</v>
      </c>
      <c r="B33">
        <v>65255.974000000002</v>
      </c>
      <c r="C33">
        <v>39922.559999999998</v>
      </c>
      <c r="D33">
        <f>B33-C33</f>
        <v>25333.414000000004</v>
      </c>
      <c r="E33">
        <f>D33/D13</f>
        <v>0.53680757764204701</v>
      </c>
      <c r="G33">
        <f>E33/E23</f>
        <v>0.71977127152856879</v>
      </c>
      <c r="L33" s="17"/>
    </row>
    <row r="34" spans="1:12" x14ac:dyDescent="0.25">
      <c r="A34" t="s">
        <v>13</v>
      </c>
      <c r="B34">
        <v>71663.459000000003</v>
      </c>
      <c r="C34">
        <v>39765.459000000003</v>
      </c>
      <c r="D34">
        <f t="shared" ref="D34:D39" si="4">B34-C34</f>
        <v>31898</v>
      </c>
      <c r="E34">
        <f>D34/D13</f>
        <v>0.67590922059008762</v>
      </c>
      <c r="G34">
        <f t="shared" ref="G34:G39" si="5">E34/E24</f>
        <v>0.91969735617272952</v>
      </c>
      <c r="L34" s="17"/>
    </row>
    <row r="35" spans="1:12" x14ac:dyDescent="0.25">
      <c r="A35" t="s">
        <v>14</v>
      </c>
      <c r="B35">
        <v>34919.044999999998</v>
      </c>
      <c r="C35">
        <v>33827.044999999998</v>
      </c>
      <c r="D35">
        <f t="shared" si="4"/>
        <v>1092</v>
      </c>
      <c r="E35">
        <f>D35/D13</f>
        <v>2.3139158219461272E-2</v>
      </c>
      <c r="G35">
        <f t="shared" si="5"/>
        <v>2.3483297891039694E-2</v>
      </c>
    </row>
    <row r="36" spans="1:12" x14ac:dyDescent="0.25">
      <c r="A36" t="s">
        <v>15</v>
      </c>
      <c r="B36">
        <v>57880.409</v>
      </c>
      <c r="C36">
        <v>28639.823</v>
      </c>
      <c r="D36">
        <f t="shared" si="4"/>
        <v>29240.585999999999</v>
      </c>
      <c r="E36">
        <f>D36/D13</f>
        <v>0.61959940099245803</v>
      </c>
      <c r="G36">
        <f t="shared" si="5"/>
        <v>0.5340022747104316</v>
      </c>
    </row>
    <row r="37" spans="1:12" x14ac:dyDescent="0.25">
      <c r="A37" t="s">
        <v>16</v>
      </c>
      <c r="B37">
        <v>77232.429999999993</v>
      </c>
      <c r="C37">
        <v>19968.43</v>
      </c>
      <c r="D37">
        <f t="shared" si="4"/>
        <v>57263.999999999993</v>
      </c>
      <c r="E37">
        <f>D37/D13</f>
        <v>1.2134072859699909</v>
      </c>
      <c r="G37">
        <f t="shared" si="5"/>
        <v>0.97781547379917799</v>
      </c>
    </row>
    <row r="38" spans="1:12" x14ac:dyDescent="0.25">
      <c r="A38" t="s">
        <v>17</v>
      </c>
      <c r="B38">
        <v>10874.852999999999</v>
      </c>
      <c r="C38">
        <v>10388.852999999999</v>
      </c>
      <c r="D38">
        <f t="shared" si="4"/>
        <v>486</v>
      </c>
      <c r="E38">
        <f>D38/D13</f>
        <v>1.0298196789980016E-2</v>
      </c>
      <c r="G38">
        <f t="shared" si="5"/>
        <v>1.3236575269719511E-2</v>
      </c>
    </row>
    <row r="39" spans="1:12" x14ac:dyDescent="0.25">
      <c r="A39" t="s">
        <v>18</v>
      </c>
      <c r="B39">
        <v>37170.216999999997</v>
      </c>
      <c r="C39">
        <v>2165.8020000000001</v>
      </c>
      <c r="D39">
        <f t="shared" si="4"/>
        <v>35004.414999999994</v>
      </c>
      <c r="E39">
        <f>D39/D13</f>
        <v>0.74173323907022282</v>
      </c>
      <c r="G39">
        <f t="shared" si="5"/>
        <v>0.8815004419070136</v>
      </c>
    </row>
    <row r="41" spans="1:12" x14ac:dyDescent="0.25">
      <c r="B41" t="s">
        <v>27</v>
      </c>
    </row>
    <row r="42" spans="1:12" x14ac:dyDescent="0.25">
      <c r="A42" t="s">
        <v>9</v>
      </c>
      <c r="B42" t="s">
        <v>8</v>
      </c>
      <c r="C42" t="s">
        <v>11</v>
      </c>
      <c r="D42" t="s">
        <v>19</v>
      </c>
    </row>
    <row r="43" spans="1:12" x14ac:dyDescent="0.25">
      <c r="A43" t="s">
        <v>20</v>
      </c>
      <c r="B43">
        <v>88556.722999999998</v>
      </c>
      <c r="C43">
        <v>27087.43</v>
      </c>
      <c r="D43">
        <f>B43-C43</f>
        <v>61469.292999999998</v>
      </c>
      <c r="E43">
        <f>D43/D3</f>
        <v>1.4256299863414401</v>
      </c>
    </row>
    <row r="44" spans="1:12" x14ac:dyDescent="0.25">
      <c r="A44" t="s">
        <v>21</v>
      </c>
      <c r="B44">
        <v>77831.601999999999</v>
      </c>
      <c r="C44">
        <v>23013.016</v>
      </c>
      <c r="D44">
        <f t="shared" ref="D44:D48" si="6">B44-C44</f>
        <v>54818.585999999996</v>
      </c>
      <c r="E44">
        <f>D44/D3</f>
        <v>1.271383095465846</v>
      </c>
    </row>
    <row r="45" spans="1:12" x14ac:dyDescent="0.25">
      <c r="A45" t="s">
        <v>22</v>
      </c>
      <c r="B45">
        <v>63048.480000000003</v>
      </c>
      <c r="C45">
        <v>18528.187000000002</v>
      </c>
      <c r="D45">
        <f t="shared" si="6"/>
        <v>44520.293000000005</v>
      </c>
      <c r="E45">
        <f>D45/D3</f>
        <v>1.0325393640285878</v>
      </c>
    </row>
    <row r="46" spans="1:12" x14ac:dyDescent="0.25">
      <c r="A46" t="s">
        <v>23</v>
      </c>
      <c r="B46">
        <v>59560.894</v>
      </c>
      <c r="C46">
        <v>14835.894</v>
      </c>
      <c r="D46">
        <f t="shared" si="6"/>
        <v>44725</v>
      </c>
      <c r="E46">
        <f>D46/D3</f>
        <v>1.0372870424769798</v>
      </c>
    </row>
    <row r="47" spans="1:12" x14ac:dyDescent="0.25">
      <c r="A47" t="s">
        <v>24</v>
      </c>
      <c r="B47">
        <v>68121.551000000007</v>
      </c>
      <c r="C47">
        <v>9631.1370000000006</v>
      </c>
      <c r="D47">
        <f t="shared" si="6"/>
        <v>58490.414000000004</v>
      </c>
      <c r="E47">
        <f>D47/D3</f>
        <v>1.3565421699567164</v>
      </c>
    </row>
    <row r="48" spans="1:12" x14ac:dyDescent="0.25">
      <c r="A48" t="s">
        <v>25</v>
      </c>
      <c r="B48">
        <v>74403.258000000002</v>
      </c>
      <c r="C48">
        <v>4108.6019999999999</v>
      </c>
      <c r="D48">
        <f t="shared" si="6"/>
        <v>70294.656000000003</v>
      </c>
      <c r="E48">
        <f>D48/D3</f>
        <v>1.6303127070805294</v>
      </c>
    </row>
    <row r="50" spans="1:12" x14ac:dyDescent="0.25">
      <c r="L50" s="17"/>
    </row>
    <row r="51" spans="1:12" x14ac:dyDescent="0.25">
      <c r="B51" t="s">
        <v>27</v>
      </c>
      <c r="L51" s="17"/>
    </row>
    <row r="52" spans="1:12" x14ac:dyDescent="0.25">
      <c r="A52" t="s">
        <v>10</v>
      </c>
      <c r="B52" t="s">
        <v>8</v>
      </c>
      <c r="C52" t="s">
        <v>11</v>
      </c>
      <c r="D52" t="s">
        <v>19</v>
      </c>
      <c r="L52" s="17"/>
    </row>
    <row r="53" spans="1:12" x14ac:dyDescent="0.25">
      <c r="A53" t="s">
        <v>20</v>
      </c>
      <c r="B53">
        <v>100995.30899999999</v>
      </c>
      <c r="C53">
        <v>26710.601999999999</v>
      </c>
      <c r="D53">
        <f>B53-C53</f>
        <v>74284.706999999995</v>
      </c>
      <c r="E53">
        <f>D53/D13</f>
        <v>1.5740710517942511</v>
      </c>
      <c r="G53">
        <f>E53/E43</f>
        <v>1.1041231363502333</v>
      </c>
      <c r="L53" s="17"/>
    </row>
    <row r="54" spans="1:12" x14ac:dyDescent="0.25">
      <c r="A54" t="s">
        <v>21</v>
      </c>
      <c r="B54">
        <v>35866.186999999998</v>
      </c>
      <c r="C54">
        <v>30452.773000000001</v>
      </c>
      <c r="D54">
        <f t="shared" ref="D54:D58" si="7">B54-C54</f>
        <v>5413.413999999997</v>
      </c>
      <c r="E54">
        <f>D54/D13</f>
        <v>0.11470864748484126</v>
      </c>
      <c r="G54">
        <f t="shared" ref="G54:G58" si="8">E54/E44</f>
        <v>9.0223511618117744E-2</v>
      </c>
      <c r="L54" s="17"/>
    </row>
    <row r="55" spans="1:12" x14ac:dyDescent="0.25">
      <c r="A55" t="s">
        <v>22</v>
      </c>
      <c r="B55">
        <v>67678.207999999999</v>
      </c>
      <c r="C55">
        <v>27134.207999999999</v>
      </c>
      <c r="D55">
        <f t="shared" si="7"/>
        <v>40544</v>
      </c>
      <c r="E55">
        <f>D55/D13</f>
        <v>0.85911541286615178</v>
      </c>
      <c r="G55">
        <f t="shared" si="8"/>
        <v>0.83204131754764321</v>
      </c>
      <c r="L55" s="17"/>
    </row>
    <row r="56" spans="1:12" x14ac:dyDescent="0.25">
      <c r="A56" t="s">
        <v>23</v>
      </c>
      <c r="B56">
        <v>82175.914999999994</v>
      </c>
      <c r="C56">
        <v>21422.621999999999</v>
      </c>
      <c r="D56">
        <f t="shared" si="7"/>
        <v>60753.292999999991</v>
      </c>
      <c r="E56">
        <f>D56/D13</f>
        <v>1.2873443764471508</v>
      </c>
      <c r="G56">
        <f t="shared" si="8"/>
        <v>1.2410685988837276</v>
      </c>
      <c r="L56" s="17"/>
    </row>
    <row r="57" spans="1:12" x14ac:dyDescent="0.25">
      <c r="A57" t="s">
        <v>24</v>
      </c>
      <c r="B57">
        <v>41336.116000000002</v>
      </c>
      <c r="C57">
        <v>10167.823</v>
      </c>
      <c r="D57">
        <f t="shared" si="7"/>
        <v>31168.293000000001</v>
      </c>
      <c r="E57">
        <f>D57/D13</f>
        <v>0.66044694428344985</v>
      </c>
      <c r="G57">
        <f t="shared" si="8"/>
        <v>0.48686060699795491</v>
      </c>
    </row>
    <row r="58" spans="1:12" x14ac:dyDescent="0.25">
      <c r="A58" t="s">
        <v>25</v>
      </c>
      <c r="B58">
        <v>5031.0950000000003</v>
      </c>
      <c r="C58">
        <v>3309.0949999999998</v>
      </c>
      <c r="D58">
        <f t="shared" si="7"/>
        <v>1722.0000000000005</v>
      </c>
      <c r="E58">
        <f>D58/D13</f>
        <v>3.6488672576842782E-2</v>
      </c>
      <c r="G58">
        <f t="shared" si="8"/>
        <v>2.2381394942436905E-2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Chart 2 (WT included)</vt:lpstr>
      <vt:lpstr>summary and exp. 1</vt:lpstr>
      <vt:lpstr>Exp.2</vt:lpstr>
      <vt:lpstr>Exp.3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cp:lastPrinted>2020-05-11T15:21:31Z</cp:lastPrinted>
  <dcterms:created xsi:type="dcterms:W3CDTF">2020-04-26T23:14:50Z</dcterms:created>
  <dcterms:modified xsi:type="dcterms:W3CDTF">2021-04-26T21:58:45Z</dcterms:modified>
</cp:coreProperties>
</file>