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sachanelson/text/papers/HlfTef/revision/final versions/data/"/>
    </mc:Choice>
  </mc:AlternateContent>
  <xr:revisionPtr revIDLastSave="0" documentId="13_ncr:1_{0016A477-6081-1246-8C32-E945C96FE8D9}" xr6:coauthVersionLast="45" xr6:coauthVersionMax="47" xr10:uidLastSave="{00000000-0000-0000-0000-000000000000}"/>
  <bookViews>
    <workbookView xWindow="23540" yWindow="500" windowWidth="21600" windowHeight="19560" xr2:uid="{00000000-000D-0000-FFFF-FFFF00000000}"/>
  </bookViews>
  <sheets>
    <sheet name="P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0" i="1"/>
  <c r="E29" i="1"/>
  <c r="E28" i="1"/>
  <c r="E27" i="1"/>
  <c r="E26" i="1"/>
  <c r="E25" i="1"/>
  <c r="E24" i="1"/>
  <c r="E23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G70" i="1" l="1"/>
  <c r="E66" i="1" l="1"/>
  <c r="F66" i="1"/>
  <c r="E67" i="1"/>
  <c r="F67" i="1"/>
  <c r="E68" i="1"/>
  <c r="F68" i="1"/>
  <c r="D68" i="1"/>
  <c r="D67" i="1"/>
  <c r="D66" i="1"/>
  <c r="E31" i="1"/>
  <c r="F31" i="1"/>
  <c r="E32" i="1"/>
  <c r="F32" i="1"/>
  <c r="E33" i="1"/>
  <c r="F33" i="1"/>
  <c r="D33" i="1"/>
  <c r="D31" i="1"/>
  <c r="D32" i="1"/>
  <c r="F52" i="1"/>
  <c r="E20" i="1"/>
  <c r="F20" i="1"/>
  <c r="D20" i="1"/>
  <c r="E52" i="1"/>
  <c r="D52" i="1"/>
  <c r="D18" i="1"/>
  <c r="E18" i="1" l="1"/>
  <c r="F18" i="1"/>
  <c r="E19" i="1"/>
  <c r="F19" i="1"/>
  <c r="E50" i="1"/>
  <c r="F50" i="1"/>
  <c r="E51" i="1"/>
  <c r="F51" i="1"/>
  <c r="D51" i="1" l="1"/>
  <c r="D50" i="1"/>
  <c r="D19" i="1" l="1"/>
</calcChain>
</file>

<file path=xl/sharedStrings.xml><?xml version="1.0" encoding="utf-8"?>
<sst xmlns="http://schemas.openxmlformats.org/spreadsheetml/2006/main" count="219" uniqueCount="95">
  <si>
    <t>Aelita</t>
  </si>
  <si>
    <t>11-10-17 WC CTRL B</t>
  </si>
  <si>
    <t>Data Name</t>
  </si>
  <si>
    <t>Condition</t>
  </si>
  <si>
    <t>P14 WC CTRL</t>
  </si>
  <si>
    <t>5-26-18 WC CTRL A</t>
  </si>
  <si>
    <t>peak freq</t>
  </si>
  <si>
    <t>6-7-18 EMCR CTRL A</t>
  </si>
  <si>
    <t>Mingqi</t>
  </si>
  <si>
    <t>2-15-22 WC10 WT2 B</t>
  </si>
  <si>
    <t>2-11-22 WC05 WT1 A</t>
  </si>
  <si>
    <t>2-11-22 WC05 WT2 A</t>
  </si>
  <si>
    <t>3-27-22 WC05 WT1 A</t>
  </si>
  <si>
    <t>2-15-22 WC10 WT3 A</t>
  </si>
  <si>
    <t>3-27-22 WC05 WT1 B</t>
  </si>
  <si>
    <t>3-27-22 WC05 WT1 D</t>
  </si>
  <si>
    <t>4-1-22 WC10 WT1 A</t>
  </si>
  <si>
    <t>4-1-22 WC10 WT1 B</t>
  </si>
  <si>
    <t>4-1-22 WC10 WT2 A</t>
  </si>
  <si>
    <t>4-1-22 WC10 WT3 A</t>
  </si>
  <si>
    <t>4-1-22 WC10 WT3 B</t>
  </si>
  <si>
    <t>4-1-22 WC10 WT3 C</t>
  </si>
  <si>
    <t>User</t>
  </si>
  <si>
    <t>Average</t>
  </si>
  <si>
    <t>StErr</t>
  </si>
  <si>
    <t>11-10-17 HLF 350 CTRL B</t>
  </si>
  <si>
    <t>10-2-17 HLF 302 CTRL B</t>
  </si>
  <si>
    <t>P14 TKO CTRL</t>
  </si>
  <si>
    <t>3-5-18 HLF 613 CTRL B</t>
  </si>
  <si>
    <t>6-28-18 HLF 870 CTRL A</t>
  </si>
  <si>
    <t>7-17-18 HLF 919 CTRL A</t>
  </si>
  <si>
    <t>11-10-17 HLF 350 TTX A</t>
  </si>
  <si>
    <t>11-10-17 HLF 350 TTX B</t>
  </si>
  <si>
    <t>11-10-17 HLF 350 TTX C</t>
  </si>
  <si>
    <t>11-10-17 HLF 350 TTX D</t>
  </si>
  <si>
    <t>P14 TKO 2D TTX</t>
  </si>
  <si>
    <t>3-5-18 HLF 613 TTX B</t>
  </si>
  <si>
    <t>2-16-18 HLF 562 TTX B</t>
  </si>
  <si>
    <t>2-8-18 HLF 533 TTX A</t>
  </si>
  <si>
    <t>2-8-18 HLF 534 TTX B</t>
  </si>
  <si>
    <t>6-28-18 HLF 870 TTX A</t>
  </si>
  <si>
    <t>6-28-18 HLF 870 TTX B</t>
  </si>
  <si>
    <t>7-10-18 HLF 897 TTX A</t>
  </si>
  <si>
    <t>11-10-17 WC TTX A</t>
  </si>
  <si>
    <t>11-10-17 WC TTX B</t>
  </si>
  <si>
    <t>2-18-18 WC TTX B</t>
  </si>
  <si>
    <t>2-18-18 WC TTX A</t>
  </si>
  <si>
    <t>3-5-18 WC TTX B</t>
  </si>
  <si>
    <t>4-18-18 WC TTX A</t>
  </si>
  <si>
    <t>4-18-18 WC TTX B</t>
  </si>
  <si>
    <t>P14 WC 2D TTX</t>
  </si>
  <si>
    <t>6-7-18 EMCR TTX A</t>
  </si>
  <si>
    <t>6-7-18 EMCR TTX B</t>
  </si>
  <si>
    <t>6-27-18 WC TTX B</t>
  </si>
  <si>
    <t>6-28-18 CD1 TTX B</t>
  </si>
  <si>
    <t>7-17-18 WC TTX A</t>
  </si>
  <si>
    <t>10-2-17 WC TTX A</t>
  </si>
  <si>
    <t>5-1-22 TKO CTRL B</t>
  </si>
  <si>
    <t>Jaidyn</t>
  </si>
  <si>
    <t>6-10-22 TKO ANIMAL 8 CTRL A</t>
  </si>
  <si>
    <t>7-24-22 TKO CTRL A</t>
  </si>
  <si>
    <t>WC CTRL</t>
  </si>
  <si>
    <t>TKO CTRL</t>
  </si>
  <si>
    <t>WC TTX</t>
  </si>
  <si>
    <t>TKO TTX</t>
  </si>
  <si>
    <t>StDev</t>
  </si>
  <si>
    <t>Tukey’s honestly significant difference procedure</t>
  </si>
  <si>
    <t>'Source'</t>
  </si>
  <si>
    <t>'Sum Sq.'</t>
  </si>
  <si>
    <t>'d.f.'</t>
  </si>
  <si>
    <t>'Singular?'</t>
  </si>
  <si>
    <t>'Mean Sq.'</t>
  </si>
  <si>
    <t>'F'</t>
  </si>
  <si>
    <t>'Prob&gt;F'</t>
  </si>
  <si>
    <t>'X1'</t>
  </si>
  <si>
    <t>'X2'</t>
  </si>
  <si>
    <t>'X1*X2'</t>
  </si>
  <si>
    <t>'Error'</t>
  </si>
  <si>
    <t>'Total'</t>
  </si>
  <si>
    <t>Group A</t>
  </si>
  <si>
    <t>Group B</t>
  </si>
  <si>
    <t>Lower Limit</t>
  </si>
  <si>
    <t>A-B</t>
  </si>
  <si>
    <t>Upper Limit</t>
  </si>
  <si>
    <t>P-value</t>
  </si>
  <si>
    <t>genotype</t>
  </si>
  <si>
    <t>drug</t>
  </si>
  <si>
    <t>interaction</t>
  </si>
  <si>
    <t>selected cells</t>
  </si>
  <si>
    <t>#alleles HLF</t>
  </si>
  <si>
    <t>#allelesTEF</t>
  </si>
  <si>
    <t>#alleles DBP</t>
  </si>
  <si>
    <t>synchrony</t>
  </si>
  <si>
    <t>2-way ANOVA-peak</t>
  </si>
  <si>
    <t>peak freq 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</si>
</sst>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1" fontId="0" fillId="0" borderId="0" xfId="0" applyNumberFormat="1"/>
    <xf numFmtId="11" fontId="1" fillId="0" borderId="0" xfId="0" applyNumberFormat="1" applyFo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tabSelected="1" zoomScale="85" zoomScaleNormal="85" workbookViewId="0">
      <selection activeCell="E54" sqref="E54"/>
    </sheetView>
  </sheetViews>
  <sheetFormatPr baseColWidth="10" defaultColWidth="8.83203125" defaultRowHeight="15" x14ac:dyDescent="0.2"/>
  <cols>
    <col min="1" max="1" width="26.5" bestFit="1" customWidth="1"/>
    <col min="2" max="2" width="11.1640625" customWidth="1"/>
    <col min="3" max="3" width="14.83203125" bestFit="1" customWidth="1"/>
  </cols>
  <sheetData>
    <row r="1" spans="1:44" x14ac:dyDescent="0.2">
      <c r="A1" t="s">
        <v>2</v>
      </c>
      <c r="B1" t="s">
        <v>22</v>
      </c>
      <c r="C1" t="s">
        <v>3</v>
      </c>
      <c r="D1" t="s">
        <v>92</v>
      </c>
      <c r="E1" t="s">
        <v>94</v>
      </c>
      <c r="F1" t="s">
        <v>6</v>
      </c>
      <c r="G1" t="s">
        <v>88</v>
      </c>
      <c r="I1" t="s">
        <v>89</v>
      </c>
      <c r="J1" t="s">
        <v>90</v>
      </c>
      <c r="K1" t="s">
        <v>91</v>
      </c>
    </row>
    <row r="2" spans="1:44" x14ac:dyDescent="0.2">
      <c r="A2" t="s">
        <v>1</v>
      </c>
      <c r="B2" t="s">
        <v>0</v>
      </c>
      <c r="C2" t="s">
        <v>4</v>
      </c>
      <c r="D2">
        <v>0.88869737135109195</v>
      </c>
      <c r="E2">
        <f>F2/60</f>
        <v>5.3148148148148167E-2</v>
      </c>
      <c r="F2">
        <v>3.18888888888889</v>
      </c>
      <c r="G2">
        <v>27</v>
      </c>
      <c r="I2">
        <v>2</v>
      </c>
      <c r="J2">
        <v>2</v>
      </c>
      <c r="K2">
        <v>2</v>
      </c>
    </row>
    <row r="3" spans="1:44" x14ac:dyDescent="0.2">
      <c r="A3" t="s">
        <v>5</v>
      </c>
      <c r="B3" t="s">
        <v>0</v>
      </c>
      <c r="C3" t="s">
        <v>4</v>
      </c>
      <c r="D3">
        <v>0.473632457396097</v>
      </c>
      <c r="E3">
        <f t="shared" ref="E3:E17" si="0">F3/60</f>
        <v>2.0500000000000001E-2</v>
      </c>
      <c r="F3">
        <v>1.23</v>
      </c>
      <c r="G3">
        <v>10</v>
      </c>
      <c r="I3">
        <v>2</v>
      </c>
      <c r="J3">
        <v>2</v>
      </c>
      <c r="K3">
        <v>2</v>
      </c>
    </row>
    <row r="4" spans="1:44" x14ac:dyDescent="0.2">
      <c r="A4" t="s">
        <v>7</v>
      </c>
      <c r="B4" t="s">
        <v>0</v>
      </c>
      <c r="C4" t="s">
        <v>4</v>
      </c>
      <c r="D4">
        <v>0.77307157406431304</v>
      </c>
      <c r="E4">
        <f t="shared" si="0"/>
        <v>5.0980392156862668E-2</v>
      </c>
      <c r="F4">
        <v>3.0588235294117601</v>
      </c>
      <c r="G4">
        <v>17</v>
      </c>
      <c r="I4">
        <v>2</v>
      </c>
      <c r="J4">
        <v>2</v>
      </c>
      <c r="K4">
        <v>2</v>
      </c>
      <c r="AK4" s="2"/>
      <c r="AR4" s="2"/>
    </row>
    <row r="5" spans="1:44" x14ac:dyDescent="0.2">
      <c r="A5" t="s">
        <v>10</v>
      </c>
      <c r="B5" t="s">
        <v>8</v>
      </c>
      <c r="C5" t="s">
        <v>4</v>
      </c>
      <c r="D5">
        <v>0.72641088008106403</v>
      </c>
      <c r="E5">
        <f t="shared" si="0"/>
        <v>5.3000000000000005E-2</v>
      </c>
      <c r="F5">
        <v>3.18</v>
      </c>
      <c r="G5">
        <v>30</v>
      </c>
      <c r="I5">
        <v>2</v>
      </c>
      <c r="J5">
        <v>2</v>
      </c>
      <c r="K5">
        <v>2</v>
      </c>
      <c r="AR5" s="2"/>
    </row>
    <row r="6" spans="1:44" x14ac:dyDescent="0.2">
      <c r="A6" t="s">
        <v>11</v>
      </c>
      <c r="B6" t="s">
        <v>8</v>
      </c>
      <c r="C6" t="s">
        <v>4</v>
      </c>
      <c r="D6">
        <v>0.72558784310476698</v>
      </c>
      <c r="E6">
        <f t="shared" si="0"/>
        <v>2.8950617283950666E-2</v>
      </c>
      <c r="F6">
        <v>1.73703703703704</v>
      </c>
      <c r="G6">
        <v>27</v>
      </c>
      <c r="I6">
        <v>2</v>
      </c>
      <c r="J6">
        <v>2</v>
      </c>
      <c r="K6">
        <v>2</v>
      </c>
      <c r="AR6" s="2"/>
    </row>
    <row r="7" spans="1:44" x14ac:dyDescent="0.2">
      <c r="A7" t="s">
        <v>9</v>
      </c>
      <c r="B7" t="s">
        <v>8</v>
      </c>
      <c r="C7" t="s">
        <v>4</v>
      </c>
      <c r="D7">
        <v>0.87168384240836205</v>
      </c>
      <c r="E7">
        <f t="shared" si="0"/>
        <v>4.0069444444444498E-2</v>
      </c>
      <c r="F7">
        <v>2.4041666666666699</v>
      </c>
      <c r="G7">
        <v>24</v>
      </c>
      <c r="I7">
        <v>2</v>
      </c>
      <c r="J7">
        <v>2</v>
      </c>
      <c r="K7">
        <v>2</v>
      </c>
    </row>
    <row r="8" spans="1:44" x14ac:dyDescent="0.2">
      <c r="A8" t="s">
        <v>13</v>
      </c>
      <c r="B8" t="s">
        <v>8</v>
      </c>
      <c r="C8" t="s">
        <v>4</v>
      </c>
      <c r="D8">
        <v>0.78759092338518</v>
      </c>
      <c r="E8">
        <f t="shared" si="0"/>
        <v>2.7514367816092001E-2</v>
      </c>
      <c r="F8">
        <v>1.65086206896552</v>
      </c>
      <c r="G8">
        <v>29</v>
      </c>
      <c r="I8">
        <v>2</v>
      </c>
      <c r="J8">
        <v>2</v>
      </c>
      <c r="K8">
        <v>2</v>
      </c>
    </row>
    <row r="9" spans="1:44" x14ac:dyDescent="0.2">
      <c r="A9" t="s">
        <v>12</v>
      </c>
      <c r="B9" t="s">
        <v>8</v>
      </c>
      <c r="C9" t="s">
        <v>4</v>
      </c>
      <c r="D9">
        <v>0.54137535499378497</v>
      </c>
      <c r="E9">
        <f t="shared" si="0"/>
        <v>5.4761904761904831E-2</v>
      </c>
      <c r="F9">
        <v>3.28571428571429</v>
      </c>
      <c r="G9">
        <v>14</v>
      </c>
      <c r="I9">
        <v>2</v>
      </c>
      <c r="J9">
        <v>2</v>
      </c>
      <c r="K9">
        <v>2</v>
      </c>
      <c r="R9" s="2"/>
    </row>
    <row r="10" spans="1:44" x14ac:dyDescent="0.2">
      <c r="A10" t="s">
        <v>14</v>
      </c>
      <c r="B10" t="s">
        <v>8</v>
      </c>
      <c r="C10" t="s">
        <v>4</v>
      </c>
      <c r="D10">
        <v>0.64612422905810596</v>
      </c>
      <c r="E10">
        <f t="shared" si="0"/>
        <v>6.0804597701149501E-2</v>
      </c>
      <c r="F10">
        <v>3.6482758620689699</v>
      </c>
      <c r="G10">
        <v>29</v>
      </c>
      <c r="I10">
        <v>2</v>
      </c>
      <c r="J10">
        <v>2</v>
      </c>
      <c r="K10">
        <v>2</v>
      </c>
    </row>
    <row r="11" spans="1:44" x14ac:dyDescent="0.2">
      <c r="A11" t="s">
        <v>15</v>
      </c>
      <c r="B11" t="s">
        <v>8</v>
      </c>
      <c r="C11" t="s">
        <v>4</v>
      </c>
      <c r="D11">
        <v>0.74309648393108396</v>
      </c>
      <c r="E11">
        <f t="shared" si="0"/>
        <v>0.11780701754385967</v>
      </c>
      <c r="F11">
        <v>7.0684210526315798</v>
      </c>
      <c r="G11">
        <v>19</v>
      </c>
      <c r="I11">
        <v>2</v>
      </c>
      <c r="J11">
        <v>2</v>
      </c>
      <c r="K11">
        <v>2</v>
      </c>
      <c r="R11" s="3"/>
      <c r="S11" s="3"/>
    </row>
    <row r="12" spans="1:44" x14ac:dyDescent="0.2">
      <c r="A12" t="s">
        <v>16</v>
      </c>
      <c r="B12" t="s">
        <v>8</v>
      </c>
      <c r="C12" t="s">
        <v>4</v>
      </c>
      <c r="D12">
        <v>0.93148854265893399</v>
      </c>
      <c r="E12">
        <f t="shared" si="0"/>
        <v>9.9047619047619009E-2</v>
      </c>
      <c r="F12">
        <v>5.9428571428571404</v>
      </c>
      <c r="G12">
        <v>28</v>
      </c>
      <c r="I12">
        <v>2</v>
      </c>
      <c r="J12">
        <v>2</v>
      </c>
      <c r="K12">
        <v>2</v>
      </c>
    </row>
    <row r="13" spans="1:44" x14ac:dyDescent="0.2">
      <c r="A13" t="s">
        <v>17</v>
      </c>
      <c r="B13" t="s">
        <v>8</v>
      </c>
      <c r="C13" t="s">
        <v>4</v>
      </c>
      <c r="D13">
        <v>0.89787591936112199</v>
      </c>
      <c r="E13">
        <f t="shared" si="0"/>
        <v>0.14003875968992252</v>
      </c>
      <c r="F13">
        <v>8.4023255813953508</v>
      </c>
      <c r="G13">
        <v>43</v>
      </c>
      <c r="I13">
        <v>2</v>
      </c>
      <c r="J13">
        <v>2</v>
      </c>
      <c r="K13">
        <v>2</v>
      </c>
    </row>
    <row r="14" spans="1:44" x14ac:dyDescent="0.2">
      <c r="A14" t="s">
        <v>18</v>
      </c>
      <c r="B14" t="s">
        <v>8</v>
      </c>
      <c r="C14" t="s">
        <v>4</v>
      </c>
      <c r="D14">
        <v>0.89858269596699702</v>
      </c>
      <c r="E14">
        <f t="shared" si="0"/>
        <v>6.2027027027026997E-2</v>
      </c>
      <c r="F14">
        <v>3.7216216216216198</v>
      </c>
      <c r="G14">
        <v>37</v>
      </c>
      <c r="I14">
        <v>2</v>
      </c>
      <c r="J14">
        <v>2</v>
      </c>
      <c r="K14">
        <v>2</v>
      </c>
    </row>
    <row r="15" spans="1:44" x14ac:dyDescent="0.2">
      <c r="A15" t="s">
        <v>19</v>
      </c>
      <c r="B15" t="s">
        <v>8</v>
      </c>
      <c r="C15" t="s">
        <v>4</v>
      </c>
      <c r="D15">
        <v>0.59644972684851105</v>
      </c>
      <c r="E15">
        <f t="shared" si="0"/>
        <v>5.1957671957672001E-2</v>
      </c>
      <c r="F15">
        <v>3.1174603174603202</v>
      </c>
      <c r="G15">
        <v>35</v>
      </c>
      <c r="I15">
        <v>2</v>
      </c>
      <c r="J15">
        <v>2</v>
      </c>
      <c r="K15">
        <v>2</v>
      </c>
    </row>
    <row r="16" spans="1:44" x14ac:dyDescent="0.2">
      <c r="A16" t="s">
        <v>20</v>
      </c>
      <c r="B16" t="s">
        <v>8</v>
      </c>
      <c r="C16" t="s">
        <v>4</v>
      </c>
      <c r="D16">
        <v>0.726707819653997</v>
      </c>
      <c r="E16">
        <f t="shared" si="0"/>
        <v>0.04</v>
      </c>
      <c r="F16">
        <v>2.4</v>
      </c>
      <c r="G16">
        <v>20</v>
      </c>
      <c r="I16">
        <v>2</v>
      </c>
      <c r="J16">
        <v>2</v>
      </c>
      <c r="K16">
        <v>2</v>
      </c>
    </row>
    <row r="17" spans="1:11" x14ac:dyDescent="0.2">
      <c r="A17" t="s">
        <v>21</v>
      </c>
      <c r="B17" t="s">
        <v>8</v>
      </c>
      <c r="C17" t="s">
        <v>4</v>
      </c>
      <c r="D17">
        <v>0.86558675305642896</v>
      </c>
      <c r="E17">
        <f t="shared" si="0"/>
        <v>4.6197916666666665E-2</v>
      </c>
      <c r="F17">
        <v>2.7718750000000001</v>
      </c>
      <c r="G17">
        <v>32</v>
      </c>
      <c r="I17">
        <v>2</v>
      </c>
      <c r="J17">
        <v>2</v>
      </c>
      <c r="K17">
        <v>2</v>
      </c>
    </row>
    <row r="18" spans="1:11" x14ac:dyDescent="0.2">
      <c r="C18" t="s">
        <v>23</v>
      </c>
      <c r="D18">
        <f>AVERAGE(D2:D17)</f>
        <v>0.75587265108249002</v>
      </c>
      <c r="E18">
        <f t="shared" ref="E18:F18" si="1">AVERAGE(E2:E17)</f>
        <v>5.9175342765332449E-2</v>
      </c>
      <c r="F18">
        <f t="shared" si="1"/>
        <v>3.5505205659199475</v>
      </c>
    </row>
    <row r="19" spans="1:11" x14ac:dyDescent="0.2">
      <c r="C19" t="s">
        <v>24</v>
      </c>
      <c r="D19">
        <f t="shared" ref="D19" si="2">STDEV(D2:D17)/SQRT(COUNTA(D2:D17))</f>
        <v>3.4259651074126318E-2</v>
      </c>
      <c r="E19">
        <f t="shared" ref="E19:F19" si="3">STDEV(E2:E17)/SQRT(COUNTA(E2:E17))</f>
        <v>8.1912603432194517E-3</v>
      </c>
      <c r="F19">
        <f t="shared" si="3"/>
        <v>0.49147562059316668</v>
      </c>
    </row>
    <row r="20" spans="1:11" x14ac:dyDescent="0.2">
      <c r="C20" t="s">
        <v>65</v>
      </c>
      <c r="D20">
        <f>STDEV(D2:D17)</f>
        <v>0.13703860429650527</v>
      </c>
      <c r="E20">
        <f t="shared" ref="E20:F20" si="4">STDEV(E2:E17)</f>
        <v>3.2765041372877807E-2</v>
      </c>
      <c r="F20">
        <f t="shared" si="4"/>
        <v>1.9659024823726667</v>
      </c>
    </row>
    <row r="22" spans="1:11" x14ac:dyDescent="0.2">
      <c r="A22" t="s">
        <v>2</v>
      </c>
      <c r="B22" t="s">
        <v>22</v>
      </c>
      <c r="C22" t="s">
        <v>3</v>
      </c>
      <c r="D22" t="s">
        <v>92</v>
      </c>
      <c r="E22" t="s">
        <v>94</v>
      </c>
      <c r="F22" t="s">
        <v>6</v>
      </c>
    </row>
    <row r="23" spans="1:11" x14ac:dyDescent="0.2">
      <c r="A23" t="s">
        <v>25</v>
      </c>
      <c r="B23" t="s">
        <v>0</v>
      </c>
      <c r="C23" t="s">
        <v>27</v>
      </c>
      <c r="D23">
        <v>0.77770385480384796</v>
      </c>
      <c r="E23">
        <f t="shared" ref="E23:E30" si="5">F23/60</f>
        <v>5.5E-2</v>
      </c>
      <c r="F23">
        <v>3.3</v>
      </c>
      <c r="G23">
        <v>14</v>
      </c>
      <c r="I23">
        <v>0</v>
      </c>
      <c r="J23">
        <v>0</v>
      </c>
      <c r="K23">
        <v>0</v>
      </c>
    </row>
    <row r="24" spans="1:11" x14ac:dyDescent="0.2">
      <c r="A24" s="1" t="s">
        <v>26</v>
      </c>
      <c r="B24" t="s">
        <v>0</v>
      </c>
      <c r="C24" t="s">
        <v>27</v>
      </c>
      <c r="D24">
        <v>0.70915048799583902</v>
      </c>
      <c r="E24">
        <f t="shared" si="5"/>
        <v>4.90697674418605E-2</v>
      </c>
      <c r="F24">
        <v>2.9441860465116299</v>
      </c>
      <c r="G24">
        <v>43</v>
      </c>
      <c r="I24">
        <v>0</v>
      </c>
      <c r="J24">
        <v>0</v>
      </c>
      <c r="K24">
        <v>0</v>
      </c>
    </row>
    <row r="25" spans="1:11" x14ac:dyDescent="0.2">
      <c r="A25" t="s">
        <v>28</v>
      </c>
      <c r="B25" t="s">
        <v>0</v>
      </c>
      <c r="C25" t="s">
        <v>27</v>
      </c>
      <c r="D25">
        <v>0.86348421560691502</v>
      </c>
      <c r="E25">
        <f t="shared" si="5"/>
        <v>0.185714285714285</v>
      </c>
      <c r="F25">
        <v>11.1428571428571</v>
      </c>
      <c r="G25">
        <v>14</v>
      </c>
      <c r="I25">
        <v>0</v>
      </c>
      <c r="J25">
        <v>0</v>
      </c>
      <c r="K25">
        <v>0</v>
      </c>
    </row>
    <row r="26" spans="1:11" x14ac:dyDescent="0.2">
      <c r="A26" t="s">
        <v>29</v>
      </c>
      <c r="B26" t="s">
        <v>0</v>
      </c>
      <c r="C26" t="s">
        <v>27</v>
      </c>
      <c r="D26">
        <v>0.74624760946608204</v>
      </c>
      <c r="E26">
        <f t="shared" si="5"/>
        <v>0.16178571428571434</v>
      </c>
      <c r="F26">
        <v>9.7071428571428608</v>
      </c>
      <c r="G26">
        <v>28</v>
      </c>
      <c r="I26">
        <v>0</v>
      </c>
      <c r="J26">
        <v>0</v>
      </c>
      <c r="K26">
        <v>0</v>
      </c>
    </row>
    <row r="27" spans="1:11" x14ac:dyDescent="0.2">
      <c r="A27" t="s">
        <v>30</v>
      </c>
      <c r="B27" t="s">
        <v>0</v>
      </c>
      <c r="C27" t="s">
        <v>27</v>
      </c>
      <c r="D27">
        <v>0.65634632458342601</v>
      </c>
      <c r="E27">
        <f t="shared" si="5"/>
        <v>9.3240740740740832E-2</v>
      </c>
      <c r="F27">
        <v>5.5944444444444503</v>
      </c>
      <c r="G27">
        <v>18</v>
      </c>
      <c r="I27">
        <v>0</v>
      </c>
      <c r="J27">
        <v>0</v>
      </c>
      <c r="K27">
        <v>0</v>
      </c>
    </row>
    <row r="28" spans="1:11" x14ac:dyDescent="0.2">
      <c r="A28" t="s">
        <v>57</v>
      </c>
      <c r="B28" t="s">
        <v>8</v>
      </c>
      <c r="C28" t="s">
        <v>27</v>
      </c>
      <c r="D28">
        <v>0.86072968721936605</v>
      </c>
      <c r="E28">
        <f t="shared" si="5"/>
        <v>5.677419354838717E-2</v>
      </c>
      <c r="F28">
        <v>3.4064516129032301</v>
      </c>
      <c r="G28">
        <v>31</v>
      </c>
      <c r="I28">
        <v>0</v>
      </c>
      <c r="J28">
        <v>0</v>
      </c>
      <c r="K28">
        <v>0</v>
      </c>
    </row>
    <row r="29" spans="1:11" x14ac:dyDescent="0.2">
      <c r="A29" t="s">
        <v>59</v>
      </c>
      <c r="B29" t="s">
        <v>58</v>
      </c>
      <c r="C29" t="s">
        <v>27</v>
      </c>
      <c r="D29">
        <v>0.65186258420751597</v>
      </c>
      <c r="E29">
        <f t="shared" si="5"/>
        <v>4.5000000000000005E-2</v>
      </c>
      <c r="F29">
        <v>2.7</v>
      </c>
      <c r="G29">
        <v>12</v>
      </c>
      <c r="I29">
        <v>0</v>
      </c>
      <c r="J29">
        <v>0</v>
      </c>
      <c r="K29">
        <v>0</v>
      </c>
    </row>
    <row r="30" spans="1:11" x14ac:dyDescent="0.2">
      <c r="A30" t="s">
        <v>60</v>
      </c>
      <c r="B30" t="s">
        <v>58</v>
      </c>
      <c r="C30" t="s">
        <v>27</v>
      </c>
      <c r="D30">
        <v>0.68285043646466903</v>
      </c>
      <c r="E30">
        <f t="shared" si="5"/>
        <v>4.4206349206349166E-2</v>
      </c>
      <c r="F30">
        <v>2.6523809523809501</v>
      </c>
      <c r="G30">
        <v>21</v>
      </c>
      <c r="I30">
        <v>0</v>
      </c>
      <c r="J30">
        <v>0</v>
      </c>
      <c r="K30">
        <v>0</v>
      </c>
    </row>
    <row r="31" spans="1:11" x14ac:dyDescent="0.2">
      <c r="C31" t="s">
        <v>23</v>
      </c>
      <c r="D31">
        <f t="shared" ref="D31:F31" si="6">AVERAGE(D23:D30)</f>
        <v>0.74354690004345758</v>
      </c>
      <c r="E31">
        <f t="shared" si="6"/>
        <v>8.6348881367167132E-2</v>
      </c>
      <c r="F31">
        <f t="shared" si="6"/>
        <v>5.180932882030028</v>
      </c>
    </row>
    <row r="32" spans="1:11" x14ac:dyDescent="0.2">
      <c r="C32" t="s">
        <v>24</v>
      </c>
      <c r="D32">
        <f t="shared" ref="D32:F32" si="7">STDEV(D23:D30)/SQRT(COUNTA(D23:D30))</f>
        <v>2.993083832782497E-2</v>
      </c>
      <c r="E32">
        <f t="shared" si="7"/>
        <v>1.9975237765579721E-2</v>
      </c>
      <c r="F32">
        <f t="shared" si="7"/>
        <v>1.1985142659347841</v>
      </c>
    </row>
    <row r="33" spans="1:45" x14ac:dyDescent="0.2">
      <c r="C33" t="s">
        <v>65</v>
      </c>
      <c r="D33">
        <f t="shared" ref="D33:F33" si="8">STDEV(D23:D30)</f>
        <v>8.4657194992813045E-2</v>
      </c>
      <c r="E33">
        <f t="shared" si="8"/>
        <v>5.6498504319420162E-2</v>
      </c>
      <c r="F33">
        <f t="shared" si="8"/>
        <v>3.3899102591652124</v>
      </c>
    </row>
    <row r="36" spans="1:45" x14ac:dyDescent="0.2">
      <c r="A36" t="s">
        <v>2</v>
      </c>
      <c r="B36" t="s">
        <v>22</v>
      </c>
      <c r="C36" t="s">
        <v>3</v>
      </c>
      <c r="D36" t="s">
        <v>92</v>
      </c>
      <c r="E36" t="s">
        <v>94</v>
      </c>
      <c r="F36" t="s">
        <v>6</v>
      </c>
    </row>
    <row r="37" spans="1:45" x14ac:dyDescent="0.2">
      <c r="A37" t="s">
        <v>43</v>
      </c>
      <c r="B37" t="s">
        <v>0</v>
      </c>
      <c r="C37" t="s">
        <v>50</v>
      </c>
      <c r="D37">
        <v>0.96069915025602903</v>
      </c>
      <c r="E37">
        <f t="shared" ref="E37:E49" si="9">F37/60</f>
        <v>0.18122222222222165</v>
      </c>
      <c r="F37">
        <v>10.873333333333299</v>
      </c>
      <c r="G37">
        <v>30</v>
      </c>
      <c r="I37">
        <v>2</v>
      </c>
      <c r="J37">
        <v>2</v>
      </c>
      <c r="K37">
        <v>2</v>
      </c>
    </row>
    <row r="38" spans="1:45" x14ac:dyDescent="0.2">
      <c r="A38" t="s">
        <v>44</v>
      </c>
      <c r="B38" t="s">
        <v>0</v>
      </c>
      <c r="C38" t="s">
        <v>50</v>
      </c>
      <c r="D38">
        <v>0.93873770422677205</v>
      </c>
      <c r="E38">
        <f t="shared" si="9"/>
        <v>0.24107526881720498</v>
      </c>
      <c r="F38">
        <v>14.464516129032299</v>
      </c>
      <c r="G38">
        <v>31</v>
      </c>
      <c r="I38">
        <v>2</v>
      </c>
      <c r="J38">
        <v>2</v>
      </c>
      <c r="K38">
        <v>2</v>
      </c>
    </row>
    <row r="39" spans="1:45" x14ac:dyDescent="0.2">
      <c r="A39" t="s">
        <v>56</v>
      </c>
      <c r="B39" t="s">
        <v>0</v>
      </c>
      <c r="C39" t="s">
        <v>50</v>
      </c>
      <c r="D39">
        <v>0.98244560937205205</v>
      </c>
      <c r="E39">
        <f t="shared" si="9"/>
        <v>0.23604938271605</v>
      </c>
      <c r="F39">
        <v>14.162962962963</v>
      </c>
      <c r="G39">
        <v>15</v>
      </c>
      <c r="I39">
        <v>2</v>
      </c>
      <c r="J39">
        <v>2</v>
      </c>
      <c r="K39">
        <v>2</v>
      </c>
    </row>
    <row r="40" spans="1:45" x14ac:dyDescent="0.2">
      <c r="A40" t="s">
        <v>46</v>
      </c>
      <c r="B40" t="s">
        <v>0</v>
      </c>
      <c r="C40" t="s">
        <v>50</v>
      </c>
      <c r="D40">
        <v>0.93127579412041706</v>
      </c>
      <c r="E40">
        <f t="shared" si="9"/>
        <v>0.56695402298850495</v>
      </c>
      <c r="F40">
        <v>34.017241379310299</v>
      </c>
      <c r="G40">
        <v>29</v>
      </c>
      <c r="I40">
        <v>2</v>
      </c>
      <c r="J40">
        <v>2</v>
      </c>
      <c r="K40">
        <v>2</v>
      </c>
    </row>
    <row r="41" spans="1:45" x14ac:dyDescent="0.2">
      <c r="A41" t="s">
        <v>45</v>
      </c>
      <c r="B41" t="s">
        <v>0</v>
      </c>
      <c r="C41" t="s">
        <v>50</v>
      </c>
      <c r="D41">
        <v>0.93829198382242096</v>
      </c>
      <c r="E41">
        <f t="shared" si="9"/>
        <v>0.27768115942028998</v>
      </c>
      <c r="F41">
        <v>16.6608695652174</v>
      </c>
      <c r="G41">
        <v>23</v>
      </c>
      <c r="I41">
        <v>2</v>
      </c>
      <c r="J41">
        <v>2</v>
      </c>
      <c r="K41">
        <v>2</v>
      </c>
    </row>
    <row r="42" spans="1:45" x14ac:dyDescent="0.2">
      <c r="A42" t="s">
        <v>47</v>
      </c>
      <c r="B42" t="s">
        <v>0</v>
      </c>
      <c r="C42" t="s">
        <v>50</v>
      </c>
      <c r="D42">
        <v>0.99276173932706602</v>
      </c>
      <c r="E42">
        <f t="shared" si="9"/>
        <v>8.3333333333333329E-2</v>
      </c>
      <c r="F42">
        <v>5</v>
      </c>
      <c r="G42">
        <v>20</v>
      </c>
      <c r="I42">
        <v>2</v>
      </c>
      <c r="J42">
        <v>2</v>
      </c>
      <c r="K42">
        <v>2</v>
      </c>
    </row>
    <row r="43" spans="1:45" x14ac:dyDescent="0.2">
      <c r="A43" t="s">
        <v>48</v>
      </c>
      <c r="B43" t="s">
        <v>0</v>
      </c>
      <c r="C43" t="s">
        <v>50</v>
      </c>
      <c r="D43">
        <v>0.98080248311358798</v>
      </c>
      <c r="E43">
        <f t="shared" si="9"/>
        <v>0.20682539682539666</v>
      </c>
      <c r="F43">
        <v>12.409523809523799</v>
      </c>
      <c r="G43">
        <v>21</v>
      </c>
      <c r="I43">
        <v>2</v>
      </c>
      <c r="J43">
        <v>2</v>
      </c>
      <c r="K43">
        <v>2</v>
      </c>
      <c r="AK43" s="2"/>
      <c r="AS43" s="2"/>
    </row>
    <row r="44" spans="1:45" x14ac:dyDescent="0.2">
      <c r="A44" t="s">
        <v>51</v>
      </c>
      <c r="B44" t="s">
        <v>0</v>
      </c>
      <c r="C44" t="s">
        <v>50</v>
      </c>
      <c r="D44">
        <v>0.98304731715163896</v>
      </c>
      <c r="E44">
        <f t="shared" si="9"/>
        <v>0.25682291666666668</v>
      </c>
      <c r="F44">
        <v>15.409375000000001</v>
      </c>
      <c r="G44">
        <v>32</v>
      </c>
      <c r="I44">
        <v>2</v>
      </c>
      <c r="J44">
        <v>2</v>
      </c>
      <c r="K44">
        <v>2</v>
      </c>
      <c r="AS44" s="2"/>
    </row>
    <row r="45" spans="1:45" x14ac:dyDescent="0.2">
      <c r="A45" t="s">
        <v>52</v>
      </c>
      <c r="B45" t="s">
        <v>0</v>
      </c>
      <c r="C45" t="s">
        <v>50</v>
      </c>
      <c r="D45">
        <v>0.96723934707542003</v>
      </c>
      <c r="E45">
        <f t="shared" si="9"/>
        <v>0.11347826086956517</v>
      </c>
      <c r="F45">
        <v>6.8086956521739097</v>
      </c>
      <c r="G45">
        <v>23</v>
      </c>
      <c r="I45">
        <v>2</v>
      </c>
      <c r="J45">
        <v>2</v>
      </c>
      <c r="K45">
        <v>2</v>
      </c>
      <c r="AS45" s="2"/>
    </row>
    <row r="46" spans="1:45" x14ac:dyDescent="0.2">
      <c r="A46" t="s">
        <v>53</v>
      </c>
      <c r="B46" t="s">
        <v>0</v>
      </c>
      <c r="C46" t="s">
        <v>50</v>
      </c>
      <c r="D46">
        <v>0.91731834441044602</v>
      </c>
      <c r="E46">
        <f t="shared" si="9"/>
        <v>0.10634408602150533</v>
      </c>
      <c r="F46">
        <v>6.3806451612903201</v>
      </c>
      <c r="G46">
        <v>31</v>
      </c>
      <c r="I46">
        <v>2</v>
      </c>
      <c r="J46">
        <v>2</v>
      </c>
      <c r="K46">
        <v>2</v>
      </c>
      <c r="AS46" s="2"/>
    </row>
    <row r="47" spans="1:45" x14ac:dyDescent="0.2">
      <c r="A47" t="s">
        <v>54</v>
      </c>
      <c r="B47" t="s">
        <v>0</v>
      </c>
      <c r="C47" t="s">
        <v>50</v>
      </c>
      <c r="D47">
        <v>0.94291123596606496</v>
      </c>
      <c r="E47">
        <f t="shared" si="9"/>
        <v>0.17938888888888832</v>
      </c>
      <c r="F47">
        <v>10.7633333333333</v>
      </c>
      <c r="G47">
        <v>30</v>
      </c>
      <c r="I47">
        <v>2</v>
      </c>
      <c r="J47">
        <v>2</v>
      </c>
      <c r="K47">
        <v>2</v>
      </c>
    </row>
    <row r="48" spans="1:45" x14ac:dyDescent="0.2">
      <c r="A48" t="s">
        <v>55</v>
      </c>
      <c r="B48" t="s">
        <v>0</v>
      </c>
      <c r="C48" t="s">
        <v>50</v>
      </c>
      <c r="D48">
        <v>0.85013970418501505</v>
      </c>
      <c r="E48">
        <f t="shared" si="9"/>
        <v>0.17601010101010167</v>
      </c>
      <c r="F48">
        <v>10.5606060606061</v>
      </c>
      <c r="G48">
        <v>33</v>
      </c>
      <c r="I48">
        <v>2</v>
      </c>
      <c r="J48">
        <v>2</v>
      </c>
      <c r="K48">
        <v>2</v>
      </c>
      <c r="R48" s="2"/>
    </row>
    <row r="49" spans="1:45" x14ac:dyDescent="0.2">
      <c r="A49" t="s">
        <v>49</v>
      </c>
      <c r="B49" t="s">
        <v>0</v>
      </c>
      <c r="C49" t="s">
        <v>50</v>
      </c>
      <c r="D49">
        <v>0.95818546843692698</v>
      </c>
      <c r="E49">
        <f t="shared" si="9"/>
        <v>0.19995098039215667</v>
      </c>
      <c r="F49">
        <v>11.9970588235294</v>
      </c>
      <c r="G49">
        <v>34</v>
      </c>
      <c r="I49">
        <v>2</v>
      </c>
      <c r="J49">
        <v>2</v>
      </c>
      <c r="K49">
        <v>2</v>
      </c>
    </row>
    <row r="50" spans="1:45" x14ac:dyDescent="0.2">
      <c r="C50" t="s">
        <v>23</v>
      </c>
      <c r="D50">
        <f t="shared" ref="D50:F50" si="10">AVERAGE(D37:D48)</f>
        <v>0.94880586775224429</v>
      </c>
      <c r="E50">
        <f t="shared" si="10"/>
        <v>0.21876541998164409</v>
      </c>
      <c r="F50">
        <f t="shared" si="10"/>
        <v>13.125925198898642</v>
      </c>
      <c r="T50" s="4"/>
    </row>
    <row r="51" spans="1:45" x14ac:dyDescent="0.2">
      <c r="C51" t="s">
        <v>24</v>
      </c>
      <c r="D51">
        <f t="shared" ref="D51:F51" si="11">STDEV(D37:D48)/SQRT(COUNTA(D37:D48))</f>
        <v>1.1355712165312542E-2</v>
      </c>
      <c r="E51">
        <f t="shared" si="11"/>
        <v>3.6301304555789546E-2</v>
      </c>
      <c r="F51">
        <f t="shared" si="11"/>
        <v>2.178078273347376</v>
      </c>
      <c r="T51" s="5"/>
    </row>
    <row r="52" spans="1:45" x14ac:dyDescent="0.2">
      <c r="C52" t="s">
        <v>65</v>
      </c>
      <c r="D52">
        <f t="shared" ref="D52:F52" si="12">STDEV(D37:D48)</f>
        <v>3.9337340852898625E-2</v>
      </c>
      <c r="E52">
        <f t="shared" si="12"/>
        <v>0.12575140774331808</v>
      </c>
      <c r="F52">
        <f t="shared" si="12"/>
        <v>7.5450844645990962</v>
      </c>
    </row>
    <row r="54" spans="1:45" x14ac:dyDescent="0.2">
      <c r="A54" t="s">
        <v>2</v>
      </c>
      <c r="B54" t="s">
        <v>22</v>
      </c>
      <c r="C54" t="s">
        <v>3</v>
      </c>
      <c r="D54" t="s">
        <v>92</v>
      </c>
      <c r="E54" t="s">
        <v>94</v>
      </c>
      <c r="F54" t="s">
        <v>6</v>
      </c>
    </row>
    <row r="55" spans="1:45" x14ac:dyDescent="0.2">
      <c r="A55" t="s">
        <v>31</v>
      </c>
      <c r="B55" t="s">
        <v>0</v>
      </c>
      <c r="C55" t="s">
        <v>35</v>
      </c>
      <c r="D55">
        <v>0.93187457597159495</v>
      </c>
      <c r="E55">
        <f t="shared" ref="E55:E65" si="13">F55/60</f>
        <v>0.57461111111111174</v>
      </c>
      <c r="F55">
        <v>34.476666666666702</v>
      </c>
      <c r="G55">
        <v>30</v>
      </c>
      <c r="I55">
        <v>0</v>
      </c>
      <c r="J55">
        <v>0</v>
      </c>
      <c r="K55">
        <v>0</v>
      </c>
    </row>
    <row r="56" spans="1:45" x14ac:dyDescent="0.2">
      <c r="A56" t="s">
        <v>32</v>
      </c>
      <c r="B56" t="s">
        <v>0</v>
      </c>
      <c r="C56" t="s">
        <v>35</v>
      </c>
      <c r="D56">
        <v>0.971374663957282</v>
      </c>
      <c r="E56">
        <f t="shared" si="13"/>
        <v>0.45399999999999996</v>
      </c>
      <c r="F56">
        <v>27.24</v>
      </c>
      <c r="G56">
        <v>30</v>
      </c>
      <c r="I56">
        <v>0</v>
      </c>
      <c r="J56">
        <v>0</v>
      </c>
      <c r="K56">
        <v>0</v>
      </c>
    </row>
    <row r="57" spans="1:45" x14ac:dyDescent="0.2">
      <c r="A57" t="s">
        <v>33</v>
      </c>
      <c r="B57" t="s">
        <v>0</v>
      </c>
      <c r="C57" t="s">
        <v>35</v>
      </c>
      <c r="D57">
        <v>0.99016442383602299</v>
      </c>
      <c r="E57">
        <f t="shared" si="13"/>
        <v>0.74138888888888832</v>
      </c>
      <c r="F57">
        <v>44.483333333333299</v>
      </c>
      <c r="G57">
        <v>30</v>
      </c>
      <c r="I57">
        <v>0</v>
      </c>
      <c r="J57">
        <v>0</v>
      </c>
      <c r="K57">
        <v>0</v>
      </c>
    </row>
    <row r="58" spans="1:45" x14ac:dyDescent="0.2">
      <c r="A58" t="s">
        <v>34</v>
      </c>
      <c r="B58" t="s">
        <v>0</v>
      </c>
      <c r="C58" t="s">
        <v>35</v>
      </c>
      <c r="D58">
        <v>0.82958217058762096</v>
      </c>
      <c r="E58">
        <f t="shared" si="13"/>
        <v>0.34489247311828003</v>
      </c>
      <c r="F58">
        <v>20.693548387096801</v>
      </c>
      <c r="G58">
        <v>31</v>
      </c>
      <c r="I58">
        <v>0</v>
      </c>
      <c r="J58">
        <v>0</v>
      </c>
      <c r="K58">
        <v>0</v>
      </c>
    </row>
    <row r="59" spans="1:45" x14ac:dyDescent="0.2">
      <c r="A59" t="s">
        <v>36</v>
      </c>
      <c r="B59" t="s">
        <v>0</v>
      </c>
      <c r="C59" t="s">
        <v>35</v>
      </c>
      <c r="D59">
        <v>0.98091395129027703</v>
      </c>
      <c r="E59">
        <f t="shared" si="13"/>
        <v>0.50525641025640999</v>
      </c>
      <c r="F59">
        <v>30.315384615384598</v>
      </c>
      <c r="G59">
        <v>13</v>
      </c>
      <c r="I59">
        <v>0</v>
      </c>
      <c r="J59">
        <v>0</v>
      </c>
      <c r="K59">
        <v>0</v>
      </c>
    </row>
    <row r="60" spans="1:45" x14ac:dyDescent="0.2">
      <c r="A60" t="s">
        <v>37</v>
      </c>
      <c r="B60" t="s">
        <v>0</v>
      </c>
      <c r="C60" t="s">
        <v>35</v>
      </c>
      <c r="D60">
        <v>0.97914732820464401</v>
      </c>
      <c r="E60">
        <f t="shared" si="13"/>
        <v>0.35777777777777836</v>
      </c>
      <c r="F60">
        <v>21.466666666666701</v>
      </c>
      <c r="G60">
        <v>30</v>
      </c>
      <c r="I60">
        <v>0</v>
      </c>
      <c r="J60">
        <v>0</v>
      </c>
      <c r="K60">
        <v>0</v>
      </c>
      <c r="AK60" s="2"/>
      <c r="AS60" s="2"/>
    </row>
    <row r="61" spans="1:45" x14ac:dyDescent="0.2">
      <c r="A61" t="s">
        <v>38</v>
      </c>
      <c r="B61" t="s">
        <v>0</v>
      </c>
      <c r="C61" t="s">
        <v>35</v>
      </c>
      <c r="D61">
        <v>0.97204009681711201</v>
      </c>
      <c r="E61">
        <f t="shared" si="13"/>
        <v>0.71833333333333338</v>
      </c>
      <c r="F61">
        <v>43.1</v>
      </c>
      <c r="G61">
        <v>30</v>
      </c>
      <c r="I61">
        <v>0</v>
      </c>
      <c r="J61">
        <v>0</v>
      </c>
      <c r="K61">
        <v>0</v>
      </c>
      <c r="AS61" s="2"/>
    </row>
    <row r="62" spans="1:45" x14ac:dyDescent="0.2">
      <c r="A62" t="s">
        <v>39</v>
      </c>
      <c r="B62" t="s">
        <v>0</v>
      </c>
      <c r="C62" t="s">
        <v>35</v>
      </c>
      <c r="D62">
        <v>0.93453323698789603</v>
      </c>
      <c r="E62">
        <f t="shared" si="13"/>
        <v>0.43625730994152001</v>
      </c>
      <c r="F62">
        <v>26.175438596491201</v>
      </c>
      <c r="G62">
        <v>19</v>
      </c>
      <c r="I62">
        <v>0</v>
      </c>
      <c r="J62">
        <v>0</v>
      </c>
      <c r="K62">
        <v>0</v>
      </c>
    </row>
    <row r="63" spans="1:45" x14ac:dyDescent="0.2">
      <c r="A63" t="s">
        <v>40</v>
      </c>
      <c r="B63" t="s">
        <v>0</v>
      </c>
      <c r="C63" t="s">
        <v>35</v>
      </c>
      <c r="D63">
        <v>0.95459571815022704</v>
      </c>
      <c r="E63">
        <f t="shared" si="13"/>
        <v>0.58311111111111169</v>
      </c>
      <c r="F63">
        <v>34.9866666666667</v>
      </c>
      <c r="G63">
        <v>30</v>
      </c>
      <c r="I63">
        <v>0</v>
      </c>
      <c r="J63">
        <v>0</v>
      </c>
      <c r="K63">
        <v>0</v>
      </c>
    </row>
    <row r="64" spans="1:45" x14ac:dyDescent="0.2">
      <c r="A64" t="s">
        <v>41</v>
      </c>
      <c r="B64" t="s">
        <v>0</v>
      </c>
      <c r="C64" t="s">
        <v>35</v>
      </c>
      <c r="D64">
        <v>0.891177304386083</v>
      </c>
      <c r="E64">
        <f t="shared" si="13"/>
        <v>0.28462585034013671</v>
      </c>
      <c r="F64">
        <v>17.077551020408201</v>
      </c>
      <c r="G64">
        <v>35</v>
      </c>
      <c r="I64">
        <v>0</v>
      </c>
      <c r="J64">
        <v>0</v>
      </c>
      <c r="K64">
        <v>0</v>
      </c>
    </row>
    <row r="65" spans="1:45" x14ac:dyDescent="0.2">
      <c r="A65" t="s">
        <v>42</v>
      </c>
      <c r="B65" t="s">
        <v>0</v>
      </c>
      <c r="C65" t="s">
        <v>35</v>
      </c>
      <c r="D65">
        <v>0.98382726880737303</v>
      </c>
      <c r="E65">
        <f t="shared" si="13"/>
        <v>0.62713541666666661</v>
      </c>
      <c r="F65">
        <v>37.628124999999997</v>
      </c>
      <c r="G65">
        <v>32</v>
      </c>
      <c r="I65">
        <v>0</v>
      </c>
      <c r="J65">
        <v>0</v>
      </c>
      <c r="K65">
        <v>0</v>
      </c>
    </row>
    <row r="66" spans="1:45" x14ac:dyDescent="0.2">
      <c r="C66" t="s">
        <v>23</v>
      </c>
      <c r="D66">
        <f t="shared" ref="D66:F66" si="14">AVERAGE(D55:D65)</f>
        <v>0.94720279445419386</v>
      </c>
      <c r="E66">
        <f t="shared" si="14"/>
        <v>0.51158088023138515</v>
      </c>
      <c r="F66">
        <f t="shared" si="14"/>
        <v>30.694852813883106</v>
      </c>
      <c r="R66" s="2"/>
    </row>
    <row r="67" spans="1:45" x14ac:dyDescent="0.2">
      <c r="C67" t="s">
        <v>24</v>
      </c>
      <c r="D67">
        <f t="shared" ref="D67:F67" si="15">STDEV(D55:D65)/SQRT(COUNTA(D55:D65))</f>
        <v>1.4761348146623762E-2</v>
      </c>
      <c r="E67">
        <f t="shared" si="15"/>
        <v>4.5724345459316883E-2</v>
      </c>
      <c r="F67">
        <f t="shared" si="15"/>
        <v>2.743460727559027</v>
      </c>
    </row>
    <row r="68" spans="1:45" x14ac:dyDescent="0.2">
      <c r="C68" t="s">
        <v>65</v>
      </c>
      <c r="D68">
        <f t="shared" ref="D68:F68" si="16">STDEV(D55:D65)</f>
        <v>4.8957853202159105E-2</v>
      </c>
      <c r="E68">
        <f t="shared" si="16"/>
        <v>0.15165049767314473</v>
      </c>
      <c r="F68">
        <f t="shared" si="16"/>
        <v>9.0990298603887307</v>
      </c>
      <c r="R68" s="3"/>
      <c r="S68" s="3"/>
    </row>
    <row r="70" spans="1:45" x14ac:dyDescent="0.2">
      <c r="G70">
        <f>COUNT(G2:G65)</f>
        <v>48</v>
      </c>
    </row>
    <row r="78" spans="1:45" x14ac:dyDescent="0.2">
      <c r="AF78" t="s">
        <v>93</v>
      </c>
      <c r="AN78" t="s">
        <v>66</v>
      </c>
    </row>
    <row r="79" spans="1:45" x14ac:dyDescent="0.2">
      <c r="AF79" t="s">
        <v>67</v>
      </c>
      <c r="AG79" t="s">
        <v>68</v>
      </c>
      <c r="AH79" t="s">
        <v>69</v>
      </c>
      <c r="AI79" t="s">
        <v>70</v>
      </c>
      <c r="AJ79" t="s">
        <v>71</v>
      </c>
      <c r="AK79" t="s">
        <v>72</v>
      </c>
      <c r="AL79" t="s">
        <v>73</v>
      </c>
      <c r="AN79" t="s">
        <v>79</v>
      </c>
      <c r="AO79" t="s">
        <v>80</v>
      </c>
      <c r="AP79" t="s">
        <v>81</v>
      </c>
      <c r="AQ79" t="s">
        <v>82</v>
      </c>
      <c r="AR79" t="s">
        <v>83</v>
      </c>
      <c r="AS79" t="s">
        <v>84</v>
      </c>
    </row>
    <row r="80" spans="1:45" x14ac:dyDescent="0.2">
      <c r="AE80" t="s">
        <v>85</v>
      </c>
      <c r="AF80" t="s">
        <v>74</v>
      </c>
      <c r="AG80">
        <v>1046.7855459300199</v>
      </c>
      <c r="AH80">
        <v>1</v>
      </c>
      <c r="AI80">
        <v>0</v>
      </c>
      <c r="AJ80">
        <v>1046.7855459300199</v>
      </c>
      <c r="AK80">
        <v>28.899979264016899</v>
      </c>
      <c r="AL80" s="2">
        <v>2.7620581120869199E-6</v>
      </c>
      <c r="AN80" t="s">
        <v>61</v>
      </c>
      <c r="AO80" t="s">
        <v>62</v>
      </c>
      <c r="AP80">
        <v>-8.5885482888839704</v>
      </c>
      <c r="AQ80">
        <v>-1.6304123156874999</v>
      </c>
      <c r="AR80">
        <v>5.3277236575089599</v>
      </c>
      <c r="AS80">
        <v>0.92328816164770899</v>
      </c>
    </row>
    <row r="81" spans="18:45" x14ac:dyDescent="0.2">
      <c r="AE81" t="s">
        <v>86</v>
      </c>
      <c r="AF81" t="s">
        <v>75</v>
      </c>
      <c r="AG81">
        <v>3447.9687613203801</v>
      </c>
      <c r="AH81">
        <v>1</v>
      </c>
      <c r="AI81">
        <v>0</v>
      </c>
      <c r="AJ81">
        <v>3447.9687613203801</v>
      </c>
      <c r="AK81">
        <v>95.192588484401895</v>
      </c>
      <c r="AL81" s="2">
        <v>1.4203424784557801E-12</v>
      </c>
      <c r="AN81" t="s">
        <v>61</v>
      </c>
      <c r="AO81" t="s">
        <v>63</v>
      </c>
      <c r="AP81">
        <v>-15.4886842058818</v>
      </c>
      <c r="AQ81">
        <v>-9.4885687573701905</v>
      </c>
      <c r="AR81">
        <v>-3.4884533088585998</v>
      </c>
      <c r="AS81">
        <v>6.6844273453070503E-4</v>
      </c>
    </row>
    <row r="82" spans="18:45" x14ac:dyDescent="0.2">
      <c r="AE82" t="s">
        <v>87</v>
      </c>
      <c r="AF82" t="s">
        <v>76</v>
      </c>
      <c r="AG82">
        <v>722.73749347159003</v>
      </c>
      <c r="AH82">
        <v>1</v>
      </c>
      <c r="AI82">
        <v>0</v>
      </c>
      <c r="AJ82">
        <v>722.73749347159003</v>
      </c>
      <c r="AK82">
        <v>19.9535603599677</v>
      </c>
      <c r="AL82" s="2">
        <v>5.4797026157296697E-5</v>
      </c>
      <c r="AN82" t="s">
        <v>61</v>
      </c>
      <c r="AO82" t="s">
        <v>64</v>
      </c>
      <c r="AP82">
        <v>-33.438203048617197</v>
      </c>
      <c r="AQ82">
        <v>-27.144332249517099</v>
      </c>
      <c r="AR82">
        <v>-20.850461450416901</v>
      </c>
      <c r="AS82" s="2">
        <v>3.7684328990650304E-9</v>
      </c>
    </row>
    <row r="83" spans="18:45" x14ac:dyDescent="0.2">
      <c r="AF83" t="s">
        <v>77</v>
      </c>
      <c r="AG83">
        <v>1593.72308194934</v>
      </c>
      <c r="AH83">
        <v>44</v>
      </c>
      <c r="AI83">
        <v>0</v>
      </c>
      <c r="AJ83">
        <v>36.220979135212403</v>
      </c>
      <c r="AN83" t="s">
        <v>62</v>
      </c>
      <c r="AO83" t="s">
        <v>63</v>
      </c>
      <c r="AP83">
        <v>-15.0789553911964</v>
      </c>
      <c r="AQ83">
        <v>-7.8581564416826897</v>
      </c>
      <c r="AR83">
        <v>-0.63735749216901905</v>
      </c>
      <c r="AS83">
        <v>2.8180396667559601E-2</v>
      </c>
    </row>
    <row r="84" spans="18:45" x14ac:dyDescent="0.2">
      <c r="AF84" t="s">
        <v>78</v>
      </c>
      <c r="AG84">
        <v>6948.5121763501602</v>
      </c>
      <c r="AH84">
        <v>47</v>
      </c>
      <c r="AI84">
        <v>0</v>
      </c>
      <c r="AN84" t="s">
        <v>62</v>
      </c>
      <c r="AO84" t="s">
        <v>64</v>
      </c>
      <c r="AP84">
        <v>-32.980603381625897</v>
      </c>
      <c r="AQ84">
        <v>-25.513919933829602</v>
      </c>
      <c r="AR84">
        <v>-18.047236486033199</v>
      </c>
      <c r="AS84" s="2">
        <v>3.8305031369034704E-9</v>
      </c>
    </row>
    <row r="85" spans="18:45" x14ac:dyDescent="0.2">
      <c r="R85" s="2"/>
      <c r="AN85" t="s">
        <v>63</v>
      </c>
      <c r="AO85" t="s">
        <v>64</v>
      </c>
      <c r="AP85">
        <v>-24.2388547784327</v>
      </c>
      <c r="AQ85">
        <v>-17.6557634921469</v>
      </c>
      <c r="AR85">
        <v>-11.0726722058611</v>
      </c>
      <c r="AS85" s="2">
        <v>4.3143401740053397E-8</v>
      </c>
    </row>
    <row r="87" spans="18:45" x14ac:dyDescent="0.2">
      <c r="R87" s="3"/>
      <c r="S87" s="3"/>
      <c r="T8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Wise</dc:creator>
  <cp:lastModifiedBy>Microsoft Office User</cp:lastModifiedBy>
  <dcterms:created xsi:type="dcterms:W3CDTF">2015-06-05T18:17:20Z</dcterms:created>
  <dcterms:modified xsi:type="dcterms:W3CDTF">2023-01-04T16:51:45Z</dcterms:modified>
</cp:coreProperties>
</file>