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resbien/Documents/Rif2018-19/article/Rif1 Elife submission/full submission/"/>
    </mc:Choice>
  </mc:AlternateContent>
  <bookViews>
    <workbookView xWindow="560" yWindow="460" windowWidth="26160" windowHeight="16500" tabRatio="500"/>
  </bookViews>
  <sheets>
    <sheet name="Fig. 1D" sheetId="1" r:id="rId1"/>
  </sheets>
  <calcPr calcId="150000" iterateCount="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N9" i="1"/>
  <c r="O9" i="1"/>
  <c r="P9" i="1"/>
  <c r="Q9" i="1"/>
  <c r="O30" i="1"/>
  <c r="O37" i="1"/>
  <c r="O38" i="1"/>
  <c r="P30" i="1"/>
  <c r="P37" i="1"/>
  <c r="P38" i="1"/>
  <c r="Q30" i="1"/>
  <c r="Q37" i="1"/>
  <c r="Q38" i="1"/>
  <c r="O40" i="1"/>
  <c r="G16" i="1"/>
  <c r="G17" i="1"/>
  <c r="H16" i="1"/>
  <c r="H17" i="1"/>
  <c r="F9" i="1"/>
  <c r="F16" i="1"/>
  <c r="F17" i="1"/>
  <c r="F18" i="1"/>
  <c r="O42" i="1"/>
  <c r="L30" i="1"/>
  <c r="L37" i="1"/>
  <c r="L38" i="1"/>
  <c r="M30" i="1"/>
  <c r="M37" i="1"/>
  <c r="M38" i="1"/>
  <c r="N30" i="1"/>
  <c r="N37" i="1"/>
  <c r="N38" i="1"/>
  <c r="L40" i="1"/>
  <c r="L42" i="1"/>
  <c r="I30" i="1"/>
  <c r="I37" i="1"/>
  <c r="I38" i="1"/>
  <c r="J30" i="1"/>
  <c r="J37" i="1"/>
  <c r="J38" i="1"/>
  <c r="K30" i="1"/>
  <c r="K37" i="1"/>
  <c r="K38" i="1"/>
  <c r="I40" i="1"/>
  <c r="I42" i="1"/>
  <c r="F30" i="1"/>
  <c r="F37" i="1"/>
  <c r="F38" i="1"/>
  <c r="G30" i="1"/>
  <c r="G37" i="1"/>
  <c r="G38" i="1"/>
  <c r="H30" i="1"/>
  <c r="H37" i="1"/>
  <c r="H38" i="1"/>
  <c r="F40" i="1"/>
  <c r="F42" i="1"/>
  <c r="C30" i="1"/>
  <c r="C37" i="1"/>
  <c r="C38" i="1"/>
  <c r="D30" i="1"/>
  <c r="D37" i="1"/>
  <c r="D38" i="1"/>
  <c r="E30" i="1"/>
  <c r="E37" i="1"/>
  <c r="E38" i="1"/>
  <c r="C40" i="1"/>
  <c r="C42" i="1"/>
  <c r="O39" i="1"/>
  <c r="O41" i="1"/>
  <c r="L39" i="1"/>
  <c r="L41" i="1"/>
  <c r="I39" i="1"/>
  <c r="I41" i="1"/>
  <c r="F39" i="1"/>
  <c r="F41" i="1"/>
  <c r="C39" i="1"/>
  <c r="C41" i="1"/>
  <c r="I16" i="1"/>
  <c r="I17" i="1"/>
  <c r="J16" i="1"/>
  <c r="J17" i="1"/>
  <c r="K16" i="1"/>
  <c r="K17" i="1"/>
  <c r="I18" i="1"/>
  <c r="I19" i="1"/>
  <c r="I21" i="1"/>
  <c r="I20" i="1"/>
  <c r="O16" i="1"/>
  <c r="O17" i="1"/>
  <c r="P16" i="1"/>
  <c r="P17" i="1"/>
  <c r="Q16" i="1"/>
  <c r="Q17" i="1"/>
  <c r="O19" i="1"/>
  <c r="O21" i="1"/>
  <c r="O18" i="1"/>
  <c r="O20" i="1"/>
  <c r="L16" i="1"/>
  <c r="L17" i="1"/>
  <c r="M16" i="1"/>
  <c r="M17" i="1"/>
  <c r="N16" i="1"/>
  <c r="N17" i="1"/>
  <c r="L19" i="1"/>
  <c r="L21" i="1"/>
  <c r="L18" i="1"/>
  <c r="L20" i="1"/>
  <c r="F19" i="1"/>
  <c r="F21" i="1"/>
  <c r="F20" i="1"/>
  <c r="C9" i="1"/>
  <c r="C16" i="1"/>
  <c r="C17" i="1"/>
  <c r="D9" i="1"/>
  <c r="D16" i="1"/>
  <c r="D17" i="1"/>
  <c r="E9" i="1"/>
  <c r="E16" i="1"/>
  <c r="E17" i="1"/>
  <c r="C19" i="1"/>
  <c r="C21" i="1"/>
  <c r="C18" i="1"/>
  <c r="C20" i="1"/>
</calcChain>
</file>

<file path=xl/sharedStrings.xml><?xml version="1.0" encoding="utf-8"?>
<sst xmlns="http://schemas.openxmlformats.org/spreadsheetml/2006/main" count="110" uniqueCount="22">
  <si>
    <t>Rif1-HA</t>
  </si>
  <si>
    <t>Ct 1</t>
  </si>
  <si>
    <t>Ct 2</t>
  </si>
  <si>
    <t>Ct average</t>
  </si>
  <si>
    <t>% of input</t>
  </si>
  <si>
    <t>average</t>
  </si>
  <si>
    <t>SD</t>
  </si>
  <si>
    <t>normalized average</t>
  </si>
  <si>
    <t>normalized SD</t>
  </si>
  <si>
    <t>TEL</t>
  </si>
  <si>
    <t>ALA1</t>
  </si>
  <si>
    <t>no tag</t>
  </si>
  <si>
    <t>replicate 1</t>
  </si>
  <si>
    <t>replicate 2</t>
  </si>
  <si>
    <t>replicate 3</t>
  </si>
  <si>
    <t>"1% of input" samples</t>
  </si>
  <si>
    <r>
      <t>Rif1</t>
    </r>
    <r>
      <rPr>
        <b/>
        <vertAlign val="subscript"/>
        <sz val="14"/>
        <color theme="1"/>
        <rFont val="Times New Roman"/>
        <family val="1"/>
      </rPr>
      <t>NTE</t>
    </r>
    <r>
      <rPr>
        <b/>
        <vertAlign val="superscript"/>
        <sz val="14"/>
        <color theme="1"/>
        <rFont val="Times New Roman"/>
        <family val="1"/>
      </rPr>
      <t>1-264</t>
    </r>
    <r>
      <rPr>
        <b/>
        <sz val="14"/>
        <color theme="1"/>
        <rFont val="Times New Roman"/>
        <family val="1"/>
      </rPr>
      <t xml:space="preserve">-HA </t>
    </r>
  </si>
  <si>
    <r>
      <t>Rif1</t>
    </r>
    <r>
      <rPr>
        <b/>
        <vertAlign val="superscript"/>
        <sz val="14"/>
        <color theme="1"/>
        <rFont val="Times New Roman"/>
        <family val="1"/>
      </rPr>
      <t>∆NTE</t>
    </r>
    <r>
      <rPr>
        <b/>
        <sz val="14"/>
        <color theme="1"/>
        <rFont val="Times New Roman"/>
        <family val="1"/>
      </rPr>
      <t>-HA</t>
    </r>
  </si>
  <si>
    <t>Rif1*-HA</t>
  </si>
  <si>
    <t>IP samples</t>
  </si>
  <si>
    <t>Figure 1D. ChIP analysis</t>
  </si>
  <si>
    <t>Red values are plotted and depicted in the Figure 1D.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</si>
</sst>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.00;\-###0.00"/>
    <numFmt numFmtId="166" formatCode="###0.000;\-###0.000"/>
    <numFmt numFmtId="170" formatCode="0.000"/>
    <numFmt numFmtId="178" formatCode="0.000_ ;\-0.000\ 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vertAlign val="subscript"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3" fillId="0" borderId="6" xfId="0" applyFont="1" applyBorder="1"/>
    <xf numFmtId="2" fontId="4" fillId="0" borderId="0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164" fontId="4" fillId="0" borderId="6" xfId="0" applyNumberFormat="1" applyFont="1" applyFill="1" applyBorder="1" applyAlignment="1" applyProtection="1">
      <alignment vertical="center"/>
    </xf>
    <xf numFmtId="2" fontId="3" fillId="0" borderId="0" xfId="0" applyNumberFormat="1" applyFont="1" applyBorder="1"/>
    <xf numFmtId="2" fontId="3" fillId="0" borderId="6" xfId="0" applyNumberFormat="1" applyFont="1" applyBorder="1"/>
    <xf numFmtId="178" fontId="4" fillId="0" borderId="6" xfId="0" applyNumberFormat="1" applyFont="1" applyFill="1" applyBorder="1" applyAlignment="1" applyProtection="1">
      <alignment vertical="center"/>
    </xf>
    <xf numFmtId="178" fontId="3" fillId="0" borderId="0" xfId="0" applyNumberFormat="1" applyFont="1" applyBorder="1"/>
    <xf numFmtId="178" fontId="3" fillId="0" borderId="6" xfId="0" applyNumberFormat="1" applyFont="1" applyBorder="1"/>
    <xf numFmtId="178" fontId="3" fillId="0" borderId="1" xfId="0" applyNumberFormat="1" applyFont="1" applyBorder="1"/>
    <xf numFmtId="178" fontId="3" fillId="0" borderId="8" xfId="0" applyNumberFormat="1" applyFont="1" applyBorder="1"/>
    <xf numFmtId="178" fontId="5" fillId="0" borderId="0" xfId="0" applyNumberFormat="1" applyFont="1" applyBorder="1"/>
    <xf numFmtId="178" fontId="5" fillId="0" borderId="1" xfId="0" applyNumberFormat="1" applyFont="1" applyBorder="1"/>
    <xf numFmtId="2" fontId="4" fillId="0" borderId="6" xfId="0" applyNumberFormat="1" applyFont="1" applyFill="1" applyBorder="1" applyAlignment="1" applyProtection="1">
      <alignment vertical="center"/>
    </xf>
    <xf numFmtId="166" fontId="4" fillId="0" borderId="6" xfId="0" applyNumberFormat="1" applyFont="1" applyFill="1" applyBorder="1" applyAlignment="1" applyProtection="1">
      <alignment vertical="center"/>
    </xf>
    <xf numFmtId="166" fontId="3" fillId="0" borderId="0" xfId="0" applyNumberFormat="1" applyFont="1" applyBorder="1"/>
    <xf numFmtId="166" fontId="3" fillId="0" borderId="6" xfId="0" applyNumberFormat="1" applyFont="1" applyBorder="1"/>
    <xf numFmtId="170" fontId="3" fillId="0" borderId="0" xfId="0" applyNumberFormat="1" applyFont="1" applyBorder="1"/>
    <xf numFmtId="0" fontId="3" fillId="0" borderId="1" xfId="0" applyFont="1" applyBorder="1"/>
    <xf numFmtId="0" fontId="3" fillId="0" borderId="8" xfId="0" applyFont="1" applyBorder="1"/>
    <xf numFmtId="164" fontId="9" fillId="0" borderId="2" xfId="0" applyNumberFormat="1" applyFont="1" applyFill="1" applyBorder="1" applyAlignment="1" applyProtection="1">
      <alignment horizontal="center" vertical="center"/>
    </xf>
    <xf numFmtId="164" fontId="9" fillId="0" borderId="5" xfId="0" applyNumberFormat="1" applyFont="1" applyFill="1" applyBorder="1" applyAlignment="1" applyProtection="1">
      <alignment horizontal="center" vertical="center"/>
    </xf>
    <xf numFmtId="164" fontId="9" fillId="0" borderId="7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70" fontId="5" fillId="0" borderId="0" xfId="0" applyNumberFormat="1" applyFont="1" applyBorder="1"/>
    <xf numFmtId="170" fontId="5" fillId="0" borderId="1" xfId="0" applyNumberFormat="1" applyFont="1" applyBorder="1"/>
    <xf numFmtId="0" fontId="7" fillId="0" borderId="0" xfId="0" applyFont="1"/>
    <xf numFmtId="0" fontId="12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75" zoomScaleNormal="75" workbookViewId="0">
      <selection activeCell="S18" sqref="S18"/>
    </sheetView>
  </sheetViews>
  <sheetFormatPr baseColWidth="10" defaultRowHeight="16" x14ac:dyDescent="0.2"/>
  <cols>
    <col min="1" max="1" width="10.83203125" style="5"/>
    <col min="2" max="2" width="16.33203125" style="5" customWidth="1"/>
    <col min="3" max="16384" width="10.83203125" style="5"/>
  </cols>
  <sheetData>
    <row r="1" spans="1:17" ht="20" x14ac:dyDescent="0.2">
      <c r="A1" s="47" t="s">
        <v>20</v>
      </c>
    </row>
    <row r="3" spans="1:17" ht="15" customHeight="1" thickBot="1" x14ac:dyDescent="0.25"/>
    <row r="4" spans="1:17" ht="20" customHeight="1" x14ac:dyDescent="0.2">
      <c r="A4" s="34" t="s">
        <v>9</v>
      </c>
      <c r="B4" s="37" t="s">
        <v>15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1:17" ht="22" x14ac:dyDescent="0.25">
      <c r="A5" s="35"/>
      <c r="B5" s="1"/>
      <c r="C5" s="39" t="s">
        <v>11</v>
      </c>
      <c r="D5" s="39"/>
      <c r="E5" s="39"/>
      <c r="F5" s="39" t="s">
        <v>0</v>
      </c>
      <c r="G5" s="39"/>
      <c r="H5" s="39"/>
      <c r="I5" s="41" t="s">
        <v>16</v>
      </c>
      <c r="J5" s="41"/>
      <c r="K5" s="41"/>
      <c r="L5" s="39" t="s">
        <v>18</v>
      </c>
      <c r="M5" s="39"/>
      <c r="N5" s="39"/>
      <c r="O5" s="41" t="s">
        <v>17</v>
      </c>
      <c r="P5" s="41"/>
      <c r="Q5" s="42"/>
    </row>
    <row r="6" spans="1:17" x14ac:dyDescent="0.2">
      <c r="A6" s="35"/>
      <c r="B6" s="1"/>
      <c r="C6" s="6" t="s">
        <v>12</v>
      </c>
      <c r="D6" s="6" t="s">
        <v>13</v>
      </c>
      <c r="E6" s="6" t="s">
        <v>14</v>
      </c>
      <c r="F6" s="6" t="s">
        <v>12</v>
      </c>
      <c r="G6" s="6" t="s">
        <v>13</v>
      </c>
      <c r="H6" s="6" t="s">
        <v>14</v>
      </c>
      <c r="I6" s="6" t="s">
        <v>12</v>
      </c>
      <c r="J6" s="6" t="s">
        <v>13</v>
      </c>
      <c r="K6" s="6" t="s">
        <v>14</v>
      </c>
      <c r="L6" s="6" t="s">
        <v>12</v>
      </c>
      <c r="M6" s="6" t="s">
        <v>13</v>
      </c>
      <c r="N6" s="6" t="s">
        <v>14</v>
      </c>
      <c r="O6" s="6" t="s">
        <v>12</v>
      </c>
      <c r="P6" s="6" t="s">
        <v>13</v>
      </c>
      <c r="Q6" s="40" t="s">
        <v>14</v>
      </c>
    </row>
    <row r="7" spans="1:17" x14ac:dyDescent="0.2">
      <c r="A7" s="35"/>
      <c r="B7" s="1" t="s">
        <v>1</v>
      </c>
      <c r="C7" s="7">
        <v>18.668022883044198</v>
      </c>
      <c r="D7" s="7">
        <v>17.873380288294602</v>
      </c>
      <c r="E7" s="7">
        <v>18.0800250190022</v>
      </c>
      <c r="F7" s="7">
        <v>17.9264608038213</v>
      </c>
      <c r="G7" s="7">
        <v>17.209436490032601</v>
      </c>
      <c r="H7" s="7">
        <v>17.3298215164555</v>
      </c>
      <c r="I7" s="7">
        <v>17.281535617051301</v>
      </c>
      <c r="J7" s="7">
        <v>17.451892033751701</v>
      </c>
      <c r="K7" s="7">
        <v>16.954530857627098</v>
      </c>
      <c r="L7" s="7">
        <v>18.032184169440001</v>
      </c>
      <c r="M7" s="7">
        <v>17.750695358368802</v>
      </c>
      <c r="N7" s="7">
        <v>17.533064038219099</v>
      </c>
      <c r="O7" s="12">
        <v>17.473922882671399</v>
      </c>
      <c r="P7" s="12">
        <v>17.380063513765201</v>
      </c>
      <c r="Q7" s="13">
        <v>17.452474012633299</v>
      </c>
    </row>
    <row r="8" spans="1:17" x14ac:dyDescent="0.2">
      <c r="A8" s="35"/>
      <c r="B8" s="2" t="s">
        <v>2</v>
      </c>
      <c r="C8" s="7">
        <v>18.3914517717099</v>
      </c>
      <c r="D8" s="7">
        <v>18.071415799052499</v>
      </c>
      <c r="E8" s="7">
        <v>17.9145459147535</v>
      </c>
      <c r="F8" s="7">
        <v>17.689870784979998</v>
      </c>
      <c r="G8" s="7">
        <v>17.173445552198999</v>
      </c>
      <c r="H8" s="7">
        <v>16.838918534526599</v>
      </c>
      <c r="I8" s="7">
        <v>17.658612780794499</v>
      </c>
      <c r="J8" s="7">
        <v>17.3827150325342</v>
      </c>
      <c r="K8" s="7">
        <v>17.204584302911101</v>
      </c>
      <c r="L8" s="7">
        <v>17.6685344704693</v>
      </c>
      <c r="M8" s="7">
        <v>18.223556520359899</v>
      </c>
      <c r="N8" s="7">
        <v>17.500139373213099</v>
      </c>
      <c r="O8" s="12">
        <v>17.089567495523799</v>
      </c>
      <c r="P8" s="12">
        <v>17.816588191291899</v>
      </c>
      <c r="Q8" s="13">
        <v>17.4809252337765</v>
      </c>
    </row>
    <row r="9" spans="1:17" x14ac:dyDescent="0.2">
      <c r="A9" s="35"/>
      <c r="B9" s="2" t="s">
        <v>3</v>
      </c>
      <c r="C9" s="7">
        <f>AVERAGE(C7:C8)</f>
        <v>18.529737327377049</v>
      </c>
      <c r="D9" s="7">
        <f t="shared" ref="D9:E9" si="0">AVERAGE(D7:D8)</f>
        <v>17.97239804367355</v>
      </c>
      <c r="E9" s="7">
        <f t="shared" si="0"/>
        <v>17.997285466877848</v>
      </c>
      <c r="F9" s="7">
        <f>AVERAGE(F7:F8)</f>
        <v>17.808165794400651</v>
      </c>
      <c r="G9" s="7">
        <f t="shared" ref="G9:Q9" si="1">AVERAGE(G7:G8)</f>
        <v>17.1914410211158</v>
      </c>
      <c r="H9" s="7">
        <f t="shared" si="1"/>
        <v>17.084370025491047</v>
      </c>
      <c r="I9" s="7">
        <f t="shared" si="1"/>
        <v>17.470074198922902</v>
      </c>
      <c r="J9" s="7">
        <f t="shared" si="1"/>
        <v>17.417303533142949</v>
      </c>
      <c r="K9" s="7">
        <f t="shared" si="1"/>
        <v>17.0795575802691</v>
      </c>
      <c r="L9" s="7">
        <f t="shared" si="1"/>
        <v>17.850359319954649</v>
      </c>
      <c r="M9" s="7">
        <f t="shared" si="1"/>
        <v>17.987125939364351</v>
      </c>
      <c r="N9" s="7">
        <f t="shared" si="1"/>
        <v>17.516601705716099</v>
      </c>
      <c r="O9" s="7">
        <f t="shared" si="1"/>
        <v>17.281745189097599</v>
      </c>
      <c r="P9" s="7">
        <f t="shared" si="1"/>
        <v>17.59832585252855</v>
      </c>
      <c r="Q9" s="14">
        <f t="shared" si="1"/>
        <v>17.466699623204899</v>
      </c>
    </row>
    <row r="10" spans="1:17" x14ac:dyDescent="0.2">
      <c r="A10" s="35"/>
      <c r="B10" s="7"/>
      <c r="C10" s="1"/>
      <c r="D10" s="1"/>
      <c r="E10" s="1"/>
      <c r="F10" s="6"/>
      <c r="G10" s="6"/>
      <c r="H10" s="6"/>
      <c r="I10" s="6"/>
      <c r="J10" s="6"/>
      <c r="K10" s="6"/>
      <c r="L10" s="6"/>
      <c r="M10" s="6"/>
      <c r="N10" s="6"/>
      <c r="O10" s="1"/>
      <c r="P10" s="1"/>
      <c r="Q10" s="11"/>
    </row>
    <row r="11" spans="1:17" ht="20" x14ac:dyDescent="0.2">
      <c r="A11" s="35"/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ht="22" x14ac:dyDescent="0.25">
      <c r="A12" s="35"/>
      <c r="B12" s="1"/>
      <c r="C12" s="39" t="s">
        <v>11</v>
      </c>
      <c r="D12" s="39"/>
      <c r="E12" s="39"/>
      <c r="F12" s="39" t="s">
        <v>0</v>
      </c>
      <c r="G12" s="39"/>
      <c r="H12" s="39"/>
      <c r="I12" s="41" t="s">
        <v>16</v>
      </c>
      <c r="J12" s="41"/>
      <c r="K12" s="41"/>
      <c r="L12" s="39" t="s">
        <v>18</v>
      </c>
      <c r="M12" s="39"/>
      <c r="N12" s="39"/>
      <c r="O12" s="41" t="s">
        <v>17</v>
      </c>
      <c r="P12" s="41"/>
      <c r="Q12" s="42"/>
    </row>
    <row r="13" spans="1:17" x14ac:dyDescent="0.2">
      <c r="A13" s="35"/>
      <c r="B13" s="1"/>
      <c r="C13" s="6" t="s">
        <v>12</v>
      </c>
      <c r="D13" s="6" t="s">
        <v>13</v>
      </c>
      <c r="E13" s="6" t="s">
        <v>14</v>
      </c>
      <c r="F13" s="6" t="s">
        <v>12</v>
      </c>
      <c r="G13" s="6" t="s">
        <v>13</v>
      </c>
      <c r="H13" s="6" t="s">
        <v>14</v>
      </c>
      <c r="I13" s="6" t="s">
        <v>12</v>
      </c>
      <c r="J13" s="6" t="s">
        <v>13</v>
      </c>
      <c r="K13" s="6" t="s">
        <v>14</v>
      </c>
      <c r="L13" s="6" t="s">
        <v>12</v>
      </c>
      <c r="M13" s="6" t="s">
        <v>13</v>
      </c>
      <c r="N13" s="6" t="s">
        <v>14</v>
      </c>
      <c r="O13" s="6" t="s">
        <v>12</v>
      </c>
      <c r="P13" s="6" t="s">
        <v>13</v>
      </c>
      <c r="Q13" s="40" t="s">
        <v>14</v>
      </c>
    </row>
    <row r="14" spans="1:17" x14ac:dyDescent="0.2">
      <c r="A14" s="35"/>
      <c r="B14" s="1" t="s">
        <v>1</v>
      </c>
      <c r="C14" s="7">
        <v>26.213068883900299</v>
      </c>
      <c r="D14" s="7">
        <v>24.584709000773302</v>
      </c>
      <c r="E14" s="7">
        <v>24.6656456167368</v>
      </c>
      <c r="F14" s="7">
        <v>20.439366608661199</v>
      </c>
      <c r="G14" s="7">
        <v>20.375933617577999</v>
      </c>
      <c r="H14" s="7">
        <v>20.068807507401399</v>
      </c>
      <c r="I14" s="7">
        <v>19.651145795284201</v>
      </c>
      <c r="J14" s="7">
        <v>20.1724309507428</v>
      </c>
      <c r="K14" s="7">
        <v>20.021641909507501</v>
      </c>
      <c r="L14" s="7">
        <v>20.569166692993999</v>
      </c>
      <c r="M14" s="7">
        <v>20.762994940837501</v>
      </c>
      <c r="N14" s="7">
        <v>20.1836228277114</v>
      </c>
      <c r="O14" s="15">
        <v>25.247717160977601</v>
      </c>
      <c r="P14" s="15">
        <v>24.0935757475639</v>
      </c>
      <c r="Q14" s="16">
        <v>24.104823184955901</v>
      </c>
    </row>
    <row r="15" spans="1:17" x14ac:dyDescent="0.2">
      <c r="A15" s="35"/>
      <c r="B15" s="2" t="s">
        <v>2</v>
      </c>
      <c r="C15" s="7">
        <v>26.391542867017399</v>
      </c>
      <c r="D15" s="7">
        <v>24.503264440664701</v>
      </c>
      <c r="E15" s="7">
        <v>24.6589545750893</v>
      </c>
      <c r="F15" s="7">
        <v>19.698583131622001</v>
      </c>
      <c r="G15" s="7">
        <v>20.6220724825275</v>
      </c>
      <c r="H15" s="7">
        <v>20.0948416587851</v>
      </c>
      <c r="I15" s="7">
        <v>18.961515414315201</v>
      </c>
      <c r="J15" s="7">
        <v>19.9103304123729</v>
      </c>
      <c r="K15" s="7">
        <v>20.178184479219201</v>
      </c>
      <c r="L15" s="7">
        <v>20.057266989321398</v>
      </c>
      <c r="M15" s="7">
        <v>20.452399743722101</v>
      </c>
      <c r="N15" s="7">
        <v>20.525048839243301</v>
      </c>
      <c r="O15" s="15">
        <v>25.360997904162399</v>
      </c>
      <c r="P15" s="15">
        <v>24.3381751007724</v>
      </c>
      <c r="Q15" s="16">
        <v>24.397566837740701</v>
      </c>
    </row>
    <row r="16" spans="1:17" x14ac:dyDescent="0.2">
      <c r="A16" s="35"/>
      <c r="B16" s="2" t="s">
        <v>3</v>
      </c>
      <c r="C16" s="7">
        <f t="shared" ref="C16:E16" si="2">AVERAGE(C14:C15)</f>
        <v>26.302305875458849</v>
      </c>
      <c r="D16" s="7">
        <f t="shared" si="2"/>
        <v>24.543986720719001</v>
      </c>
      <c r="E16" s="7">
        <f t="shared" si="2"/>
        <v>24.66230009591305</v>
      </c>
      <c r="F16" s="7">
        <f t="shared" ref="F16:K16" si="3">AVERAGE(F14:F15)</f>
        <v>20.068974870141602</v>
      </c>
      <c r="G16" s="7">
        <f t="shared" si="3"/>
        <v>20.49900305005275</v>
      </c>
      <c r="H16" s="7">
        <f t="shared" si="3"/>
        <v>20.081824583093251</v>
      </c>
      <c r="I16" s="7">
        <f t="shared" si="3"/>
        <v>19.306330604799701</v>
      </c>
      <c r="J16" s="7">
        <f t="shared" si="3"/>
        <v>20.04138068155785</v>
      </c>
      <c r="K16" s="7">
        <f t="shared" si="3"/>
        <v>20.099913194363353</v>
      </c>
      <c r="L16" s="7">
        <f>AVERAGE(L14:L15)</f>
        <v>20.313216841157697</v>
      </c>
      <c r="M16" s="7">
        <f>AVERAGE(M14:M15)</f>
        <v>20.607697342279799</v>
      </c>
      <c r="N16" s="7">
        <f>AVERAGE(N14:N15)</f>
        <v>20.35433583347735</v>
      </c>
      <c r="O16" s="7">
        <f t="shared" ref="O16:Q16" si="4">AVERAGE(O14:O15)</f>
        <v>25.304357532570002</v>
      </c>
      <c r="P16" s="7">
        <f t="shared" si="4"/>
        <v>24.21587542416815</v>
      </c>
      <c r="Q16" s="14">
        <f t="shared" si="4"/>
        <v>24.251195011348301</v>
      </c>
    </row>
    <row r="17" spans="1:17" x14ac:dyDescent="0.2">
      <c r="A17" s="35"/>
      <c r="B17" s="2" t="s">
        <v>4</v>
      </c>
      <c r="C17" s="10">
        <f>2^(C9-C16)</f>
        <v>4.5732371596173792E-3</v>
      </c>
      <c r="D17" s="10">
        <f>2^(D9-D16)</f>
        <v>1.0513678416261432E-2</v>
      </c>
      <c r="E17" s="10">
        <f>2^(E9-E16)</f>
        <v>9.8544110815249487E-3</v>
      </c>
      <c r="F17" s="10">
        <f>2^(F9-F16)</f>
        <v>0.20865493156579409</v>
      </c>
      <c r="G17" s="10">
        <f>2^(G9-G16)</f>
        <v>0.10100075419568187</v>
      </c>
      <c r="H17" s="10">
        <f>2^(H9-H16)</f>
        <v>0.12522074045390055</v>
      </c>
      <c r="I17" s="10">
        <f>2^(I9-I16)</f>
        <v>0.28004752711555142</v>
      </c>
      <c r="J17" s="10">
        <f>2^(J9-J16)</f>
        <v>0.16220867149330057</v>
      </c>
      <c r="K17" s="10">
        <f>2^(K9-K16)</f>
        <v>0.12324870438574019</v>
      </c>
      <c r="L17" s="10">
        <f>2^(L9-L16)</f>
        <v>0.18138693864685629</v>
      </c>
      <c r="M17" s="10">
        <f>2^(M9-M16)</f>
        <v>0.16260331747734444</v>
      </c>
      <c r="N17" s="10">
        <f>2^(N9-N16)</f>
        <v>0.13988041361884954</v>
      </c>
      <c r="O17" s="10">
        <f>2^(O9-O16)</f>
        <v>3.8455019952914693E-3</v>
      </c>
      <c r="P17" s="10">
        <f>2^(P9-P16)</f>
        <v>1.0184016191853565E-2</v>
      </c>
      <c r="Q17" s="17">
        <f>2^(Q9-Q16)</f>
        <v>9.0711716025901959E-3</v>
      </c>
    </row>
    <row r="18" spans="1:17" x14ac:dyDescent="0.2">
      <c r="A18" s="35"/>
      <c r="B18" s="2" t="s">
        <v>5</v>
      </c>
      <c r="C18" s="18">
        <f>AVERAGE(C17:E17)</f>
        <v>8.3137755524679193E-3</v>
      </c>
      <c r="D18" s="18"/>
      <c r="E18" s="18"/>
      <c r="F18" s="18">
        <f>AVERAGE(F17:H17)</f>
        <v>0.14495880873845882</v>
      </c>
      <c r="G18" s="18"/>
      <c r="H18" s="18"/>
      <c r="I18" s="18">
        <f>AVERAGE(I17:K17)</f>
        <v>0.18850163433153075</v>
      </c>
      <c r="J18" s="18"/>
      <c r="K18" s="18"/>
      <c r="L18" s="18">
        <f>AVERAGE(L17:N17)</f>
        <v>0.16129022324768341</v>
      </c>
      <c r="M18" s="18"/>
      <c r="N18" s="18"/>
      <c r="O18" s="18">
        <f>AVERAGE(O17:Q17)</f>
        <v>7.7002299299117434E-3</v>
      </c>
      <c r="P18" s="18"/>
      <c r="Q18" s="19"/>
    </row>
    <row r="19" spans="1:17" x14ac:dyDescent="0.2">
      <c r="A19" s="35"/>
      <c r="B19" s="2" t="s">
        <v>6</v>
      </c>
      <c r="C19" s="18">
        <f>STDEVA(C17:E17)</f>
        <v>3.2561294439801256E-3</v>
      </c>
      <c r="D19" s="18"/>
      <c r="E19" s="18"/>
      <c r="F19" s="18">
        <f>STDEVA(F17:H17)</f>
        <v>5.6476092118818849E-2</v>
      </c>
      <c r="G19" s="18"/>
      <c r="H19" s="18"/>
      <c r="I19" s="18">
        <f>STDEVA(I17:K17)</f>
        <v>8.163919171251692E-2</v>
      </c>
      <c r="J19" s="18"/>
      <c r="K19" s="18"/>
      <c r="L19" s="18">
        <f>STDEVA(L17:N17)</f>
        <v>2.0784394802762885E-2</v>
      </c>
      <c r="M19" s="18"/>
      <c r="N19" s="18"/>
      <c r="O19" s="18">
        <f>STDEVA(O17:Q17)</f>
        <v>3.3843465185201694E-3</v>
      </c>
      <c r="P19" s="18"/>
      <c r="Q19" s="19"/>
    </row>
    <row r="20" spans="1:17" x14ac:dyDescent="0.2">
      <c r="A20" s="35"/>
      <c r="B20" s="3" t="s">
        <v>7</v>
      </c>
      <c r="C20" s="22">
        <f>C18/$F$18</f>
        <v>5.7352675734718583E-2</v>
      </c>
      <c r="D20" s="22"/>
      <c r="E20" s="22"/>
      <c r="F20" s="22">
        <f>F18/$F$18</f>
        <v>1</v>
      </c>
      <c r="G20" s="22"/>
      <c r="H20" s="22"/>
      <c r="I20" s="22">
        <f>I18/$F$18</f>
        <v>1.300380680360266</v>
      </c>
      <c r="J20" s="22"/>
      <c r="K20" s="22"/>
      <c r="L20" s="22">
        <f>L18/$F$18</f>
        <v>1.1126624497769602</v>
      </c>
      <c r="M20" s="22"/>
      <c r="N20" s="22"/>
      <c r="O20" s="22">
        <f>O18/$F$18</f>
        <v>5.3120124240292589E-2</v>
      </c>
      <c r="P20" s="18"/>
      <c r="Q20" s="19"/>
    </row>
    <row r="21" spans="1:17" ht="17" thickBot="1" x14ac:dyDescent="0.25">
      <c r="A21" s="36"/>
      <c r="B21" s="4" t="s">
        <v>8</v>
      </c>
      <c r="C21" s="23">
        <f>C19/$F$18</f>
        <v>2.2462446210184995E-2</v>
      </c>
      <c r="D21" s="23"/>
      <c r="E21" s="23"/>
      <c r="F21" s="23">
        <f>F19/$F$18</f>
        <v>0.38960096740802796</v>
      </c>
      <c r="G21" s="23"/>
      <c r="H21" s="23"/>
      <c r="I21" s="23">
        <f>I19/$F$18</f>
        <v>0.56318889774966352</v>
      </c>
      <c r="J21" s="23"/>
      <c r="K21" s="23"/>
      <c r="L21" s="23">
        <f>L19/$F$18</f>
        <v>0.14338138526140223</v>
      </c>
      <c r="M21" s="23"/>
      <c r="N21" s="23"/>
      <c r="O21" s="23">
        <f>O19/$F$18</f>
        <v>2.334695316533926E-2</v>
      </c>
      <c r="P21" s="20"/>
      <c r="Q21" s="21"/>
    </row>
    <row r="23" spans="1:17" x14ac:dyDescent="0.2">
      <c r="A23" s="7"/>
      <c r="B23" s="7"/>
      <c r="L23" s="6"/>
      <c r="M23" s="6"/>
      <c r="N23" s="6"/>
    </row>
    <row r="24" spans="1:17" ht="17" thickBot="1" x14ac:dyDescent="0.25">
      <c r="A24" s="7"/>
      <c r="B24" s="7"/>
      <c r="F24" s="6"/>
      <c r="G24" s="6"/>
      <c r="H24" s="6"/>
      <c r="I24" s="6"/>
      <c r="J24" s="6"/>
      <c r="K24" s="6"/>
      <c r="L24" s="6"/>
      <c r="M24" s="6"/>
      <c r="N24" s="6"/>
    </row>
    <row r="25" spans="1:17" ht="20" x14ac:dyDescent="0.2">
      <c r="A25" s="31" t="s">
        <v>10</v>
      </c>
      <c r="B25" s="37" t="s">
        <v>15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8"/>
    </row>
    <row r="26" spans="1:17" ht="22" x14ac:dyDescent="0.25">
      <c r="A26" s="32"/>
      <c r="B26" s="1"/>
      <c r="C26" s="39" t="s">
        <v>11</v>
      </c>
      <c r="D26" s="39"/>
      <c r="E26" s="39"/>
      <c r="F26" s="39" t="s">
        <v>0</v>
      </c>
      <c r="G26" s="39"/>
      <c r="H26" s="39"/>
      <c r="I26" s="41" t="s">
        <v>16</v>
      </c>
      <c r="J26" s="41"/>
      <c r="K26" s="41"/>
      <c r="L26" s="39" t="s">
        <v>18</v>
      </c>
      <c r="M26" s="39"/>
      <c r="N26" s="39"/>
      <c r="O26" s="41" t="s">
        <v>17</v>
      </c>
      <c r="P26" s="41"/>
      <c r="Q26" s="42"/>
    </row>
    <row r="27" spans="1:17" ht="16" customHeight="1" x14ac:dyDescent="0.2">
      <c r="A27" s="32"/>
      <c r="B27" s="1"/>
      <c r="C27" s="6" t="s">
        <v>12</v>
      </c>
      <c r="D27" s="6" t="s">
        <v>13</v>
      </c>
      <c r="E27" s="6" t="s">
        <v>14</v>
      </c>
      <c r="F27" s="6" t="s">
        <v>12</v>
      </c>
      <c r="G27" s="6" t="s">
        <v>13</v>
      </c>
      <c r="H27" s="6" t="s">
        <v>14</v>
      </c>
      <c r="I27" s="6" t="s">
        <v>12</v>
      </c>
      <c r="J27" s="6" t="s">
        <v>13</v>
      </c>
      <c r="K27" s="6" t="s">
        <v>14</v>
      </c>
      <c r="L27" s="6" t="s">
        <v>12</v>
      </c>
      <c r="M27" s="6" t="s">
        <v>13</v>
      </c>
      <c r="N27" s="6" t="s">
        <v>14</v>
      </c>
      <c r="O27" s="6" t="s">
        <v>12</v>
      </c>
      <c r="P27" s="6" t="s">
        <v>13</v>
      </c>
      <c r="Q27" s="40" t="s">
        <v>14</v>
      </c>
    </row>
    <row r="28" spans="1:17" ht="16" customHeight="1" x14ac:dyDescent="0.2">
      <c r="A28" s="32"/>
      <c r="B28" s="1" t="s">
        <v>1</v>
      </c>
      <c r="C28" s="7">
        <v>18.0546176498978</v>
      </c>
      <c r="D28" s="7">
        <v>17.852167397121601</v>
      </c>
      <c r="E28" s="7">
        <v>17.728450560730799</v>
      </c>
      <c r="F28" s="7">
        <v>16.723059553283001</v>
      </c>
      <c r="G28" s="7">
        <v>16.536989330888499</v>
      </c>
      <c r="H28" s="7">
        <v>16.221738450533799</v>
      </c>
      <c r="I28" s="7">
        <v>16.560261244007801</v>
      </c>
      <c r="J28" s="7">
        <v>16.6659811552706</v>
      </c>
      <c r="K28" s="7">
        <v>16.437235531138501</v>
      </c>
      <c r="L28" s="7">
        <v>16.751967201979099</v>
      </c>
      <c r="M28" s="7">
        <v>17.076145677060602</v>
      </c>
      <c r="N28" s="7">
        <v>16.6918788975496</v>
      </c>
      <c r="O28" s="8">
        <v>17.082862675969999</v>
      </c>
      <c r="P28" s="8">
        <v>16.640345376046401</v>
      </c>
      <c r="Q28" s="24">
        <v>17.124756938585602</v>
      </c>
    </row>
    <row r="29" spans="1:17" ht="16" customHeight="1" x14ac:dyDescent="0.2">
      <c r="A29" s="32"/>
      <c r="B29" s="2" t="s">
        <v>2</v>
      </c>
      <c r="C29" s="7">
        <v>18.1047610859709</v>
      </c>
      <c r="D29" s="7">
        <v>18.280692124607899</v>
      </c>
      <c r="E29" s="7">
        <v>17.965816302744201</v>
      </c>
      <c r="F29" s="7">
        <v>16.578725438628101</v>
      </c>
      <c r="G29" s="7">
        <v>16.513335265316702</v>
      </c>
      <c r="H29" s="7">
        <v>16.5801032945248</v>
      </c>
      <c r="I29" s="7">
        <v>16.682302062584199</v>
      </c>
      <c r="J29" s="7">
        <v>17.6235680722308</v>
      </c>
      <c r="K29" s="7">
        <v>16.570947077109899</v>
      </c>
      <c r="L29" s="7">
        <v>16.562975721900699</v>
      </c>
      <c r="M29" s="7">
        <v>17.107420771016201</v>
      </c>
      <c r="N29" s="7">
        <v>16.437522893803099</v>
      </c>
      <c r="O29" s="8">
        <v>17.1259035576823</v>
      </c>
      <c r="P29" s="8">
        <v>16.935792726847101</v>
      </c>
      <c r="Q29" s="24">
        <v>17.116674438893799</v>
      </c>
    </row>
    <row r="30" spans="1:17" ht="16" customHeight="1" x14ac:dyDescent="0.2">
      <c r="A30" s="32"/>
      <c r="B30" s="2" t="s">
        <v>3</v>
      </c>
      <c r="C30" s="7">
        <f>AVERAGE(C28:C29)</f>
        <v>18.07968936793435</v>
      </c>
      <c r="D30" s="7">
        <f t="shared" ref="D30" si="5">AVERAGE(D28:D29)</f>
        <v>18.06642976086475</v>
      </c>
      <c r="E30" s="7">
        <f>AVERAGE(E28:E29)</f>
        <v>17.8471334317375</v>
      </c>
      <c r="F30" s="7">
        <f>AVERAGE(F28:F29)</f>
        <v>16.650892495955553</v>
      </c>
      <c r="G30" s="7">
        <f>AVERAGE(G28:G29)</f>
        <v>16.5251622981026</v>
      </c>
      <c r="H30" s="7">
        <f>AVERAGE(H28:H29)</f>
        <v>16.400920872529298</v>
      </c>
      <c r="I30" s="7">
        <f>AVERAGE(I28:I29)</f>
        <v>16.621281653296002</v>
      </c>
      <c r="J30" s="7">
        <f>AVERAGE(J28:J29)</f>
        <v>17.144774613750698</v>
      </c>
      <c r="K30" s="7">
        <f>AVERAGE(K28:K29)</f>
        <v>16.504091304124202</v>
      </c>
      <c r="L30" s="7">
        <f>AVERAGE(L28:L29)</f>
        <v>16.657471461939899</v>
      </c>
      <c r="M30" s="7">
        <f>AVERAGE(M28:M29)</f>
        <v>17.091783224038402</v>
      </c>
      <c r="N30" s="7">
        <f>AVERAGE(N28:N29)</f>
        <v>16.564700895676349</v>
      </c>
      <c r="O30" s="7">
        <f t="shared" ref="O30:Q30" si="6">AVERAGE(O28:O29)</f>
        <v>17.104383116826149</v>
      </c>
      <c r="P30" s="7">
        <f t="shared" si="6"/>
        <v>16.788069051446751</v>
      </c>
      <c r="Q30" s="14">
        <f t="shared" si="6"/>
        <v>17.120715688739701</v>
      </c>
    </row>
    <row r="31" spans="1:17" ht="16" customHeight="1" x14ac:dyDescent="0.2">
      <c r="A31" s="32"/>
      <c r="B31" s="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1"/>
    </row>
    <row r="32" spans="1:17" ht="20" x14ac:dyDescent="0.2">
      <c r="A32" s="32"/>
      <c r="B32" s="43" t="s">
        <v>19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4"/>
    </row>
    <row r="33" spans="1:17" ht="22" x14ac:dyDescent="0.25">
      <c r="A33" s="32"/>
      <c r="B33" s="1"/>
      <c r="C33" s="39" t="s">
        <v>11</v>
      </c>
      <c r="D33" s="39"/>
      <c r="E33" s="39"/>
      <c r="F33" s="39" t="s">
        <v>0</v>
      </c>
      <c r="G33" s="39"/>
      <c r="H33" s="39"/>
      <c r="I33" s="41" t="s">
        <v>16</v>
      </c>
      <c r="J33" s="41"/>
      <c r="K33" s="41"/>
      <c r="L33" s="39" t="s">
        <v>18</v>
      </c>
      <c r="M33" s="39"/>
      <c r="N33" s="39"/>
      <c r="O33" s="41" t="s">
        <v>17</v>
      </c>
      <c r="P33" s="41"/>
      <c r="Q33" s="42"/>
    </row>
    <row r="34" spans="1:17" ht="16" customHeight="1" x14ac:dyDescent="0.2">
      <c r="A34" s="32"/>
      <c r="B34" s="1"/>
      <c r="C34" s="6" t="s">
        <v>12</v>
      </c>
      <c r="D34" s="6" t="s">
        <v>13</v>
      </c>
      <c r="E34" s="6" t="s">
        <v>14</v>
      </c>
      <c r="F34" s="6" t="s">
        <v>12</v>
      </c>
      <c r="G34" s="6" t="s">
        <v>13</v>
      </c>
      <c r="H34" s="6" t="s">
        <v>14</v>
      </c>
      <c r="I34" s="6" t="s">
        <v>12</v>
      </c>
      <c r="J34" s="6" t="s">
        <v>13</v>
      </c>
      <c r="K34" s="6" t="s">
        <v>14</v>
      </c>
      <c r="L34" s="6" t="s">
        <v>12</v>
      </c>
      <c r="M34" s="6" t="s">
        <v>13</v>
      </c>
      <c r="N34" s="6" t="s">
        <v>14</v>
      </c>
      <c r="O34" s="6" t="s">
        <v>12</v>
      </c>
      <c r="P34" s="6" t="s">
        <v>13</v>
      </c>
      <c r="Q34" s="40" t="s">
        <v>14</v>
      </c>
    </row>
    <row r="35" spans="1:17" ht="16" customHeight="1" x14ac:dyDescent="0.2">
      <c r="A35" s="32"/>
      <c r="B35" s="1" t="s">
        <v>1</v>
      </c>
      <c r="C35" s="7">
        <v>25.889559642600599</v>
      </c>
      <c r="D35" s="7">
        <v>23.4136716547529</v>
      </c>
      <c r="E35" s="7">
        <v>24.483756577868999</v>
      </c>
      <c r="F35" s="7">
        <v>25.392391426372701</v>
      </c>
      <c r="G35" s="7">
        <v>26.2028575414217</v>
      </c>
      <c r="H35" s="7">
        <v>25.875612566569199</v>
      </c>
      <c r="I35" s="7">
        <v>25.029886483596002</v>
      </c>
      <c r="J35" s="7">
        <v>24.0527794782803</v>
      </c>
      <c r="K35" s="7">
        <v>25.190133656679102</v>
      </c>
      <c r="L35" s="7">
        <v>24.7074691313851</v>
      </c>
      <c r="M35" s="7">
        <v>25.968758783172401</v>
      </c>
      <c r="N35" s="7">
        <v>24.9772230431753</v>
      </c>
      <c r="O35" s="7">
        <v>25.180160720796</v>
      </c>
      <c r="P35" s="7">
        <v>23.559298163322101</v>
      </c>
      <c r="Q35" s="14">
        <v>22.777841402</v>
      </c>
    </row>
    <row r="36" spans="1:17" ht="16" customHeight="1" x14ac:dyDescent="0.2">
      <c r="A36" s="32"/>
      <c r="B36" s="2" t="s">
        <v>2</v>
      </c>
      <c r="C36" s="7">
        <v>26.2252364996015</v>
      </c>
      <c r="D36" s="7">
        <v>23.540098408929101</v>
      </c>
      <c r="E36" s="7">
        <v>24.383449906912102</v>
      </c>
      <c r="F36" s="7">
        <v>26.022535853538201</v>
      </c>
      <c r="G36" s="7">
        <v>25.894055563831099</v>
      </c>
      <c r="H36" s="7">
        <v>25.317171119882101</v>
      </c>
      <c r="I36" s="7">
        <v>25.2494424079262</v>
      </c>
      <c r="J36" s="7">
        <v>23.877162779915</v>
      </c>
      <c r="K36" s="7">
        <v>25.181165157297801</v>
      </c>
      <c r="L36" s="7">
        <v>24.767810678487901</v>
      </c>
      <c r="M36" s="7">
        <v>26.0326374844363</v>
      </c>
      <c r="N36" s="7">
        <v>25.073701802258402</v>
      </c>
      <c r="O36" s="7">
        <v>25.1029996341749</v>
      </c>
      <c r="P36" s="7">
        <v>23.7377859870533</v>
      </c>
      <c r="Q36" s="14">
        <v>22.878147348397999</v>
      </c>
    </row>
    <row r="37" spans="1:17" ht="16" customHeight="1" x14ac:dyDescent="0.2">
      <c r="A37" s="32"/>
      <c r="B37" s="2" t="s">
        <v>3</v>
      </c>
      <c r="C37" s="7">
        <f t="shared" ref="C37:E37" si="7">AVERAGE(C35:C36)</f>
        <v>26.057398071101048</v>
      </c>
      <c r="D37" s="7">
        <f t="shared" si="7"/>
        <v>23.476885031841</v>
      </c>
      <c r="E37" s="7">
        <f t="shared" si="7"/>
        <v>24.43360324239055</v>
      </c>
      <c r="F37" s="7">
        <f t="shared" ref="F37:K37" si="8">AVERAGE(F35:F36)</f>
        <v>25.707463639955449</v>
      </c>
      <c r="G37" s="7">
        <f t="shared" si="8"/>
        <v>26.048456552626398</v>
      </c>
      <c r="H37" s="7">
        <f t="shared" si="8"/>
        <v>25.59639184322565</v>
      </c>
      <c r="I37" s="7">
        <f t="shared" si="8"/>
        <v>25.139664445761099</v>
      </c>
      <c r="J37" s="7">
        <f t="shared" si="8"/>
        <v>23.964971129097648</v>
      </c>
      <c r="K37" s="7">
        <f t="shared" si="8"/>
        <v>25.185649406988453</v>
      </c>
      <c r="L37" s="7">
        <f>AVERAGE(L35:L36)</f>
        <v>24.737639904936501</v>
      </c>
      <c r="M37" s="7">
        <f>AVERAGE(M35:M36)</f>
        <v>26.000698133804349</v>
      </c>
      <c r="N37" s="7">
        <f>AVERAGE(N35:N36)</f>
        <v>25.025462422716849</v>
      </c>
      <c r="O37" s="7">
        <f t="shared" ref="O37:Q37" si="9">AVERAGE(O35:O36)</f>
        <v>25.141580177485451</v>
      </c>
      <c r="P37" s="7">
        <f t="shared" si="9"/>
        <v>23.648542075187699</v>
      </c>
      <c r="Q37" s="14">
        <f t="shared" si="9"/>
        <v>22.827994375198998</v>
      </c>
    </row>
    <row r="38" spans="1:17" ht="16" customHeight="1" x14ac:dyDescent="0.2">
      <c r="A38" s="32"/>
      <c r="B38" s="2" t="s">
        <v>4</v>
      </c>
      <c r="C38" s="9">
        <f>2^(C30-C37)</f>
        <v>3.9670747489866601E-3</v>
      </c>
      <c r="D38" s="9">
        <f>2^(D30-D37)</f>
        <v>2.3512059561676353E-2</v>
      </c>
      <c r="E38" s="9">
        <f>2^(E30-E37)</f>
        <v>1.0405789145531717E-2</v>
      </c>
      <c r="F38" s="9">
        <f>2^(F30-F37)</f>
        <v>1.8780209289091553E-3</v>
      </c>
      <c r="G38" s="9">
        <f>2^(G30-G37)</f>
        <v>1.3589477904615002E-3</v>
      </c>
      <c r="H38" s="9">
        <f>2^(H30-H37)</f>
        <v>1.7056401617819199E-3</v>
      </c>
      <c r="I38" s="9">
        <f>2^(I30-I37)</f>
        <v>2.7271640601399128E-3</v>
      </c>
      <c r="J38" s="9">
        <f>2^(J30-J37)</f>
        <v>8.8494498522907333E-3</v>
      </c>
      <c r="K38" s="9">
        <f>2^(K30-K37)</f>
        <v>2.4355138406204377E-3</v>
      </c>
      <c r="L38" s="9">
        <f>2^(L30-L37)</f>
        <v>3.6951062322946359E-3</v>
      </c>
      <c r="M38" s="9">
        <f>2^(M30-M37)</f>
        <v>2.0804121589596092E-3</v>
      </c>
      <c r="N38" s="9">
        <f>2^(N30-N37)</f>
        <v>2.8382914843395821E-3</v>
      </c>
      <c r="O38" s="9">
        <f t="shared" ref="O38:Q38" si="10">2^(O30-O37)</f>
        <v>3.806822291031668E-3</v>
      </c>
      <c r="P38" s="9">
        <f t="shared" si="10"/>
        <v>8.6058116240551232E-3</v>
      </c>
      <c r="Q38" s="25">
        <f t="shared" si="10"/>
        <v>1.9139823200199902E-2</v>
      </c>
    </row>
    <row r="39" spans="1:17" ht="16" customHeight="1" x14ac:dyDescent="0.2">
      <c r="A39" s="32"/>
      <c r="B39" s="2" t="s">
        <v>5</v>
      </c>
      <c r="C39" s="26">
        <f>AVERAGE(C38:E38)</f>
        <v>1.2628307818731576E-2</v>
      </c>
      <c r="D39" s="26"/>
      <c r="E39" s="26"/>
      <c r="F39" s="26">
        <f>AVERAGE(F38:H38)</f>
        <v>1.6475362937175251E-3</v>
      </c>
      <c r="G39" s="26"/>
      <c r="H39" s="26"/>
      <c r="I39" s="26">
        <f>AVERAGE(I38:K38)</f>
        <v>4.6707092510170278E-3</v>
      </c>
      <c r="J39" s="26"/>
      <c r="K39" s="26"/>
      <c r="L39" s="26">
        <f>AVERAGE(L38:N38)</f>
        <v>2.8712699585312757E-3</v>
      </c>
      <c r="M39" s="26"/>
      <c r="N39" s="26"/>
      <c r="O39" s="26">
        <f>AVERAGE(O38:Q38)</f>
        <v>1.0517485705095564E-2</v>
      </c>
      <c r="P39" s="26"/>
      <c r="Q39" s="27"/>
    </row>
    <row r="40" spans="1:17" ht="16" customHeight="1" x14ac:dyDescent="0.2">
      <c r="A40" s="32"/>
      <c r="B40" s="2" t="s">
        <v>6</v>
      </c>
      <c r="C40" s="28">
        <f>STDEVA(C38:E38)</f>
        <v>9.9602359295153878E-3</v>
      </c>
      <c r="D40" s="28"/>
      <c r="E40" s="28"/>
      <c r="F40" s="28">
        <f>STDEVA(F38:H38)</f>
        <v>2.6436958103667692E-4</v>
      </c>
      <c r="G40" s="28"/>
      <c r="H40" s="28"/>
      <c r="I40" s="28">
        <f>STDEVA(I38:K38)</f>
        <v>3.6218323708016127E-3</v>
      </c>
      <c r="J40" s="28"/>
      <c r="K40" s="28"/>
      <c r="L40" s="28">
        <f>STDEVA(L38:N38)</f>
        <v>8.0785204241607528E-4</v>
      </c>
      <c r="M40" s="28"/>
      <c r="N40" s="28"/>
      <c r="O40" s="28">
        <f>STDEVA(O38:Q38)</f>
        <v>7.843220165482407E-3</v>
      </c>
      <c r="P40" s="1"/>
      <c r="Q40" s="11"/>
    </row>
    <row r="41" spans="1:17" ht="16" customHeight="1" x14ac:dyDescent="0.2">
      <c r="A41" s="32"/>
      <c r="B41" s="3" t="s">
        <v>7</v>
      </c>
      <c r="C41" s="45">
        <f>C39/$F$18</f>
        <v>8.7116525919553711E-2</v>
      </c>
      <c r="D41" s="45"/>
      <c r="E41" s="45"/>
      <c r="F41" s="45">
        <f>F39/$F$18</f>
        <v>1.1365547965353965E-2</v>
      </c>
      <c r="G41" s="45"/>
      <c r="H41" s="45"/>
      <c r="I41" s="45">
        <f>I39/$F$18</f>
        <v>3.222094118781102E-2</v>
      </c>
      <c r="J41" s="45"/>
      <c r="K41" s="45"/>
      <c r="L41" s="45">
        <f>L39/$F$18</f>
        <v>1.9807488648114855E-2</v>
      </c>
      <c r="M41" s="45"/>
      <c r="N41" s="45"/>
      <c r="O41" s="45">
        <f>O39/$F$18</f>
        <v>7.2554995426815927E-2</v>
      </c>
      <c r="P41" s="1"/>
      <c r="Q41" s="11"/>
    </row>
    <row r="42" spans="1:17" ht="17" customHeight="1" thickBot="1" x14ac:dyDescent="0.25">
      <c r="A42" s="33"/>
      <c r="B42" s="4" t="s">
        <v>8</v>
      </c>
      <c r="C42" s="46">
        <f>C40/$F$18</f>
        <v>6.8710801476618732E-2</v>
      </c>
      <c r="D42" s="46"/>
      <c r="E42" s="46"/>
      <c r="F42" s="46">
        <f>F40/$F$18</f>
        <v>1.8237565784199039E-3</v>
      </c>
      <c r="G42" s="46"/>
      <c r="H42" s="46"/>
      <c r="I42" s="46">
        <f>I40/$F$18</f>
        <v>2.4985252033467555E-2</v>
      </c>
      <c r="J42" s="46"/>
      <c r="K42" s="46"/>
      <c r="L42" s="46">
        <f>L40/$F$18</f>
        <v>5.5729765541439992E-3</v>
      </c>
      <c r="M42" s="46"/>
      <c r="N42" s="46"/>
      <c r="O42" s="46">
        <f>O40/$F$18</f>
        <v>5.4106544015779662E-2</v>
      </c>
      <c r="P42" s="29"/>
      <c r="Q42" s="30"/>
    </row>
    <row r="45" spans="1:17" ht="20" x14ac:dyDescent="0.2">
      <c r="A45" s="48" t="s">
        <v>21</v>
      </c>
    </row>
  </sheetData>
  <mergeCells count="26">
    <mergeCell ref="C33:E33"/>
    <mergeCell ref="F33:H33"/>
    <mergeCell ref="I33:K33"/>
    <mergeCell ref="L33:N33"/>
    <mergeCell ref="O33:Q33"/>
    <mergeCell ref="A25:A42"/>
    <mergeCell ref="B25:Q25"/>
    <mergeCell ref="C26:E26"/>
    <mergeCell ref="F26:H26"/>
    <mergeCell ref="I26:K26"/>
    <mergeCell ref="L26:N26"/>
    <mergeCell ref="O26:Q26"/>
    <mergeCell ref="B32:Q32"/>
    <mergeCell ref="C12:E12"/>
    <mergeCell ref="F12:H12"/>
    <mergeCell ref="I12:K12"/>
    <mergeCell ref="L12:N12"/>
    <mergeCell ref="O12:Q12"/>
    <mergeCell ref="A4:A21"/>
    <mergeCell ref="C5:E5"/>
    <mergeCell ref="B4:Q4"/>
    <mergeCell ref="F5:H5"/>
    <mergeCell ref="I5:K5"/>
    <mergeCell ref="O5:Q5"/>
    <mergeCell ref="L5:N5"/>
    <mergeCell ref="B11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1D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2021-03-29T13:40:35Z</dcterms:created>
  <dcterms:modified xsi:type="dcterms:W3CDTF">2021-03-30T09:10:21Z</dcterms:modified>
</cp:coreProperties>
</file>